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ummary" sheetId="1" state="visible" r:id="rId2"/>
    <sheet name="gsolar" sheetId="2" state="visible" r:id="rId3"/>
    <sheet name="gtoa_sw_all" sheetId="3" state="visible" r:id="rId4"/>
    <sheet name="gsfc_sw_up_all" sheetId="4" state="visible" r:id="rId5"/>
    <sheet name="gsfc_sw_down_all" sheetId="5" state="visible" r:id="rId6"/>
    <sheet name="gtoa_lw_all" sheetId="6" state="visible" r:id="rId7"/>
    <sheet name="gsfc_lw_up_all" sheetId="7" state="visible" r:id="rId8"/>
    <sheet name="gsfc_lw_down_all" sheetId="8" state="visible" r:id="rId9"/>
    <sheet name="gtoa_cre" sheetId="9" state="visible" r:id="rId10"/>
    <sheet name="gcldarea_total_daynight" sheetId="10" state="visible" r:id="rId11"/>
    <sheet name="RF" sheetId="11" state="visible" r:id="rId12"/>
    <sheet name="Temperature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<sst xmlns="http://schemas.openxmlformats.org/spreadsheetml/2006/main" count="195" uniqueCount="78">
  <si>
    <t xml:space="preserve">Name given in NASA Earth Energy Budget</t>
  </si>
  <si>
    <t xml:space="preserve">CERES name</t>
  </si>
  <si>
    <t xml:space="preserve">Trends</t>
  </si>
  <si>
    <t xml:space="preserve">Difference</t>
  </si>
  <si>
    <t xml:space="preserve">SW Budget</t>
  </si>
  <si>
    <t xml:space="preserve">Incoming Sunlight</t>
  </si>
  <si>
    <t xml:space="preserve">gsolar</t>
  </si>
  <si>
    <t xml:space="preserve">Total Reflected Solar Radiation</t>
  </si>
  <si>
    <t xml:space="preserve">gtoa_sw_all</t>
  </si>
  <si>
    <t xml:space="preserve">Reflected by Surface</t>
  </si>
  <si>
    <t xml:space="preserve">gsfc_sw_up_all</t>
  </si>
  <si>
    <t xml:space="preserve">Absorbed by Surface</t>
  </si>
  <si>
    <t xml:space="preserve">gsfc_sw_dn_all – gsfc_sw_up_all</t>
  </si>
  <si>
    <t xml:space="preserve">Reflected by Clouds and Atmosphere</t>
  </si>
  <si>
    <t xml:space="preserve">gtoa_sw_all – gsfc_sw_up_all</t>
  </si>
  <si>
    <t xml:space="preserve">Absorbed by Atmosphere</t>
  </si>
  <si>
    <t xml:space="preserve">gsolar -( (gsfc_sw_dn_all – gsfc_sw_up_all) + gtoa_sw_all )</t>
  </si>
  <si>
    <t xml:space="preserve">cloud radiative effect</t>
  </si>
  <si>
    <t xml:space="preserve">gtoa_cre_sw</t>
  </si>
  <si>
    <t xml:space="preserve">LW Budget</t>
  </si>
  <si>
    <t xml:space="preserve">Total outgoing infrared radiation</t>
  </si>
  <si>
    <t xml:space="preserve">gtoa_lw_all</t>
  </si>
  <si>
    <t xml:space="preserve">Emitted by Surface</t>
  </si>
  <si>
    <t xml:space="preserve">gsfc_lw_up_all</t>
  </si>
  <si>
    <t xml:space="preserve">Emitted by Atmosphere</t>
  </si>
  <si>
    <t xml:space="preserve">gsfc_lw_dn_all</t>
  </si>
  <si>
    <t xml:space="preserve">Surface cooling</t>
  </si>
  <si>
    <t xml:space="preserve"> gsfc_lw_up_all – gsfc_lw_dn_all</t>
  </si>
  <si>
    <t xml:space="preserve">Atmosphere cooling</t>
  </si>
  <si>
    <t xml:space="preserve">gtoa_lw_all - ( gsfc_lw_up_all – gsfc_lw_dn_all)</t>
  </si>
  <si>
    <t xml:space="preserve">LH + SH</t>
  </si>
  <si>
    <t xml:space="preserve">((gsfc_sw_dn_all – gsfc_sw_up_all) + gsfc_lw_dn_all) – gsfc_lw_up_all</t>
  </si>
  <si>
    <t xml:space="preserve">gtoa_cre_lw</t>
  </si>
  <si>
    <t xml:space="preserve">Other</t>
  </si>
  <si>
    <t xml:space="preserve">Surface Temperature (fromSurface Radiation)</t>
  </si>
  <si>
    <r>
      <rPr>
        <sz val="12"/>
        <rFont val="Arial"/>
        <family val="2"/>
      </rPr>
      <t xml:space="preserve">T = </t>
    </r>
    <r>
      <rPr>
        <vertAlign val="superscript"/>
        <sz val="12"/>
        <rFont val="Arial"/>
        <family val="2"/>
      </rPr>
      <t xml:space="preserve">4</t>
    </r>
    <r>
      <rPr>
        <sz val="12"/>
        <rFont val="Arial"/>
        <family val="2"/>
      </rPr>
      <t xml:space="preserve">√(gsfc_lw_up_all / 5.670374419 ×10−8)</t>
    </r>
  </si>
  <si>
    <t xml:space="preserve">Incremental RF</t>
  </si>
  <si>
    <t xml:space="preserve">NOAA AGGI</t>
  </si>
  <si>
    <t xml:space="preserve">Net absorbed by Earth System</t>
  </si>
  <si>
    <t xml:space="preserve">gsolar – (gtoa_sw_all + gtoa_lw_all)</t>
  </si>
  <si>
    <t xml:space="preserve">cloud area</t>
  </si>
  <si>
    <t xml:space="preserve">gcldarea_total_daynight</t>
  </si>
  <si>
    <t xml:space="preserve">Net absorption as gsolar – (gtoa_sw_all + gtoa_lw_all)</t>
  </si>
  <si>
    <t xml:space="preserve">Date</t>
  </si>
  <si>
    <t xml:space="preserve">Data</t>
  </si>
  <si>
    <t xml:space="preserve">Deseasonalised</t>
  </si>
  <si>
    <t xml:space="preserve">Trend</t>
  </si>
  <si>
    <t xml:space="preserve">RF</t>
  </si>
  <si>
    <t xml:space="preserve">Average</t>
  </si>
  <si>
    <t xml:space="preserve">Max</t>
  </si>
  <si>
    <t xml:space="preserve">Min</t>
  </si>
  <si>
    <t xml:space="preserve">Trend a:</t>
  </si>
  <si>
    <t xml:space="preserve">Trend b:</t>
  </si>
  <si>
    <r>
      <rPr>
        <sz val="12"/>
        <rFont val="Arial"/>
        <family val="2"/>
      </rPr>
      <t xml:space="preserve">R</t>
    </r>
    <r>
      <rPr>
        <vertAlign val="superscript"/>
        <sz val="12"/>
        <rFont val="Arial"/>
        <family val="2"/>
      </rPr>
      <t xml:space="preserve">2</t>
    </r>
  </si>
  <si>
    <t xml:space="preserve">Std. Err.</t>
  </si>
  <si>
    <t xml:space="preserve">Trendline a:</t>
  </si>
  <si>
    <t xml:space="preserve">Trendline b:</t>
  </si>
  <si>
    <t xml:space="preserve">Std.err. / 2</t>
  </si>
  <si>
    <t xml:space="preserve">gsfc_sw_dn_all</t>
  </si>
  <si>
    <t xml:space="preserve">Offset zero</t>
  </si>
  <si>
    <t xml:space="preserve">Std.Err. / 2</t>
  </si>
  <si>
    <t xml:space="preserve">gtoa_cre_net</t>
  </si>
  <si>
    <t xml:space="preserve">Global Radiative Forcing (W m-2)</t>
  </si>
  <si>
    <t xml:space="preserve">Year</t>
  </si>
  <si>
    <r>
      <rPr>
        <b val="true"/>
        <sz val="12"/>
        <rFont val="Arial"/>
        <family val="2"/>
      </rPr>
      <t xml:space="preserve">CO</t>
    </r>
    <r>
      <rPr>
        <b val="true"/>
        <vertAlign val="subscript"/>
        <sz val="12"/>
        <rFont val="Arial"/>
        <family val="2"/>
      </rPr>
      <t xml:space="preserve">2</t>
    </r>
  </si>
  <si>
    <r>
      <rPr>
        <b val="true"/>
        <sz val="12"/>
        <rFont val="Arial"/>
        <family val="2"/>
      </rPr>
      <t xml:space="preserve">CH</t>
    </r>
    <r>
      <rPr>
        <b val="true"/>
        <vertAlign val="subscript"/>
        <sz val="12"/>
        <rFont val="Arial"/>
        <family val="2"/>
      </rPr>
      <t xml:space="preserve">4</t>
    </r>
  </si>
  <si>
    <r>
      <rPr>
        <b val="true"/>
        <sz val="12"/>
        <rFont val="Arial"/>
        <family val="2"/>
      </rPr>
      <t xml:space="preserve">N</t>
    </r>
    <r>
      <rPr>
        <b val="true"/>
        <vertAlign val="subscript"/>
        <sz val="12"/>
        <rFont val="Arial"/>
        <family val="2"/>
      </rPr>
      <t xml:space="preserve">2</t>
    </r>
    <r>
      <rPr>
        <b val="true"/>
        <sz val="12"/>
        <rFont val="Arial"/>
        <family val="2"/>
      </rPr>
      <t xml:space="preserve">O</t>
    </r>
  </si>
  <si>
    <t xml:space="preserve">CFCs*</t>
  </si>
  <si>
    <t xml:space="preserve">HCFCs</t>
  </si>
  <si>
    <t xml:space="preserve">HFCs*</t>
  </si>
  <si>
    <t xml:space="preserve">Total</t>
  </si>
  <si>
    <t xml:space="preserve">UAH Temperature anomaly</t>
  </si>
  <si>
    <t xml:space="preserve">T</t>
  </si>
  <si>
    <t xml:space="preserve">K</t>
  </si>
  <si>
    <t xml:space="preserve">UAH-LT</t>
  </si>
  <si>
    <t xml:space="preserve">trend</t>
  </si>
  <si>
    <t xml:space="preserve">LT-detrend</t>
  </si>
  <si>
    <r>
      <rPr>
        <b val="true"/>
        <sz val="12"/>
        <rFont val="Arial"/>
        <family val="2"/>
      </rPr>
      <t xml:space="preserve">R</t>
    </r>
    <r>
      <rPr>
        <b val="true"/>
        <vertAlign val="superscript"/>
        <sz val="12"/>
        <rFont val="Arial"/>
        <family val="2"/>
      </rPr>
      <t xml:space="preserve">2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</si>
</sst>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"/>
    <numFmt numFmtId="166" formatCode="0.00"/>
    <numFmt numFmtId="167" formatCode="0.0"/>
    <numFmt numFmtId="168" formatCode="0.0000"/>
    <numFmt numFmtId="169" formatCode="0.000000"/>
    <numFmt numFmtId="170" formatCode="0.000000000"/>
    <numFmt numFmtId="171" formatCode="DD/MM/YY"/>
    <numFmt numFmtId="172" formatCode="0.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vertAlign val="superscript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vertAlign val="subscript"/>
      <sz val="12"/>
      <name val="Arial"/>
      <family val="2"/>
    </font>
    <font>
      <sz val="10"/>
      <color rgb="FF004586"/>
      <name val="Arial"/>
      <family val="2"/>
    </font>
    <font>
      <b val="true"/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gsolar (Deseasonalised)</a:t>
            </a:r>
          </a:p>
        </c:rich>
      </c:tx>
      <c:layout>
        <c:manualLayout>
          <c:xMode val="edge"/>
          <c:yMode val="edge"/>
          <c:x val="0.22475"/>
          <c:y val="0.0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25"/>
          <c:y val="0.126777777777778"/>
          <c:w val="0.8383125"/>
          <c:h val="0.674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gsolar!$C$1</c:f>
              <c:strCache>
                <c:ptCount val="1"/>
                <c:pt idx="0">
                  <c:v>gsolar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gsolar!$A$3:$A$288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gsolar!$C$3:$C$288</c:f>
              <c:numCache>
                <c:formatCode>General</c:formatCode>
                <c:ptCount val="286"/>
                <c:pt idx="0">
                  <c:v>340.3246</c:v>
                </c:pt>
                <c:pt idx="1">
                  <c:v>340.3267</c:v>
                </c:pt>
                <c:pt idx="2">
                  <c:v>340.3286</c:v>
                </c:pt>
                <c:pt idx="3">
                  <c:v>340.3302</c:v>
                </c:pt>
                <c:pt idx="4">
                  <c:v>340.3315</c:v>
                </c:pt>
                <c:pt idx="5">
                  <c:v>340.3328</c:v>
                </c:pt>
                <c:pt idx="6">
                  <c:v>340.334</c:v>
                </c:pt>
                <c:pt idx="7">
                  <c:v>340.3353</c:v>
                </c:pt>
                <c:pt idx="8">
                  <c:v>340.3367</c:v>
                </c:pt>
                <c:pt idx="9">
                  <c:v>340.3384</c:v>
                </c:pt>
                <c:pt idx="10">
                  <c:v>340.3401</c:v>
                </c:pt>
                <c:pt idx="11">
                  <c:v>340.3408</c:v>
                </c:pt>
                <c:pt idx="12">
                  <c:v>340.3384</c:v>
                </c:pt>
                <c:pt idx="13">
                  <c:v>340.3351</c:v>
                </c:pt>
                <c:pt idx="14">
                  <c:v>340.3322</c:v>
                </c:pt>
                <c:pt idx="15">
                  <c:v>340.3313</c:v>
                </c:pt>
                <c:pt idx="16">
                  <c:v>340.333</c:v>
                </c:pt>
                <c:pt idx="17">
                  <c:v>340.3372</c:v>
                </c:pt>
                <c:pt idx="18">
                  <c:v>340.3427</c:v>
                </c:pt>
                <c:pt idx="19">
                  <c:v>340.3481</c:v>
                </c:pt>
                <c:pt idx="20">
                  <c:v>340.3514</c:v>
                </c:pt>
                <c:pt idx="21">
                  <c:v>340.3519</c:v>
                </c:pt>
                <c:pt idx="22">
                  <c:v>340.3498</c:v>
                </c:pt>
                <c:pt idx="23">
                  <c:v>340.3458</c:v>
                </c:pt>
                <c:pt idx="24">
                  <c:v>340.341</c:v>
                </c:pt>
                <c:pt idx="25">
                  <c:v>340.3365</c:v>
                </c:pt>
                <c:pt idx="26">
                  <c:v>340.3323</c:v>
                </c:pt>
                <c:pt idx="27">
                  <c:v>340.3282</c:v>
                </c:pt>
                <c:pt idx="28">
                  <c:v>340.3233</c:v>
                </c:pt>
                <c:pt idx="29">
                  <c:v>340.3171</c:v>
                </c:pt>
                <c:pt idx="30">
                  <c:v>340.3093</c:v>
                </c:pt>
                <c:pt idx="31">
                  <c:v>340.3002</c:v>
                </c:pt>
                <c:pt idx="32">
                  <c:v>340.2904</c:v>
                </c:pt>
                <c:pt idx="33">
                  <c:v>340.2807</c:v>
                </c:pt>
                <c:pt idx="34">
                  <c:v>340.2708</c:v>
                </c:pt>
                <c:pt idx="35">
                  <c:v>340.2608</c:v>
                </c:pt>
                <c:pt idx="36">
                  <c:v>340.2507</c:v>
                </c:pt>
                <c:pt idx="37">
                  <c:v>340.2406</c:v>
                </c:pt>
                <c:pt idx="38">
                  <c:v>340.2303</c:v>
                </c:pt>
                <c:pt idx="39">
                  <c:v>340.2195</c:v>
                </c:pt>
                <c:pt idx="40">
                  <c:v>340.2079</c:v>
                </c:pt>
                <c:pt idx="41">
                  <c:v>340.1959</c:v>
                </c:pt>
                <c:pt idx="42">
                  <c:v>340.1837</c:v>
                </c:pt>
                <c:pt idx="43">
                  <c:v>340.1718</c:v>
                </c:pt>
                <c:pt idx="44">
                  <c:v>340.1612</c:v>
                </c:pt>
                <c:pt idx="45">
                  <c:v>340.1528</c:v>
                </c:pt>
                <c:pt idx="46">
                  <c:v>340.1478</c:v>
                </c:pt>
                <c:pt idx="47">
                  <c:v>340.1463</c:v>
                </c:pt>
                <c:pt idx="48">
                  <c:v>340.1479</c:v>
                </c:pt>
                <c:pt idx="49">
                  <c:v>340.1511</c:v>
                </c:pt>
                <c:pt idx="50">
                  <c:v>340.1546</c:v>
                </c:pt>
                <c:pt idx="51">
                  <c:v>340.1573</c:v>
                </c:pt>
                <c:pt idx="52">
                  <c:v>340.1585</c:v>
                </c:pt>
                <c:pt idx="53">
                  <c:v>340.1578</c:v>
                </c:pt>
                <c:pt idx="54">
                  <c:v>340.1554</c:v>
                </c:pt>
                <c:pt idx="55">
                  <c:v>340.1527</c:v>
                </c:pt>
                <c:pt idx="56">
                  <c:v>340.1505</c:v>
                </c:pt>
                <c:pt idx="57">
                  <c:v>340.1487</c:v>
                </c:pt>
                <c:pt idx="58">
                  <c:v>340.147</c:v>
                </c:pt>
                <c:pt idx="59">
                  <c:v>340.1447</c:v>
                </c:pt>
                <c:pt idx="60">
                  <c:v>340.1414</c:v>
                </c:pt>
                <c:pt idx="61">
                  <c:v>340.1373</c:v>
                </c:pt>
                <c:pt idx="62">
                  <c:v>340.1328</c:v>
                </c:pt>
                <c:pt idx="63">
                  <c:v>340.1285</c:v>
                </c:pt>
                <c:pt idx="64">
                  <c:v>340.1256</c:v>
                </c:pt>
                <c:pt idx="65">
                  <c:v>340.125</c:v>
                </c:pt>
                <c:pt idx="66">
                  <c:v>340.1264</c:v>
                </c:pt>
                <c:pt idx="67">
                  <c:v>340.1291</c:v>
                </c:pt>
                <c:pt idx="68">
                  <c:v>340.1316</c:v>
                </c:pt>
                <c:pt idx="69">
                  <c:v>340.133</c:v>
                </c:pt>
                <c:pt idx="70">
                  <c:v>340.1329</c:v>
                </c:pt>
                <c:pt idx="71">
                  <c:v>340.1311</c:v>
                </c:pt>
                <c:pt idx="72">
                  <c:v>340.1276</c:v>
                </c:pt>
                <c:pt idx="73">
                  <c:v>340.1229</c:v>
                </c:pt>
                <c:pt idx="74">
                  <c:v>340.118</c:v>
                </c:pt>
                <c:pt idx="75">
                  <c:v>340.114</c:v>
                </c:pt>
                <c:pt idx="76">
                  <c:v>340.1114</c:v>
                </c:pt>
                <c:pt idx="77">
                  <c:v>340.11</c:v>
                </c:pt>
                <c:pt idx="78">
                  <c:v>340.1095</c:v>
                </c:pt>
                <c:pt idx="79">
                  <c:v>340.109</c:v>
                </c:pt>
                <c:pt idx="80">
                  <c:v>340.1076</c:v>
                </c:pt>
                <c:pt idx="81">
                  <c:v>340.1051</c:v>
                </c:pt>
                <c:pt idx="82">
                  <c:v>340.1013</c:v>
                </c:pt>
                <c:pt idx="83">
                  <c:v>340.0968</c:v>
                </c:pt>
                <c:pt idx="84">
                  <c:v>340.0926</c:v>
                </c:pt>
                <c:pt idx="85">
                  <c:v>340.0894</c:v>
                </c:pt>
                <c:pt idx="86">
                  <c:v>340.0872</c:v>
                </c:pt>
                <c:pt idx="87">
                  <c:v>340.0852</c:v>
                </c:pt>
                <c:pt idx="88">
                  <c:v>340.0824</c:v>
                </c:pt>
                <c:pt idx="89">
                  <c:v>340.0783</c:v>
                </c:pt>
                <c:pt idx="90">
                  <c:v>340.0726</c:v>
                </c:pt>
                <c:pt idx="91">
                  <c:v>340.0659</c:v>
                </c:pt>
                <c:pt idx="92">
                  <c:v>340.0593</c:v>
                </c:pt>
                <c:pt idx="93">
                  <c:v>340.0544</c:v>
                </c:pt>
                <c:pt idx="94">
                  <c:v>340.0523</c:v>
                </c:pt>
                <c:pt idx="95">
                  <c:v>340.0536</c:v>
                </c:pt>
                <c:pt idx="96">
                  <c:v>340.0574</c:v>
                </c:pt>
                <c:pt idx="97">
                  <c:v>340.0626</c:v>
                </c:pt>
                <c:pt idx="98">
                  <c:v>340.0678</c:v>
                </c:pt>
                <c:pt idx="99">
                  <c:v>340.0718</c:v>
                </c:pt>
                <c:pt idx="100">
                  <c:v>340.0742</c:v>
                </c:pt>
                <c:pt idx="101">
                  <c:v>340.0754</c:v>
                </c:pt>
                <c:pt idx="102">
                  <c:v>340.076</c:v>
                </c:pt>
                <c:pt idx="103">
                  <c:v>340.0771</c:v>
                </c:pt>
                <c:pt idx="104">
                  <c:v>340.079</c:v>
                </c:pt>
                <c:pt idx="105">
                  <c:v>340.0815</c:v>
                </c:pt>
                <c:pt idx="106">
                  <c:v>340.0839</c:v>
                </c:pt>
                <c:pt idx="107">
                  <c:v>340.0853</c:v>
                </c:pt>
                <c:pt idx="108">
                  <c:v>340.0855</c:v>
                </c:pt>
                <c:pt idx="109">
                  <c:v>340.0847</c:v>
                </c:pt>
                <c:pt idx="110">
                  <c:v>340.0835</c:v>
                </c:pt>
                <c:pt idx="111">
                  <c:v>340.0832</c:v>
                </c:pt>
                <c:pt idx="112">
                  <c:v>340.0844</c:v>
                </c:pt>
                <c:pt idx="113">
                  <c:v>340.0876</c:v>
                </c:pt>
                <c:pt idx="114">
                  <c:v>340.0926</c:v>
                </c:pt>
                <c:pt idx="115">
                  <c:v>340.0989</c:v>
                </c:pt>
                <c:pt idx="116">
                  <c:v>340.1056</c:v>
                </c:pt>
                <c:pt idx="117">
                  <c:v>340.1118</c:v>
                </c:pt>
                <c:pt idx="118">
                  <c:v>340.117</c:v>
                </c:pt>
                <c:pt idx="119">
                  <c:v>340.121</c:v>
                </c:pt>
                <c:pt idx="120">
                  <c:v>340.1237</c:v>
                </c:pt>
                <c:pt idx="121">
                  <c:v>340.1256</c:v>
                </c:pt>
                <c:pt idx="122">
                  <c:v>340.1274</c:v>
                </c:pt>
                <c:pt idx="123">
                  <c:v>340.1297</c:v>
                </c:pt>
                <c:pt idx="124">
                  <c:v>340.1334</c:v>
                </c:pt>
                <c:pt idx="125">
                  <c:v>340.1384</c:v>
                </c:pt>
                <c:pt idx="126">
                  <c:v>340.1445</c:v>
                </c:pt>
                <c:pt idx="127">
                  <c:v>340.1506</c:v>
                </c:pt>
                <c:pt idx="128">
                  <c:v>340.1558</c:v>
                </c:pt>
                <c:pt idx="129">
                  <c:v>340.1593</c:v>
                </c:pt>
                <c:pt idx="130">
                  <c:v>340.1613</c:v>
                </c:pt>
                <c:pt idx="131">
                  <c:v>340.1626</c:v>
                </c:pt>
                <c:pt idx="132">
                  <c:v>340.164</c:v>
                </c:pt>
                <c:pt idx="133">
                  <c:v>340.1667</c:v>
                </c:pt>
                <c:pt idx="134">
                  <c:v>340.171</c:v>
                </c:pt>
                <c:pt idx="135">
                  <c:v>340.1762</c:v>
                </c:pt>
                <c:pt idx="136">
                  <c:v>340.1809</c:v>
                </c:pt>
                <c:pt idx="137">
                  <c:v>340.1838</c:v>
                </c:pt>
                <c:pt idx="138">
                  <c:v>340.1842</c:v>
                </c:pt>
                <c:pt idx="139">
                  <c:v>340.1824</c:v>
                </c:pt>
                <c:pt idx="140">
                  <c:v>340.1799</c:v>
                </c:pt>
                <c:pt idx="141">
                  <c:v>340.1786</c:v>
                </c:pt>
                <c:pt idx="142">
                  <c:v>340.1802</c:v>
                </c:pt>
                <c:pt idx="143">
                  <c:v>340.1855</c:v>
                </c:pt>
                <c:pt idx="144">
                  <c:v>340.1936</c:v>
                </c:pt>
                <c:pt idx="145">
                  <c:v>340.2027</c:v>
                </c:pt>
                <c:pt idx="146">
                  <c:v>340.2107</c:v>
                </c:pt>
                <c:pt idx="147">
                  <c:v>340.216</c:v>
                </c:pt>
                <c:pt idx="148">
                  <c:v>340.2182</c:v>
                </c:pt>
                <c:pt idx="149">
                  <c:v>340.2182</c:v>
                </c:pt>
                <c:pt idx="150">
                  <c:v>340.2178</c:v>
                </c:pt>
                <c:pt idx="151">
                  <c:v>340.2186</c:v>
                </c:pt>
                <c:pt idx="152">
                  <c:v>340.2213</c:v>
                </c:pt>
                <c:pt idx="153">
                  <c:v>340.2257</c:v>
                </c:pt>
                <c:pt idx="154">
                  <c:v>340.2303</c:v>
                </c:pt>
                <c:pt idx="155">
                  <c:v>340.2336</c:v>
                </c:pt>
                <c:pt idx="156">
                  <c:v>340.2352</c:v>
                </c:pt>
                <c:pt idx="157">
                  <c:v>340.2346</c:v>
                </c:pt>
                <c:pt idx="158">
                  <c:v>340.2326</c:v>
                </c:pt>
                <c:pt idx="159">
                  <c:v>340.2306</c:v>
                </c:pt>
                <c:pt idx="160">
                  <c:v>340.2304</c:v>
                </c:pt>
                <c:pt idx="161">
                  <c:v>340.2329</c:v>
                </c:pt>
                <c:pt idx="162">
                  <c:v>340.2376</c:v>
                </c:pt>
                <c:pt idx="163">
                  <c:v>340.2436</c:v>
                </c:pt>
                <c:pt idx="164">
                  <c:v>340.2495</c:v>
                </c:pt>
                <c:pt idx="165">
                  <c:v>340.2542</c:v>
                </c:pt>
                <c:pt idx="166">
                  <c:v>340.2571</c:v>
                </c:pt>
                <c:pt idx="167">
                  <c:v>340.258</c:v>
                </c:pt>
                <c:pt idx="168">
                  <c:v>340.2577</c:v>
                </c:pt>
                <c:pt idx="169">
                  <c:v>340.2577</c:v>
                </c:pt>
                <c:pt idx="170">
                  <c:v>340.2595</c:v>
                </c:pt>
                <c:pt idx="171">
                  <c:v>340.2639</c:v>
                </c:pt>
                <c:pt idx="172">
                  <c:v>340.2708</c:v>
                </c:pt>
                <c:pt idx="173">
                  <c:v>340.2794</c:v>
                </c:pt>
                <c:pt idx="174">
                  <c:v>340.2881</c:v>
                </c:pt>
                <c:pt idx="175">
                  <c:v>340.2955</c:v>
                </c:pt>
                <c:pt idx="176">
                  <c:v>340.3003</c:v>
                </c:pt>
                <c:pt idx="177">
                  <c:v>340.3021</c:v>
                </c:pt>
                <c:pt idx="178">
                  <c:v>340.3012</c:v>
                </c:pt>
                <c:pt idx="179">
                  <c:v>340.2989</c:v>
                </c:pt>
                <c:pt idx="180">
                  <c:v>340.2959</c:v>
                </c:pt>
                <c:pt idx="181">
                  <c:v>340.2926</c:v>
                </c:pt>
                <c:pt idx="182">
                  <c:v>340.2888</c:v>
                </c:pt>
                <c:pt idx="183">
                  <c:v>340.2838</c:v>
                </c:pt>
                <c:pt idx="184">
                  <c:v>340.2762</c:v>
                </c:pt>
                <c:pt idx="185">
                  <c:v>340.2652</c:v>
                </c:pt>
                <c:pt idx="186">
                  <c:v>340.2513</c:v>
                </c:pt>
                <c:pt idx="187">
                  <c:v>340.2359</c:v>
                </c:pt>
                <c:pt idx="188">
                  <c:v>340.2208</c:v>
                </c:pt>
                <c:pt idx="189">
                  <c:v>340.2084</c:v>
                </c:pt>
                <c:pt idx="190">
                  <c:v>340.1998</c:v>
                </c:pt>
                <c:pt idx="191">
                  <c:v>340.1951</c:v>
                </c:pt>
                <c:pt idx="192">
                  <c:v>340.1932</c:v>
                </c:pt>
                <c:pt idx="193">
                  <c:v>340.1923</c:v>
                </c:pt>
                <c:pt idx="194">
                  <c:v>340.1908</c:v>
                </c:pt>
                <c:pt idx="195">
                  <c:v>340.1878</c:v>
                </c:pt>
                <c:pt idx="196">
                  <c:v>340.1832</c:v>
                </c:pt>
                <c:pt idx="197">
                  <c:v>340.1778</c:v>
                </c:pt>
                <c:pt idx="198">
                  <c:v>340.1729</c:v>
                </c:pt>
                <c:pt idx="199">
                  <c:v>340.169</c:v>
                </c:pt>
                <c:pt idx="200">
                  <c:v>340.1664</c:v>
                </c:pt>
                <c:pt idx="201">
                  <c:v>340.1644</c:v>
                </c:pt>
                <c:pt idx="202">
                  <c:v>340.1622</c:v>
                </c:pt>
                <c:pt idx="203">
                  <c:v>340.159</c:v>
                </c:pt>
                <c:pt idx="204">
                  <c:v>340.1544</c:v>
                </c:pt>
                <c:pt idx="205">
                  <c:v>340.1489</c:v>
                </c:pt>
                <c:pt idx="206">
                  <c:v>340.1432</c:v>
                </c:pt>
                <c:pt idx="207">
                  <c:v>340.1381</c:v>
                </c:pt>
                <c:pt idx="208">
                  <c:v>340.1345</c:v>
                </c:pt>
                <c:pt idx="209">
                  <c:v>340.1327</c:v>
                </c:pt>
                <c:pt idx="210">
                  <c:v>340.1324</c:v>
                </c:pt>
                <c:pt idx="211">
                  <c:v>340.133</c:v>
                </c:pt>
                <c:pt idx="212">
                  <c:v>340.1337</c:v>
                </c:pt>
                <c:pt idx="213">
                  <c:v>340.134</c:v>
                </c:pt>
                <c:pt idx="214">
                  <c:v>340.1333</c:v>
                </c:pt>
                <c:pt idx="215">
                  <c:v>340.1318</c:v>
                </c:pt>
                <c:pt idx="216">
                  <c:v>340.1295</c:v>
                </c:pt>
                <c:pt idx="217">
                  <c:v>340.127</c:v>
                </c:pt>
                <c:pt idx="218">
                  <c:v>340.1249</c:v>
                </c:pt>
                <c:pt idx="219">
                  <c:v>340.1237</c:v>
                </c:pt>
                <c:pt idx="220">
                  <c:v>340.1239</c:v>
                </c:pt>
                <c:pt idx="221">
                  <c:v>340.1253</c:v>
                </c:pt>
                <c:pt idx="222">
                  <c:v>340.1274</c:v>
                </c:pt>
                <c:pt idx="223">
                  <c:v>340.1294</c:v>
                </c:pt>
                <c:pt idx="224">
                  <c:v>340.1301</c:v>
                </c:pt>
                <c:pt idx="225">
                  <c:v>340.1291</c:v>
                </c:pt>
                <c:pt idx="226">
                  <c:v>340.1264</c:v>
                </c:pt>
                <c:pt idx="227">
                  <c:v>340.1227</c:v>
                </c:pt>
                <c:pt idx="228">
                  <c:v>340.1189</c:v>
                </c:pt>
                <c:pt idx="229">
                  <c:v>340.1155</c:v>
                </c:pt>
                <c:pt idx="230">
                  <c:v>340.1127</c:v>
                </c:pt>
                <c:pt idx="231">
                  <c:v>340.1102</c:v>
                </c:pt>
                <c:pt idx="232">
                  <c:v>340.1071</c:v>
                </c:pt>
                <c:pt idx="233">
                  <c:v>340.1029</c:v>
                </c:pt>
                <c:pt idx="234">
                  <c:v>340.0977</c:v>
                </c:pt>
                <c:pt idx="235">
                  <c:v>340.0922</c:v>
                </c:pt>
                <c:pt idx="236">
                  <c:v>340.0876</c:v>
                </c:pt>
                <c:pt idx="237">
                  <c:v>340.0853</c:v>
                </c:pt>
                <c:pt idx="238">
                  <c:v>340.0865</c:v>
                </c:pt>
                <c:pt idx="239">
                  <c:v>340.0913</c:v>
                </c:pt>
                <c:pt idx="240">
                  <c:v>340.0991</c:v>
                </c:pt>
                <c:pt idx="241">
                  <c:v>340.1086</c:v>
                </c:pt>
                <c:pt idx="242">
                  <c:v>340.1184</c:v>
                </c:pt>
                <c:pt idx="243">
                  <c:v>340.1273</c:v>
                </c:pt>
                <c:pt idx="244">
                  <c:v>340.1345</c:v>
                </c:pt>
                <c:pt idx="245">
                  <c:v>340.1402</c:v>
                </c:pt>
                <c:pt idx="246">
                  <c:v>340.1453</c:v>
                </c:pt>
                <c:pt idx="247">
                  <c:v>340.1507</c:v>
                </c:pt>
                <c:pt idx="248">
                  <c:v>340.1573</c:v>
                </c:pt>
                <c:pt idx="249">
                  <c:v>340.1647</c:v>
                </c:pt>
                <c:pt idx="250">
                  <c:v>340.1723</c:v>
                </c:pt>
                <c:pt idx="251">
                  <c:v>340.1793</c:v>
                </c:pt>
                <c:pt idx="252">
                  <c:v>340.1855</c:v>
                </c:pt>
                <c:pt idx="253">
                  <c:v>340.1911</c:v>
                </c:pt>
                <c:pt idx="254">
                  <c:v>340.1969</c:v>
                </c:pt>
                <c:pt idx="255">
                  <c:v>340.2036</c:v>
                </c:pt>
                <c:pt idx="256">
                  <c:v>340.2121</c:v>
                </c:pt>
                <c:pt idx="257">
                  <c:v>340.2231</c:v>
                </c:pt>
                <c:pt idx="258">
                  <c:v>340.2367</c:v>
                </c:pt>
                <c:pt idx="259">
                  <c:v>340.2524</c:v>
                </c:pt>
                <c:pt idx="260">
                  <c:v>340.2691</c:v>
                </c:pt>
                <c:pt idx="261">
                  <c:v>340.2858</c:v>
                </c:pt>
                <c:pt idx="262">
                  <c:v>340.3015</c:v>
                </c:pt>
                <c:pt idx="263">
                  <c:v>340.3157</c:v>
                </c:pt>
                <c:pt idx="264">
                  <c:v>340.3283</c:v>
                </c:pt>
                <c:pt idx="265">
                  <c:v>340.3397</c:v>
                </c:pt>
                <c:pt idx="266">
                  <c:v>340.3506</c:v>
                </c:pt>
                <c:pt idx="267">
                  <c:v>340.3616</c:v>
                </c:pt>
                <c:pt idx="268">
                  <c:v>340.3729</c:v>
                </c:pt>
                <c:pt idx="269">
                  <c:v>340.384</c:v>
                </c:pt>
                <c:pt idx="270">
                  <c:v>340.3945</c:v>
                </c:pt>
                <c:pt idx="271">
                  <c:v>340.4038</c:v>
                </c:pt>
                <c:pt idx="272">
                  <c:v>340.4118</c:v>
                </c:pt>
                <c:pt idx="273">
                  <c:v>340.4187</c:v>
                </c:pt>
                <c:pt idx="274">
                  <c:v>340.4248</c:v>
                </c:pt>
                <c:pt idx="275">
                  <c:v>340.4313</c:v>
                </c:pt>
                <c:pt idx="276">
                  <c:v>340.4388</c:v>
                </c:pt>
                <c:pt idx="277">
                  <c:v>340.4467</c:v>
                </c:pt>
                <c:pt idx="278">
                  <c:v>340.4547</c:v>
                </c:pt>
                <c:pt idx="279">
                  <c:v>340.4628</c:v>
                </c:pt>
                <c:pt idx="280">
                  <c:v>340.4709</c:v>
                </c:pt>
                <c:pt idx="281">
                  <c:v>340.4789</c:v>
                </c:pt>
                <c:pt idx="282">
                  <c:v>340.4869</c:v>
                </c:pt>
                <c:pt idx="283">
                  <c:v>340.4948</c:v>
                </c:pt>
                <c:pt idx="284">
                  <c:v>340.5028</c:v>
                </c:pt>
                <c:pt idx="285">
                  <c:v>340.5108</c:v>
                </c:pt>
              </c:numCache>
            </c:numRef>
          </c:yVal>
          <c:smooth val="0"/>
        </c:ser>
        <c:axId val="31979317"/>
        <c:axId val="82576044"/>
      </c:scatterChart>
      <c:valAx>
        <c:axId val="31979317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65"/>
              <c:y val="0.870555555555555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76044"/>
        <c:crosses val="autoZero"/>
        <c:crossBetween val="midCat"/>
      </c:valAx>
      <c:valAx>
        <c:axId val="82576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6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9793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gsfc_lw_up_all (Trend offset zero)</a:t>
            </a:r>
          </a:p>
        </c:rich>
      </c:tx>
      <c:layout>
        <c:manualLayout>
          <c:xMode val="edge"/>
          <c:yMode val="edge"/>
          <c:x val="0.21593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gsfc_lw_down_all!$D$2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ff420e"/>
            </a:solidFill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gsfc_lw_down_all!$A$3:$A$288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gsfc_lw_down_all!$E$3:$E$288</c:f>
              <c:numCache>
                <c:formatCode>General</c:formatCode>
                <c:ptCount val="286"/>
                <c:pt idx="0">
                  <c:v>0</c:v>
                </c:pt>
                <c:pt idx="1">
                  <c:v>0.00943856519023711</c:v>
                </c:pt>
                <c:pt idx="2">
                  <c:v>0.0185726605356535</c:v>
                </c:pt>
                <c:pt idx="3">
                  <c:v>0.0280112257259475</c:v>
                </c:pt>
                <c:pt idx="4">
                  <c:v>0.0371453210713639</c:v>
                </c:pt>
                <c:pt idx="5">
                  <c:v>0.0465838862616579</c:v>
                </c:pt>
                <c:pt idx="6">
                  <c:v>0.056022451451895</c:v>
                </c:pt>
                <c:pt idx="7">
                  <c:v>0.0651565467973114</c:v>
                </c:pt>
                <c:pt idx="8">
                  <c:v>0.0745951119876054</c:v>
                </c:pt>
                <c:pt idx="9">
                  <c:v>0.0837292073330218</c:v>
                </c:pt>
                <c:pt idx="10">
                  <c:v>0.0931677725233158</c:v>
                </c:pt>
                <c:pt idx="11">
                  <c:v>0.102606337713553</c:v>
                </c:pt>
                <c:pt idx="12">
                  <c:v>0.111131493369328</c:v>
                </c:pt>
                <c:pt idx="13">
                  <c:v>0.120570058559565</c:v>
                </c:pt>
                <c:pt idx="14">
                  <c:v>0.129704153904981</c:v>
                </c:pt>
                <c:pt idx="15">
                  <c:v>0.139142719095275</c:v>
                </c:pt>
                <c:pt idx="16">
                  <c:v>0.148276814440692</c:v>
                </c:pt>
                <c:pt idx="17">
                  <c:v>0.157715379630986</c:v>
                </c:pt>
                <c:pt idx="18">
                  <c:v>0.167153944821223</c:v>
                </c:pt>
                <c:pt idx="19">
                  <c:v>0.176288040166639</c:v>
                </c:pt>
                <c:pt idx="20">
                  <c:v>0.185726605356933</c:v>
                </c:pt>
                <c:pt idx="21">
                  <c:v>0.19486070070235</c:v>
                </c:pt>
                <c:pt idx="22">
                  <c:v>0.204299265892644</c:v>
                </c:pt>
                <c:pt idx="23">
                  <c:v>0.213737831082881</c:v>
                </c:pt>
                <c:pt idx="24">
                  <c:v>0.222262986738656</c:v>
                </c:pt>
                <c:pt idx="25">
                  <c:v>0.231701551928893</c:v>
                </c:pt>
                <c:pt idx="26">
                  <c:v>0.240835647274309</c:v>
                </c:pt>
                <c:pt idx="27">
                  <c:v>0.250274212464603</c:v>
                </c:pt>
                <c:pt idx="28">
                  <c:v>0.25940830781002</c:v>
                </c:pt>
                <c:pt idx="29">
                  <c:v>0.268846873000314</c:v>
                </c:pt>
                <c:pt idx="30">
                  <c:v>0.278285438190551</c:v>
                </c:pt>
                <c:pt idx="31">
                  <c:v>0.287419533536024</c:v>
                </c:pt>
                <c:pt idx="32">
                  <c:v>0.296858098726261</c:v>
                </c:pt>
                <c:pt idx="33">
                  <c:v>0.305992194071678</c:v>
                </c:pt>
                <c:pt idx="34">
                  <c:v>0.315430759261972</c:v>
                </c:pt>
                <c:pt idx="35">
                  <c:v>0.324869324452209</c:v>
                </c:pt>
                <c:pt idx="36">
                  <c:v>0.333394480107984</c:v>
                </c:pt>
                <c:pt idx="37">
                  <c:v>0.342833045298221</c:v>
                </c:pt>
                <c:pt idx="38">
                  <c:v>0.351967140643637</c:v>
                </c:pt>
                <c:pt idx="39">
                  <c:v>0.361405705833931</c:v>
                </c:pt>
                <c:pt idx="40">
                  <c:v>0.370539801179348</c:v>
                </c:pt>
                <c:pt idx="41">
                  <c:v>0.379978366369642</c:v>
                </c:pt>
                <c:pt idx="42">
                  <c:v>0.389416931559879</c:v>
                </c:pt>
                <c:pt idx="43">
                  <c:v>0.398551026905352</c:v>
                </c:pt>
                <c:pt idx="44">
                  <c:v>0.407989592095589</c:v>
                </c:pt>
                <c:pt idx="45">
                  <c:v>0.417123687441006</c:v>
                </c:pt>
                <c:pt idx="46">
                  <c:v>0.4265622526313</c:v>
                </c:pt>
                <c:pt idx="47">
                  <c:v>0.436000817821594</c:v>
                </c:pt>
                <c:pt idx="48">
                  <c:v>0.444830443322132</c:v>
                </c:pt>
                <c:pt idx="49">
                  <c:v>0.454269008512426</c:v>
                </c:pt>
                <c:pt idx="50">
                  <c:v>0.463403103857843</c:v>
                </c:pt>
                <c:pt idx="51">
                  <c:v>0.472841669048137</c:v>
                </c:pt>
                <c:pt idx="52">
                  <c:v>0.481975764393553</c:v>
                </c:pt>
                <c:pt idx="53">
                  <c:v>0.49141432958379</c:v>
                </c:pt>
                <c:pt idx="54">
                  <c:v>0.500852894774084</c:v>
                </c:pt>
                <c:pt idx="55">
                  <c:v>0.509986990119501</c:v>
                </c:pt>
                <c:pt idx="56">
                  <c:v>0.519425555309795</c:v>
                </c:pt>
                <c:pt idx="57">
                  <c:v>0.528559650655211</c:v>
                </c:pt>
                <c:pt idx="58">
                  <c:v>0.537998215845448</c:v>
                </c:pt>
                <c:pt idx="59">
                  <c:v>0.547436781035742</c:v>
                </c:pt>
                <c:pt idx="60">
                  <c:v>0.55596193669146</c:v>
                </c:pt>
                <c:pt idx="61">
                  <c:v>0.565400501881754</c:v>
                </c:pt>
                <c:pt idx="62">
                  <c:v>0.574534597227171</c:v>
                </c:pt>
                <c:pt idx="63">
                  <c:v>0.583973162417465</c:v>
                </c:pt>
                <c:pt idx="64">
                  <c:v>0.593107257762881</c:v>
                </c:pt>
                <c:pt idx="65">
                  <c:v>0.602545822953118</c:v>
                </c:pt>
                <c:pt idx="66">
                  <c:v>0.611984388143412</c:v>
                </c:pt>
                <c:pt idx="67">
                  <c:v>0.621118483488829</c:v>
                </c:pt>
                <c:pt idx="68">
                  <c:v>0.630557048679123</c:v>
                </c:pt>
                <c:pt idx="69">
                  <c:v>0.639691144024539</c:v>
                </c:pt>
                <c:pt idx="70">
                  <c:v>0.649129709214833</c:v>
                </c:pt>
                <c:pt idx="71">
                  <c:v>0.65856827440507</c:v>
                </c:pt>
                <c:pt idx="72">
                  <c:v>0.667093430060788</c:v>
                </c:pt>
                <c:pt idx="73">
                  <c:v>0.676531995251082</c:v>
                </c:pt>
                <c:pt idx="74">
                  <c:v>0.685666090596499</c:v>
                </c:pt>
                <c:pt idx="75">
                  <c:v>0.695104655786793</c:v>
                </c:pt>
                <c:pt idx="76">
                  <c:v>0.704238751132209</c:v>
                </c:pt>
                <c:pt idx="77">
                  <c:v>0.713677316322446</c:v>
                </c:pt>
                <c:pt idx="78">
                  <c:v>0.72311588151274</c:v>
                </c:pt>
                <c:pt idx="79">
                  <c:v>0.732249976858157</c:v>
                </c:pt>
                <c:pt idx="80">
                  <c:v>0.741688542048451</c:v>
                </c:pt>
                <c:pt idx="81">
                  <c:v>0.750822637393867</c:v>
                </c:pt>
                <c:pt idx="82">
                  <c:v>0.760261202584161</c:v>
                </c:pt>
                <c:pt idx="83">
                  <c:v>0.769699767774398</c:v>
                </c:pt>
                <c:pt idx="84">
                  <c:v>0.778224923430116</c:v>
                </c:pt>
                <c:pt idx="85">
                  <c:v>0.78766348862041</c:v>
                </c:pt>
                <c:pt idx="86">
                  <c:v>0.796797583965827</c:v>
                </c:pt>
                <c:pt idx="87">
                  <c:v>0.806236149156121</c:v>
                </c:pt>
                <c:pt idx="88">
                  <c:v>0.815370244501537</c:v>
                </c:pt>
                <c:pt idx="89">
                  <c:v>0.824808809691774</c:v>
                </c:pt>
                <c:pt idx="90">
                  <c:v>0.834247374882068</c:v>
                </c:pt>
                <c:pt idx="91">
                  <c:v>0.843381470227484</c:v>
                </c:pt>
                <c:pt idx="92">
                  <c:v>0.852820035417778</c:v>
                </c:pt>
                <c:pt idx="93">
                  <c:v>0.861954130763195</c:v>
                </c:pt>
                <c:pt idx="94">
                  <c:v>0.871392695953489</c:v>
                </c:pt>
                <c:pt idx="95">
                  <c:v>0.880831261143726</c:v>
                </c:pt>
                <c:pt idx="96">
                  <c:v>0.889660886644322</c:v>
                </c:pt>
                <c:pt idx="97">
                  <c:v>0.899099451834616</c:v>
                </c:pt>
                <c:pt idx="98">
                  <c:v>0.908233547180032</c:v>
                </c:pt>
                <c:pt idx="99">
                  <c:v>0.917672112370269</c:v>
                </c:pt>
                <c:pt idx="100">
                  <c:v>0.926806207715686</c:v>
                </c:pt>
                <c:pt idx="101">
                  <c:v>0.93624477290598</c:v>
                </c:pt>
                <c:pt idx="102">
                  <c:v>0.945683338096274</c:v>
                </c:pt>
                <c:pt idx="103">
                  <c:v>0.95481743344169</c:v>
                </c:pt>
                <c:pt idx="104">
                  <c:v>0.964255998631927</c:v>
                </c:pt>
                <c:pt idx="105">
                  <c:v>0.973390093977343</c:v>
                </c:pt>
                <c:pt idx="106">
                  <c:v>0.982828659167637</c:v>
                </c:pt>
                <c:pt idx="107">
                  <c:v>0.992267224357931</c:v>
                </c:pt>
                <c:pt idx="108">
                  <c:v>1.00079238001365</c:v>
                </c:pt>
                <c:pt idx="109">
                  <c:v>1.01023094520394</c:v>
                </c:pt>
                <c:pt idx="110">
                  <c:v>1.01936504054936</c:v>
                </c:pt>
                <c:pt idx="111">
                  <c:v>1.0288036057396</c:v>
                </c:pt>
                <c:pt idx="112">
                  <c:v>1.03793770108501</c:v>
                </c:pt>
                <c:pt idx="113">
                  <c:v>1.04737626627531</c:v>
                </c:pt>
                <c:pt idx="114">
                  <c:v>1.0568148314656</c:v>
                </c:pt>
                <c:pt idx="115">
                  <c:v>1.06594892681102</c:v>
                </c:pt>
                <c:pt idx="116">
                  <c:v>1.07538749200126</c:v>
                </c:pt>
                <c:pt idx="117">
                  <c:v>1.08452158734673</c:v>
                </c:pt>
                <c:pt idx="118">
                  <c:v>1.09396015253697</c:v>
                </c:pt>
                <c:pt idx="119">
                  <c:v>1.10339871772726</c:v>
                </c:pt>
                <c:pt idx="120">
                  <c:v>1.11192387338298</c:v>
                </c:pt>
                <c:pt idx="121">
                  <c:v>1.12136243857327</c:v>
                </c:pt>
                <c:pt idx="122">
                  <c:v>1.13049653391869</c:v>
                </c:pt>
                <c:pt idx="123">
                  <c:v>1.13993509910893</c:v>
                </c:pt>
                <c:pt idx="124">
                  <c:v>1.14906919445434</c:v>
                </c:pt>
                <c:pt idx="125">
                  <c:v>1.15850775964464</c:v>
                </c:pt>
                <c:pt idx="126">
                  <c:v>1.16794632483493</c:v>
                </c:pt>
                <c:pt idx="127">
                  <c:v>1.17708042018035</c:v>
                </c:pt>
                <c:pt idx="128">
                  <c:v>1.18651898537058</c:v>
                </c:pt>
                <c:pt idx="129">
                  <c:v>1.19565308071606</c:v>
                </c:pt>
                <c:pt idx="130">
                  <c:v>1.20509164590629</c:v>
                </c:pt>
                <c:pt idx="131">
                  <c:v>1.21453021109659</c:v>
                </c:pt>
                <c:pt idx="132">
                  <c:v>1.22305536675231</c:v>
                </c:pt>
                <c:pt idx="133">
                  <c:v>1.2324939319426</c:v>
                </c:pt>
                <c:pt idx="134">
                  <c:v>1.24162802728802</c:v>
                </c:pt>
                <c:pt idx="135">
                  <c:v>1.25106659247825</c:v>
                </c:pt>
                <c:pt idx="136">
                  <c:v>1.26020068782373</c:v>
                </c:pt>
                <c:pt idx="137">
                  <c:v>1.26963925301396</c:v>
                </c:pt>
                <c:pt idx="138">
                  <c:v>1.27907781820426</c:v>
                </c:pt>
                <c:pt idx="139">
                  <c:v>1.28821191354967</c:v>
                </c:pt>
                <c:pt idx="140">
                  <c:v>1.29765047873997</c:v>
                </c:pt>
                <c:pt idx="141">
                  <c:v>1.30678457408538</c:v>
                </c:pt>
                <c:pt idx="142">
                  <c:v>1.31622313927562</c:v>
                </c:pt>
                <c:pt idx="143">
                  <c:v>1.32566170446592</c:v>
                </c:pt>
                <c:pt idx="144">
                  <c:v>1.33449132996651</c:v>
                </c:pt>
                <c:pt idx="145">
                  <c:v>1.34392989515675</c:v>
                </c:pt>
                <c:pt idx="146">
                  <c:v>1.35306399050216</c:v>
                </c:pt>
                <c:pt idx="147">
                  <c:v>1.36250255569246</c:v>
                </c:pt>
                <c:pt idx="148">
                  <c:v>1.37163665103787</c:v>
                </c:pt>
                <c:pt idx="149">
                  <c:v>1.38107521622817</c:v>
                </c:pt>
                <c:pt idx="150">
                  <c:v>1.39051378141841</c:v>
                </c:pt>
                <c:pt idx="151">
                  <c:v>1.39964787676382</c:v>
                </c:pt>
                <c:pt idx="152">
                  <c:v>1.40908644195412</c:v>
                </c:pt>
                <c:pt idx="153">
                  <c:v>1.41822053729953</c:v>
                </c:pt>
                <c:pt idx="154">
                  <c:v>1.42765910248983</c:v>
                </c:pt>
                <c:pt idx="155">
                  <c:v>1.43709766768006</c:v>
                </c:pt>
                <c:pt idx="156">
                  <c:v>1.44562282333584</c:v>
                </c:pt>
                <c:pt idx="157">
                  <c:v>1.45506138852608</c:v>
                </c:pt>
                <c:pt idx="158">
                  <c:v>1.46419548387149</c:v>
                </c:pt>
                <c:pt idx="159">
                  <c:v>1.47363404906179</c:v>
                </c:pt>
                <c:pt idx="160">
                  <c:v>1.4827681444072</c:v>
                </c:pt>
                <c:pt idx="161">
                  <c:v>1.4922067095975</c:v>
                </c:pt>
                <c:pt idx="162">
                  <c:v>1.50164527478773</c:v>
                </c:pt>
                <c:pt idx="163">
                  <c:v>1.51077937013315</c:v>
                </c:pt>
                <c:pt idx="164">
                  <c:v>1.52021793532344</c:v>
                </c:pt>
                <c:pt idx="165">
                  <c:v>1.52935203066886</c:v>
                </c:pt>
                <c:pt idx="166">
                  <c:v>1.53879059585915</c:v>
                </c:pt>
                <c:pt idx="167">
                  <c:v>1.54822916104939</c:v>
                </c:pt>
                <c:pt idx="168">
                  <c:v>1.55675431670517</c:v>
                </c:pt>
                <c:pt idx="169">
                  <c:v>1.5661928818954</c:v>
                </c:pt>
                <c:pt idx="170">
                  <c:v>1.57532697724082</c:v>
                </c:pt>
                <c:pt idx="171">
                  <c:v>1.58476554243111</c:v>
                </c:pt>
                <c:pt idx="172">
                  <c:v>1.59389963777653</c:v>
                </c:pt>
                <c:pt idx="173">
                  <c:v>1.60333820296682</c:v>
                </c:pt>
                <c:pt idx="174">
                  <c:v>1.61277676815706</c:v>
                </c:pt>
                <c:pt idx="175">
                  <c:v>1.62191086350254</c:v>
                </c:pt>
                <c:pt idx="176">
                  <c:v>1.63134942869277</c:v>
                </c:pt>
                <c:pt idx="177">
                  <c:v>1.64048352403819</c:v>
                </c:pt>
                <c:pt idx="178">
                  <c:v>1.64992208922848</c:v>
                </c:pt>
                <c:pt idx="179">
                  <c:v>1.65936065441878</c:v>
                </c:pt>
                <c:pt idx="180">
                  <c:v>1.66788581007449</c:v>
                </c:pt>
                <c:pt idx="181">
                  <c:v>1.67732437526473</c:v>
                </c:pt>
                <c:pt idx="182">
                  <c:v>1.68645847061015</c:v>
                </c:pt>
                <c:pt idx="183">
                  <c:v>1.69589703580044</c:v>
                </c:pt>
                <c:pt idx="184">
                  <c:v>1.70503113114586</c:v>
                </c:pt>
                <c:pt idx="185">
                  <c:v>1.71446969633615</c:v>
                </c:pt>
                <c:pt idx="186">
                  <c:v>1.72390826152639</c:v>
                </c:pt>
                <c:pt idx="187">
                  <c:v>1.73304235687186</c:v>
                </c:pt>
                <c:pt idx="188">
                  <c:v>1.7424809220621</c:v>
                </c:pt>
                <c:pt idx="189">
                  <c:v>1.75161501740752</c:v>
                </c:pt>
                <c:pt idx="190">
                  <c:v>1.76105358259781</c:v>
                </c:pt>
                <c:pt idx="191">
                  <c:v>1.7704921477881</c:v>
                </c:pt>
                <c:pt idx="192">
                  <c:v>1.77932177328864</c:v>
                </c:pt>
                <c:pt idx="193">
                  <c:v>1.78876033847894</c:v>
                </c:pt>
                <c:pt idx="194">
                  <c:v>1.79789443382435</c:v>
                </c:pt>
                <c:pt idx="195">
                  <c:v>1.80733299901465</c:v>
                </c:pt>
                <c:pt idx="196">
                  <c:v>1.81646709436006</c:v>
                </c:pt>
                <c:pt idx="197">
                  <c:v>1.8259056595503</c:v>
                </c:pt>
                <c:pt idx="198">
                  <c:v>1.8353442247406</c:v>
                </c:pt>
                <c:pt idx="199">
                  <c:v>1.84447832008601</c:v>
                </c:pt>
                <c:pt idx="200">
                  <c:v>1.85391688527631</c:v>
                </c:pt>
                <c:pt idx="201">
                  <c:v>1.86305098062172</c:v>
                </c:pt>
                <c:pt idx="202">
                  <c:v>1.87248954581196</c:v>
                </c:pt>
                <c:pt idx="203">
                  <c:v>1.88192811100225</c:v>
                </c:pt>
                <c:pt idx="204">
                  <c:v>1.89045326665797</c:v>
                </c:pt>
                <c:pt idx="205">
                  <c:v>1.89989183184827</c:v>
                </c:pt>
                <c:pt idx="206">
                  <c:v>1.90902592719368</c:v>
                </c:pt>
                <c:pt idx="207">
                  <c:v>1.91846449238398</c:v>
                </c:pt>
                <c:pt idx="208">
                  <c:v>1.92759858772939</c:v>
                </c:pt>
                <c:pt idx="209">
                  <c:v>1.93703715291963</c:v>
                </c:pt>
                <c:pt idx="210">
                  <c:v>1.94647571810992</c:v>
                </c:pt>
                <c:pt idx="211">
                  <c:v>1.95560981345534</c:v>
                </c:pt>
                <c:pt idx="212">
                  <c:v>1.96504837864563</c:v>
                </c:pt>
                <c:pt idx="213">
                  <c:v>1.97418247399105</c:v>
                </c:pt>
                <c:pt idx="214">
                  <c:v>1.98362103918129</c:v>
                </c:pt>
                <c:pt idx="215">
                  <c:v>1.99305960437158</c:v>
                </c:pt>
                <c:pt idx="216">
                  <c:v>2.0015847600273</c:v>
                </c:pt>
                <c:pt idx="217">
                  <c:v>2.01102332521759</c:v>
                </c:pt>
                <c:pt idx="218">
                  <c:v>2.02015742056301</c:v>
                </c:pt>
                <c:pt idx="219">
                  <c:v>2.0295959857533</c:v>
                </c:pt>
                <c:pt idx="220">
                  <c:v>2.03873008109872</c:v>
                </c:pt>
                <c:pt idx="221">
                  <c:v>2.04816864628896</c:v>
                </c:pt>
                <c:pt idx="222">
                  <c:v>2.05760721147925</c:v>
                </c:pt>
                <c:pt idx="223">
                  <c:v>2.06674130682467</c:v>
                </c:pt>
                <c:pt idx="224">
                  <c:v>2.07617987201496</c:v>
                </c:pt>
                <c:pt idx="225">
                  <c:v>2.08531396736038</c:v>
                </c:pt>
                <c:pt idx="226">
                  <c:v>2.09475253255067</c:v>
                </c:pt>
                <c:pt idx="227">
                  <c:v>2.10419109774091</c:v>
                </c:pt>
                <c:pt idx="228">
                  <c:v>2.11271625339663</c:v>
                </c:pt>
                <c:pt idx="229">
                  <c:v>2.12215481858692</c:v>
                </c:pt>
                <c:pt idx="230">
                  <c:v>2.13128891393234</c:v>
                </c:pt>
                <c:pt idx="231">
                  <c:v>2.14072747912263</c:v>
                </c:pt>
                <c:pt idx="232">
                  <c:v>2.14986157446805</c:v>
                </c:pt>
                <c:pt idx="233">
                  <c:v>2.15930013965834</c:v>
                </c:pt>
                <c:pt idx="234">
                  <c:v>2.16873870484858</c:v>
                </c:pt>
                <c:pt idx="235">
                  <c:v>2.177872800194</c:v>
                </c:pt>
                <c:pt idx="236">
                  <c:v>2.18731136538429</c:v>
                </c:pt>
                <c:pt idx="237">
                  <c:v>2.19644546072971</c:v>
                </c:pt>
                <c:pt idx="238">
                  <c:v>2.20588402592</c:v>
                </c:pt>
                <c:pt idx="239">
                  <c:v>2.21532259111024</c:v>
                </c:pt>
                <c:pt idx="240">
                  <c:v>2.22415221661083</c:v>
                </c:pt>
                <c:pt idx="241">
                  <c:v>2.23359078180107</c:v>
                </c:pt>
                <c:pt idx="242">
                  <c:v>2.24272487714654</c:v>
                </c:pt>
                <c:pt idx="243">
                  <c:v>2.25216344233678</c:v>
                </c:pt>
                <c:pt idx="244">
                  <c:v>2.2612975376822</c:v>
                </c:pt>
                <c:pt idx="245">
                  <c:v>2.27073610287249</c:v>
                </c:pt>
                <c:pt idx="246">
                  <c:v>2.28017466806278</c:v>
                </c:pt>
                <c:pt idx="247">
                  <c:v>2.2893087634082</c:v>
                </c:pt>
                <c:pt idx="248">
                  <c:v>2.29874732859844</c:v>
                </c:pt>
                <c:pt idx="249">
                  <c:v>2.30788142394391</c:v>
                </c:pt>
                <c:pt idx="250">
                  <c:v>2.31731998913415</c:v>
                </c:pt>
                <c:pt idx="251">
                  <c:v>2.32675855432444</c:v>
                </c:pt>
                <c:pt idx="252">
                  <c:v>2.33528370998016</c:v>
                </c:pt>
                <c:pt idx="253">
                  <c:v>2.34472227517045</c:v>
                </c:pt>
                <c:pt idx="254">
                  <c:v>2.35385637051587</c:v>
                </c:pt>
                <c:pt idx="255">
                  <c:v>2.36329493570611</c:v>
                </c:pt>
                <c:pt idx="256">
                  <c:v>2.37242903105152</c:v>
                </c:pt>
                <c:pt idx="257">
                  <c:v>2.38186759624182</c:v>
                </c:pt>
                <c:pt idx="258">
                  <c:v>2.39130616143211</c:v>
                </c:pt>
                <c:pt idx="259">
                  <c:v>2.40044025677753</c:v>
                </c:pt>
                <c:pt idx="260">
                  <c:v>2.40987882196777</c:v>
                </c:pt>
                <c:pt idx="261">
                  <c:v>2.41901291731324</c:v>
                </c:pt>
                <c:pt idx="262">
                  <c:v>2.42845148250348</c:v>
                </c:pt>
                <c:pt idx="263">
                  <c:v>2.43789004769377</c:v>
                </c:pt>
                <c:pt idx="264">
                  <c:v>2.44641520334949</c:v>
                </c:pt>
                <c:pt idx="265">
                  <c:v>2.45585376853978</c:v>
                </c:pt>
                <c:pt idx="266">
                  <c:v>2.4649878638852</c:v>
                </c:pt>
                <c:pt idx="267">
                  <c:v>2.47442642907544</c:v>
                </c:pt>
                <c:pt idx="268">
                  <c:v>2.48356052442085</c:v>
                </c:pt>
                <c:pt idx="269">
                  <c:v>2.49299908961115</c:v>
                </c:pt>
                <c:pt idx="270">
                  <c:v>2.50243765480144</c:v>
                </c:pt>
                <c:pt idx="271">
                  <c:v>2.51157175014686</c:v>
                </c:pt>
                <c:pt idx="272">
                  <c:v>2.52101031533709</c:v>
                </c:pt>
                <c:pt idx="273">
                  <c:v>2.53014441068257</c:v>
                </c:pt>
                <c:pt idx="274">
                  <c:v>2.5395829758728</c:v>
                </c:pt>
                <c:pt idx="275">
                  <c:v>2.5490215410631</c:v>
                </c:pt>
                <c:pt idx="276">
                  <c:v>2.55754669671882</c:v>
                </c:pt>
                <c:pt idx="277">
                  <c:v>2.56698526190911</c:v>
                </c:pt>
                <c:pt idx="278">
                  <c:v>2.57611935725453</c:v>
                </c:pt>
                <c:pt idx="279">
                  <c:v>2.58555792244476</c:v>
                </c:pt>
                <c:pt idx="280">
                  <c:v>2.59469201779024</c:v>
                </c:pt>
                <c:pt idx="281">
                  <c:v>2.60413058298047</c:v>
                </c:pt>
                <c:pt idx="282">
                  <c:v>2.61356914817077</c:v>
                </c:pt>
                <c:pt idx="283">
                  <c:v>2.62270324351618</c:v>
                </c:pt>
                <c:pt idx="284">
                  <c:v>2.63214180870648</c:v>
                </c:pt>
                <c:pt idx="285">
                  <c:v>2.64127590405189</c:v>
                </c:pt>
              </c:numCache>
            </c:numRef>
          </c:yVal>
          <c:smooth val="0"/>
        </c:ser>
        <c:axId val="400718"/>
        <c:axId val="17328718"/>
      </c:scatterChart>
      <c:valAx>
        <c:axId val="400718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93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28718"/>
        <c:crosses val="autoZero"/>
        <c:crossBetween val="midCat"/>
      </c:valAx>
      <c:valAx>
        <c:axId val="17328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44444444444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gtoa_cre_lw (Deseasonalised)</a:t>
            </a:r>
          </a:p>
        </c:rich>
      </c:tx>
      <c:layout>
        <c:manualLayout>
          <c:xMode val="edge"/>
          <c:yMode val="edge"/>
          <c:x val="0.215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gtoa_cre!$B$1</c:f>
              <c:strCache>
                <c:ptCount val="1"/>
                <c:pt idx="0">
                  <c:v>gtoa_cre_lw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gtoa_cre!$A$3:$A$288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gtoa_cre!$C$3:$C$288</c:f>
              <c:numCache>
                <c:formatCode>General</c:formatCode>
                <c:ptCount val="286"/>
                <c:pt idx="0">
                  <c:v>26.2763</c:v>
                </c:pt>
                <c:pt idx="1">
                  <c:v>26.277</c:v>
                </c:pt>
                <c:pt idx="2">
                  <c:v>26.2774</c:v>
                </c:pt>
                <c:pt idx="3">
                  <c:v>26.2778</c:v>
                </c:pt>
                <c:pt idx="4">
                  <c:v>26.2783</c:v>
                </c:pt>
                <c:pt idx="5">
                  <c:v>26.2789</c:v>
                </c:pt>
                <c:pt idx="6">
                  <c:v>26.2795</c:v>
                </c:pt>
                <c:pt idx="7">
                  <c:v>26.2796</c:v>
                </c:pt>
                <c:pt idx="8">
                  <c:v>26.2788</c:v>
                </c:pt>
                <c:pt idx="9">
                  <c:v>26.2763</c:v>
                </c:pt>
                <c:pt idx="10">
                  <c:v>26.2702</c:v>
                </c:pt>
                <c:pt idx="11">
                  <c:v>26.2582</c:v>
                </c:pt>
                <c:pt idx="12">
                  <c:v>26.2473</c:v>
                </c:pt>
                <c:pt idx="13">
                  <c:v>26.2403</c:v>
                </c:pt>
                <c:pt idx="14">
                  <c:v>26.2355</c:v>
                </c:pt>
                <c:pt idx="15">
                  <c:v>26.2302</c:v>
                </c:pt>
                <c:pt idx="16">
                  <c:v>26.2192</c:v>
                </c:pt>
                <c:pt idx="17">
                  <c:v>26.1989</c:v>
                </c:pt>
                <c:pt idx="18">
                  <c:v>26.1711</c:v>
                </c:pt>
                <c:pt idx="19">
                  <c:v>26.139</c:v>
                </c:pt>
                <c:pt idx="20">
                  <c:v>26.1055</c:v>
                </c:pt>
                <c:pt idx="21">
                  <c:v>26.0732</c:v>
                </c:pt>
                <c:pt idx="22">
                  <c:v>26.0449</c:v>
                </c:pt>
                <c:pt idx="23">
                  <c:v>26.0228</c:v>
                </c:pt>
                <c:pt idx="24">
                  <c:v>26.0048</c:v>
                </c:pt>
                <c:pt idx="25">
                  <c:v>25.9879</c:v>
                </c:pt>
                <c:pt idx="26">
                  <c:v>25.9693</c:v>
                </c:pt>
                <c:pt idx="27">
                  <c:v>25.9466</c:v>
                </c:pt>
                <c:pt idx="28">
                  <c:v>25.9222</c:v>
                </c:pt>
                <c:pt idx="29">
                  <c:v>25.9</c:v>
                </c:pt>
                <c:pt idx="30">
                  <c:v>25.8808</c:v>
                </c:pt>
                <c:pt idx="31">
                  <c:v>25.8654</c:v>
                </c:pt>
                <c:pt idx="32">
                  <c:v>25.8554</c:v>
                </c:pt>
                <c:pt idx="33">
                  <c:v>25.8507</c:v>
                </c:pt>
                <c:pt idx="34">
                  <c:v>25.8479</c:v>
                </c:pt>
                <c:pt idx="35">
                  <c:v>25.8425</c:v>
                </c:pt>
                <c:pt idx="36">
                  <c:v>25.8317</c:v>
                </c:pt>
                <c:pt idx="37">
                  <c:v>25.8171</c:v>
                </c:pt>
                <c:pt idx="38">
                  <c:v>25.8026</c:v>
                </c:pt>
                <c:pt idx="39">
                  <c:v>25.7906</c:v>
                </c:pt>
                <c:pt idx="40">
                  <c:v>25.7812</c:v>
                </c:pt>
                <c:pt idx="41">
                  <c:v>25.7742</c:v>
                </c:pt>
                <c:pt idx="42">
                  <c:v>25.7707</c:v>
                </c:pt>
                <c:pt idx="43">
                  <c:v>25.7705</c:v>
                </c:pt>
                <c:pt idx="44">
                  <c:v>25.7699</c:v>
                </c:pt>
                <c:pt idx="45">
                  <c:v>25.7653</c:v>
                </c:pt>
                <c:pt idx="46">
                  <c:v>25.7542</c:v>
                </c:pt>
                <c:pt idx="47">
                  <c:v>25.7391</c:v>
                </c:pt>
                <c:pt idx="48">
                  <c:v>25.7252</c:v>
                </c:pt>
                <c:pt idx="49">
                  <c:v>25.7132</c:v>
                </c:pt>
                <c:pt idx="50">
                  <c:v>25.7009</c:v>
                </c:pt>
                <c:pt idx="51">
                  <c:v>25.6891</c:v>
                </c:pt>
                <c:pt idx="52">
                  <c:v>25.6795</c:v>
                </c:pt>
                <c:pt idx="53">
                  <c:v>25.674</c:v>
                </c:pt>
                <c:pt idx="54">
                  <c:v>25.6732</c:v>
                </c:pt>
                <c:pt idx="55">
                  <c:v>25.6775</c:v>
                </c:pt>
                <c:pt idx="56">
                  <c:v>25.6875</c:v>
                </c:pt>
                <c:pt idx="57">
                  <c:v>25.7035</c:v>
                </c:pt>
                <c:pt idx="58">
                  <c:v>25.7256</c:v>
                </c:pt>
                <c:pt idx="59">
                  <c:v>25.7516</c:v>
                </c:pt>
                <c:pt idx="60">
                  <c:v>25.7787</c:v>
                </c:pt>
                <c:pt idx="61">
                  <c:v>25.8091</c:v>
                </c:pt>
                <c:pt idx="62">
                  <c:v>25.8451</c:v>
                </c:pt>
                <c:pt idx="63">
                  <c:v>25.8854</c:v>
                </c:pt>
                <c:pt idx="64">
                  <c:v>25.9271</c:v>
                </c:pt>
                <c:pt idx="65">
                  <c:v>25.9661</c:v>
                </c:pt>
                <c:pt idx="66">
                  <c:v>25.9968</c:v>
                </c:pt>
                <c:pt idx="67">
                  <c:v>26.0163</c:v>
                </c:pt>
                <c:pt idx="68">
                  <c:v>26.0234</c:v>
                </c:pt>
                <c:pt idx="69">
                  <c:v>26.0188</c:v>
                </c:pt>
                <c:pt idx="70">
                  <c:v>26.007</c:v>
                </c:pt>
                <c:pt idx="71">
                  <c:v>25.9934</c:v>
                </c:pt>
                <c:pt idx="72">
                  <c:v>25.9803</c:v>
                </c:pt>
                <c:pt idx="73">
                  <c:v>25.9662</c:v>
                </c:pt>
                <c:pt idx="74">
                  <c:v>25.9476</c:v>
                </c:pt>
                <c:pt idx="75">
                  <c:v>25.922</c:v>
                </c:pt>
                <c:pt idx="76">
                  <c:v>25.8887</c:v>
                </c:pt>
                <c:pt idx="77">
                  <c:v>25.85</c:v>
                </c:pt>
                <c:pt idx="78">
                  <c:v>25.8107</c:v>
                </c:pt>
                <c:pt idx="79">
                  <c:v>25.7749</c:v>
                </c:pt>
                <c:pt idx="80">
                  <c:v>25.7462</c:v>
                </c:pt>
                <c:pt idx="81">
                  <c:v>25.726</c:v>
                </c:pt>
                <c:pt idx="82">
                  <c:v>25.7115</c:v>
                </c:pt>
                <c:pt idx="83">
                  <c:v>25.6988</c:v>
                </c:pt>
                <c:pt idx="84">
                  <c:v>25.6857</c:v>
                </c:pt>
                <c:pt idx="85">
                  <c:v>25.6706</c:v>
                </c:pt>
                <c:pt idx="86">
                  <c:v>25.6541</c:v>
                </c:pt>
                <c:pt idx="87">
                  <c:v>25.6395</c:v>
                </c:pt>
                <c:pt idx="88">
                  <c:v>25.6303</c:v>
                </c:pt>
                <c:pt idx="89">
                  <c:v>25.6278</c:v>
                </c:pt>
                <c:pt idx="90">
                  <c:v>25.632</c:v>
                </c:pt>
                <c:pt idx="91">
                  <c:v>25.6412</c:v>
                </c:pt>
                <c:pt idx="92">
                  <c:v>25.6538</c:v>
                </c:pt>
                <c:pt idx="93">
                  <c:v>25.6681</c:v>
                </c:pt>
                <c:pt idx="94">
                  <c:v>25.6848</c:v>
                </c:pt>
                <c:pt idx="95">
                  <c:v>25.7045</c:v>
                </c:pt>
                <c:pt idx="96">
                  <c:v>25.727</c:v>
                </c:pt>
                <c:pt idx="97">
                  <c:v>25.7526</c:v>
                </c:pt>
                <c:pt idx="98">
                  <c:v>25.781</c:v>
                </c:pt>
                <c:pt idx="99">
                  <c:v>25.8102</c:v>
                </c:pt>
                <c:pt idx="100">
                  <c:v>25.8369</c:v>
                </c:pt>
                <c:pt idx="101">
                  <c:v>25.8584</c:v>
                </c:pt>
                <c:pt idx="102">
                  <c:v>25.8747</c:v>
                </c:pt>
                <c:pt idx="103">
                  <c:v>25.8864</c:v>
                </c:pt>
                <c:pt idx="104">
                  <c:v>25.8935</c:v>
                </c:pt>
                <c:pt idx="105">
                  <c:v>25.8957</c:v>
                </c:pt>
                <c:pt idx="106">
                  <c:v>25.8915</c:v>
                </c:pt>
                <c:pt idx="107">
                  <c:v>25.8818</c:v>
                </c:pt>
                <c:pt idx="108">
                  <c:v>25.8687</c:v>
                </c:pt>
                <c:pt idx="109">
                  <c:v>25.8532</c:v>
                </c:pt>
                <c:pt idx="110">
                  <c:v>25.8364</c:v>
                </c:pt>
                <c:pt idx="111">
                  <c:v>25.8201</c:v>
                </c:pt>
                <c:pt idx="112">
                  <c:v>25.8062</c:v>
                </c:pt>
                <c:pt idx="113">
                  <c:v>25.7943</c:v>
                </c:pt>
                <c:pt idx="114">
                  <c:v>25.7828</c:v>
                </c:pt>
                <c:pt idx="115">
                  <c:v>25.7712</c:v>
                </c:pt>
                <c:pt idx="116">
                  <c:v>25.7608</c:v>
                </c:pt>
                <c:pt idx="117">
                  <c:v>25.7538</c:v>
                </c:pt>
                <c:pt idx="118">
                  <c:v>25.7505</c:v>
                </c:pt>
                <c:pt idx="119">
                  <c:v>25.7482</c:v>
                </c:pt>
                <c:pt idx="120">
                  <c:v>25.7441</c:v>
                </c:pt>
                <c:pt idx="121">
                  <c:v>25.7391</c:v>
                </c:pt>
                <c:pt idx="122">
                  <c:v>25.7331</c:v>
                </c:pt>
                <c:pt idx="123">
                  <c:v>25.7232</c:v>
                </c:pt>
                <c:pt idx="124">
                  <c:v>25.7089</c:v>
                </c:pt>
                <c:pt idx="125">
                  <c:v>25.6934</c:v>
                </c:pt>
                <c:pt idx="126">
                  <c:v>25.6803</c:v>
                </c:pt>
                <c:pt idx="127">
                  <c:v>25.6706</c:v>
                </c:pt>
                <c:pt idx="128">
                  <c:v>25.6618</c:v>
                </c:pt>
                <c:pt idx="129">
                  <c:v>25.6504</c:v>
                </c:pt>
                <c:pt idx="130">
                  <c:v>25.637</c:v>
                </c:pt>
                <c:pt idx="131">
                  <c:v>25.6228</c:v>
                </c:pt>
                <c:pt idx="132">
                  <c:v>25.6082</c:v>
                </c:pt>
                <c:pt idx="133">
                  <c:v>25.5931</c:v>
                </c:pt>
                <c:pt idx="134">
                  <c:v>25.581</c:v>
                </c:pt>
                <c:pt idx="135">
                  <c:v>25.5766</c:v>
                </c:pt>
                <c:pt idx="136">
                  <c:v>25.581</c:v>
                </c:pt>
                <c:pt idx="137">
                  <c:v>25.5906</c:v>
                </c:pt>
                <c:pt idx="138">
                  <c:v>25.5997</c:v>
                </c:pt>
                <c:pt idx="139">
                  <c:v>25.6064</c:v>
                </c:pt>
                <c:pt idx="140">
                  <c:v>25.6129</c:v>
                </c:pt>
                <c:pt idx="141">
                  <c:v>25.6205</c:v>
                </c:pt>
                <c:pt idx="142">
                  <c:v>25.629</c:v>
                </c:pt>
                <c:pt idx="143">
                  <c:v>25.6399</c:v>
                </c:pt>
                <c:pt idx="144">
                  <c:v>25.6565</c:v>
                </c:pt>
                <c:pt idx="145">
                  <c:v>25.6774</c:v>
                </c:pt>
                <c:pt idx="146">
                  <c:v>25.6976</c:v>
                </c:pt>
                <c:pt idx="147">
                  <c:v>25.7126</c:v>
                </c:pt>
                <c:pt idx="148">
                  <c:v>25.7201</c:v>
                </c:pt>
                <c:pt idx="149">
                  <c:v>25.7214</c:v>
                </c:pt>
                <c:pt idx="150">
                  <c:v>25.7203</c:v>
                </c:pt>
                <c:pt idx="151">
                  <c:v>25.7177</c:v>
                </c:pt>
                <c:pt idx="152">
                  <c:v>25.7142</c:v>
                </c:pt>
                <c:pt idx="153">
                  <c:v>25.7116</c:v>
                </c:pt>
                <c:pt idx="154">
                  <c:v>25.7101</c:v>
                </c:pt>
                <c:pt idx="155">
                  <c:v>25.7079</c:v>
                </c:pt>
                <c:pt idx="156">
                  <c:v>25.7026</c:v>
                </c:pt>
                <c:pt idx="157">
                  <c:v>25.6937</c:v>
                </c:pt>
                <c:pt idx="158">
                  <c:v>25.6826</c:v>
                </c:pt>
                <c:pt idx="159">
                  <c:v>25.6709</c:v>
                </c:pt>
                <c:pt idx="160">
                  <c:v>25.6603</c:v>
                </c:pt>
                <c:pt idx="161">
                  <c:v>25.6516</c:v>
                </c:pt>
                <c:pt idx="162">
                  <c:v>25.6443</c:v>
                </c:pt>
                <c:pt idx="163">
                  <c:v>25.6379</c:v>
                </c:pt>
                <c:pt idx="164">
                  <c:v>25.6302</c:v>
                </c:pt>
                <c:pt idx="165">
                  <c:v>25.6203</c:v>
                </c:pt>
                <c:pt idx="166">
                  <c:v>25.6086</c:v>
                </c:pt>
                <c:pt idx="167">
                  <c:v>25.5954</c:v>
                </c:pt>
                <c:pt idx="168">
                  <c:v>25.5808</c:v>
                </c:pt>
                <c:pt idx="169">
                  <c:v>25.5652</c:v>
                </c:pt>
                <c:pt idx="170">
                  <c:v>25.5497</c:v>
                </c:pt>
                <c:pt idx="171">
                  <c:v>25.5356</c:v>
                </c:pt>
                <c:pt idx="172">
                  <c:v>25.5231</c:v>
                </c:pt>
                <c:pt idx="173">
                  <c:v>25.5132</c:v>
                </c:pt>
                <c:pt idx="174">
                  <c:v>25.5058</c:v>
                </c:pt>
                <c:pt idx="175">
                  <c:v>25.5008</c:v>
                </c:pt>
                <c:pt idx="176">
                  <c:v>25.4965</c:v>
                </c:pt>
                <c:pt idx="177">
                  <c:v>25.4916</c:v>
                </c:pt>
                <c:pt idx="178">
                  <c:v>25.485</c:v>
                </c:pt>
                <c:pt idx="179">
                  <c:v>25.4766</c:v>
                </c:pt>
                <c:pt idx="180">
                  <c:v>25.4684</c:v>
                </c:pt>
                <c:pt idx="181">
                  <c:v>25.4615</c:v>
                </c:pt>
                <c:pt idx="182">
                  <c:v>25.4549</c:v>
                </c:pt>
                <c:pt idx="183">
                  <c:v>25.4485</c:v>
                </c:pt>
                <c:pt idx="184">
                  <c:v>25.4422</c:v>
                </c:pt>
                <c:pt idx="185">
                  <c:v>25.4347</c:v>
                </c:pt>
                <c:pt idx="186">
                  <c:v>25.4247</c:v>
                </c:pt>
                <c:pt idx="187">
                  <c:v>25.4122</c:v>
                </c:pt>
                <c:pt idx="188">
                  <c:v>25.3989</c:v>
                </c:pt>
                <c:pt idx="189">
                  <c:v>25.3863</c:v>
                </c:pt>
                <c:pt idx="190">
                  <c:v>25.3766</c:v>
                </c:pt>
                <c:pt idx="191">
                  <c:v>25.3715</c:v>
                </c:pt>
                <c:pt idx="192">
                  <c:v>25.3701</c:v>
                </c:pt>
                <c:pt idx="193">
                  <c:v>25.3699</c:v>
                </c:pt>
                <c:pt idx="194">
                  <c:v>25.3687</c:v>
                </c:pt>
                <c:pt idx="195">
                  <c:v>25.364</c:v>
                </c:pt>
                <c:pt idx="196">
                  <c:v>25.3546</c:v>
                </c:pt>
                <c:pt idx="197">
                  <c:v>25.3416</c:v>
                </c:pt>
                <c:pt idx="198">
                  <c:v>25.3266</c:v>
                </c:pt>
                <c:pt idx="199">
                  <c:v>25.311</c:v>
                </c:pt>
                <c:pt idx="200">
                  <c:v>25.2965</c:v>
                </c:pt>
                <c:pt idx="201">
                  <c:v>25.2835</c:v>
                </c:pt>
                <c:pt idx="202">
                  <c:v>25.2713</c:v>
                </c:pt>
                <c:pt idx="203">
                  <c:v>25.2591</c:v>
                </c:pt>
                <c:pt idx="204">
                  <c:v>25.2465</c:v>
                </c:pt>
                <c:pt idx="205">
                  <c:v>25.2349</c:v>
                </c:pt>
                <c:pt idx="206">
                  <c:v>25.2268</c:v>
                </c:pt>
                <c:pt idx="207">
                  <c:v>25.224</c:v>
                </c:pt>
                <c:pt idx="208">
                  <c:v>25.2265</c:v>
                </c:pt>
                <c:pt idx="209">
                  <c:v>25.2332</c:v>
                </c:pt>
                <c:pt idx="210">
                  <c:v>25.2423</c:v>
                </c:pt>
                <c:pt idx="211">
                  <c:v>25.2531</c:v>
                </c:pt>
                <c:pt idx="212">
                  <c:v>25.2649</c:v>
                </c:pt>
                <c:pt idx="213">
                  <c:v>25.2765</c:v>
                </c:pt>
                <c:pt idx="214">
                  <c:v>25.2871</c:v>
                </c:pt>
                <c:pt idx="215">
                  <c:v>25.2958</c:v>
                </c:pt>
                <c:pt idx="216">
                  <c:v>25.3033</c:v>
                </c:pt>
                <c:pt idx="217">
                  <c:v>25.31</c:v>
                </c:pt>
                <c:pt idx="218">
                  <c:v>25.315</c:v>
                </c:pt>
                <c:pt idx="219">
                  <c:v>25.3173</c:v>
                </c:pt>
                <c:pt idx="220">
                  <c:v>25.317</c:v>
                </c:pt>
                <c:pt idx="221">
                  <c:v>25.3147</c:v>
                </c:pt>
                <c:pt idx="222">
                  <c:v>25.3124</c:v>
                </c:pt>
                <c:pt idx="223">
                  <c:v>25.3096</c:v>
                </c:pt>
                <c:pt idx="224">
                  <c:v>25.3051</c:v>
                </c:pt>
                <c:pt idx="225">
                  <c:v>25.2982</c:v>
                </c:pt>
                <c:pt idx="226">
                  <c:v>25.2883</c:v>
                </c:pt>
                <c:pt idx="227">
                  <c:v>25.2756</c:v>
                </c:pt>
                <c:pt idx="228">
                  <c:v>25.2594</c:v>
                </c:pt>
                <c:pt idx="229">
                  <c:v>25.2395</c:v>
                </c:pt>
                <c:pt idx="230">
                  <c:v>25.218</c:v>
                </c:pt>
                <c:pt idx="231">
                  <c:v>25.1977</c:v>
                </c:pt>
                <c:pt idx="232">
                  <c:v>25.1795</c:v>
                </c:pt>
                <c:pt idx="233">
                  <c:v>25.1619</c:v>
                </c:pt>
                <c:pt idx="234">
                  <c:v>25.1432</c:v>
                </c:pt>
                <c:pt idx="235">
                  <c:v>25.1248</c:v>
                </c:pt>
                <c:pt idx="236">
                  <c:v>25.1082</c:v>
                </c:pt>
                <c:pt idx="237">
                  <c:v>25.0942</c:v>
                </c:pt>
                <c:pt idx="238">
                  <c:v>25.084</c:v>
                </c:pt>
                <c:pt idx="239">
                  <c:v>25.0779</c:v>
                </c:pt>
                <c:pt idx="240">
                  <c:v>25.076</c:v>
                </c:pt>
                <c:pt idx="241">
                  <c:v>25.0789</c:v>
                </c:pt>
                <c:pt idx="242">
                  <c:v>25.0851</c:v>
                </c:pt>
                <c:pt idx="243">
                  <c:v>25.0913</c:v>
                </c:pt>
                <c:pt idx="244">
                  <c:v>25.0971</c:v>
                </c:pt>
                <c:pt idx="245">
                  <c:v>25.1045</c:v>
                </c:pt>
                <c:pt idx="246">
                  <c:v>25.1148</c:v>
                </c:pt>
                <c:pt idx="247">
                  <c:v>25.1275</c:v>
                </c:pt>
                <c:pt idx="248">
                  <c:v>25.1405</c:v>
                </c:pt>
                <c:pt idx="249">
                  <c:v>25.1537</c:v>
                </c:pt>
                <c:pt idx="250">
                  <c:v>25.1669</c:v>
                </c:pt>
                <c:pt idx="251">
                  <c:v>25.18</c:v>
                </c:pt>
                <c:pt idx="252">
                  <c:v>25.1924</c:v>
                </c:pt>
                <c:pt idx="253">
                  <c:v>25.2045</c:v>
                </c:pt>
                <c:pt idx="254">
                  <c:v>25.2161</c:v>
                </c:pt>
                <c:pt idx="255">
                  <c:v>25.2272</c:v>
                </c:pt>
                <c:pt idx="256">
                  <c:v>25.2345</c:v>
                </c:pt>
                <c:pt idx="257">
                  <c:v>25.235</c:v>
                </c:pt>
                <c:pt idx="258">
                  <c:v>25.2289</c:v>
                </c:pt>
                <c:pt idx="259">
                  <c:v>25.2182</c:v>
                </c:pt>
                <c:pt idx="260">
                  <c:v>25.2077</c:v>
                </c:pt>
                <c:pt idx="261">
                  <c:v>25.2006</c:v>
                </c:pt>
                <c:pt idx="262">
                  <c:v>25.1972</c:v>
                </c:pt>
                <c:pt idx="263">
                  <c:v>25.196</c:v>
                </c:pt>
                <c:pt idx="264">
                  <c:v>25.1941</c:v>
                </c:pt>
                <c:pt idx="265">
                  <c:v>25.1884</c:v>
                </c:pt>
                <c:pt idx="266">
                  <c:v>25.1778</c:v>
                </c:pt>
                <c:pt idx="267">
                  <c:v>25.1642</c:v>
                </c:pt>
                <c:pt idx="268">
                  <c:v>25.1516</c:v>
                </c:pt>
                <c:pt idx="269">
                  <c:v>25.1437</c:v>
                </c:pt>
                <c:pt idx="270">
                  <c:v>25.1411</c:v>
                </c:pt>
                <c:pt idx="271">
                  <c:v>25.1426</c:v>
                </c:pt>
                <c:pt idx="272">
                  <c:v>25.1445</c:v>
                </c:pt>
                <c:pt idx="273">
                  <c:v>25.1417</c:v>
                </c:pt>
                <c:pt idx="274">
                  <c:v>25.1303</c:v>
                </c:pt>
                <c:pt idx="275">
                  <c:v>25.1041</c:v>
                </c:pt>
                <c:pt idx="276">
                  <c:v>25.0822</c:v>
                </c:pt>
                <c:pt idx="277">
                  <c:v>25.0628</c:v>
                </c:pt>
                <c:pt idx="278">
                  <c:v>25.0446</c:v>
                </c:pt>
                <c:pt idx="279">
                  <c:v>25.027</c:v>
                </c:pt>
                <c:pt idx="280">
                  <c:v>25.0093</c:v>
                </c:pt>
                <c:pt idx="281">
                  <c:v>24.9913</c:v>
                </c:pt>
                <c:pt idx="282">
                  <c:v>24.9728</c:v>
                </c:pt>
                <c:pt idx="283">
                  <c:v>24.9539</c:v>
                </c:pt>
                <c:pt idx="284">
                  <c:v>24.9347</c:v>
                </c:pt>
                <c:pt idx="285">
                  <c:v>24.9156</c:v>
                </c:pt>
              </c:numCache>
            </c:numRef>
          </c:yVal>
          <c:smooth val="0"/>
        </c:ser>
        <c:axId val="12248390"/>
        <c:axId val="13219846"/>
      </c:scatterChart>
      <c:valAx>
        <c:axId val="12248390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93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219846"/>
        <c:crosses val="autoZero"/>
        <c:crossBetween val="midCat"/>
      </c:valAx>
      <c:valAx>
        <c:axId val="13219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44444444444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483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gtoa_cre_sw (Deseasonalised)</a:t>
            </a:r>
          </a:p>
        </c:rich>
      </c:tx>
      <c:layout>
        <c:manualLayout>
          <c:xMode val="edge"/>
          <c:yMode val="edge"/>
          <c:x val="0.215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gtoa_cre!$E$1</c:f>
              <c:strCache>
                <c:ptCount val="1"/>
                <c:pt idx="0">
                  <c:v>gtoa_cre_sw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gtoa_cre!$A$3:$A$288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gtoa_cre!$F$3:$F$288</c:f>
              <c:numCache>
                <c:formatCode>General</c:formatCode>
                <c:ptCount val="286"/>
                <c:pt idx="0">
                  <c:v>-45.7806</c:v>
                </c:pt>
                <c:pt idx="1">
                  <c:v>-45.7401</c:v>
                </c:pt>
                <c:pt idx="2">
                  <c:v>-45.7008</c:v>
                </c:pt>
                <c:pt idx="3">
                  <c:v>-45.6632</c:v>
                </c:pt>
                <c:pt idx="4">
                  <c:v>-45.6276</c:v>
                </c:pt>
                <c:pt idx="5">
                  <c:v>-45.5942</c:v>
                </c:pt>
                <c:pt idx="6">
                  <c:v>-45.5629</c:v>
                </c:pt>
                <c:pt idx="7">
                  <c:v>-45.5337</c:v>
                </c:pt>
                <c:pt idx="8">
                  <c:v>-45.5061</c:v>
                </c:pt>
                <c:pt idx="9">
                  <c:v>-45.4789</c:v>
                </c:pt>
                <c:pt idx="10">
                  <c:v>-45.4501</c:v>
                </c:pt>
                <c:pt idx="11">
                  <c:v>-45.4185</c:v>
                </c:pt>
                <c:pt idx="12">
                  <c:v>-45.4226</c:v>
                </c:pt>
                <c:pt idx="13">
                  <c:v>-45.4486</c:v>
                </c:pt>
                <c:pt idx="14">
                  <c:v>-45.4992</c:v>
                </c:pt>
                <c:pt idx="15">
                  <c:v>-45.57</c:v>
                </c:pt>
                <c:pt idx="16">
                  <c:v>-45.6505</c:v>
                </c:pt>
                <c:pt idx="17">
                  <c:v>-45.7265</c:v>
                </c:pt>
                <c:pt idx="18">
                  <c:v>-45.7899</c:v>
                </c:pt>
                <c:pt idx="19">
                  <c:v>-45.8379</c:v>
                </c:pt>
                <c:pt idx="20">
                  <c:v>-45.8714</c:v>
                </c:pt>
                <c:pt idx="21">
                  <c:v>-45.8931</c:v>
                </c:pt>
                <c:pt idx="22">
                  <c:v>-45.9052</c:v>
                </c:pt>
                <c:pt idx="23">
                  <c:v>-45.9095</c:v>
                </c:pt>
                <c:pt idx="24">
                  <c:v>-45.9049</c:v>
                </c:pt>
                <c:pt idx="25">
                  <c:v>-45.8865</c:v>
                </c:pt>
                <c:pt idx="26">
                  <c:v>-45.8461</c:v>
                </c:pt>
                <c:pt idx="27">
                  <c:v>-45.781</c:v>
                </c:pt>
                <c:pt idx="28">
                  <c:v>-45.6982</c:v>
                </c:pt>
                <c:pt idx="29">
                  <c:v>-45.6078</c:v>
                </c:pt>
                <c:pt idx="30">
                  <c:v>-45.5189</c:v>
                </c:pt>
                <c:pt idx="31">
                  <c:v>-45.4382</c:v>
                </c:pt>
                <c:pt idx="32">
                  <c:v>-45.3709</c:v>
                </c:pt>
                <c:pt idx="33">
                  <c:v>-45.32</c:v>
                </c:pt>
                <c:pt idx="34">
                  <c:v>-45.2826</c:v>
                </c:pt>
                <c:pt idx="35">
                  <c:v>-45.2525</c:v>
                </c:pt>
                <c:pt idx="36">
                  <c:v>-45.2248</c:v>
                </c:pt>
                <c:pt idx="37">
                  <c:v>-45.2008</c:v>
                </c:pt>
                <c:pt idx="38">
                  <c:v>-45.1864</c:v>
                </c:pt>
                <c:pt idx="39">
                  <c:v>-45.1854</c:v>
                </c:pt>
                <c:pt idx="40">
                  <c:v>-45.1961</c:v>
                </c:pt>
                <c:pt idx="41">
                  <c:v>-45.2181</c:v>
                </c:pt>
                <c:pt idx="42">
                  <c:v>-45.25</c:v>
                </c:pt>
                <c:pt idx="43">
                  <c:v>-45.2883</c:v>
                </c:pt>
                <c:pt idx="44">
                  <c:v>-45.3264</c:v>
                </c:pt>
                <c:pt idx="45">
                  <c:v>-45.3575</c:v>
                </c:pt>
                <c:pt idx="46">
                  <c:v>-45.3783</c:v>
                </c:pt>
                <c:pt idx="47">
                  <c:v>-45.3921</c:v>
                </c:pt>
                <c:pt idx="48">
                  <c:v>-45.4036</c:v>
                </c:pt>
                <c:pt idx="49">
                  <c:v>-45.4124</c:v>
                </c:pt>
                <c:pt idx="50">
                  <c:v>-45.4186</c:v>
                </c:pt>
                <c:pt idx="51">
                  <c:v>-45.4238</c:v>
                </c:pt>
                <c:pt idx="52">
                  <c:v>-45.4275</c:v>
                </c:pt>
                <c:pt idx="53">
                  <c:v>-45.4274</c:v>
                </c:pt>
                <c:pt idx="54">
                  <c:v>-45.4229</c:v>
                </c:pt>
                <c:pt idx="55">
                  <c:v>-45.4159</c:v>
                </c:pt>
                <c:pt idx="56">
                  <c:v>-45.409</c:v>
                </c:pt>
                <c:pt idx="57">
                  <c:v>-45.4035</c:v>
                </c:pt>
                <c:pt idx="58">
                  <c:v>-45.4008</c:v>
                </c:pt>
                <c:pt idx="59">
                  <c:v>-45.4021</c:v>
                </c:pt>
                <c:pt idx="60">
                  <c:v>-45.4049</c:v>
                </c:pt>
                <c:pt idx="61">
                  <c:v>-45.4096</c:v>
                </c:pt>
                <c:pt idx="62">
                  <c:v>-45.4143</c:v>
                </c:pt>
                <c:pt idx="63">
                  <c:v>-45.4177</c:v>
                </c:pt>
                <c:pt idx="64">
                  <c:v>-45.4218</c:v>
                </c:pt>
                <c:pt idx="65">
                  <c:v>-45.4269</c:v>
                </c:pt>
                <c:pt idx="66">
                  <c:v>-45.4303</c:v>
                </c:pt>
                <c:pt idx="67">
                  <c:v>-45.4301</c:v>
                </c:pt>
                <c:pt idx="68">
                  <c:v>-45.4237</c:v>
                </c:pt>
                <c:pt idx="69">
                  <c:v>-45.4109</c:v>
                </c:pt>
                <c:pt idx="70">
                  <c:v>-45.3951</c:v>
                </c:pt>
                <c:pt idx="71">
                  <c:v>-45.3756</c:v>
                </c:pt>
                <c:pt idx="72">
                  <c:v>-45.3534</c:v>
                </c:pt>
                <c:pt idx="73">
                  <c:v>-45.3305</c:v>
                </c:pt>
                <c:pt idx="74">
                  <c:v>-45.3094</c:v>
                </c:pt>
                <c:pt idx="75">
                  <c:v>-45.2897</c:v>
                </c:pt>
                <c:pt idx="76">
                  <c:v>-45.2694</c:v>
                </c:pt>
                <c:pt idx="77">
                  <c:v>-45.2494</c:v>
                </c:pt>
                <c:pt idx="78">
                  <c:v>-45.233</c:v>
                </c:pt>
                <c:pt idx="79">
                  <c:v>-45.2234</c:v>
                </c:pt>
                <c:pt idx="80">
                  <c:v>-45.2236</c:v>
                </c:pt>
                <c:pt idx="81">
                  <c:v>-45.2338</c:v>
                </c:pt>
                <c:pt idx="82">
                  <c:v>-45.2494</c:v>
                </c:pt>
                <c:pt idx="83">
                  <c:v>-45.2671</c:v>
                </c:pt>
                <c:pt idx="84">
                  <c:v>-45.2869</c:v>
                </c:pt>
                <c:pt idx="85">
                  <c:v>-45.3071</c:v>
                </c:pt>
                <c:pt idx="86">
                  <c:v>-45.3246</c:v>
                </c:pt>
                <c:pt idx="87">
                  <c:v>-45.3373</c:v>
                </c:pt>
                <c:pt idx="88">
                  <c:v>-45.3441</c:v>
                </c:pt>
                <c:pt idx="89">
                  <c:v>-45.3438</c:v>
                </c:pt>
                <c:pt idx="90">
                  <c:v>-45.3347</c:v>
                </c:pt>
                <c:pt idx="91">
                  <c:v>-45.313</c:v>
                </c:pt>
                <c:pt idx="92">
                  <c:v>-45.28</c:v>
                </c:pt>
                <c:pt idx="93">
                  <c:v>-45.2403</c:v>
                </c:pt>
                <c:pt idx="94">
                  <c:v>-45.1979</c:v>
                </c:pt>
                <c:pt idx="95">
                  <c:v>-45.157</c:v>
                </c:pt>
                <c:pt idx="96">
                  <c:v>-45.1182</c:v>
                </c:pt>
                <c:pt idx="97">
                  <c:v>-45.0826</c:v>
                </c:pt>
                <c:pt idx="98">
                  <c:v>-45.0522</c:v>
                </c:pt>
                <c:pt idx="99">
                  <c:v>-45.0295</c:v>
                </c:pt>
                <c:pt idx="100">
                  <c:v>-45.0144</c:v>
                </c:pt>
                <c:pt idx="101">
                  <c:v>-45.0027</c:v>
                </c:pt>
                <c:pt idx="102">
                  <c:v>-44.9925</c:v>
                </c:pt>
                <c:pt idx="103">
                  <c:v>-44.9867</c:v>
                </c:pt>
                <c:pt idx="104">
                  <c:v>-44.9854</c:v>
                </c:pt>
                <c:pt idx="105">
                  <c:v>-44.9881</c:v>
                </c:pt>
                <c:pt idx="106">
                  <c:v>-44.9957</c:v>
                </c:pt>
                <c:pt idx="107">
                  <c:v>-45.0105</c:v>
                </c:pt>
                <c:pt idx="108">
                  <c:v>-45.034</c:v>
                </c:pt>
                <c:pt idx="109">
                  <c:v>-45.066</c:v>
                </c:pt>
                <c:pt idx="110">
                  <c:v>-45.1047</c:v>
                </c:pt>
                <c:pt idx="111">
                  <c:v>-45.1469</c:v>
                </c:pt>
                <c:pt idx="112">
                  <c:v>-45.1919</c:v>
                </c:pt>
                <c:pt idx="113">
                  <c:v>-45.2428</c:v>
                </c:pt>
                <c:pt idx="114">
                  <c:v>-45.3018</c:v>
                </c:pt>
                <c:pt idx="115">
                  <c:v>-45.3715</c:v>
                </c:pt>
                <c:pt idx="116">
                  <c:v>-45.4519</c:v>
                </c:pt>
                <c:pt idx="117">
                  <c:v>-45.5416</c:v>
                </c:pt>
                <c:pt idx="118">
                  <c:v>-45.6364</c:v>
                </c:pt>
                <c:pt idx="119">
                  <c:v>-45.7267</c:v>
                </c:pt>
                <c:pt idx="120">
                  <c:v>-45.8013</c:v>
                </c:pt>
                <c:pt idx="121">
                  <c:v>-45.8542</c:v>
                </c:pt>
                <c:pt idx="122">
                  <c:v>-45.8869</c:v>
                </c:pt>
                <c:pt idx="123">
                  <c:v>-45.9032</c:v>
                </c:pt>
                <c:pt idx="124">
                  <c:v>-45.9068</c:v>
                </c:pt>
                <c:pt idx="125">
                  <c:v>-45.903</c:v>
                </c:pt>
                <c:pt idx="126">
                  <c:v>-45.894</c:v>
                </c:pt>
                <c:pt idx="127">
                  <c:v>-45.8763</c:v>
                </c:pt>
                <c:pt idx="128">
                  <c:v>-45.8457</c:v>
                </c:pt>
                <c:pt idx="129">
                  <c:v>-45.7986</c:v>
                </c:pt>
                <c:pt idx="130">
                  <c:v>-45.7351</c:v>
                </c:pt>
                <c:pt idx="131">
                  <c:v>-45.6615</c:v>
                </c:pt>
                <c:pt idx="132">
                  <c:v>-45.5896</c:v>
                </c:pt>
                <c:pt idx="133">
                  <c:v>-45.5256</c:v>
                </c:pt>
                <c:pt idx="134">
                  <c:v>-45.4695</c:v>
                </c:pt>
                <c:pt idx="135">
                  <c:v>-45.4232</c:v>
                </c:pt>
                <c:pt idx="136">
                  <c:v>-45.3862</c:v>
                </c:pt>
                <c:pt idx="137">
                  <c:v>-45.3535</c:v>
                </c:pt>
                <c:pt idx="138">
                  <c:v>-45.3202</c:v>
                </c:pt>
                <c:pt idx="139">
                  <c:v>-45.2855</c:v>
                </c:pt>
                <c:pt idx="140">
                  <c:v>-45.254</c:v>
                </c:pt>
                <c:pt idx="141">
                  <c:v>-45.2309</c:v>
                </c:pt>
                <c:pt idx="142">
                  <c:v>-45.2174</c:v>
                </c:pt>
                <c:pt idx="143">
                  <c:v>-45.2118</c:v>
                </c:pt>
                <c:pt idx="144">
                  <c:v>-45.214</c:v>
                </c:pt>
                <c:pt idx="145">
                  <c:v>-45.2256</c:v>
                </c:pt>
                <c:pt idx="146">
                  <c:v>-45.2431</c:v>
                </c:pt>
                <c:pt idx="147">
                  <c:v>-45.2605</c:v>
                </c:pt>
                <c:pt idx="148">
                  <c:v>-45.2763</c:v>
                </c:pt>
                <c:pt idx="149">
                  <c:v>-45.2929</c:v>
                </c:pt>
                <c:pt idx="150">
                  <c:v>-45.3143</c:v>
                </c:pt>
                <c:pt idx="151">
                  <c:v>-45.3428</c:v>
                </c:pt>
                <c:pt idx="152">
                  <c:v>-45.3754</c:v>
                </c:pt>
                <c:pt idx="153">
                  <c:v>-45.4083</c:v>
                </c:pt>
                <c:pt idx="154">
                  <c:v>-45.4428</c:v>
                </c:pt>
                <c:pt idx="155">
                  <c:v>-45.4785</c:v>
                </c:pt>
                <c:pt idx="156">
                  <c:v>-45.5083</c:v>
                </c:pt>
                <c:pt idx="157">
                  <c:v>-45.5272</c:v>
                </c:pt>
                <c:pt idx="158">
                  <c:v>-45.5361</c:v>
                </c:pt>
                <c:pt idx="159">
                  <c:v>-45.5373</c:v>
                </c:pt>
                <c:pt idx="160">
                  <c:v>-45.5317</c:v>
                </c:pt>
                <c:pt idx="161">
                  <c:v>-45.5199</c:v>
                </c:pt>
                <c:pt idx="162">
                  <c:v>-45.5034</c:v>
                </c:pt>
                <c:pt idx="163">
                  <c:v>-45.4848</c:v>
                </c:pt>
                <c:pt idx="164">
                  <c:v>-45.4649</c:v>
                </c:pt>
                <c:pt idx="165">
                  <c:v>-45.4426</c:v>
                </c:pt>
                <c:pt idx="166">
                  <c:v>-45.4146</c:v>
                </c:pt>
                <c:pt idx="167">
                  <c:v>-45.3805</c:v>
                </c:pt>
                <c:pt idx="168">
                  <c:v>-45.3441</c:v>
                </c:pt>
                <c:pt idx="169">
                  <c:v>-45.309</c:v>
                </c:pt>
                <c:pt idx="170">
                  <c:v>-45.2788</c:v>
                </c:pt>
                <c:pt idx="171">
                  <c:v>-45.2565</c:v>
                </c:pt>
                <c:pt idx="172">
                  <c:v>-45.2422</c:v>
                </c:pt>
                <c:pt idx="173">
                  <c:v>-45.2327</c:v>
                </c:pt>
                <c:pt idx="174">
                  <c:v>-45.2233</c:v>
                </c:pt>
                <c:pt idx="175">
                  <c:v>-45.2084</c:v>
                </c:pt>
                <c:pt idx="176">
                  <c:v>-45.1842</c:v>
                </c:pt>
                <c:pt idx="177">
                  <c:v>-45.1499</c:v>
                </c:pt>
                <c:pt idx="178">
                  <c:v>-45.1056</c:v>
                </c:pt>
                <c:pt idx="179">
                  <c:v>-45.0554</c:v>
                </c:pt>
                <c:pt idx="180">
                  <c:v>-45.0057</c:v>
                </c:pt>
                <c:pt idx="181">
                  <c:v>-44.9625</c:v>
                </c:pt>
                <c:pt idx="182">
                  <c:v>-44.9284</c:v>
                </c:pt>
                <c:pt idx="183">
                  <c:v>-44.9038</c:v>
                </c:pt>
                <c:pt idx="184">
                  <c:v>-44.888</c:v>
                </c:pt>
                <c:pt idx="185">
                  <c:v>-44.8818</c:v>
                </c:pt>
                <c:pt idx="186">
                  <c:v>-44.8834</c:v>
                </c:pt>
                <c:pt idx="187">
                  <c:v>-44.8919</c:v>
                </c:pt>
                <c:pt idx="188">
                  <c:v>-44.9089</c:v>
                </c:pt>
                <c:pt idx="189">
                  <c:v>-44.9362</c:v>
                </c:pt>
                <c:pt idx="190">
                  <c:v>-44.9753</c:v>
                </c:pt>
                <c:pt idx="191">
                  <c:v>-45.0233</c:v>
                </c:pt>
                <c:pt idx="192">
                  <c:v>-45.0737</c:v>
                </c:pt>
                <c:pt idx="193">
                  <c:v>-45.1174</c:v>
                </c:pt>
                <c:pt idx="194">
                  <c:v>-45.1466</c:v>
                </c:pt>
                <c:pt idx="195">
                  <c:v>-45.1572</c:v>
                </c:pt>
                <c:pt idx="196">
                  <c:v>-45.1499</c:v>
                </c:pt>
                <c:pt idx="197">
                  <c:v>-45.1284</c:v>
                </c:pt>
                <c:pt idx="198">
                  <c:v>-45.0977</c:v>
                </c:pt>
                <c:pt idx="199">
                  <c:v>-45.0642</c:v>
                </c:pt>
                <c:pt idx="200">
                  <c:v>-45.0337</c:v>
                </c:pt>
                <c:pt idx="201">
                  <c:v>-45.0107</c:v>
                </c:pt>
                <c:pt idx="202">
                  <c:v>-44.9985</c:v>
                </c:pt>
                <c:pt idx="203">
                  <c:v>-44.9984</c:v>
                </c:pt>
                <c:pt idx="204">
                  <c:v>-45.0112</c:v>
                </c:pt>
                <c:pt idx="205">
                  <c:v>-45.0367</c:v>
                </c:pt>
                <c:pt idx="206">
                  <c:v>-45.0751</c:v>
                </c:pt>
                <c:pt idx="207">
                  <c:v>-45.1245</c:v>
                </c:pt>
                <c:pt idx="208">
                  <c:v>-45.177</c:v>
                </c:pt>
                <c:pt idx="209">
                  <c:v>-45.2238</c:v>
                </c:pt>
                <c:pt idx="210">
                  <c:v>-45.2605</c:v>
                </c:pt>
                <c:pt idx="211">
                  <c:v>-45.2849</c:v>
                </c:pt>
                <c:pt idx="212">
                  <c:v>-45.2967</c:v>
                </c:pt>
                <c:pt idx="213">
                  <c:v>-45.2954</c:v>
                </c:pt>
                <c:pt idx="214">
                  <c:v>-45.2824</c:v>
                </c:pt>
                <c:pt idx="215">
                  <c:v>-45.2587</c:v>
                </c:pt>
                <c:pt idx="216">
                  <c:v>-45.2221</c:v>
                </c:pt>
                <c:pt idx="217">
                  <c:v>-45.1714</c:v>
                </c:pt>
                <c:pt idx="218">
                  <c:v>-45.1064</c:v>
                </c:pt>
                <c:pt idx="219">
                  <c:v>-45.0328</c:v>
                </c:pt>
                <c:pt idx="220">
                  <c:v>-44.9616</c:v>
                </c:pt>
                <c:pt idx="221">
                  <c:v>-44.9021</c:v>
                </c:pt>
                <c:pt idx="222">
                  <c:v>-44.8598</c:v>
                </c:pt>
                <c:pt idx="223">
                  <c:v>-44.8328</c:v>
                </c:pt>
                <c:pt idx="224">
                  <c:v>-44.8151</c:v>
                </c:pt>
                <c:pt idx="225">
                  <c:v>-44.7986</c:v>
                </c:pt>
                <c:pt idx="226">
                  <c:v>-44.7746</c:v>
                </c:pt>
                <c:pt idx="227">
                  <c:v>-44.7363</c:v>
                </c:pt>
                <c:pt idx="228">
                  <c:v>-44.6833</c:v>
                </c:pt>
                <c:pt idx="229">
                  <c:v>-44.6245</c:v>
                </c:pt>
                <c:pt idx="230">
                  <c:v>-44.5691</c:v>
                </c:pt>
                <c:pt idx="231">
                  <c:v>-44.522</c:v>
                </c:pt>
                <c:pt idx="232">
                  <c:v>-44.4833</c:v>
                </c:pt>
                <c:pt idx="233">
                  <c:v>-44.4496</c:v>
                </c:pt>
                <c:pt idx="234">
                  <c:v>-44.4188</c:v>
                </c:pt>
                <c:pt idx="235">
                  <c:v>-44.392</c:v>
                </c:pt>
                <c:pt idx="236">
                  <c:v>-44.3711</c:v>
                </c:pt>
                <c:pt idx="237">
                  <c:v>-44.3603</c:v>
                </c:pt>
                <c:pt idx="238">
                  <c:v>-44.3649</c:v>
                </c:pt>
                <c:pt idx="239">
                  <c:v>-44.3901</c:v>
                </c:pt>
                <c:pt idx="240">
                  <c:v>-44.4389</c:v>
                </c:pt>
                <c:pt idx="241">
                  <c:v>-44.5082</c:v>
                </c:pt>
                <c:pt idx="242">
                  <c:v>-44.5904</c:v>
                </c:pt>
                <c:pt idx="243">
                  <c:v>-44.6752</c:v>
                </c:pt>
                <c:pt idx="244">
                  <c:v>-44.7562</c:v>
                </c:pt>
                <c:pt idx="245">
                  <c:v>-44.8283</c:v>
                </c:pt>
                <c:pt idx="246">
                  <c:v>-44.8876</c:v>
                </c:pt>
                <c:pt idx="247">
                  <c:v>-44.9329</c:v>
                </c:pt>
                <c:pt idx="248">
                  <c:v>-44.9628</c:v>
                </c:pt>
                <c:pt idx="249">
                  <c:v>-44.9788</c:v>
                </c:pt>
                <c:pt idx="250">
                  <c:v>-44.9827</c:v>
                </c:pt>
                <c:pt idx="251">
                  <c:v>-44.9765</c:v>
                </c:pt>
                <c:pt idx="252">
                  <c:v>-44.9633</c:v>
                </c:pt>
                <c:pt idx="253">
                  <c:v>-44.9452</c:v>
                </c:pt>
                <c:pt idx="254">
                  <c:v>-44.9234</c:v>
                </c:pt>
                <c:pt idx="255">
                  <c:v>-44.8983</c:v>
                </c:pt>
                <c:pt idx="256">
                  <c:v>-44.8688</c:v>
                </c:pt>
                <c:pt idx="257">
                  <c:v>-44.8372</c:v>
                </c:pt>
                <c:pt idx="258">
                  <c:v>-44.8059</c:v>
                </c:pt>
                <c:pt idx="259">
                  <c:v>-44.7792</c:v>
                </c:pt>
                <c:pt idx="260">
                  <c:v>-44.764</c:v>
                </c:pt>
                <c:pt idx="261">
                  <c:v>-44.7628</c:v>
                </c:pt>
                <c:pt idx="262">
                  <c:v>-44.7717</c:v>
                </c:pt>
                <c:pt idx="263">
                  <c:v>-44.7834</c:v>
                </c:pt>
                <c:pt idx="264">
                  <c:v>-44.7894</c:v>
                </c:pt>
                <c:pt idx="265">
                  <c:v>-44.783</c:v>
                </c:pt>
                <c:pt idx="266">
                  <c:v>-44.7627</c:v>
                </c:pt>
                <c:pt idx="267">
                  <c:v>-44.7307</c:v>
                </c:pt>
                <c:pt idx="268">
                  <c:v>-44.6914</c:v>
                </c:pt>
                <c:pt idx="269">
                  <c:v>-44.6505</c:v>
                </c:pt>
                <c:pt idx="270">
                  <c:v>-44.6115</c:v>
                </c:pt>
                <c:pt idx="271">
                  <c:v>-44.5736</c:v>
                </c:pt>
                <c:pt idx="272">
                  <c:v>-44.5316</c:v>
                </c:pt>
                <c:pt idx="273">
                  <c:v>-44.4788</c:v>
                </c:pt>
                <c:pt idx="274">
                  <c:v>-44.413</c:v>
                </c:pt>
                <c:pt idx="275">
                  <c:v>-44.3374</c:v>
                </c:pt>
                <c:pt idx="276">
                  <c:v>-44.2692</c:v>
                </c:pt>
                <c:pt idx="277">
                  <c:v>-44.2045</c:v>
                </c:pt>
                <c:pt idx="278">
                  <c:v>-44.1417</c:v>
                </c:pt>
                <c:pt idx="279">
                  <c:v>-44.08</c:v>
                </c:pt>
                <c:pt idx="280">
                  <c:v>-44.0191</c:v>
                </c:pt>
                <c:pt idx="281">
                  <c:v>-43.9584</c:v>
                </c:pt>
                <c:pt idx="282">
                  <c:v>-43.8978</c:v>
                </c:pt>
                <c:pt idx="283">
                  <c:v>-43.8375</c:v>
                </c:pt>
                <c:pt idx="284">
                  <c:v>-43.7775</c:v>
                </c:pt>
                <c:pt idx="285">
                  <c:v>-43.7184</c:v>
                </c:pt>
              </c:numCache>
            </c:numRef>
          </c:yVal>
          <c:smooth val="0"/>
        </c:ser>
        <c:axId val="14854294"/>
        <c:axId val="61068267"/>
      </c:scatterChart>
      <c:valAx>
        <c:axId val="14854294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06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68267"/>
        <c:crosses val="autoZero"/>
        <c:crossBetween val="midCat"/>
      </c:valAx>
      <c:valAx>
        <c:axId val="61068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2222222222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542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gtoa_cre_net (Deseasonalised)</a:t>
            </a:r>
          </a:p>
        </c:rich>
      </c:tx>
      <c:layout>
        <c:manualLayout>
          <c:xMode val="edge"/>
          <c:yMode val="edge"/>
          <c:x val="0.21581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gtoa_cre!$H$1</c:f>
              <c:strCache>
                <c:ptCount val="1"/>
                <c:pt idx="0">
                  <c:v>gtoa_cre_net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gtoa_cre!$A$3:$A$288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gtoa_cre!$I$3:$I$288</c:f>
              <c:numCache>
                <c:formatCode>General</c:formatCode>
                <c:ptCount val="286"/>
                <c:pt idx="0">
                  <c:v>-19.5043</c:v>
                </c:pt>
                <c:pt idx="1">
                  <c:v>-19.4631</c:v>
                </c:pt>
                <c:pt idx="2">
                  <c:v>-19.4234</c:v>
                </c:pt>
                <c:pt idx="3">
                  <c:v>-19.3854</c:v>
                </c:pt>
                <c:pt idx="4">
                  <c:v>-19.3493</c:v>
                </c:pt>
                <c:pt idx="5">
                  <c:v>-19.3152</c:v>
                </c:pt>
                <c:pt idx="6">
                  <c:v>-19.2834</c:v>
                </c:pt>
                <c:pt idx="7">
                  <c:v>-19.2541</c:v>
                </c:pt>
                <c:pt idx="8">
                  <c:v>-19.2273</c:v>
                </c:pt>
                <c:pt idx="9">
                  <c:v>-19.2027</c:v>
                </c:pt>
                <c:pt idx="10">
                  <c:v>-19.1799</c:v>
                </c:pt>
                <c:pt idx="11">
                  <c:v>-19.1604</c:v>
                </c:pt>
                <c:pt idx="12">
                  <c:v>-19.1753</c:v>
                </c:pt>
                <c:pt idx="13">
                  <c:v>-19.2084</c:v>
                </c:pt>
                <c:pt idx="14">
                  <c:v>-19.2637</c:v>
                </c:pt>
                <c:pt idx="15">
                  <c:v>-19.3398</c:v>
                </c:pt>
                <c:pt idx="16">
                  <c:v>-19.4313</c:v>
                </c:pt>
                <c:pt idx="17">
                  <c:v>-19.5276</c:v>
                </c:pt>
                <c:pt idx="18">
                  <c:v>-19.6189</c:v>
                </c:pt>
                <c:pt idx="19">
                  <c:v>-19.6989</c:v>
                </c:pt>
                <c:pt idx="20">
                  <c:v>-19.7659</c:v>
                </c:pt>
                <c:pt idx="21">
                  <c:v>-19.82</c:v>
                </c:pt>
                <c:pt idx="22">
                  <c:v>-19.8603</c:v>
                </c:pt>
                <c:pt idx="23">
                  <c:v>-19.8867</c:v>
                </c:pt>
                <c:pt idx="24">
                  <c:v>-19.9001</c:v>
                </c:pt>
                <c:pt idx="25">
                  <c:v>-19.8986</c:v>
                </c:pt>
                <c:pt idx="26">
                  <c:v>-19.8768</c:v>
                </c:pt>
                <c:pt idx="27">
                  <c:v>-19.8344</c:v>
                </c:pt>
                <c:pt idx="28">
                  <c:v>-19.776</c:v>
                </c:pt>
                <c:pt idx="29">
                  <c:v>-19.7078</c:v>
                </c:pt>
                <c:pt idx="30">
                  <c:v>-19.6381</c:v>
                </c:pt>
                <c:pt idx="31">
                  <c:v>-19.5728</c:v>
                </c:pt>
                <c:pt idx="32">
                  <c:v>-19.5155</c:v>
                </c:pt>
                <c:pt idx="33">
                  <c:v>-19.4694</c:v>
                </c:pt>
                <c:pt idx="34">
                  <c:v>-19.4348</c:v>
                </c:pt>
                <c:pt idx="35">
                  <c:v>-19.4099</c:v>
                </c:pt>
                <c:pt idx="36">
                  <c:v>-19.393</c:v>
                </c:pt>
                <c:pt idx="37">
                  <c:v>-19.3837</c:v>
                </c:pt>
                <c:pt idx="38">
                  <c:v>-19.3838</c:v>
                </c:pt>
                <c:pt idx="39">
                  <c:v>-19.3948</c:v>
                </c:pt>
                <c:pt idx="40">
                  <c:v>-19.4149</c:v>
                </c:pt>
                <c:pt idx="41">
                  <c:v>-19.4439</c:v>
                </c:pt>
                <c:pt idx="42">
                  <c:v>-19.4792</c:v>
                </c:pt>
                <c:pt idx="43">
                  <c:v>-19.5178</c:v>
                </c:pt>
                <c:pt idx="44">
                  <c:v>-19.5564</c:v>
                </c:pt>
                <c:pt idx="45">
                  <c:v>-19.5922</c:v>
                </c:pt>
                <c:pt idx="46">
                  <c:v>-19.6241</c:v>
                </c:pt>
                <c:pt idx="47">
                  <c:v>-19.653</c:v>
                </c:pt>
                <c:pt idx="48">
                  <c:v>-19.6784</c:v>
                </c:pt>
                <c:pt idx="49">
                  <c:v>-19.6992</c:v>
                </c:pt>
                <c:pt idx="50">
                  <c:v>-19.7177</c:v>
                </c:pt>
                <c:pt idx="51">
                  <c:v>-19.7347</c:v>
                </c:pt>
                <c:pt idx="52">
                  <c:v>-19.748</c:v>
                </c:pt>
                <c:pt idx="53">
                  <c:v>-19.7534</c:v>
                </c:pt>
                <c:pt idx="54">
                  <c:v>-19.7497</c:v>
                </c:pt>
                <c:pt idx="55">
                  <c:v>-19.7384</c:v>
                </c:pt>
                <c:pt idx="56">
                  <c:v>-19.7215</c:v>
                </c:pt>
                <c:pt idx="57">
                  <c:v>-19.7</c:v>
                </c:pt>
                <c:pt idx="58">
                  <c:v>-19.6752</c:v>
                </c:pt>
                <c:pt idx="59">
                  <c:v>-19.6504</c:v>
                </c:pt>
                <c:pt idx="60">
                  <c:v>-19.6262</c:v>
                </c:pt>
                <c:pt idx="61">
                  <c:v>-19.6005</c:v>
                </c:pt>
                <c:pt idx="62">
                  <c:v>-19.5692</c:v>
                </c:pt>
                <c:pt idx="63">
                  <c:v>-19.5323</c:v>
                </c:pt>
                <c:pt idx="64">
                  <c:v>-19.4947</c:v>
                </c:pt>
                <c:pt idx="65">
                  <c:v>-19.4608</c:v>
                </c:pt>
                <c:pt idx="66">
                  <c:v>-19.4336</c:v>
                </c:pt>
                <c:pt idx="67">
                  <c:v>-19.4137</c:v>
                </c:pt>
                <c:pt idx="68">
                  <c:v>-19.4003</c:v>
                </c:pt>
                <c:pt idx="69">
                  <c:v>-19.3922</c:v>
                </c:pt>
                <c:pt idx="70">
                  <c:v>-19.3881</c:v>
                </c:pt>
                <c:pt idx="71">
                  <c:v>-19.3823</c:v>
                </c:pt>
                <c:pt idx="72">
                  <c:v>-19.373</c:v>
                </c:pt>
                <c:pt idx="73">
                  <c:v>-19.3643</c:v>
                </c:pt>
                <c:pt idx="74">
                  <c:v>-19.3618</c:v>
                </c:pt>
                <c:pt idx="75">
                  <c:v>-19.3677</c:v>
                </c:pt>
                <c:pt idx="76">
                  <c:v>-19.3808</c:v>
                </c:pt>
                <c:pt idx="77">
                  <c:v>-19.3994</c:v>
                </c:pt>
                <c:pt idx="78">
                  <c:v>-19.4223</c:v>
                </c:pt>
                <c:pt idx="79">
                  <c:v>-19.4485</c:v>
                </c:pt>
                <c:pt idx="80">
                  <c:v>-19.4775</c:v>
                </c:pt>
                <c:pt idx="81">
                  <c:v>-19.5078</c:v>
                </c:pt>
                <c:pt idx="82">
                  <c:v>-19.5379</c:v>
                </c:pt>
                <c:pt idx="83">
                  <c:v>-19.5683</c:v>
                </c:pt>
                <c:pt idx="84">
                  <c:v>-19.6012</c:v>
                </c:pt>
                <c:pt idx="85">
                  <c:v>-19.6365</c:v>
                </c:pt>
                <c:pt idx="86">
                  <c:v>-19.6705</c:v>
                </c:pt>
                <c:pt idx="87">
                  <c:v>-19.6978</c:v>
                </c:pt>
                <c:pt idx="88">
                  <c:v>-19.7138</c:v>
                </c:pt>
                <c:pt idx="89">
                  <c:v>-19.716</c:v>
                </c:pt>
                <c:pt idx="90">
                  <c:v>-19.7028</c:v>
                </c:pt>
                <c:pt idx="91">
                  <c:v>-19.6717</c:v>
                </c:pt>
                <c:pt idx="92">
                  <c:v>-19.6262</c:v>
                </c:pt>
                <c:pt idx="93">
                  <c:v>-19.5721</c:v>
                </c:pt>
                <c:pt idx="94">
                  <c:v>-19.5131</c:v>
                </c:pt>
                <c:pt idx="95">
                  <c:v>-19.4526</c:v>
                </c:pt>
                <c:pt idx="96">
                  <c:v>-19.3913</c:v>
                </c:pt>
                <c:pt idx="97">
                  <c:v>-19.3299</c:v>
                </c:pt>
                <c:pt idx="98">
                  <c:v>-19.2712</c:v>
                </c:pt>
                <c:pt idx="99">
                  <c:v>-19.2193</c:v>
                </c:pt>
                <c:pt idx="100">
                  <c:v>-19.1775</c:v>
                </c:pt>
                <c:pt idx="101">
                  <c:v>-19.1442</c:v>
                </c:pt>
                <c:pt idx="102">
                  <c:v>-19.1177</c:v>
                </c:pt>
                <c:pt idx="103">
                  <c:v>-19.1002</c:v>
                </c:pt>
                <c:pt idx="104">
                  <c:v>-19.0919</c:v>
                </c:pt>
                <c:pt idx="105">
                  <c:v>-19.0924</c:v>
                </c:pt>
                <c:pt idx="106">
                  <c:v>-19.1042</c:v>
                </c:pt>
                <c:pt idx="107">
                  <c:v>-19.1287</c:v>
                </c:pt>
                <c:pt idx="108">
                  <c:v>-19.1653</c:v>
                </c:pt>
                <c:pt idx="109">
                  <c:v>-19.2128</c:v>
                </c:pt>
                <c:pt idx="110">
                  <c:v>-19.2683</c:v>
                </c:pt>
                <c:pt idx="111">
                  <c:v>-19.3268</c:v>
                </c:pt>
                <c:pt idx="112">
                  <c:v>-19.3857</c:v>
                </c:pt>
                <c:pt idx="113">
                  <c:v>-19.4485</c:v>
                </c:pt>
                <c:pt idx="114">
                  <c:v>-19.519</c:v>
                </c:pt>
                <c:pt idx="115">
                  <c:v>-19.6003</c:v>
                </c:pt>
                <c:pt idx="116">
                  <c:v>-19.6911</c:v>
                </c:pt>
                <c:pt idx="117">
                  <c:v>-19.7878</c:v>
                </c:pt>
                <c:pt idx="118">
                  <c:v>-19.8859</c:v>
                </c:pt>
                <c:pt idx="119">
                  <c:v>-19.9785</c:v>
                </c:pt>
                <c:pt idx="120">
                  <c:v>-20.0572</c:v>
                </c:pt>
                <c:pt idx="121">
                  <c:v>-20.1151</c:v>
                </c:pt>
                <c:pt idx="122">
                  <c:v>-20.1538</c:v>
                </c:pt>
                <c:pt idx="123">
                  <c:v>-20.18</c:v>
                </c:pt>
                <c:pt idx="124">
                  <c:v>-20.1979</c:v>
                </c:pt>
                <c:pt idx="125">
                  <c:v>-20.2096</c:v>
                </c:pt>
                <c:pt idx="126">
                  <c:v>-20.2137</c:v>
                </c:pt>
                <c:pt idx="127">
                  <c:v>-20.2057</c:v>
                </c:pt>
                <c:pt idx="128">
                  <c:v>-20.1839</c:v>
                </c:pt>
                <c:pt idx="129">
                  <c:v>-20.1483</c:v>
                </c:pt>
                <c:pt idx="130">
                  <c:v>-20.0981</c:v>
                </c:pt>
                <c:pt idx="131">
                  <c:v>-20.0386</c:v>
                </c:pt>
                <c:pt idx="132">
                  <c:v>-19.9815</c:v>
                </c:pt>
                <c:pt idx="133">
                  <c:v>-19.9325</c:v>
                </c:pt>
                <c:pt idx="134">
                  <c:v>-19.8885</c:v>
                </c:pt>
                <c:pt idx="135">
                  <c:v>-19.8465</c:v>
                </c:pt>
                <c:pt idx="136">
                  <c:v>-19.8052</c:v>
                </c:pt>
                <c:pt idx="137">
                  <c:v>-19.7629</c:v>
                </c:pt>
                <c:pt idx="138">
                  <c:v>-19.7205</c:v>
                </c:pt>
                <c:pt idx="139">
                  <c:v>-19.6791</c:v>
                </c:pt>
                <c:pt idx="140">
                  <c:v>-19.6411</c:v>
                </c:pt>
                <c:pt idx="141">
                  <c:v>-19.6103</c:v>
                </c:pt>
                <c:pt idx="142">
                  <c:v>-19.5884</c:v>
                </c:pt>
                <c:pt idx="143">
                  <c:v>-19.5719</c:v>
                </c:pt>
                <c:pt idx="144">
                  <c:v>-19.5575</c:v>
                </c:pt>
                <c:pt idx="145">
                  <c:v>-19.5482</c:v>
                </c:pt>
                <c:pt idx="146">
                  <c:v>-19.5455</c:v>
                </c:pt>
                <c:pt idx="147">
                  <c:v>-19.5479</c:v>
                </c:pt>
                <c:pt idx="148">
                  <c:v>-19.5563</c:v>
                </c:pt>
                <c:pt idx="149">
                  <c:v>-19.5715</c:v>
                </c:pt>
                <c:pt idx="150">
                  <c:v>-19.5941</c:v>
                </c:pt>
                <c:pt idx="151">
                  <c:v>-19.6251</c:v>
                </c:pt>
                <c:pt idx="152">
                  <c:v>-19.6612</c:v>
                </c:pt>
                <c:pt idx="153">
                  <c:v>-19.6967</c:v>
                </c:pt>
                <c:pt idx="154">
                  <c:v>-19.7327</c:v>
                </c:pt>
                <c:pt idx="155">
                  <c:v>-19.7705</c:v>
                </c:pt>
                <c:pt idx="156">
                  <c:v>-19.8057</c:v>
                </c:pt>
                <c:pt idx="157">
                  <c:v>-19.8334</c:v>
                </c:pt>
                <c:pt idx="158">
                  <c:v>-19.8535</c:v>
                </c:pt>
                <c:pt idx="159">
                  <c:v>-19.8664</c:v>
                </c:pt>
                <c:pt idx="160">
                  <c:v>-19.8714</c:v>
                </c:pt>
                <c:pt idx="161">
                  <c:v>-19.8684</c:v>
                </c:pt>
                <c:pt idx="162">
                  <c:v>-19.8591</c:v>
                </c:pt>
                <c:pt idx="163">
                  <c:v>-19.847</c:v>
                </c:pt>
                <c:pt idx="164">
                  <c:v>-19.8347</c:v>
                </c:pt>
                <c:pt idx="165">
                  <c:v>-19.8224</c:v>
                </c:pt>
                <c:pt idx="166">
                  <c:v>-19.806</c:v>
                </c:pt>
                <c:pt idx="167">
                  <c:v>-19.785</c:v>
                </c:pt>
                <c:pt idx="168">
                  <c:v>-19.7633</c:v>
                </c:pt>
                <c:pt idx="169">
                  <c:v>-19.7439</c:v>
                </c:pt>
                <c:pt idx="170">
                  <c:v>-19.7291</c:v>
                </c:pt>
                <c:pt idx="171">
                  <c:v>-19.721</c:v>
                </c:pt>
                <c:pt idx="172">
                  <c:v>-19.7191</c:v>
                </c:pt>
                <c:pt idx="173">
                  <c:v>-19.7195</c:v>
                </c:pt>
                <c:pt idx="174">
                  <c:v>-19.7175</c:v>
                </c:pt>
                <c:pt idx="175">
                  <c:v>-19.7076</c:v>
                </c:pt>
                <c:pt idx="176">
                  <c:v>-19.6877</c:v>
                </c:pt>
                <c:pt idx="177">
                  <c:v>-19.6582</c:v>
                </c:pt>
                <c:pt idx="178">
                  <c:v>-19.6206</c:v>
                </c:pt>
                <c:pt idx="179">
                  <c:v>-19.5789</c:v>
                </c:pt>
                <c:pt idx="180">
                  <c:v>-19.5373</c:v>
                </c:pt>
                <c:pt idx="181">
                  <c:v>-19.5009</c:v>
                </c:pt>
                <c:pt idx="182">
                  <c:v>-19.4735</c:v>
                </c:pt>
                <c:pt idx="183">
                  <c:v>-19.4553</c:v>
                </c:pt>
                <c:pt idx="184">
                  <c:v>-19.4458</c:v>
                </c:pt>
                <c:pt idx="185">
                  <c:v>-19.4471</c:v>
                </c:pt>
                <c:pt idx="186">
                  <c:v>-19.4587</c:v>
                </c:pt>
                <c:pt idx="187">
                  <c:v>-19.4797</c:v>
                </c:pt>
                <c:pt idx="188">
                  <c:v>-19.5099</c:v>
                </c:pt>
                <c:pt idx="189">
                  <c:v>-19.5499</c:v>
                </c:pt>
                <c:pt idx="190">
                  <c:v>-19.5986</c:v>
                </c:pt>
                <c:pt idx="191">
                  <c:v>-19.6518</c:v>
                </c:pt>
                <c:pt idx="192">
                  <c:v>-19.7037</c:v>
                </c:pt>
                <c:pt idx="193">
                  <c:v>-19.7475</c:v>
                </c:pt>
                <c:pt idx="194">
                  <c:v>-19.7779</c:v>
                </c:pt>
                <c:pt idx="195">
                  <c:v>-19.7933</c:v>
                </c:pt>
                <c:pt idx="196">
                  <c:v>-19.7953</c:v>
                </c:pt>
                <c:pt idx="197">
                  <c:v>-19.7868</c:v>
                </c:pt>
                <c:pt idx="198">
                  <c:v>-19.7712</c:v>
                </c:pt>
                <c:pt idx="199">
                  <c:v>-19.7532</c:v>
                </c:pt>
                <c:pt idx="200">
                  <c:v>-19.7372</c:v>
                </c:pt>
                <c:pt idx="201">
                  <c:v>-19.7272</c:v>
                </c:pt>
                <c:pt idx="202">
                  <c:v>-19.7272</c:v>
                </c:pt>
                <c:pt idx="203">
                  <c:v>-19.7392</c:v>
                </c:pt>
                <c:pt idx="204">
                  <c:v>-19.7647</c:v>
                </c:pt>
                <c:pt idx="205">
                  <c:v>-19.8017</c:v>
                </c:pt>
                <c:pt idx="206">
                  <c:v>-19.8482</c:v>
                </c:pt>
                <c:pt idx="207">
                  <c:v>-19.9006</c:v>
                </c:pt>
                <c:pt idx="208">
                  <c:v>-19.9504</c:v>
                </c:pt>
                <c:pt idx="209">
                  <c:v>-19.9906</c:v>
                </c:pt>
                <c:pt idx="210">
                  <c:v>-20.0182</c:v>
                </c:pt>
                <c:pt idx="211">
                  <c:v>-20.0318</c:v>
                </c:pt>
                <c:pt idx="212">
                  <c:v>-20.0318</c:v>
                </c:pt>
                <c:pt idx="213">
                  <c:v>-20.0188</c:v>
                </c:pt>
                <c:pt idx="214">
                  <c:v>-19.9953</c:v>
                </c:pt>
                <c:pt idx="215">
                  <c:v>-19.9628</c:v>
                </c:pt>
                <c:pt idx="216">
                  <c:v>-19.9188</c:v>
                </c:pt>
                <c:pt idx="217">
                  <c:v>-19.8614</c:v>
                </c:pt>
                <c:pt idx="218">
                  <c:v>-19.7914</c:v>
                </c:pt>
                <c:pt idx="219">
                  <c:v>-19.7155</c:v>
                </c:pt>
                <c:pt idx="220">
                  <c:v>-19.6446</c:v>
                </c:pt>
                <c:pt idx="221">
                  <c:v>-19.5873</c:v>
                </c:pt>
                <c:pt idx="222">
                  <c:v>-19.5474</c:v>
                </c:pt>
                <c:pt idx="223">
                  <c:v>-19.5232</c:v>
                </c:pt>
                <c:pt idx="224">
                  <c:v>-19.51</c:v>
                </c:pt>
                <c:pt idx="225">
                  <c:v>-19.5004</c:v>
                </c:pt>
                <c:pt idx="226">
                  <c:v>-19.4863</c:v>
                </c:pt>
                <c:pt idx="227">
                  <c:v>-19.4608</c:v>
                </c:pt>
                <c:pt idx="228">
                  <c:v>-19.424</c:v>
                </c:pt>
                <c:pt idx="229">
                  <c:v>-19.3849</c:v>
                </c:pt>
                <c:pt idx="230">
                  <c:v>-19.351</c:v>
                </c:pt>
                <c:pt idx="231">
                  <c:v>-19.3242</c:v>
                </c:pt>
                <c:pt idx="232">
                  <c:v>-19.3038</c:v>
                </c:pt>
                <c:pt idx="233">
                  <c:v>-19.2877</c:v>
                </c:pt>
                <c:pt idx="234">
                  <c:v>-19.2756</c:v>
                </c:pt>
                <c:pt idx="235">
                  <c:v>-19.2671</c:v>
                </c:pt>
                <c:pt idx="236">
                  <c:v>-19.2628</c:v>
                </c:pt>
                <c:pt idx="237">
                  <c:v>-19.266</c:v>
                </c:pt>
                <c:pt idx="238">
                  <c:v>-19.2808</c:v>
                </c:pt>
                <c:pt idx="239">
                  <c:v>-19.3122</c:v>
                </c:pt>
                <c:pt idx="240">
                  <c:v>-19.3628</c:v>
                </c:pt>
                <c:pt idx="241">
                  <c:v>-19.4293</c:v>
                </c:pt>
                <c:pt idx="242">
                  <c:v>-19.5053</c:v>
                </c:pt>
                <c:pt idx="243">
                  <c:v>-19.5839</c:v>
                </c:pt>
                <c:pt idx="244">
                  <c:v>-19.6592</c:v>
                </c:pt>
                <c:pt idx="245">
                  <c:v>-19.7238</c:v>
                </c:pt>
                <c:pt idx="246">
                  <c:v>-19.7728</c:v>
                </c:pt>
                <c:pt idx="247">
                  <c:v>-19.8054</c:v>
                </c:pt>
                <c:pt idx="248">
                  <c:v>-19.8223</c:v>
                </c:pt>
                <c:pt idx="249">
                  <c:v>-19.8251</c:v>
                </c:pt>
                <c:pt idx="250">
                  <c:v>-19.8157</c:v>
                </c:pt>
                <c:pt idx="251">
                  <c:v>-19.7965</c:v>
                </c:pt>
                <c:pt idx="252">
                  <c:v>-19.7709</c:v>
                </c:pt>
                <c:pt idx="253">
                  <c:v>-19.7407</c:v>
                </c:pt>
                <c:pt idx="254">
                  <c:v>-19.7073</c:v>
                </c:pt>
                <c:pt idx="255">
                  <c:v>-19.671</c:v>
                </c:pt>
                <c:pt idx="256">
                  <c:v>-19.6343</c:v>
                </c:pt>
                <c:pt idx="257">
                  <c:v>-19.6022</c:v>
                </c:pt>
                <c:pt idx="258">
                  <c:v>-19.577</c:v>
                </c:pt>
                <c:pt idx="259">
                  <c:v>-19.561</c:v>
                </c:pt>
                <c:pt idx="260">
                  <c:v>-19.5563</c:v>
                </c:pt>
                <c:pt idx="261">
                  <c:v>-19.5622</c:v>
                </c:pt>
                <c:pt idx="262">
                  <c:v>-19.5744</c:v>
                </c:pt>
                <c:pt idx="263">
                  <c:v>-19.5875</c:v>
                </c:pt>
                <c:pt idx="264">
                  <c:v>-19.5953</c:v>
                </c:pt>
                <c:pt idx="265">
                  <c:v>-19.5947</c:v>
                </c:pt>
                <c:pt idx="266">
                  <c:v>-19.5849</c:v>
                </c:pt>
                <c:pt idx="267">
                  <c:v>-19.5665</c:v>
                </c:pt>
                <c:pt idx="268">
                  <c:v>-19.5398</c:v>
                </c:pt>
                <c:pt idx="269">
                  <c:v>-19.5067</c:v>
                </c:pt>
                <c:pt idx="270">
                  <c:v>-19.4704</c:v>
                </c:pt>
                <c:pt idx="271">
                  <c:v>-19.4309</c:v>
                </c:pt>
                <c:pt idx="272">
                  <c:v>-19.3871</c:v>
                </c:pt>
                <c:pt idx="273">
                  <c:v>-19.337</c:v>
                </c:pt>
                <c:pt idx="274">
                  <c:v>-19.2826</c:v>
                </c:pt>
                <c:pt idx="275">
                  <c:v>-19.2333</c:v>
                </c:pt>
                <c:pt idx="276">
                  <c:v>-19.187</c:v>
                </c:pt>
                <c:pt idx="277">
                  <c:v>-19.1417</c:v>
                </c:pt>
                <c:pt idx="278">
                  <c:v>-19.0971</c:v>
                </c:pt>
                <c:pt idx="279">
                  <c:v>-19.0531</c:v>
                </c:pt>
                <c:pt idx="280">
                  <c:v>-19.0098</c:v>
                </c:pt>
                <c:pt idx="281">
                  <c:v>-18.9671</c:v>
                </c:pt>
                <c:pt idx="282">
                  <c:v>-18.9251</c:v>
                </c:pt>
                <c:pt idx="283">
                  <c:v>-18.8836</c:v>
                </c:pt>
                <c:pt idx="284">
                  <c:v>-18.8429</c:v>
                </c:pt>
                <c:pt idx="285">
                  <c:v>-18.8028</c:v>
                </c:pt>
              </c:numCache>
            </c:numRef>
          </c:yVal>
          <c:smooth val="0"/>
        </c:ser>
        <c:axId val="59653151"/>
        <c:axId val="73394567"/>
      </c:scatterChart>
      <c:valAx>
        <c:axId val="59653151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18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394567"/>
        <c:crosses val="autoZero"/>
        <c:crossBetween val="midCat"/>
      </c:valAx>
      <c:valAx>
        <c:axId val="73394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53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gcldarea_total_daynight</a:t>
            </a:r>
          </a:p>
        </c:rich>
      </c:tx>
      <c:layout>
        <c:manualLayout>
          <c:xMode val="edge"/>
          <c:yMode val="edge"/>
          <c:x val="0.21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gcldarea_total_daynight!$B$1</c:f>
              <c:strCache>
                <c:ptCount val="1"/>
                <c:pt idx="0">
                  <c:v>gcldarea_total_daynight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gcldarea_total_daynight!$A$3:$A$288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gcldarea_total_daynight!$C$3:$C$288</c:f>
              <c:numCache>
                <c:formatCode>General</c:formatCode>
                <c:ptCount val="286"/>
                <c:pt idx="0">
                  <c:v>68.0495</c:v>
                </c:pt>
                <c:pt idx="1">
                  <c:v>68.0174</c:v>
                </c:pt>
                <c:pt idx="2">
                  <c:v>67.9861</c:v>
                </c:pt>
                <c:pt idx="3">
                  <c:v>67.9558</c:v>
                </c:pt>
                <c:pt idx="4">
                  <c:v>67.9265</c:v>
                </c:pt>
                <c:pt idx="5">
                  <c:v>67.8978</c:v>
                </c:pt>
                <c:pt idx="6">
                  <c:v>67.8696</c:v>
                </c:pt>
                <c:pt idx="7">
                  <c:v>67.8419</c:v>
                </c:pt>
                <c:pt idx="8">
                  <c:v>67.8144</c:v>
                </c:pt>
                <c:pt idx="9">
                  <c:v>67.7869</c:v>
                </c:pt>
                <c:pt idx="10">
                  <c:v>67.7592</c:v>
                </c:pt>
                <c:pt idx="11">
                  <c:v>67.7333</c:v>
                </c:pt>
                <c:pt idx="12">
                  <c:v>67.7177</c:v>
                </c:pt>
                <c:pt idx="13">
                  <c:v>67.7061</c:v>
                </c:pt>
                <c:pt idx="14">
                  <c:v>67.697</c:v>
                </c:pt>
                <c:pt idx="15">
                  <c:v>67.6894</c:v>
                </c:pt>
                <c:pt idx="16">
                  <c:v>67.6814</c:v>
                </c:pt>
                <c:pt idx="17">
                  <c:v>67.6703</c:v>
                </c:pt>
                <c:pt idx="18">
                  <c:v>67.6559</c:v>
                </c:pt>
                <c:pt idx="19">
                  <c:v>67.6401</c:v>
                </c:pt>
                <c:pt idx="20">
                  <c:v>67.6254</c:v>
                </c:pt>
                <c:pt idx="21">
                  <c:v>67.6142</c:v>
                </c:pt>
                <c:pt idx="22">
                  <c:v>67.6064</c:v>
                </c:pt>
                <c:pt idx="23">
                  <c:v>67.6023</c:v>
                </c:pt>
                <c:pt idx="24">
                  <c:v>67.602</c:v>
                </c:pt>
                <c:pt idx="25">
                  <c:v>67.605</c:v>
                </c:pt>
                <c:pt idx="26">
                  <c:v>67.6091</c:v>
                </c:pt>
                <c:pt idx="27">
                  <c:v>67.6115</c:v>
                </c:pt>
                <c:pt idx="28">
                  <c:v>67.6121</c:v>
                </c:pt>
                <c:pt idx="29">
                  <c:v>67.6124</c:v>
                </c:pt>
                <c:pt idx="30">
                  <c:v>67.6117</c:v>
                </c:pt>
                <c:pt idx="31">
                  <c:v>67.6083</c:v>
                </c:pt>
                <c:pt idx="32">
                  <c:v>67.6027</c:v>
                </c:pt>
                <c:pt idx="33">
                  <c:v>67.5954</c:v>
                </c:pt>
                <c:pt idx="34">
                  <c:v>67.5852</c:v>
                </c:pt>
                <c:pt idx="35">
                  <c:v>67.5714</c:v>
                </c:pt>
                <c:pt idx="36">
                  <c:v>67.5541</c:v>
                </c:pt>
                <c:pt idx="37">
                  <c:v>67.536</c:v>
                </c:pt>
                <c:pt idx="38">
                  <c:v>67.5199</c:v>
                </c:pt>
                <c:pt idx="39">
                  <c:v>67.509</c:v>
                </c:pt>
                <c:pt idx="40">
                  <c:v>67.5032</c:v>
                </c:pt>
                <c:pt idx="41">
                  <c:v>67.5015</c:v>
                </c:pt>
                <c:pt idx="42">
                  <c:v>67.505</c:v>
                </c:pt>
                <c:pt idx="43">
                  <c:v>67.5155</c:v>
                </c:pt>
                <c:pt idx="44">
                  <c:v>67.5305</c:v>
                </c:pt>
                <c:pt idx="45">
                  <c:v>67.5478</c:v>
                </c:pt>
                <c:pt idx="46">
                  <c:v>67.5667</c:v>
                </c:pt>
                <c:pt idx="47">
                  <c:v>67.5868</c:v>
                </c:pt>
                <c:pt idx="48">
                  <c:v>67.6078</c:v>
                </c:pt>
                <c:pt idx="49">
                  <c:v>67.6273</c:v>
                </c:pt>
                <c:pt idx="50">
                  <c:v>67.6427</c:v>
                </c:pt>
                <c:pt idx="51">
                  <c:v>67.6526</c:v>
                </c:pt>
                <c:pt idx="52">
                  <c:v>67.6567</c:v>
                </c:pt>
                <c:pt idx="53">
                  <c:v>67.6566</c:v>
                </c:pt>
                <c:pt idx="54">
                  <c:v>67.6554</c:v>
                </c:pt>
                <c:pt idx="55">
                  <c:v>67.6562</c:v>
                </c:pt>
                <c:pt idx="56">
                  <c:v>67.6603</c:v>
                </c:pt>
                <c:pt idx="57">
                  <c:v>67.6661</c:v>
                </c:pt>
                <c:pt idx="58">
                  <c:v>67.671</c:v>
                </c:pt>
                <c:pt idx="59">
                  <c:v>67.6751</c:v>
                </c:pt>
                <c:pt idx="60">
                  <c:v>67.6734</c:v>
                </c:pt>
                <c:pt idx="61">
                  <c:v>67.666</c:v>
                </c:pt>
                <c:pt idx="62">
                  <c:v>67.6583</c:v>
                </c:pt>
                <c:pt idx="63">
                  <c:v>67.6539</c:v>
                </c:pt>
                <c:pt idx="64">
                  <c:v>67.6554</c:v>
                </c:pt>
                <c:pt idx="65">
                  <c:v>67.6618</c:v>
                </c:pt>
                <c:pt idx="66">
                  <c:v>67.6677</c:v>
                </c:pt>
                <c:pt idx="67">
                  <c:v>67.6678</c:v>
                </c:pt>
                <c:pt idx="68">
                  <c:v>67.6591</c:v>
                </c:pt>
                <c:pt idx="69">
                  <c:v>67.6408</c:v>
                </c:pt>
                <c:pt idx="70">
                  <c:v>67.6162</c:v>
                </c:pt>
                <c:pt idx="71">
                  <c:v>67.5892</c:v>
                </c:pt>
                <c:pt idx="72">
                  <c:v>67.566</c:v>
                </c:pt>
                <c:pt idx="73">
                  <c:v>67.5492</c:v>
                </c:pt>
                <c:pt idx="74">
                  <c:v>67.5365</c:v>
                </c:pt>
                <c:pt idx="75">
                  <c:v>67.5241</c:v>
                </c:pt>
                <c:pt idx="76">
                  <c:v>67.5091</c:v>
                </c:pt>
                <c:pt idx="77">
                  <c:v>67.4906</c:v>
                </c:pt>
                <c:pt idx="78">
                  <c:v>67.4698</c:v>
                </c:pt>
                <c:pt idx="79">
                  <c:v>67.4502</c:v>
                </c:pt>
                <c:pt idx="80">
                  <c:v>67.4362</c:v>
                </c:pt>
                <c:pt idx="81">
                  <c:v>67.4308</c:v>
                </c:pt>
                <c:pt idx="82">
                  <c:v>67.4315</c:v>
                </c:pt>
                <c:pt idx="83">
                  <c:v>67.4319</c:v>
                </c:pt>
                <c:pt idx="84">
                  <c:v>67.4294</c:v>
                </c:pt>
                <c:pt idx="85">
                  <c:v>67.4225</c:v>
                </c:pt>
                <c:pt idx="86">
                  <c:v>67.4097</c:v>
                </c:pt>
                <c:pt idx="87">
                  <c:v>67.3907</c:v>
                </c:pt>
                <c:pt idx="88">
                  <c:v>67.3663</c:v>
                </c:pt>
                <c:pt idx="89">
                  <c:v>67.3382</c:v>
                </c:pt>
                <c:pt idx="90">
                  <c:v>67.3087</c:v>
                </c:pt>
                <c:pt idx="91">
                  <c:v>67.2762</c:v>
                </c:pt>
                <c:pt idx="92">
                  <c:v>67.2416</c:v>
                </c:pt>
                <c:pt idx="93">
                  <c:v>67.2089</c:v>
                </c:pt>
                <c:pt idx="94">
                  <c:v>67.1819</c:v>
                </c:pt>
                <c:pt idx="95">
                  <c:v>67.164</c:v>
                </c:pt>
                <c:pt idx="96">
                  <c:v>67.1546</c:v>
                </c:pt>
                <c:pt idx="97">
                  <c:v>67.1531</c:v>
                </c:pt>
                <c:pt idx="98">
                  <c:v>67.1599</c:v>
                </c:pt>
                <c:pt idx="99">
                  <c:v>67.1747</c:v>
                </c:pt>
                <c:pt idx="100">
                  <c:v>67.194</c:v>
                </c:pt>
                <c:pt idx="101">
                  <c:v>67.214</c:v>
                </c:pt>
                <c:pt idx="102">
                  <c:v>67.2351</c:v>
                </c:pt>
                <c:pt idx="103">
                  <c:v>67.2588</c:v>
                </c:pt>
                <c:pt idx="104">
                  <c:v>67.2836</c:v>
                </c:pt>
                <c:pt idx="105">
                  <c:v>67.3057</c:v>
                </c:pt>
                <c:pt idx="106">
                  <c:v>67.3233</c:v>
                </c:pt>
                <c:pt idx="107">
                  <c:v>67.3391</c:v>
                </c:pt>
                <c:pt idx="108">
                  <c:v>67.3564</c:v>
                </c:pt>
                <c:pt idx="109">
                  <c:v>67.3746</c:v>
                </c:pt>
                <c:pt idx="110">
                  <c:v>67.3943</c:v>
                </c:pt>
                <c:pt idx="111">
                  <c:v>67.4173</c:v>
                </c:pt>
                <c:pt idx="112">
                  <c:v>67.4473</c:v>
                </c:pt>
                <c:pt idx="113">
                  <c:v>67.485</c:v>
                </c:pt>
                <c:pt idx="114">
                  <c:v>67.5272</c:v>
                </c:pt>
                <c:pt idx="115">
                  <c:v>67.5736</c:v>
                </c:pt>
                <c:pt idx="116">
                  <c:v>67.624</c:v>
                </c:pt>
                <c:pt idx="117">
                  <c:v>67.6768</c:v>
                </c:pt>
                <c:pt idx="118">
                  <c:v>67.7266</c:v>
                </c:pt>
                <c:pt idx="119">
                  <c:v>67.7645</c:v>
                </c:pt>
                <c:pt idx="120">
                  <c:v>67.7837</c:v>
                </c:pt>
                <c:pt idx="121">
                  <c:v>67.785</c:v>
                </c:pt>
                <c:pt idx="122">
                  <c:v>67.7692</c:v>
                </c:pt>
                <c:pt idx="123">
                  <c:v>67.7357</c:v>
                </c:pt>
                <c:pt idx="124">
                  <c:v>67.6872</c:v>
                </c:pt>
                <c:pt idx="125">
                  <c:v>67.6307</c:v>
                </c:pt>
                <c:pt idx="126">
                  <c:v>67.5728</c:v>
                </c:pt>
                <c:pt idx="127">
                  <c:v>67.5145</c:v>
                </c:pt>
                <c:pt idx="128">
                  <c:v>67.455</c:v>
                </c:pt>
                <c:pt idx="129">
                  <c:v>67.3932</c:v>
                </c:pt>
                <c:pt idx="130">
                  <c:v>67.3332</c:v>
                </c:pt>
                <c:pt idx="131">
                  <c:v>67.2795</c:v>
                </c:pt>
                <c:pt idx="132">
                  <c:v>67.2364</c:v>
                </c:pt>
                <c:pt idx="133">
                  <c:v>67.2045</c:v>
                </c:pt>
                <c:pt idx="134">
                  <c:v>67.1856</c:v>
                </c:pt>
                <c:pt idx="135">
                  <c:v>67.1822</c:v>
                </c:pt>
                <c:pt idx="136">
                  <c:v>67.1931</c:v>
                </c:pt>
                <c:pt idx="137">
                  <c:v>67.2117</c:v>
                </c:pt>
                <c:pt idx="138">
                  <c:v>67.2292</c:v>
                </c:pt>
                <c:pt idx="139">
                  <c:v>67.2421</c:v>
                </c:pt>
                <c:pt idx="140">
                  <c:v>67.2523</c:v>
                </c:pt>
                <c:pt idx="141">
                  <c:v>67.2623</c:v>
                </c:pt>
                <c:pt idx="142">
                  <c:v>67.2722</c:v>
                </c:pt>
                <c:pt idx="143">
                  <c:v>67.2847</c:v>
                </c:pt>
                <c:pt idx="144">
                  <c:v>67.3036</c:v>
                </c:pt>
                <c:pt idx="145">
                  <c:v>67.3303</c:v>
                </c:pt>
                <c:pt idx="146">
                  <c:v>67.3604</c:v>
                </c:pt>
                <c:pt idx="147">
                  <c:v>67.3883</c:v>
                </c:pt>
                <c:pt idx="148">
                  <c:v>67.4097</c:v>
                </c:pt>
                <c:pt idx="149">
                  <c:v>67.4252</c:v>
                </c:pt>
                <c:pt idx="150">
                  <c:v>67.4389</c:v>
                </c:pt>
                <c:pt idx="151">
                  <c:v>67.4532</c:v>
                </c:pt>
                <c:pt idx="152">
                  <c:v>67.4687</c:v>
                </c:pt>
                <c:pt idx="153">
                  <c:v>67.4857</c:v>
                </c:pt>
                <c:pt idx="154">
                  <c:v>67.5047</c:v>
                </c:pt>
                <c:pt idx="155">
                  <c:v>67.5233</c:v>
                </c:pt>
                <c:pt idx="156">
                  <c:v>67.5346</c:v>
                </c:pt>
                <c:pt idx="157">
                  <c:v>67.5335</c:v>
                </c:pt>
                <c:pt idx="158">
                  <c:v>67.5224</c:v>
                </c:pt>
                <c:pt idx="159">
                  <c:v>67.5066</c:v>
                </c:pt>
                <c:pt idx="160">
                  <c:v>67.4902</c:v>
                </c:pt>
                <c:pt idx="161">
                  <c:v>67.4762</c:v>
                </c:pt>
                <c:pt idx="162">
                  <c:v>67.4667</c:v>
                </c:pt>
                <c:pt idx="163">
                  <c:v>67.4618</c:v>
                </c:pt>
                <c:pt idx="164">
                  <c:v>67.4586</c:v>
                </c:pt>
                <c:pt idx="165">
                  <c:v>67.4544</c:v>
                </c:pt>
                <c:pt idx="166">
                  <c:v>67.4467</c:v>
                </c:pt>
                <c:pt idx="167">
                  <c:v>67.4361</c:v>
                </c:pt>
                <c:pt idx="168">
                  <c:v>67.4257</c:v>
                </c:pt>
                <c:pt idx="169">
                  <c:v>67.4186</c:v>
                </c:pt>
                <c:pt idx="170">
                  <c:v>67.4158</c:v>
                </c:pt>
                <c:pt idx="171">
                  <c:v>67.4159</c:v>
                </c:pt>
                <c:pt idx="172">
                  <c:v>67.4186</c:v>
                </c:pt>
                <c:pt idx="173">
                  <c:v>67.423</c:v>
                </c:pt>
                <c:pt idx="174">
                  <c:v>67.4274</c:v>
                </c:pt>
                <c:pt idx="175">
                  <c:v>67.43</c:v>
                </c:pt>
                <c:pt idx="176">
                  <c:v>67.4291</c:v>
                </c:pt>
                <c:pt idx="177">
                  <c:v>67.4245</c:v>
                </c:pt>
                <c:pt idx="178">
                  <c:v>67.4173</c:v>
                </c:pt>
                <c:pt idx="179">
                  <c:v>67.4089</c:v>
                </c:pt>
                <c:pt idx="180">
                  <c:v>67.4026</c:v>
                </c:pt>
                <c:pt idx="181">
                  <c:v>67.402</c:v>
                </c:pt>
                <c:pt idx="182">
                  <c:v>67.409</c:v>
                </c:pt>
                <c:pt idx="183">
                  <c:v>67.4255</c:v>
                </c:pt>
                <c:pt idx="184">
                  <c:v>67.4499</c:v>
                </c:pt>
                <c:pt idx="185">
                  <c:v>67.4787</c:v>
                </c:pt>
                <c:pt idx="186">
                  <c:v>67.507</c:v>
                </c:pt>
                <c:pt idx="187">
                  <c:v>67.532</c:v>
                </c:pt>
                <c:pt idx="188">
                  <c:v>67.5529</c:v>
                </c:pt>
                <c:pt idx="189">
                  <c:v>67.5689</c:v>
                </c:pt>
                <c:pt idx="190">
                  <c:v>67.5813</c:v>
                </c:pt>
                <c:pt idx="191">
                  <c:v>67.591</c:v>
                </c:pt>
                <c:pt idx="192">
                  <c:v>67.5981</c:v>
                </c:pt>
                <c:pt idx="193">
                  <c:v>67.5989</c:v>
                </c:pt>
                <c:pt idx="194">
                  <c:v>67.5872</c:v>
                </c:pt>
                <c:pt idx="195">
                  <c:v>67.559</c:v>
                </c:pt>
                <c:pt idx="196">
                  <c:v>67.5156</c:v>
                </c:pt>
                <c:pt idx="197">
                  <c:v>67.4622</c:v>
                </c:pt>
                <c:pt idx="198">
                  <c:v>67.4059</c:v>
                </c:pt>
                <c:pt idx="199">
                  <c:v>67.3533</c:v>
                </c:pt>
                <c:pt idx="200">
                  <c:v>67.3121</c:v>
                </c:pt>
                <c:pt idx="201">
                  <c:v>67.2883</c:v>
                </c:pt>
                <c:pt idx="202">
                  <c:v>67.2829</c:v>
                </c:pt>
                <c:pt idx="203">
                  <c:v>67.2926</c:v>
                </c:pt>
                <c:pt idx="204">
                  <c:v>67.312</c:v>
                </c:pt>
                <c:pt idx="205">
                  <c:v>67.3392</c:v>
                </c:pt>
                <c:pt idx="206">
                  <c:v>67.3772</c:v>
                </c:pt>
                <c:pt idx="207">
                  <c:v>67.4245</c:v>
                </c:pt>
                <c:pt idx="208">
                  <c:v>67.4754</c:v>
                </c:pt>
                <c:pt idx="209">
                  <c:v>67.525</c:v>
                </c:pt>
                <c:pt idx="210">
                  <c:v>67.5696</c:v>
                </c:pt>
                <c:pt idx="211">
                  <c:v>67.6067</c:v>
                </c:pt>
                <c:pt idx="212">
                  <c:v>67.633</c:v>
                </c:pt>
                <c:pt idx="213">
                  <c:v>67.6455</c:v>
                </c:pt>
                <c:pt idx="214">
                  <c:v>67.6444</c:v>
                </c:pt>
                <c:pt idx="215">
                  <c:v>67.6341</c:v>
                </c:pt>
                <c:pt idx="216">
                  <c:v>67.6164</c:v>
                </c:pt>
                <c:pt idx="217">
                  <c:v>67.5893</c:v>
                </c:pt>
                <c:pt idx="218">
                  <c:v>67.5507</c:v>
                </c:pt>
                <c:pt idx="219">
                  <c:v>67.5052</c:v>
                </c:pt>
                <c:pt idx="220">
                  <c:v>67.4617</c:v>
                </c:pt>
                <c:pt idx="221">
                  <c:v>67.4251</c:v>
                </c:pt>
                <c:pt idx="222">
                  <c:v>67.3969</c:v>
                </c:pt>
                <c:pt idx="223">
                  <c:v>67.3751</c:v>
                </c:pt>
                <c:pt idx="224">
                  <c:v>67.3579</c:v>
                </c:pt>
                <c:pt idx="225">
                  <c:v>67.3419</c:v>
                </c:pt>
                <c:pt idx="226">
                  <c:v>67.3242</c:v>
                </c:pt>
                <c:pt idx="227">
                  <c:v>67.2998</c:v>
                </c:pt>
                <c:pt idx="228">
                  <c:v>67.2707</c:v>
                </c:pt>
                <c:pt idx="229">
                  <c:v>67.2465</c:v>
                </c:pt>
                <c:pt idx="230">
                  <c:v>67.2349</c:v>
                </c:pt>
                <c:pt idx="231">
                  <c:v>67.2367</c:v>
                </c:pt>
                <c:pt idx="232">
                  <c:v>67.2461</c:v>
                </c:pt>
                <c:pt idx="233">
                  <c:v>67.2563</c:v>
                </c:pt>
                <c:pt idx="234">
                  <c:v>67.2634</c:v>
                </c:pt>
                <c:pt idx="235">
                  <c:v>67.2657</c:v>
                </c:pt>
                <c:pt idx="236">
                  <c:v>67.2618</c:v>
                </c:pt>
                <c:pt idx="237">
                  <c:v>67.2544</c:v>
                </c:pt>
                <c:pt idx="238">
                  <c:v>67.2493</c:v>
                </c:pt>
                <c:pt idx="239">
                  <c:v>67.2522</c:v>
                </c:pt>
                <c:pt idx="240">
                  <c:v>67.2639</c:v>
                </c:pt>
                <c:pt idx="241">
                  <c:v>67.2786</c:v>
                </c:pt>
                <c:pt idx="242">
                  <c:v>67.2896</c:v>
                </c:pt>
                <c:pt idx="243">
                  <c:v>67.2908</c:v>
                </c:pt>
                <c:pt idx="244">
                  <c:v>67.2815</c:v>
                </c:pt>
                <c:pt idx="245">
                  <c:v>67.2636</c:v>
                </c:pt>
                <c:pt idx="246">
                  <c:v>67.2419</c:v>
                </c:pt>
                <c:pt idx="247">
                  <c:v>67.222</c:v>
                </c:pt>
                <c:pt idx="248">
                  <c:v>67.209</c:v>
                </c:pt>
                <c:pt idx="249">
                  <c:v>67.2066</c:v>
                </c:pt>
                <c:pt idx="250">
                  <c:v>67.211</c:v>
                </c:pt>
                <c:pt idx="251">
                  <c:v>67.2166</c:v>
                </c:pt>
                <c:pt idx="252">
                  <c:v>67.2215</c:v>
                </c:pt>
                <c:pt idx="253">
                  <c:v>67.2262</c:v>
                </c:pt>
                <c:pt idx="254">
                  <c:v>67.2298</c:v>
                </c:pt>
                <c:pt idx="255">
                  <c:v>67.2321</c:v>
                </c:pt>
                <c:pt idx="256">
                  <c:v>67.2323</c:v>
                </c:pt>
                <c:pt idx="257">
                  <c:v>67.2298</c:v>
                </c:pt>
                <c:pt idx="258">
                  <c:v>67.2256</c:v>
                </c:pt>
                <c:pt idx="259">
                  <c:v>67.223</c:v>
                </c:pt>
                <c:pt idx="260">
                  <c:v>67.2258</c:v>
                </c:pt>
                <c:pt idx="261">
                  <c:v>67.2327</c:v>
                </c:pt>
                <c:pt idx="262">
                  <c:v>67.2402</c:v>
                </c:pt>
                <c:pt idx="263">
                  <c:v>67.2415</c:v>
                </c:pt>
                <c:pt idx="264">
                  <c:v>67.2301</c:v>
                </c:pt>
                <c:pt idx="265">
                  <c:v>67.2051</c:v>
                </c:pt>
                <c:pt idx="266">
                  <c:v>67.1716</c:v>
                </c:pt>
                <c:pt idx="267">
                  <c:v>67.1355</c:v>
                </c:pt>
                <c:pt idx="268">
                  <c:v>67.1031</c:v>
                </c:pt>
                <c:pt idx="269">
                  <c:v>67.0796</c:v>
                </c:pt>
                <c:pt idx="270">
                  <c:v>67.0649</c:v>
                </c:pt>
                <c:pt idx="271">
                  <c:v>67.0552</c:v>
                </c:pt>
                <c:pt idx="272">
                  <c:v>67.0443</c:v>
                </c:pt>
                <c:pt idx="273">
                  <c:v>67.0263</c:v>
                </c:pt>
                <c:pt idx="274">
                  <c:v>67.0007</c:v>
                </c:pt>
                <c:pt idx="275">
                  <c:v>66.9898</c:v>
                </c:pt>
                <c:pt idx="276">
                  <c:v>66.995</c:v>
                </c:pt>
                <c:pt idx="277">
                  <c:v>67.0066</c:v>
                </c:pt>
                <c:pt idx="278">
                  <c:v>67.0216</c:v>
                </c:pt>
                <c:pt idx="279">
                  <c:v>67.0388</c:v>
                </c:pt>
                <c:pt idx="280">
                  <c:v>67.0572</c:v>
                </c:pt>
                <c:pt idx="281">
                  <c:v>67.0766</c:v>
                </c:pt>
                <c:pt idx="282">
                  <c:v>67.0967</c:v>
                </c:pt>
                <c:pt idx="283">
                  <c:v>67.118</c:v>
                </c:pt>
                <c:pt idx="284">
                  <c:v>67.1408</c:v>
                </c:pt>
                <c:pt idx="285">
                  <c:v>67.1656</c:v>
                </c:pt>
              </c:numCache>
            </c:numRef>
          </c:yVal>
          <c:smooth val="0"/>
        </c:ser>
        <c:axId val="22123160"/>
        <c:axId val="43164151"/>
      </c:scatterChart>
      <c:valAx>
        <c:axId val="22123160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06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64151"/>
        <c:crosses val="autoZero"/>
        <c:crossBetween val="midCat"/>
      </c:valAx>
      <c:valAx>
        <c:axId val="43164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2222222222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231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Incremental increase in Global RF, 2000 - 2023 </a:t>
            </a:r>
          </a:p>
        </c:rich>
      </c:tx>
      <c:layout>
        <c:manualLayout>
          <c:xMode val="edge"/>
          <c:yMode val="edge"/>
          <c:x val="0.279780351220573"/>
          <c:y val="9.66557123526E-0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550644266841"/>
          <c:y val="0.136284554417166"/>
          <c:w val="0.874626216495406"/>
          <c:h val="0.68103614923642"/>
        </c:manualLayout>
      </c:layout>
      <c:scatterChart>
        <c:scatterStyle val="line"/>
        <c:varyColors val="0"/>
        <c:ser>
          <c:idx val="0"/>
          <c:order val="0"/>
          <c:tx>
            <c:strRef>
              <c:f>RF!$I$2</c:f>
              <c:strCache>
                <c:ptCount val="1"/>
                <c:pt idx="0">
                  <c:v>Incremental 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RF!$A$3:$A$26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RF!$I$3:$I$26</c:f>
              <c:numCache>
                <c:formatCode>General</c:formatCode>
                <c:ptCount val="24"/>
                <c:pt idx="0">
                  <c:v>0</c:v>
                </c:pt>
                <c:pt idx="1">
                  <c:v>0.0270000000000001</c:v>
                </c:pt>
                <c:pt idx="2">
                  <c:v>0.0619999999999998</c:v>
                </c:pt>
                <c:pt idx="3">
                  <c:v>0.105</c:v>
                </c:pt>
                <c:pt idx="4">
                  <c:v>0.136</c:v>
                </c:pt>
                <c:pt idx="5">
                  <c:v>0.168</c:v>
                </c:pt>
                <c:pt idx="6">
                  <c:v>0.205</c:v>
                </c:pt>
                <c:pt idx="7">
                  <c:v>0.237</c:v>
                </c:pt>
                <c:pt idx="8">
                  <c:v>0.275</c:v>
                </c:pt>
                <c:pt idx="9">
                  <c:v>0.302</c:v>
                </c:pt>
                <c:pt idx="10">
                  <c:v>0.341</c:v>
                </c:pt>
                <c:pt idx="11">
                  <c:v>0.374</c:v>
                </c:pt>
                <c:pt idx="12">
                  <c:v>0.409</c:v>
                </c:pt>
                <c:pt idx="13">
                  <c:v>0.454</c:v>
                </c:pt>
                <c:pt idx="14">
                  <c:v>0.49</c:v>
                </c:pt>
                <c:pt idx="15">
                  <c:v>0.531</c:v>
                </c:pt>
                <c:pt idx="16">
                  <c:v>0.587</c:v>
                </c:pt>
                <c:pt idx="17">
                  <c:v>0.623</c:v>
                </c:pt>
                <c:pt idx="18">
                  <c:v>0.664</c:v>
                </c:pt>
                <c:pt idx="19">
                  <c:v>0.705</c:v>
                </c:pt>
                <c:pt idx="20">
                  <c:v>0.746</c:v>
                </c:pt>
                <c:pt idx="21">
                  <c:v>0.786</c:v>
                </c:pt>
                <c:pt idx="22">
                  <c:v>0.829</c:v>
                </c:pt>
                <c:pt idx="23">
                  <c:v>0.865</c:v>
                </c:pt>
              </c:numCache>
            </c:numRef>
          </c:yVal>
          <c:smooth val="0"/>
        </c:ser>
        <c:axId val="2585759"/>
        <c:axId val="23571471"/>
      </c:scatterChart>
      <c:valAx>
        <c:axId val="2585759"/>
        <c:scaling>
          <c:orientation val="minMax"/>
          <c:max val="2023"/>
          <c:min val="20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6768879465014"/>
              <c:y val="0.878793736709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571471"/>
        <c:crosses val="autoZero"/>
        <c:crossBetween val="midCat"/>
        <c:minorUnit val="1"/>
      </c:valAx>
      <c:valAx>
        <c:axId val="23571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Radiative Forcing, W/m^2</a:t>
                </a:r>
              </a:p>
            </c:rich>
          </c:tx>
          <c:layout>
            <c:manualLayout>
              <c:xMode val="edge"/>
              <c:yMode val="edge"/>
              <c:x val="0.0218561409231773"/>
              <c:y val="0.70800309298279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57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 absorption as gsolar – (gtoa_sw_all + gtoa_lw_all)</a:t>
            </a:r>
          </a:p>
        </c:rich>
      </c:tx>
      <c:layout>
        <c:manualLayout>
          <c:xMode val="edge"/>
          <c:yMode val="edge"/>
          <c:x val="0.1604375"/>
          <c:y val="0.024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125"/>
          <c:y val="0.141666666666667"/>
          <c:w val="0.870625"/>
          <c:h val="0.642"/>
        </c:manualLayout>
      </c:layout>
      <c:scatterChart>
        <c:scatterStyle val="line"/>
        <c:varyColors val="0"/>
        <c:ser>
          <c:idx val="0"/>
          <c:order val="0"/>
          <c:tx>
            <c:strRef>
              <c:f>gsolar!$G$2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gsolar!$A$3:$A$288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gsolar!$H$3:$H$288</c:f>
              <c:numCache>
                <c:formatCode>General</c:formatCode>
                <c:ptCount val="286"/>
                <c:pt idx="0">
                  <c:v>0.491877</c:v>
                </c:pt>
                <c:pt idx="1">
                  <c:v>0.516186</c:v>
                </c:pt>
                <c:pt idx="2">
                  <c:v>0.540262</c:v>
                </c:pt>
                <c:pt idx="3">
                  <c:v>0.564167</c:v>
                </c:pt>
                <c:pt idx="4">
                  <c:v>0.587728</c:v>
                </c:pt>
                <c:pt idx="5">
                  <c:v>0.610681</c:v>
                </c:pt>
                <c:pt idx="6">
                  <c:v>0.632463</c:v>
                </c:pt>
                <c:pt idx="7">
                  <c:v>0.651991</c:v>
                </c:pt>
                <c:pt idx="8">
                  <c:v>0.668087</c:v>
                </c:pt>
                <c:pt idx="9">
                  <c:v>0.679167</c:v>
                </c:pt>
                <c:pt idx="10">
                  <c:v>0.6838</c:v>
                </c:pt>
                <c:pt idx="11">
                  <c:v>0.678079</c:v>
                </c:pt>
                <c:pt idx="12">
                  <c:v>0.665972</c:v>
                </c:pt>
                <c:pt idx="13">
                  <c:v>0.641209</c:v>
                </c:pt>
                <c:pt idx="14">
                  <c:v>0.598972</c:v>
                </c:pt>
                <c:pt idx="15">
                  <c:v>0.538215</c:v>
                </c:pt>
                <c:pt idx="16">
                  <c:v>0.463707</c:v>
                </c:pt>
                <c:pt idx="17">
                  <c:v>0.384619</c:v>
                </c:pt>
                <c:pt idx="18">
                  <c:v>0.312589</c:v>
                </c:pt>
                <c:pt idx="19">
                  <c:v>0.254259</c:v>
                </c:pt>
                <c:pt idx="20">
                  <c:v>0.205697</c:v>
                </c:pt>
                <c:pt idx="21">
                  <c:v>0.158335</c:v>
                </c:pt>
                <c:pt idx="22">
                  <c:v>0.111161</c:v>
                </c:pt>
                <c:pt idx="23">
                  <c:v>0.0715128</c:v>
                </c:pt>
                <c:pt idx="24">
                  <c:v>0.0486324</c:v>
                </c:pt>
                <c:pt idx="25">
                  <c:v>0.0470137</c:v>
                </c:pt>
                <c:pt idx="26">
                  <c:v>0.0611071</c:v>
                </c:pt>
                <c:pt idx="27">
                  <c:v>0.0875106</c:v>
                </c:pt>
                <c:pt idx="28">
                  <c:v>0.122064</c:v>
                </c:pt>
                <c:pt idx="29">
                  <c:v>0.154781</c:v>
                </c:pt>
                <c:pt idx="30">
                  <c:v>0.181101</c:v>
                </c:pt>
                <c:pt idx="31">
                  <c:v>0.204254</c:v>
                </c:pt>
                <c:pt idx="32">
                  <c:v>0.232252</c:v>
                </c:pt>
                <c:pt idx="33">
                  <c:v>0.272853</c:v>
                </c:pt>
                <c:pt idx="34">
                  <c:v>0.325321</c:v>
                </c:pt>
                <c:pt idx="35">
                  <c:v>0.381573</c:v>
                </c:pt>
                <c:pt idx="36">
                  <c:v>0.434445</c:v>
                </c:pt>
                <c:pt idx="37">
                  <c:v>0.474498</c:v>
                </c:pt>
                <c:pt idx="38">
                  <c:v>0.500149</c:v>
                </c:pt>
                <c:pt idx="39">
                  <c:v>0.519241</c:v>
                </c:pt>
                <c:pt idx="40">
                  <c:v>0.537516</c:v>
                </c:pt>
                <c:pt idx="41">
                  <c:v>0.558779</c:v>
                </c:pt>
                <c:pt idx="42">
                  <c:v>0.571374</c:v>
                </c:pt>
                <c:pt idx="43">
                  <c:v>0.568603</c:v>
                </c:pt>
                <c:pt idx="44">
                  <c:v>0.557787</c:v>
                </c:pt>
                <c:pt idx="45">
                  <c:v>0.548964</c:v>
                </c:pt>
                <c:pt idx="46">
                  <c:v>0.545261</c:v>
                </c:pt>
                <c:pt idx="47">
                  <c:v>0.544791</c:v>
                </c:pt>
                <c:pt idx="48">
                  <c:v>0.550591</c:v>
                </c:pt>
                <c:pt idx="49">
                  <c:v>0.567846</c:v>
                </c:pt>
                <c:pt idx="50">
                  <c:v>0.591947</c:v>
                </c:pt>
                <c:pt idx="51">
                  <c:v>0.612057</c:v>
                </c:pt>
                <c:pt idx="52">
                  <c:v>0.621738</c:v>
                </c:pt>
                <c:pt idx="53">
                  <c:v>0.62361</c:v>
                </c:pt>
                <c:pt idx="54">
                  <c:v>0.626957</c:v>
                </c:pt>
                <c:pt idx="55">
                  <c:v>0.632778</c:v>
                </c:pt>
                <c:pt idx="56">
                  <c:v>0.634456</c:v>
                </c:pt>
                <c:pt idx="57">
                  <c:v>0.625034</c:v>
                </c:pt>
                <c:pt idx="58">
                  <c:v>0.601845</c:v>
                </c:pt>
                <c:pt idx="59">
                  <c:v>0.566349</c:v>
                </c:pt>
                <c:pt idx="60">
                  <c:v>0.520583</c:v>
                </c:pt>
                <c:pt idx="61">
                  <c:v>0.481933</c:v>
                </c:pt>
                <c:pt idx="62">
                  <c:v>0.467214</c:v>
                </c:pt>
                <c:pt idx="63">
                  <c:v>0.476908</c:v>
                </c:pt>
                <c:pt idx="64">
                  <c:v>0.504361</c:v>
                </c:pt>
                <c:pt idx="65">
                  <c:v>0.545617</c:v>
                </c:pt>
                <c:pt idx="66">
                  <c:v>0.601289</c:v>
                </c:pt>
                <c:pt idx="67">
                  <c:v>0.662731</c:v>
                </c:pt>
                <c:pt idx="68">
                  <c:v>0.7148</c:v>
                </c:pt>
                <c:pt idx="69">
                  <c:v>0.752966</c:v>
                </c:pt>
                <c:pt idx="70">
                  <c:v>0.783571</c:v>
                </c:pt>
                <c:pt idx="71">
                  <c:v>0.808593</c:v>
                </c:pt>
                <c:pt idx="72">
                  <c:v>0.829737</c:v>
                </c:pt>
                <c:pt idx="73">
                  <c:v>0.836182</c:v>
                </c:pt>
                <c:pt idx="74">
                  <c:v>0.819098</c:v>
                </c:pt>
                <c:pt idx="75">
                  <c:v>0.780238</c:v>
                </c:pt>
                <c:pt idx="76">
                  <c:v>0.722696</c:v>
                </c:pt>
                <c:pt idx="77">
                  <c:v>0.652417</c:v>
                </c:pt>
                <c:pt idx="78">
                  <c:v>0.57918</c:v>
                </c:pt>
                <c:pt idx="79">
                  <c:v>0.517049</c:v>
                </c:pt>
                <c:pt idx="80">
                  <c:v>0.471536</c:v>
                </c:pt>
                <c:pt idx="81">
                  <c:v>0.440076</c:v>
                </c:pt>
                <c:pt idx="82">
                  <c:v>0.416785</c:v>
                </c:pt>
                <c:pt idx="83">
                  <c:v>0.399783</c:v>
                </c:pt>
                <c:pt idx="84">
                  <c:v>0.383583</c:v>
                </c:pt>
                <c:pt idx="85">
                  <c:v>0.360445</c:v>
                </c:pt>
                <c:pt idx="86">
                  <c:v>0.336033</c:v>
                </c:pt>
                <c:pt idx="87">
                  <c:v>0.321036</c:v>
                </c:pt>
                <c:pt idx="88">
                  <c:v>0.327418</c:v>
                </c:pt>
                <c:pt idx="89">
                  <c:v>0.354634</c:v>
                </c:pt>
                <c:pt idx="90">
                  <c:v>0.398803</c:v>
                </c:pt>
                <c:pt idx="91">
                  <c:v>0.449698</c:v>
                </c:pt>
                <c:pt idx="92">
                  <c:v>0.505238</c:v>
                </c:pt>
                <c:pt idx="93">
                  <c:v>0.570956</c:v>
                </c:pt>
                <c:pt idx="94">
                  <c:v>0.645326</c:v>
                </c:pt>
                <c:pt idx="95">
                  <c:v>0.728395</c:v>
                </c:pt>
                <c:pt idx="96">
                  <c:v>0.817038</c:v>
                </c:pt>
                <c:pt idx="97">
                  <c:v>0.912767</c:v>
                </c:pt>
                <c:pt idx="98">
                  <c:v>1.00868</c:v>
                </c:pt>
                <c:pt idx="99">
                  <c:v>1.09658</c:v>
                </c:pt>
                <c:pt idx="100">
                  <c:v>1.17111</c:v>
                </c:pt>
                <c:pt idx="101">
                  <c:v>1.22667</c:v>
                </c:pt>
                <c:pt idx="102">
                  <c:v>1.26054</c:v>
                </c:pt>
                <c:pt idx="103">
                  <c:v>1.27868</c:v>
                </c:pt>
                <c:pt idx="104">
                  <c:v>1.28616</c:v>
                </c:pt>
                <c:pt idx="105">
                  <c:v>1.28036</c:v>
                </c:pt>
                <c:pt idx="106">
                  <c:v>1.25839</c:v>
                </c:pt>
                <c:pt idx="107">
                  <c:v>1.21573</c:v>
                </c:pt>
                <c:pt idx="108">
                  <c:v>1.15573</c:v>
                </c:pt>
                <c:pt idx="109">
                  <c:v>1.08486</c:v>
                </c:pt>
                <c:pt idx="110">
                  <c:v>1.00417</c:v>
                </c:pt>
                <c:pt idx="111">
                  <c:v>0.913254</c:v>
                </c:pt>
                <c:pt idx="112">
                  <c:v>0.811257</c:v>
                </c:pt>
                <c:pt idx="113">
                  <c:v>0.704851</c:v>
                </c:pt>
                <c:pt idx="114">
                  <c:v>0.596986</c:v>
                </c:pt>
                <c:pt idx="115">
                  <c:v>0.492139</c:v>
                </c:pt>
                <c:pt idx="116">
                  <c:v>0.391156</c:v>
                </c:pt>
                <c:pt idx="117">
                  <c:v>0.295896</c:v>
                </c:pt>
                <c:pt idx="118">
                  <c:v>0.213359</c:v>
                </c:pt>
                <c:pt idx="119">
                  <c:v>0.14705</c:v>
                </c:pt>
                <c:pt idx="120">
                  <c:v>0.101105</c:v>
                </c:pt>
                <c:pt idx="121">
                  <c:v>0.0783762</c:v>
                </c:pt>
                <c:pt idx="122">
                  <c:v>0.0788052</c:v>
                </c:pt>
                <c:pt idx="123">
                  <c:v>0.0993678</c:v>
                </c:pt>
                <c:pt idx="124">
                  <c:v>0.137373</c:v>
                </c:pt>
                <c:pt idx="125">
                  <c:v>0.192597</c:v>
                </c:pt>
                <c:pt idx="126">
                  <c:v>0.262712</c:v>
                </c:pt>
                <c:pt idx="127">
                  <c:v>0.338601</c:v>
                </c:pt>
                <c:pt idx="128">
                  <c:v>0.407829</c:v>
                </c:pt>
                <c:pt idx="129">
                  <c:v>0.465887</c:v>
                </c:pt>
                <c:pt idx="130">
                  <c:v>0.514504</c:v>
                </c:pt>
                <c:pt idx="131">
                  <c:v>0.562448</c:v>
                </c:pt>
                <c:pt idx="132">
                  <c:v>0.608284</c:v>
                </c:pt>
                <c:pt idx="133">
                  <c:v>0.647516</c:v>
                </c:pt>
                <c:pt idx="134">
                  <c:v>0.68562</c:v>
                </c:pt>
                <c:pt idx="135">
                  <c:v>0.730728</c:v>
                </c:pt>
                <c:pt idx="136">
                  <c:v>0.779853</c:v>
                </c:pt>
                <c:pt idx="137">
                  <c:v>0.825756</c:v>
                </c:pt>
                <c:pt idx="138">
                  <c:v>0.866727</c:v>
                </c:pt>
                <c:pt idx="139">
                  <c:v>0.907209</c:v>
                </c:pt>
                <c:pt idx="140">
                  <c:v>0.951123</c:v>
                </c:pt>
                <c:pt idx="141">
                  <c:v>0.995555</c:v>
                </c:pt>
                <c:pt idx="142">
                  <c:v>1.03983</c:v>
                </c:pt>
                <c:pt idx="143">
                  <c:v>1.08618</c:v>
                </c:pt>
                <c:pt idx="144">
                  <c:v>1.13397</c:v>
                </c:pt>
                <c:pt idx="145">
                  <c:v>1.17626</c:v>
                </c:pt>
                <c:pt idx="146">
                  <c:v>1.20109</c:v>
                </c:pt>
                <c:pt idx="147">
                  <c:v>1.20299</c:v>
                </c:pt>
                <c:pt idx="148">
                  <c:v>1.18581</c:v>
                </c:pt>
                <c:pt idx="149">
                  <c:v>1.15108</c:v>
                </c:pt>
                <c:pt idx="150">
                  <c:v>1.09746</c:v>
                </c:pt>
                <c:pt idx="151">
                  <c:v>1.03165</c:v>
                </c:pt>
                <c:pt idx="152">
                  <c:v>0.972203</c:v>
                </c:pt>
                <c:pt idx="153">
                  <c:v>0.923478</c:v>
                </c:pt>
                <c:pt idx="154">
                  <c:v>0.877587</c:v>
                </c:pt>
                <c:pt idx="155">
                  <c:v>0.83063</c:v>
                </c:pt>
                <c:pt idx="156">
                  <c:v>0.783607</c:v>
                </c:pt>
                <c:pt idx="157">
                  <c:v>0.740111</c:v>
                </c:pt>
                <c:pt idx="158">
                  <c:v>0.702312</c:v>
                </c:pt>
                <c:pt idx="159">
                  <c:v>0.671984</c:v>
                </c:pt>
                <c:pt idx="160">
                  <c:v>0.655175</c:v>
                </c:pt>
                <c:pt idx="161">
                  <c:v>0.659317</c:v>
                </c:pt>
                <c:pt idx="162">
                  <c:v>0.68282</c:v>
                </c:pt>
                <c:pt idx="163">
                  <c:v>0.711065</c:v>
                </c:pt>
                <c:pt idx="164">
                  <c:v>0.730276</c:v>
                </c:pt>
                <c:pt idx="165">
                  <c:v>0.746355</c:v>
                </c:pt>
                <c:pt idx="166">
                  <c:v>0.764807</c:v>
                </c:pt>
                <c:pt idx="167">
                  <c:v>0.78374</c:v>
                </c:pt>
                <c:pt idx="168">
                  <c:v>0.803665</c:v>
                </c:pt>
                <c:pt idx="169">
                  <c:v>0.822768</c:v>
                </c:pt>
                <c:pt idx="170">
                  <c:v>0.83839</c:v>
                </c:pt>
                <c:pt idx="171">
                  <c:v>0.849093</c:v>
                </c:pt>
                <c:pt idx="172">
                  <c:v>0.855179</c:v>
                </c:pt>
                <c:pt idx="173">
                  <c:v>0.860345</c:v>
                </c:pt>
                <c:pt idx="174">
                  <c:v>0.870815</c:v>
                </c:pt>
                <c:pt idx="175">
                  <c:v>0.88755</c:v>
                </c:pt>
                <c:pt idx="176">
                  <c:v>0.909998</c:v>
                </c:pt>
                <c:pt idx="177">
                  <c:v>0.939707</c:v>
                </c:pt>
                <c:pt idx="178">
                  <c:v>0.97803</c:v>
                </c:pt>
                <c:pt idx="179">
                  <c:v>1.01881</c:v>
                </c:pt>
                <c:pt idx="180">
                  <c:v>1.0521</c:v>
                </c:pt>
                <c:pt idx="181">
                  <c:v>1.07216</c:v>
                </c:pt>
                <c:pt idx="182">
                  <c:v>1.08054</c:v>
                </c:pt>
                <c:pt idx="183">
                  <c:v>1.07622</c:v>
                </c:pt>
                <c:pt idx="184">
                  <c:v>1.05557</c:v>
                </c:pt>
                <c:pt idx="185">
                  <c:v>1.01787</c:v>
                </c:pt>
                <c:pt idx="186">
                  <c:v>0.96972</c:v>
                </c:pt>
                <c:pt idx="187">
                  <c:v>0.924868</c:v>
                </c:pt>
                <c:pt idx="188">
                  <c:v>0.89161</c:v>
                </c:pt>
                <c:pt idx="189">
                  <c:v>0.872095</c:v>
                </c:pt>
                <c:pt idx="190">
                  <c:v>0.861363</c:v>
                </c:pt>
                <c:pt idx="191">
                  <c:v>0.854229</c:v>
                </c:pt>
                <c:pt idx="192">
                  <c:v>0.851872</c:v>
                </c:pt>
                <c:pt idx="193">
                  <c:v>0.862052</c:v>
                </c:pt>
                <c:pt idx="194">
                  <c:v>0.896347</c:v>
                </c:pt>
                <c:pt idx="195">
                  <c:v>0.960326</c:v>
                </c:pt>
                <c:pt idx="196">
                  <c:v>1.0476</c:v>
                </c:pt>
                <c:pt idx="197">
                  <c:v>1.14007</c:v>
                </c:pt>
                <c:pt idx="198">
                  <c:v>1.21983</c:v>
                </c:pt>
                <c:pt idx="199">
                  <c:v>1.27785</c:v>
                </c:pt>
                <c:pt idx="200">
                  <c:v>1.30858</c:v>
                </c:pt>
                <c:pt idx="201">
                  <c:v>1.30889</c:v>
                </c:pt>
                <c:pt idx="202">
                  <c:v>1.28354</c:v>
                </c:pt>
                <c:pt idx="203">
                  <c:v>1.23958</c:v>
                </c:pt>
                <c:pt idx="204">
                  <c:v>1.1866</c:v>
                </c:pt>
                <c:pt idx="205">
                  <c:v>1.1297</c:v>
                </c:pt>
                <c:pt idx="206">
                  <c:v>1.06968</c:v>
                </c:pt>
                <c:pt idx="207">
                  <c:v>1.00968</c:v>
                </c:pt>
                <c:pt idx="208">
                  <c:v>0.954468</c:v>
                </c:pt>
                <c:pt idx="209">
                  <c:v>0.91322</c:v>
                </c:pt>
                <c:pt idx="210">
                  <c:v>0.891074</c:v>
                </c:pt>
                <c:pt idx="211">
                  <c:v>0.882745</c:v>
                </c:pt>
                <c:pt idx="212">
                  <c:v>0.8837</c:v>
                </c:pt>
                <c:pt idx="213">
                  <c:v>0.890551</c:v>
                </c:pt>
                <c:pt idx="214">
                  <c:v>0.90546</c:v>
                </c:pt>
                <c:pt idx="215">
                  <c:v>0.935753</c:v>
                </c:pt>
                <c:pt idx="216">
                  <c:v>0.989101</c:v>
                </c:pt>
                <c:pt idx="217">
                  <c:v>1.06725</c:v>
                </c:pt>
                <c:pt idx="218">
                  <c:v>1.15722</c:v>
                </c:pt>
                <c:pt idx="219">
                  <c:v>1.24116</c:v>
                </c:pt>
                <c:pt idx="220">
                  <c:v>1.30611</c:v>
                </c:pt>
                <c:pt idx="221">
                  <c:v>1.34882</c:v>
                </c:pt>
                <c:pt idx="222">
                  <c:v>1.37496</c:v>
                </c:pt>
                <c:pt idx="223">
                  <c:v>1.39271</c:v>
                </c:pt>
                <c:pt idx="224">
                  <c:v>1.40962</c:v>
                </c:pt>
                <c:pt idx="225">
                  <c:v>1.42432</c:v>
                </c:pt>
                <c:pt idx="226">
                  <c:v>1.43701</c:v>
                </c:pt>
                <c:pt idx="227">
                  <c:v>1.451</c:v>
                </c:pt>
                <c:pt idx="228">
                  <c:v>1.45893</c:v>
                </c:pt>
                <c:pt idx="229">
                  <c:v>1.45106</c:v>
                </c:pt>
                <c:pt idx="230">
                  <c:v>1.42544</c:v>
                </c:pt>
                <c:pt idx="231">
                  <c:v>1.38428</c:v>
                </c:pt>
                <c:pt idx="232">
                  <c:v>1.33594</c:v>
                </c:pt>
                <c:pt idx="233">
                  <c:v>1.28913</c:v>
                </c:pt>
                <c:pt idx="234">
                  <c:v>1.24903</c:v>
                </c:pt>
                <c:pt idx="235">
                  <c:v>1.21613</c:v>
                </c:pt>
                <c:pt idx="236">
                  <c:v>1.18995</c:v>
                </c:pt>
                <c:pt idx="237">
                  <c:v>1.17042</c:v>
                </c:pt>
                <c:pt idx="238">
                  <c:v>1.14995</c:v>
                </c:pt>
                <c:pt idx="239">
                  <c:v>1.11873</c:v>
                </c:pt>
                <c:pt idx="240">
                  <c:v>1.06973</c:v>
                </c:pt>
                <c:pt idx="241">
                  <c:v>1.00198</c:v>
                </c:pt>
                <c:pt idx="242">
                  <c:v>0.924427</c:v>
                </c:pt>
                <c:pt idx="243">
                  <c:v>0.85273</c:v>
                </c:pt>
                <c:pt idx="244">
                  <c:v>0.806301</c:v>
                </c:pt>
                <c:pt idx="245">
                  <c:v>0.794391</c:v>
                </c:pt>
                <c:pt idx="246">
                  <c:v>0.811002</c:v>
                </c:pt>
                <c:pt idx="247">
                  <c:v>0.847901</c:v>
                </c:pt>
                <c:pt idx="248">
                  <c:v>0.896987</c:v>
                </c:pt>
                <c:pt idx="249">
                  <c:v>0.953304</c:v>
                </c:pt>
                <c:pt idx="250">
                  <c:v>1.01693</c:v>
                </c:pt>
                <c:pt idx="251">
                  <c:v>1.08876</c:v>
                </c:pt>
                <c:pt idx="252">
                  <c:v>1.17002</c:v>
                </c:pt>
                <c:pt idx="253">
                  <c:v>1.25922</c:v>
                </c:pt>
                <c:pt idx="254">
                  <c:v>1.35537</c:v>
                </c:pt>
                <c:pt idx="255">
                  <c:v>1.45</c:v>
                </c:pt>
                <c:pt idx="256">
                  <c:v>1.52695</c:v>
                </c:pt>
                <c:pt idx="257">
                  <c:v>1.56973</c:v>
                </c:pt>
                <c:pt idx="258">
                  <c:v>1.57278</c:v>
                </c:pt>
                <c:pt idx="259">
                  <c:v>1.54697</c:v>
                </c:pt>
                <c:pt idx="260">
                  <c:v>1.50584</c:v>
                </c:pt>
                <c:pt idx="261">
                  <c:v>1.46296</c:v>
                </c:pt>
                <c:pt idx="262">
                  <c:v>1.42738</c:v>
                </c:pt>
                <c:pt idx="263">
                  <c:v>1.40349</c:v>
                </c:pt>
                <c:pt idx="264">
                  <c:v>1.39338</c:v>
                </c:pt>
                <c:pt idx="265">
                  <c:v>1.40002</c:v>
                </c:pt>
                <c:pt idx="266">
                  <c:v>1.42072</c:v>
                </c:pt>
                <c:pt idx="267">
                  <c:v>1.45471</c:v>
                </c:pt>
                <c:pt idx="268">
                  <c:v>1.50369</c:v>
                </c:pt>
                <c:pt idx="269">
                  <c:v>1.56908</c:v>
                </c:pt>
                <c:pt idx="270">
                  <c:v>1.64949</c:v>
                </c:pt>
                <c:pt idx="271">
                  <c:v>1.73452</c:v>
                </c:pt>
                <c:pt idx="272">
                  <c:v>1.81556</c:v>
                </c:pt>
                <c:pt idx="273">
                  <c:v>1.88192</c:v>
                </c:pt>
                <c:pt idx="274">
                  <c:v>1.92448</c:v>
                </c:pt>
                <c:pt idx="275">
                  <c:v>1.93959</c:v>
                </c:pt>
                <c:pt idx="276">
                  <c:v>1.90269</c:v>
                </c:pt>
                <c:pt idx="277">
                  <c:v>1.86745</c:v>
                </c:pt>
                <c:pt idx="278">
                  <c:v>1.8339</c:v>
                </c:pt>
                <c:pt idx="279">
                  <c:v>1.79936</c:v>
                </c:pt>
                <c:pt idx="280">
                  <c:v>1.76219</c:v>
                </c:pt>
                <c:pt idx="281">
                  <c:v>1.72192</c:v>
                </c:pt>
                <c:pt idx="282">
                  <c:v>1.67848</c:v>
                </c:pt>
                <c:pt idx="283">
                  <c:v>1.63204</c:v>
                </c:pt>
                <c:pt idx="284">
                  <c:v>1.58298</c:v>
                </c:pt>
                <c:pt idx="285">
                  <c:v>1.53184</c:v>
                </c:pt>
              </c:numCache>
            </c:numRef>
          </c:yVal>
          <c:smooth val="0"/>
        </c:ser>
        <c:axId val="38431799"/>
        <c:axId val="17084594"/>
      </c:scatterChart>
      <c:valAx>
        <c:axId val="38431799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725"/>
              <c:y val="0.848222222222222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84594"/>
        <c:crosses val="autoZero"/>
        <c:crossBetween val="midCat"/>
      </c:valAx>
      <c:valAx>
        <c:axId val="17084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511111111111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431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gtoa_sw_all (Deseasonalised)</a:t>
            </a:r>
          </a:p>
        </c:rich>
      </c:tx>
      <c:layout>
        <c:manualLayout>
          <c:xMode val="edge"/>
          <c:yMode val="edge"/>
          <c:x val="0.216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25"/>
          <c:y val="0.141555555555556"/>
          <c:w val="0.8621875"/>
          <c:h val="0.641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gtoa_sw_all!$C$1</c:f>
              <c:strCache>
                <c:ptCount val="1"/>
                <c:pt idx="0">
                  <c:v>gtoa_sw_all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gtoa_sw_all!$A$3:$A$288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gtoa_sw_all!$C$3:$C$288</c:f>
              <c:numCache>
                <c:formatCode>General</c:formatCode>
                <c:ptCount val="286"/>
                <c:pt idx="0">
                  <c:v>100.0545</c:v>
                </c:pt>
                <c:pt idx="1">
                  <c:v>100.0389</c:v>
                </c:pt>
                <c:pt idx="2">
                  <c:v>100.0234</c:v>
                </c:pt>
                <c:pt idx="3">
                  <c:v>100.0079</c:v>
                </c:pt>
                <c:pt idx="4">
                  <c:v>99.9928</c:v>
                </c:pt>
                <c:pt idx="5">
                  <c:v>99.978</c:v>
                </c:pt>
                <c:pt idx="6">
                  <c:v>99.9637</c:v>
                </c:pt>
                <c:pt idx="7">
                  <c:v>99.95</c:v>
                </c:pt>
                <c:pt idx="8">
                  <c:v>99.9369</c:v>
                </c:pt>
                <c:pt idx="9">
                  <c:v>99.9238</c:v>
                </c:pt>
                <c:pt idx="10">
                  <c:v>99.9094</c:v>
                </c:pt>
                <c:pt idx="11">
                  <c:v>99.891</c:v>
                </c:pt>
                <c:pt idx="12">
                  <c:v>99.8736</c:v>
                </c:pt>
                <c:pt idx="13">
                  <c:v>99.865</c:v>
                </c:pt>
                <c:pt idx="14">
                  <c:v>99.8669</c:v>
                </c:pt>
                <c:pt idx="15">
                  <c:v>99.8774</c:v>
                </c:pt>
                <c:pt idx="16">
                  <c:v>99.8917</c:v>
                </c:pt>
                <c:pt idx="17">
                  <c:v>99.9018</c:v>
                </c:pt>
                <c:pt idx="18">
                  <c:v>99.9036</c:v>
                </c:pt>
                <c:pt idx="19">
                  <c:v>99.898</c:v>
                </c:pt>
                <c:pt idx="20">
                  <c:v>99.8883</c:v>
                </c:pt>
                <c:pt idx="21">
                  <c:v>99.8772</c:v>
                </c:pt>
                <c:pt idx="22">
                  <c:v>99.8658</c:v>
                </c:pt>
                <c:pt idx="23">
                  <c:v>99.8551</c:v>
                </c:pt>
                <c:pt idx="24">
                  <c:v>99.8452</c:v>
                </c:pt>
                <c:pt idx="25">
                  <c:v>99.8323</c:v>
                </c:pt>
                <c:pt idx="26">
                  <c:v>99.8105</c:v>
                </c:pt>
                <c:pt idx="27">
                  <c:v>99.7756</c:v>
                </c:pt>
                <c:pt idx="28">
                  <c:v>99.7313</c:v>
                </c:pt>
                <c:pt idx="29">
                  <c:v>99.6838</c:v>
                </c:pt>
                <c:pt idx="30">
                  <c:v>99.6366</c:v>
                </c:pt>
                <c:pt idx="31">
                  <c:v>99.5903</c:v>
                </c:pt>
                <c:pt idx="32">
                  <c:v>99.546</c:v>
                </c:pt>
                <c:pt idx="33">
                  <c:v>99.5038</c:v>
                </c:pt>
                <c:pt idx="34">
                  <c:v>99.4602</c:v>
                </c:pt>
                <c:pt idx="35">
                  <c:v>99.4136</c:v>
                </c:pt>
                <c:pt idx="36">
                  <c:v>99.3649</c:v>
                </c:pt>
                <c:pt idx="37">
                  <c:v>99.3173</c:v>
                </c:pt>
                <c:pt idx="38">
                  <c:v>99.2777</c:v>
                </c:pt>
                <c:pt idx="39">
                  <c:v>99.2506</c:v>
                </c:pt>
                <c:pt idx="40">
                  <c:v>99.2321</c:v>
                </c:pt>
                <c:pt idx="41">
                  <c:v>99.2215</c:v>
                </c:pt>
                <c:pt idx="42">
                  <c:v>99.2209</c:v>
                </c:pt>
                <c:pt idx="43">
                  <c:v>99.2303</c:v>
                </c:pt>
                <c:pt idx="44">
                  <c:v>99.2444</c:v>
                </c:pt>
                <c:pt idx="45">
                  <c:v>99.2582</c:v>
                </c:pt>
                <c:pt idx="46">
                  <c:v>99.2707</c:v>
                </c:pt>
                <c:pt idx="47">
                  <c:v>99.2839</c:v>
                </c:pt>
                <c:pt idx="48">
                  <c:v>99.2994</c:v>
                </c:pt>
                <c:pt idx="49">
                  <c:v>99.3154</c:v>
                </c:pt>
                <c:pt idx="50">
                  <c:v>99.3297</c:v>
                </c:pt>
                <c:pt idx="51">
                  <c:v>99.3415</c:v>
                </c:pt>
                <c:pt idx="52">
                  <c:v>99.3501</c:v>
                </c:pt>
                <c:pt idx="53">
                  <c:v>99.3529</c:v>
                </c:pt>
                <c:pt idx="54">
                  <c:v>99.3501</c:v>
                </c:pt>
                <c:pt idx="55">
                  <c:v>99.3451</c:v>
                </c:pt>
                <c:pt idx="56">
                  <c:v>99.3412</c:v>
                </c:pt>
                <c:pt idx="57">
                  <c:v>99.3394</c:v>
                </c:pt>
                <c:pt idx="58">
                  <c:v>99.3397</c:v>
                </c:pt>
                <c:pt idx="59">
                  <c:v>99.3427</c:v>
                </c:pt>
                <c:pt idx="60">
                  <c:v>99.3439</c:v>
                </c:pt>
                <c:pt idx="61">
                  <c:v>99.3434</c:v>
                </c:pt>
                <c:pt idx="62">
                  <c:v>99.3391</c:v>
                </c:pt>
                <c:pt idx="63">
                  <c:v>99.3306</c:v>
                </c:pt>
                <c:pt idx="64">
                  <c:v>99.322</c:v>
                </c:pt>
                <c:pt idx="65">
                  <c:v>99.3146</c:v>
                </c:pt>
                <c:pt idx="66">
                  <c:v>99.306</c:v>
                </c:pt>
                <c:pt idx="67">
                  <c:v>99.2934</c:v>
                </c:pt>
                <c:pt idx="68">
                  <c:v>99.2761</c:v>
                </c:pt>
                <c:pt idx="69">
                  <c:v>99.2548</c:v>
                </c:pt>
                <c:pt idx="70">
                  <c:v>99.2322</c:v>
                </c:pt>
                <c:pt idx="71">
                  <c:v>99.2082</c:v>
                </c:pt>
                <c:pt idx="72">
                  <c:v>99.1857</c:v>
                </c:pt>
                <c:pt idx="73">
                  <c:v>99.1667</c:v>
                </c:pt>
                <c:pt idx="74">
                  <c:v>99.1534</c:v>
                </c:pt>
                <c:pt idx="75">
                  <c:v>99.1459</c:v>
                </c:pt>
                <c:pt idx="76">
                  <c:v>99.1407</c:v>
                </c:pt>
                <c:pt idx="77">
                  <c:v>99.1377</c:v>
                </c:pt>
                <c:pt idx="78">
                  <c:v>99.1377</c:v>
                </c:pt>
                <c:pt idx="79">
                  <c:v>99.1413</c:v>
                </c:pt>
                <c:pt idx="80">
                  <c:v>99.15</c:v>
                </c:pt>
                <c:pt idx="81">
                  <c:v>99.1648</c:v>
                </c:pt>
                <c:pt idx="82">
                  <c:v>99.183</c:v>
                </c:pt>
                <c:pt idx="83">
                  <c:v>99.2028</c:v>
                </c:pt>
                <c:pt idx="84">
                  <c:v>99.2256</c:v>
                </c:pt>
                <c:pt idx="85">
                  <c:v>99.2514</c:v>
                </c:pt>
                <c:pt idx="86">
                  <c:v>99.2794</c:v>
                </c:pt>
                <c:pt idx="87">
                  <c:v>99.3065</c:v>
                </c:pt>
                <c:pt idx="88">
                  <c:v>99.3299</c:v>
                </c:pt>
                <c:pt idx="89">
                  <c:v>99.3467</c:v>
                </c:pt>
                <c:pt idx="90">
                  <c:v>99.3555</c:v>
                </c:pt>
                <c:pt idx="91">
                  <c:v>99.3522</c:v>
                </c:pt>
                <c:pt idx="92">
                  <c:v>99.3373</c:v>
                </c:pt>
                <c:pt idx="93">
                  <c:v>99.3147</c:v>
                </c:pt>
                <c:pt idx="94">
                  <c:v>99.2886</c:v>
                </c:pt>
                <c:pt idx="95">
                  <c:v>99.2623</c:v>
                </c:pt>
                <c:pt idx="96">
                  <c:v>99.2337</c:v>
                </c:pt>
                <c:pt idx="97">
                  <c:v>99.2017</c:v>
                </c:pt>
                <c:pt idx="98">
                  <c:v>99.166</c:v>
                </c:pt>
                <c:pt idx="99">
                  <c:v>99.1292</c:v>
                </c:pt>
                <c:pt idx="100">
                  <c:v>99.0939</c:v>
                </c:pt>
                <c:pt idx="101">
                  <c:v>99.0605</c:v>
                </c:pt>
                <c:pt idx="102">
                  <c:v>99.0314</c:v>
                </c:pt>
                <c:pt idx="103">
                  <c:v>99.0127</c:v>
                </c:pt>
                <c:pt idx="104">
                  <c:v>99.0059</c:v>
                </c:pt>
                <c:pt idx="105">
                  <c:v>99.0086</c:v>
                </c:pt>
                <c:pt idx="106">
                  <c:v>99.018</c:v>
                </c:pt>
                <c:pt idx="107">
                  <c:v>99.033</c:v>
                </c:pt>
                <c:pt idx="108">
                  <c:v>99.054</c:v>
                </c:pt>
                <c:pt idx="109">
                  <c:v>99.0805</c:v>
                </c:pt>
                <c:pt idx="110">
                  <c:v>99.1123</c:v>
                </c:pt>
                <c:pt idx="111">
                  <c:v>99.1484</c:v>
                </c:pt>
                <c:pt idx="112">
                  <c:v>99.1886</c:v>
                </c:pt>
                <c:pt idx="113">
                  <c:v>99.2339</c:v>
                </c:pt>
                <c:pt idx="114">
                  <c:v>99.2821</c:v>
                </c:pt>
                <c:pt idx="115">
                  <c:v>99.3329</c:v>
                </c:pt>
                <c:pt idx="116">
                  <c:v>99.3854</c:v>
                </c:pt>
                <c:pt idx="117">
                  <c:v>99.439</c:v>
                </c:pt>
                <c:pt idx="118">
                  <c:v>99.4931</c:v>
                </c:pt>
                <c:pt idx="119">
                  <c:v>99.5434</c:v>
                </c:pt>
                <c:pt idx="120">
                  <c:v>99.5829</c:v>
                </c:pt>
                <c:pt idx="121">
                  <c:v>99.608</c:v>
                </c:pt>
                <c:pt idx="122">
                  <c:v>99.6195</c:v>
                </c:pt>
                <c:pt idx="123">
                  <c:v>99.6192</c:v>
                </c:pt>
                <c:pt idx="124">
                  <c:v>99.6095</c:v>
                </c:pt>
                <c:pt idx="125">
                  <c:v>99.596</c:v>
                </c:pt>
                <c:pt idx="126">
                  <c:v>99.5825</c:v>
                </c:pt>
                <c:pt idx="127">
                  <c:v>99.5673</c:v>
                </c:pt>
                <c:pt idx="128">
                  <c:v>99.5473</c:v>
                </c:pt>
                <c:pt idx="129">
                  <c:v>99.5196</c:v>
                </c:pt>
                <c:pt idx="130">
                  <c:v>99.4827</c:v>
                </c:pt>
                <c:pt idx="131">
                  <c:v>99.4398</c:v>
                </c:pt>
                <c:pt idx="132">
                  <c:v>99.3994</c:v>
                </c:pt>
                <c:pt idx="133">
                  <c:v>99.3648</c:v>
                </c:pt>
                <c:pt idx="134">
                  <c:v>99.3365</c:v>
                </c:pt>
                <c:pt idx="135">
                  <c:v>99.3169</c:v>
                </c:pt>
                <c:pt idx="136">
                  <c:v>99.304</c:v>
                </c:pt>
                <c:pt idx="137">
                  <c:v>99.2906</c:v>
                </c:pt>
                <c:pt idx="138">
                  <c:v>99.2701</c:v>
                </c:pt>
                <c:pt idx="139">
                  <c:v>99.2403</c:v>
                </c:pt>
                <c:pt idx="140">
                  <c:v>99.2053</c:v>
                </c:pt>
                <c:pt idx="141">
                  <c:v>99.1707</c:v>
                </c:pt>
                <c:pt idx="142">
                  <c:v>99.1389</c:v>
                </c:pt>
                <c:pt idx="143">
                  <c:v>99.1102</c:v>
                </c:pt>
                <c:pt idx="144">
                  <c:v>99.0874</c:v>
                </c:pt>
                <c:pt idx="145">
                  <c:v>99.0736</c:v>
                </c:pt>
                <c:pt idx="146">
                  <c:v>99.0667</c:v>
                </c:pt>
                <c:pt idx="147">
                  <c:v>99.0611</c:v>
                </c:pt>
                <c:pt idx="148">
                  <c:v>99.0574</c:v>
                </c:pt>
                <c:pt idx="149">
                  <c:v>99.0596</c:v>
                </c:pt>
                <c:pt idx="150">
                  <c:v>99.0728</c:v>
                </c:pt>
                <c:pt idx="151">
                  <c:v>99.0991</c:v>
                </c:pt>
                <c:pt idx="152">
                  <c:v>99.1348</c:v>
                </c:pt>
                <c:pt idx="153">
                  <c:v>99.1747</c:v>
                </c:pt>
                <c:pt idx="154">
                  <c:v>99.2185</c:v>
                </c:pt>
                <c:pt idx="155">
                  <c:v>99.2642</c:v>
                </c:pt>
                <c:pt idx="156">
                  <c:v>99.303</c:v>
                </c:pt>
                <c:pt idx="157">
                  <c:v>99.3294</c:v>
                </c:pt>
                <c:pt idx="158">
                  <c:v>99.3452</c:v>
                </c:pt>
                <c:pt idx="159">
                  <c:v>99.3531</c:v>
                </c:pt>
                <c:pt idx="160">
                  <c:v>99.3526</c:v>
                </c:pt>
                <c:pt idx="161">
                  <c:v>99.3425</c:v>
                </c:pt>
                <c:pt idx="162">
                  <c:v>99.3243</c:v>
                </c:pt>
                <c:pt idx="163">
                  <c:v>99.3018</c:v>
                </c:pt>
                <c:pt idx="164">
                  <c:v>99.2767</c:v>
                </c:pt>
                <c:pt idx="165">
                  <c:v>99.2497</c:v>
                </c:pt>
                <c:pt idx="166">
                  <c:v>99.2189</c:v>
                </c:pt>
                <c:pt idx="167">
                  <c:v>99.185</c:v>
                </c:pt>
                <c:pt idx="168">
                  <c:v>99.153</c:v>
                </c:pt>
                <c:pt idx="169">
                  <c:v>99.1248</c:v>
                </c:pt>
                <c:pt idx="170">
                  <c:v>99.1005</c:v>
                </c:pt>
                <c:pt idx="171">
                  <c:v>99.0806</c:v>
                </c:pt>
                <c:pt idx="172">
                  <c:v>99.0653</c:v>
                </c:pt>
                <c:pt idx="173">
                  <c:v>99.0531</c:v>
                </c:pt>
                <c:pt idx="174">
                  <c:v>99.0401</c:v>
                </c:pt>
                <c:pt idx="175">
                  <c:v>99.0212</c:v>
                </c:pt>
                <c:pt idx="176">
                  <c:v>98.9927</c:v>
                </c:pt>
                <c:pt idx="177">
                  <c:v>98.9544</c:v>
                </c:pt>
                <c:pt idx="178">
                  <c:v>98.9074</c:v>
                </c:pt>
                <c:pt idx="179">
                  <c:v>98.8551</c:v>
                </c:pt>
                <c:pt idx="180">
                  <c:v>98.8026</c:v>
                </c:pt>
                <c:pt idx="181">
                  <c:v>98.7557</c:v>
                </c:pt>
                <c:pt idx="182">
                  <c:v>98.7172</c:v>
                </c:pt>
                <c:pt idx="183">
                  <c:v>98.6857</c:v>
                </c:pt>
                <c:pt idx="184">
                  <c:v>98.6578</c:v>
                </c:pt>
                <c:pt idx="185">
                  <c:v>98.632</c:v>
                </c:pt>
                <c:pt idx="186">
                  <c:v>98.6057</c:v>
                </c:pt>
                <c:pt idx="187">
                  <c:v>98.5798</c:v>
                </c:pt>
                <c:pt idx="188">
                  <c:v>98.557</c:v>
                </c:pt>
                <c:pt idx="189">
                  <c:v>98.5388</c:v>
                </c:pt>
                <c:pt idx="190">
                  <c:v>98.5266</c:v>
                </c:pt>
                <c:pt idx="191">
                  <c:v>98.5193</c:v>
                </c:pt>
                <c:pt idx="192">
                  <c:v>98.5125</c:v>
                </c:pt>
                <c:pt idx="193">
                  <c:v>98.4985</c:v>
                </c:pt>
                <c:pt idx="194">
                  <c:v>98.4712</c:v>
                </c:pt>
                <c:pt idx="195">
                  <c:v>98.429</c:v>
                </c:pt>
                <c:pt idx="196">
                  <c:v>98.3762</c:v>
                </c:pt>
                <c:pt idx="197">
                  <c:v>98.3208</c:v>
                </c:pt>
                <c:pt idx="198">
                  <c:v>98.2708</c:v>
                </c:pt>
                <c:pt idx="199">
                  <c:v>98.2313</c:v>
                </c:pt>
                <c:pt idx="200">
                  <c:v>98.2058</c:v>
                </c:pt>
                <c:pt idx="201">
                  <c:v>98.1976</c:v>
                </c:pt>
                <c:pt idx="202">
                  <c:v>98.2074</c:v>
                </c:pt>
                <c:pt idx="203">
                  <c:v>98.2327</c:v>
                </c:pt>
                <c:pt idx="204">
                  <c:v>98.2711</c:v>
                </c:pt>
                <c:pt idx="205">
                  <c:v>98.3207</c:v>
                </c:pt>
                <c:pt idx="206">
                  <c:v>98.3822</c:v>
                </c:pt>
                <c:pt idx="207">
                  <c:v>98.4557</c:v>
                </c:pt>
                <c:pt idx="208">
                  <c:v>98.5348</c:v>
                </c:pt>
                <c:pt idx="209">
                  <c:v>98.6121</c:v>
                </c:pt>
                <c:pt idx="210">
                  <c:v>98.6825</c:v>
                </c:pt>
                <c:pt idx="211">
                  <c:v>98.7419</c:v>
                </c:pt>
                <c:pt idx="212">
                  <c:v>98.7876</c:v>
                </c:pt>
                <c:pt idx="213">
                  <c:v>98.8153</c:v>
                </c:pt>
                <c:pt idx="214">
                  <c:v>98.8243</c:v>
                </c:pt>
                <c:pt idx="215">
                  <c:v>98.8153</c:v>
                </c:pt>
                <c:pt idx="216">
                  <c:v>98.7876</c:v>
                </c:pt>
                <c:pt idx="217">
                  <c:v>98.7416</c:v>
                </c:pt>
                <c:pt idx="218">
                  <c:v>98.6784</c:v>
                </c:pt>
                <c:pt idx="219">
                  <c:v>98.6041</c:v>
                </c:pt>
                <c:pt idx="220">
                  <c:v>98.5296</c:v>
                </c:pt>
                <c:pt idx="221">
                  <c:v>98.4618</c:v>
                </c:pt>
                <c:pt idx="222">
                  <c:v>98.4037</c:v>
                </c:pt>
                <c:pt idx="223">
                  <c:v>98.3537</c:v>
                </c:pt>
                <c:pt idx="224">
                  <c:v>98.3098</c:v>
                </c:pt>
                <c:pt idx="225">
                  <c:v>98.2685</c:v>
                </c:pt>
                <c:pt idx="226">
                  <c:v>98.2253</c:v>
                </c:pt>
                <c:pt idx="227">
                  <c:v>98.1774</c:v>
                </c:pt>
                <c:pt idx="228">
                  <c:v>98.1269</c:v>
                </c:pt>
                <c:pt idx="229">
                  <c:v>98.083</c:v>
                </c:pt>
                <c:pt idx="230">
                  <c:v>98.0533</c:v>
                </c:pt>
                <c:pt idx="231">
                  <c:v>98.0379</c:v>
                </c:pt>
                <c:pt idx="232">
                  <c:v>98.0311</c:v>
                </c:pt>
                <c:pt idx="233">
                  <c:v>98.0262</c:v>
                </c:pt>
                <c:pt idx="234">
                  <c:v>98.0203</c:v>
                </c:pt>
                <c:pt idx="235">
                  <c:v>98.0128</c:v>
                </c:pt>
                <c:pt idx="236">
                  <c:v>98.004</c:v>
                </c:pt>
                <c:pt idx="237">
                  <c:v>97.9995</c:v>
                </c:pt>
                <c:pt idx="238">
                  <c:v>98.0076</c:v>
                </c:pt>
                <c:pt idx="239">
                  <c:v>98.0351</c:v>
                </c:pt>
                <c:pt idx="240">
                  <c:v>98.0847</c:v>
                </c:pt>
                <c:pt idx="241">
                  <c:v>98.1513</c:v>
                </c:pt>
                <c:pt idx="242">
                  <c:v>98.2255</c:v>
                </c:pt>
                <c:pt idx="243">
                  <c:v>98.2967</c:v>
                </c:pt>
                <c:pt idx="244">
                  <c:v>98.3582</c:v>
                </c:pt>
                <c:pt idx="245">
                  <c:v>98.4054</c:v>
                </c:pt>
                <c:pt idx="246">
                  <c:v>98.4382</c:v>
                </c:pt>
                <c:pt idx="247">
                  <c:v>98.4617</c:v>
                </c:pt>
                <c:pt idx="248">
                  <c:v>98.4803</c:v>
                </c:pt>
                <c:pt idx="249">
                  <c:v>98.4961</c:v>
                </c:pt>
                <c:pt idx="250">
                  <c:v>98.5052</c:v>
                </c:pt>
                <c:pt idx="251">
                  <c:v>98.5019</c:v>
                </c:pt>
                <c:pt idx="252">
                  <c:v>98.4846</c:v>
                </c:pt>
                <c:pt idx="253">
                  <c:v>98.4546</c:v>
                </c:pt>
                <c:pt idx="254">
                  <c:v>98.415</c:v>
                </c:pt>
                <c:pt idx="255">
                  <c:v>98.3708</c:v>
                </c:pt>
                <c:pt idx="256">
                  <c:v>98.3284</c:v>
                </c:pt>
                <c:pt idx="257">
                  <c:v>98.2949</c:v>
                </c:pt>
                <c:pt idx="258">
                  <c:v>98.2722</c:v>
                </c:pt>
                <c:pt idx="259">
                  <c:v>98.2599</c:v>
                </c:pt>
                <c:pt idx="260">
                  <c:v>98.258</c:v>
                </c:pt>
                <c:pt idx="261">
                  <c:v>98.2635</c:v>
                </c:pt>
                <c:pt idx="262">
                  <c:v>98.2727</c:v>
                </c:pt>
                <c:pt idx="263">
                  <c:v>98.2811</c:v>
                </c:pt>
                <c:pt idx="264">
                  <c:v>98.2832</c:v>
                </c:pt>
                <c:pt idx="265">
                  <c:v>98.2757</c:v>
                </c:pt>
                <c:pt idx="266">
                  <c:v>98.2585</c:v>
                </c:pt>
                <c:pt idx="267">
                  <c:v>98.233</c:v>
                </c:pt>
                <c:pt idx="268">
                  <c:v>98.1994</c:v>
                </c:pt>
                <c:pt idx="269">
                  <c:v>98.1589</c:v>
                </c:pt>
                <c:pt idx="270">
                  <c:v>98.1128</c:v>
                </c:pt>
                <c:pt idx="271">
                  <c:v>98.0607</c:v>
                </c:pt>
                <c:pt idx="272">
                  <c:v>98.0013</c:v>
                </c:pt>
                <c:pt idx="273">
                  <c:v>97.9312</c:v>
                </c:pt>
                <c:pt idx="274">
                  <c:v>97.8509</c:v>
                </c:pt>
                <c:pt idx="275">
                  <c:v>97.7652</c:v>
                </c:pt>
                <c:pt idx="276">
                  <c:v>97.6869</c:v>
                </c:pt>
                <c:pt idx="277">
                  <c:v>97.6118</c:v>
                </c:pt>
                <c:pt idx="278">
                  <c:v>97.5383</c:v>
                </c:pt>
                <c:pt idx="279">
                  <c:v>97.4658</c:v>
                </c:pt>
                <c:pt idx="280">
                  <c:v>97.3939</c:v>
                </c:pt>
                <c:pt idx="281">
                  <c:v>97.3223</c:v>
                </c:pt>
                <c:pt idx="282">
                  <c:v>97.2509</c:v>
                </c:pt>
                <c:pt idx="283">
                  <c:v>97.1796</c:v>
                </c:pt>
                <c:pt idx="284">
                  <c:v>97.1089</c:v>
                </c:pt>
                <c:pt idx="285">
                  <c:v>97.039</c:v>
                </c:pt>
              </c:numCache>
            </c:numRef>
          </c:yVal>
          <c:smooth val="0"/>
        </c:ser>
        <c:axId val="69753930"/>
        <c:axId val="55023249"/>
      </c:scatterChart>
      <c:valAx>
        <c:axId val="69753930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18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23249"/>
        <c:crosses val="autoZero"/>
        <c:crossBetween val="midCat"/>
      </c:valAx>
      <c:valAx>
        <c:axId val="55023249"/>
        <c:scaling>
          <c:orientation val="minMax"/>
          <c:min val="96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7539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gsfc_sw_up_all (Deseasonalised)</a:t>
            </a:r>
          </a:p>
        </c:rich>
      </c:tx>
      <c:layout>
        <c:manualLayout>
          <c:xMode val="edge"/>
          <c:yMode val="edge"/>
          <c:x val="0.216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25"/>
          <c:y val="0.141555555555556"/>
          <c:w val="0.8621875"/>
          <c:h val="0.641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gsfc_sw_up_all!$C$1</c:f>
              <c:strCache>
                <c:ptCount val="1"/>
                <c:pt idx="0">
                  <c:v>gsfc_sw_up_all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gsfc_sw_up_all!$A$3:$A$288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gsfc_sw_up_all!$C$3:$C$288</c:f>
              <c:numCache>
                <c:formatCode>General</c:formatCode>
                <c:ptCount val="286"/>
                <c:pt idx="0">
                  <c:v>23.8044</c:v>
                </c:pt>
                <c:pt idx="1">
                  <c:v>23.8279</c:v>
                </c:pt>
                <c:pt idx="2">
                  <c:v>23.8499</c:v>
                </c:pt>
                <c:pt idx="3">
                  <c:v>23.8705</c:v>
                </c:pt>
                <c:pt idx="4">
                  <c:v>23.8895</c:v>
                </c:pt>
                <c:pt idx="5">
                  <c:v>23.907</c:v>
                </c:pt>
                <c:pt idx="6">
                  <c:v>23.9232</c:v>
                </c:pt>
                <c:pt idx="7">
                  <c:v>23.9383</c:v>
                </c:pt>
                <c:pt idx="8">
                  <c:v>23.9526</c:v>
                </c:pt>
                <c:pt idx="9">
                  <c:v>23.9664</c:v>
                </c:pt>
                <c:pt idx="10">
                  <c:v>23.98</c:v>
                </c:pt>
                <c:pt idx="11">
                  <c:v>23.9904</c:v>
                </c:pt>
                <c:pt idx="12">
                  <c:v>23.9701</c:v>
                </c:pt>
                <c:pt idx="13">
                  <c:v>23.9374</c:v>
                </c:pt>
                <c:pt idx="14">
                  <c:v>23.894</c:v>
                </c:pt>
                <c:pt idx="15">
                  <c:v>23.845</c:v>
                </c:pt>
                <c:pt idx="16">
                  <c:v>23.7964</c:v>
                </c:pt>
                <c:pt idx="17">
                  <c:v>23.7528</c:v>
                </c:pt>
                <c:pt idx="18">
                  <c:v>23.7157</c:v>
                </c:pt>
                <c:pt idx="19">
                  <c:v>23.6844</c:v>
                </c:pt>
                <c:pt idx="20">
                  <c:v>23.6573</c:v>
                </c:pt>
                <c:pt idx="21">
                  <c:v>23.6338</c:v>
                </c:pt>
                <c:pt idx="22">
                  <c:v>23.614</c:v>
                </c:pt>
                <c:pt idx="23">
                  <c:v>23.599</c:v>
                </c:pt>
                <c:pt idx="24">
                  <c:v>23.5918</c:v>
                </c:pt>
                <c:pt idx="25">
                  <c:v>23.5958</c:v>
                </c:pt>
                <c:pt idx="26">
                  <c:v>23.6126</c:v>
                </c:pt>
                <c:pt idx="27">
                  <c:v>23.6389</c:v>
                </c:pt>
                <c:pt idx="28">
                  <c:v>23.6691</c:v>
                </c:pt>
                <c:pt idx="29">
                  <c:v>23.6963</c:v>
                </c:pt>
                <c:pt idx="30">
                  <c:v>23.7151</c:v>
                </c:pt>
                <c:pt idx="31">
                  <c:v>23.7237</c:v>
                </c:pt>
                <c:pt idx="32">
                  <c:v>23.7234</c:v>
                </c:pt>
                <c:pt idx="33">
                  <c:v>23.7171</c:v>
                </c:pt>
                <c:pt idx="34">
                  <c:v>23.7089</c:v>
                </c:pt>
                <c:pt idx="35">
                  <c:v>23.7027</c:v>
                </c:pt>
                <c:pt idx="36">
                  <c:v>23.7006</c:v>
                </c:pt>
                <c:pt idx="37">
                  <c:v>23.7015</c:v>
                </c:pt>
                <c:pt idx="38">
                  <c:v>23.7013</c:v>
                </c:pt>
                <c:pt idx="39">
                  <c:v>23.6973</c:v>
                </c:pt>
                <c:pt idx="40">
                  <c:v>23.6897</c:v>
                </c:pt>
                <c:pt idx="41">
                  <c:v>23.683</c:v>
                </c:pt>
                <c:pt idx="42">
                  <c:v>23.6817</c:v>
                </c:pt>
                <c:pt idx="43">
                  <c:v>23.6883</c:v>
                </c:pt>
                <c:pt idx="44">
                  <c:v>23.7035</c:v>
                </c:pt>
                <c:pt idx="45">
                  <c:v>23.726</c:v>
                </c:pt>
                <c:pt idx="46">
                  <c:v>23.7532</c:v>
                </c:pt>
                <c:pt idx="47">
                  <c:v>23.7801</c:v>
                </c:pt>
                <c:pt idx="48">
                  <c:v>23.8015</c:v>
                </c:pt>
                <c:pt idx="49">
                  <c:v>23.8149</c:v>
                </c:pt>
                <c:pt idx="50">
                  <c:v>23.8219</c:v>
                </c:pt>
                <c:pt idx="51">
                  <c:v>23.8255</c:v>
                </c:pt>
                <c:pt idx="52">
                  <c:v>23.8269</c:v>
                </c:pt>
                <c:pt idx="53">
                  <c:v>23.8251</c:v>
                </c:pt>
                <c:pt idx="54">
                  <c:v>23.8191</c:v>
                </c:pt>
                <c:pt idx="55">
                  <c:v>23.8084</c:v>
                </c:pt>
                <c:pt idx="56">
                  <c:v>23.7921</c:v>
                </c:pt>
                <c:pt idx="57">
                  <c:v>23.7691</c:v>
                </c:pt>
                <c:pt idx="58">
                  <c:v>23.7396</c:v>
                </c:pt>
                <c:pt idx="59">
                  <c:v>23.7064</c:v>
                </c:pt>
                <c:pt idx="60">
                  <c:v>23.6733</c:v>
                </c:pt>
                <c:pt idx="61">
                  <c:v>23.6428</c:v>
                </c:pt>
                <c:pt idx="62">
                  <c:v>23.6146</c:v>
                </c:pt>
                <c:pt idx="63">
                  <c:v>23.5885</c:v>
                </c:pt>
                <c:pt idx="64">
                  <c:v>23.5649</c:v>
                </c:pt>
                <c:pt idx="65">
                  <c:v>23.5435</c:v>
                </c:pt>
                <c:pt idx="66">
                  <c:v>23.5242</c:v>
                </c:pt>
                <c:pt idx="67">
                  <c:v>23.5072</c:v>
                </c:pt>
                <c:pt idx="68">
                  <c:v>23.4946</c:v>
                </c:pt>
                <c:pt idx="69">
                  <c:v>23.4883</c:v>
                </c:pt>
                <c:pt idx="70">
                  <c:v>23.4882</c:v>
                </c:pt>
                <c:pt idx="71">
                  <c:v>23.4923</c:v>
                </c:pt>
                <c:pt idx="72">
                  <c:v>23.4964</c:v>
                </c:pt>
                <c:pt idx="73">
                  <c:v>23.4975</c:v>
                </c:pt>
                <c:pt idx="74">
                  <c:v>23.4954</c:v>
                </c:pt>
                <c:pt idx="75">
                  <c:v>23.4907</c:v>
                </c:pt>
                <c:pt idx="76">
                  <c:v>23.4837</c:v>
                </c:pt>
                <c:pt idx="77">
                  <c:v>23.4763</c:v>
                </c:pt>
                <c:pt idx="78">
                  <c:v>23.4697</c:v>
                </c:pt>
                <c:pt idx="79">
                  <c:v>23.4634</c:v>
                </c:pt>
                <c:pt idx="80">
                  <c:v>23.4564</c:v>
                </c:pt>
                <c:pt idx="81">
                  <c:v>23.4487</c:v>
                </c:pt>
                <c:pt idx="82">
                  <c:v>23.4418</c:v>
                </c:pt>
                <c:pt idx="83">
                  <c:v>23.4376</c:v>
                </c:pt>
                <c:pt idx="84">
                  <c:v>23.4395</c:v>
                </c:pt>
                <c:pt idx="85">
                  <c:v>23.4504</c:v>
                </c:pt>
                <c:pt idx="86">
                  <c:v>23.4713</c:v>
                </c:pt>
                <c:pt idx="87">
                  <c:v>23.5006</c:v>
                </c:pt>
                <c:pt idx="88">
                  <c:v>23.5349</c:v>
                </c:pt>
                <c:pt idx="89">
                  <c:v>23.5697</c:v>
                </c:pt>
                <c:pt idx="90">
                  <c:v>23.6017</c:v>
                </c:pt>
                <c:pt idx="91">
                  <c:v>23.6294</c:v>
                </c:pt>
                <c:pt idx="92">
                  <c:v>23.6522</c:v>
                </c:pt>
                <c:pt idx="93">
                  <c:v>23.6703</c:v>
                </c:pt>
                <c:pt idx="94">
                  <c:v>23.6838</c:v>
                </c:pt>
                <c:pt idx="95">
                  <c:v>23.6927</c:v>
                </c:pt>
                <c:pt idx="96">
                  <c:v>23.697</c:v>
                </c:pt>
                <c:pt idx="97">
                  <c:v>23.6962</c:v>
                </c:pt>
                <c:pt idx="98">
                  <c:v>23.6883</c:v>
                </c:pt>
                <c:pt idx="99">
                  <c:v>23.6738</c:v>
                </c:pt>
                <c:pt idx="100">
                  <c:v>23.6565</c:v>
                </c:pt>
                <c:pt idx="101">
                  <c:v>23.6418</c:v>
                </c:pt>
                <c:pt idx="102">
                  <c:v>23.6334</c:v>
                </c:pt>
                <c:pt idx="103">
                  <c:v>23.6325</c:v>
                </c:pt>
                <c:pt idx="104">
                  <c:v>23.6383</c:v>
                </c:pt>
                <c:pt idx="105">
                  <c:v>23.6477</c:v>
                </c:pt>
                <c:pt idx="106">
                  <c:v>23.6573</c:v>
                </c:pt>
                <c:pt idx="107">
                  <c:v>23.6639</c:v>
                </c:pt>
                <c:pt idx="108">
                  <c:v>23.6659</c:v>
                </c:pt>
                <c:pt idx="109">
                  <c:v>23.663</c:v>
                </c:pt>
                <c:pt idx="110">
                  <c:v>23.6569</c:v>
                </c:pt>
                <c:pt idx="111">
                  <c:v>23.6482</c:v>
                </c:pt>
                <c:pt idx="112">
                  <c:v>23.6352</c:v>
                </c:pt>
                <c:pt idx="113">
                  <c:v>23.6155</c:v>
                </c:pt>
                <c:pt idx="114">
                  <c:v>23.5892</c:v>
                </c:pt>
                <c:pt idx="115">
                  <c:v>23.5577</c:v>
                </c:pt>
                <c:pt idx="116">
                  <c:v>23.522</c:v>
                </c:pt>
                <c:pt idx="117">
                  <c:v>23.4832</c:v>
                </c:pt>
                <c:pt idx="118">
                  <c:v>23.4441</c:v>
                </c:pt>
                <c:pt idx="119">
                  <c:v>23.409</c:v>
                </c:pt>
                <c:pt idx="120">
                  <c:v>23.3805</c:v>
                </c:pt>
                <c:pt idx="121">
                  <c:v>23.3583</c:v>
                </c:pt>
                <c:pt idx="122">
                  <c:v>23.3416</c:v>
                </c:pt>
                <c:pt idx="123">
                  <c:v>23.3297</c:v>
                </c:pt>
                <c:pt idx="124">
                  <c:v>23.3229</c:v>
                </c:pt>
                <c:pt idx="125">
                  <c:v>23.3211</c:v>
                </c:pt>
                <c:pt idx="126">
                  <c:v>23.3232</c:v>
                </c:pt>
                <c:pt idx="127">
                  <c:v>23.3282</c:v>
                </c:pt>
                <c:pt idx="128">
                  <c:v>23.3359</c:v>
                </c:pt>
                <c:pt idx="129">
                  <c:v>23.3466</c:v>
                </c:pt>
                <c:pt idx="130">
                  <c:v>23.3582</c:v>
                </c:pt>
                <c:pt idx="131">
                  <c:v>23.3685</c:v>
                </c:pt>
                <c:pt idx="132">
                  <c:v>23.3766</c:v>
                </c:pt>
                <c:pt idx="133">
                  <c:v>23.3837</c:v>
                </c:pt>
                <c:pt idx="134">
                  <c:v>23.3916</c:v>
                </c:pt>
                <c:pt idx="135">
                  <c:v>23.3999</c:v>
                </c:pt>
                <c:pt idx="136">
                  <c:v>23.4072</c:v>
                </c:pt>
                <c:pt idx="137">
                  <c:v>23.4129</c:v>
                </c:pt>
                <c:pt idx="138">
                  <c:v>23.4161</c:v>
                </c:pt>
                <c:pt idx="139">
                  <c:v>23.416</c:v>
                </c:pt>
                <c:pt idx="140">
                  <c:v>23.413</c:v>
                </c:pt>
                <c:pt idx="141">
                  <c:v>23.4097</c:v>
                </c:pt>
                <c:pt idx="142">
                  <c:v>23.4087</c:v>
                </c:pt>
                <c:pt idx="143">
                  <c:v>23.4107</c:v>
                </c:pt>
                <c:pt idx="144">
                  <c:v>23.4148</c:v>
                </c:pt>
                <c:pt idx="145">
                  <c:v>23.4207</c:v>
                </c:pt>
                <c:pt idx="146">
                  <c:v>23.4283</c:v>
                </c:pt>
                <c:pt idx="147">
                  <c:v>23.4397</c:v>
                </c:pt>
                <c:pt idx="148">
                  <c:v>23.4568</c:v>
                </c:pt>
                <c:pt idx="149">
                  <c:v>23.4793</c:v>
                </c:pt>
                <c:pt idx="150">
                  <c:v>23.5058</c:v>
                </c:pt>
                <c:pt idx="151">
                  <c:v>23.5362</c:v>
                </c:pt>
                <c:pt idx="152">
                  <c:v>23.5693</c:v>
                </c:pt>
                <c:pt idx="153">
                  <c:v>23.6029</c:v>
                </c:pt>
                <c:pt idx="154">
                  <c:v>23.6356</c:v>
                </c:pt>
                <c:pt idx="155">
                  <c:v>23.667</c:v>
                </c:pt>
                <c:pt idx="156">
                  <c:v>23.6968</c:v>
                </c:pt>
                <c:pt idx="157">
                  <c:v>23.7241</c:v>
                </c:pt>
                <c:pt idx="158">
                  <c:v>23.7472</c:v>
                </c:pt>
                <c:pt idx="159">
                  <c:v>23.7649</c:v>
                </c:pt>
                <c:pt idx="160">
                  <c:v>23.776</c:v>
                </c:pt>
                <c:pt idx="161">
                  <c:v>23.7804</c:v>
                </c:pt>
                <c:pt idx="162">
                  <c:v>23.779</c:v>
                </c:pt>
                <c:pt idx="163">
                  <c:v>23.7728</c:v>
                </c:pt>
                <c:pt idx="164">
                  <c:v>23.7638</c:v>
                </c:pt>
                <c:pt idx="165">
                  <c:v>23.7547</c:v>
                </c:pt>
                <c:pt idx="166">
                  <c:v>23.7475</c:v>
                </c:pt>
                <c:pt idx="167">
                  <c:v>23.7429</c:v>
                </c:pt>
                <c:pt idx="168">
                  <c:v>23.7407</c:v>
                </c:pt>
                <c:pt idx="169">
                  <c:v>23.7383</c:v>
                </c:pt>
                <c:pt idx="170">
                  <c:v>23.734</c:v>
                </c:pt>
                <c:pt idx="171">
                  <c:v>23.727</c:v>
                </c:pt>
                <c:pt idx="172">
                  <c:v>23.7174</c:v>
                </c:pt>
                <c:pt idx="173">
                  <c:v>23.7064</c:v>
                </c:pt>
                <c:pt idx="174">
                  <c:v>23.6941</c:v>
                </c:pt>
                <c:pt idx="175">
                  <c:v>23.6794</c:v>
                </c:pt>
                <c:pt idx="176">
                  <c:v>23.6604</c:v>
                </c:pt>
                <c:pt idx="177">
                  <c:v>23.636</c:v>
                </c:pt>
                <c:pt idx="178">
                  <c:v>23.6061</c:v>
                </c:pt>
                <c:pt idx="179">
                  <c:v>23.5717</c:v>
                </c:pt>
                <c:pt idx="180">
                  <c:v>23.5343</c:v>
                </c:pt>
                <c:pt idx="181">
                  <c:v>23.4957</c:v>
                </c:pt>
                <c:pt idx="182">
                  <c:v>23.4564</c:v>
                </c:pt>
                <c:pt idx="183">
                  <c:v>23.4155</c:v>
                </c:pt>
                <c:pt idx="184">
                  <c:v>23.372</c:v>
                </c:pt>
                <c:pt idx="185">
                  <c:v>23.3255</c:v>
                </c:pt>
                <c:pt idx="186">
                  <c:v>23.2769</c:v>
                </c:pt>
                <c:pt idx="187">
                  <c:v>23.2298</c:v>
                </c:pt>
                <c:pt idx="188">
                  <c:v>23.1881</c:v>
                </c:pt>
                <c:pt idx="189">
                  <c:v>23.1531</c:v>
                </c:pt>
                <c:pt idx="190">
                  <c:v>23.1244</c:v>
                </c:pt>
                <c:pt idx="191">
                  <c:v>23.1005</c:v>
                </c:pt>
                <c:pt idx="192">
                  <c:v>23.0797</c:v>
                </c:pt>
                <c:pt idx="193">
                  <c:v>23.0614</c:v>
                </c:pt>
                <c:pt idx="194">
                  <c:v>23.0461</c:v>
                </c:pt>
                <c:pt idx="195">
                  <c:v>23.0342</c:v>
                </c:pt>
                <c:pt idx="196">
                  <c:v>23.0271</c:v>
                </c:pt>
                <c:pt idx="197">
                  <c:v>23.0276</c:v>
                </c:pt>
                <c:pt idx="198">
                  <c:v>23.0382</c:v>
                </c:pt>
                <c:pt idx="199">
                  <c:v>23.0588</c:v>
                </c:pt>
                <c:pt idx="200">
                  <c:v>23.0856</c:v>
                </c:pt>
                <c:pt idx="201">
                  <c:v>23.1143</c:v>
                </c:pt>
                <c:pt idx="202">
                  <c:v>23.1408</c:v>
                </c:pt>
                <c:pt idx="203">
                  <c:v>23.163</c:v>
                </c:pt>
                <c:pt idx="204">
                  <c:v>23.18</c:v>
                </c:pt>
                <c:pt idx="205">
                  <c:v>23.1919</c:v>
                </c:pt>
                <c:pt idx="206">
                  <c:v>23.2011</c:v>
                </c:pt>
                <c:pt idx="207">
                  <c:v>23.2122</c:v>
                </c:pt>
                <c:pt idx="208">
                  <c:v>23.2277</c:v>
                </c:pt>
                <c:pt idx="209">
                  <c:v>23.2473</c:v>
                </c:pt>
                <c:pt idx="210">
                  <c:v>23.2685</c:v>
                </c:pt>
                <c:pt idx="211">
                  <c:v>23.288</c:v>
                </c:pt>
                <c:pt idx="212">
                  <c:v>23.3042</c:v>
                </c:pt>
                <c:pt idx="213">
                  <c:v>23.316</c:v>
                </c:pt>
                <c:pt idx="214">
                  <c:v>23.3227</c:v>
                </c:pt>
                <c:pt idx="215">
                  <c:v>23.3239</c:v>
                </c:pt>
                <c:pt idx="216">
                  <c:v>23.3219</c:v>
                </c:pt>
                <c:pt idx="217">
                  <c:v>23.3204</c:v>
                </c:pt>
                <c:pt idx="218">
                  <c:v>23.3214</c:v>
                </c:pt>
                <c:pt idx="219">
                  <c:v>23.3235</c:v>
                </c:pt>
                <c:pt idx="220">
                  <c:v>23.3224</c:v>
                </c:pt>
                <c:pt idx="221">
                  <c:v>23.3145</c:v>
                </c:pt>
                <c:pt idx="222">
                  <c:v>23.2982</c:v>
                </c:pt>
                <c:pt idx="223">
                  <c:v>23.2739</c:v>
                </c:pt>
                <c:pt idx="224">
                  <c:v>23.2441</c:v>
                </c:pt>
                <c:pt idx="225">
                  <c:v>23.2128</c:v>
                </c:pt>
                <c:pt idx="226">
                  <c:v>23.1854</c:v>
                </c:pt>
                <c:pt idx="227">
                  <c:v>23.1667</c:v>
                </c:pt>
                <c:pt idx="228">
                  <c:v>23.1574</c:v>
                </c:pt>
                <c:pt idx="229">
                  <c:v>23.1545</c:v>
                </c:pt>
                <c:pt idx="230">
                  <c:v>23.1539</c:v>
                </c:pt>
                <c:pt idx="231">
                  <c:v>23.1526</c:v>
                </c:pt>
                <c:pt idx="232">
                  <c:v>23.1508</c:v>
                </c:pt>
                <c:pt idx="233">
                  <c:v>23.15</c:v>
                </c:pt>
                <c:pt idx="234">
                  <c:v>23.1513</c:v>
                </c:pt>
                <c:pt idx="235">
                  <c:v>23.1555</c:v>
                </c:pt>
                <c:pt idx="236">
                  <c:v>23.1635</c:v>
                </c:pt>
                <c:pt idx="237">
                  <c:v>23.1756</c:v>
                </c:pt>
                <c:pt idx="238">
                  <c:v>23.1914</c:v>
                </c:pt>
                <c:pt idx="239">
                  <c:v>23.2097</c:v>
                </c:pt>
                <c:pt idx="240">
                  <c:v>23.2295</c:v>
                </c:pt>
                <c:pt idx="241">
                  <c:v>23.2502</c:v>
                </c:pt>
                <c:pt idx="242">
                  <c:v>23.2708</c:v>
                </c:pt>
                <c:pt idx="243">
                  <c:v>23.2897</c:v>
                </c:pt>
                <c:pt idx="244">
                  <c:v>23.3054</c:v>
                </c:pt>
                <c:pt idx="245">
                  <c:v>23.3166</c:v>
                </c:pt>
                <c:pt idx="246">
                  <c:v>23.3229</c:v>
                </c:pt>
                <c:pt idx="247">
                  <c:v>23.3249</c:v>
                </c:pt>
                <c:pt idx="248">
                  <c:v>23.3238</c:v>
                </c:pt>
                <c:pt idx="249">
                  <c:v>23.3202</c:v>
                </c:pt>
                <c:pt idx="250">
                  <c:v>23.3137</c:v>
                </c:pt>
                <c:pt idx="251">
                  <c:v>23.3032</c:v>
                </c:pt>
                <c:pt idx="252">
                  <c:v>23.2875</c:v>
                </c:pt>
                <c:pt idx="253">
                  <c:v>23.2664</c:v>
                </c:pt>
                <c:pt idx="254">
                  <c:v>23.2411</c:v>
                </c:pt>
                <c:pt idx="255">
                  <c:v>23.2145</c:v>
                </c:pt>
                <c:pt idx="256">
                  <c:v>23.1903</c:v>
                </c:pt>
                <c:pt idx="257">
                  <c:v>23.1722</c:v>
                </c:pt>
                <c:pt idx="258">
                  <c:v>23.1624</c:v>
                </c:pt>
                <c:pt idx="259">
                  <c:v>23.1607</c:v>
                </c:pt>
                <c:pt idx="260">
                  <c:v>23.1638</c:v>
                </c:pt>
                <c:pt idx="261">
                  <c:v>23.1679</c:v>
                </c:pt>
                <c:pt idx="262">
                  <c:v>23.1712</c:v>
                </c:pt>
                <c:pt idx="263">
                  <c:v>23.173</c:v>
                </c:pt>
                <c:pt idx="264">
                  <c:v>23.1728</c:v>
                </c:pt>
                <c:pt idx="265">
                  <c:v>23.1707</c:v>
                </c:pt>
                <c:pt idx="266">
                  <c:v>23.1674</c:v>
                </c:pt>
                <c:pt idx="267">
                  <c:v>23.1638</c:v>
                </c:pt>
                <c:pt idx="268">
                  <c:v>23.1596</c:v>
                </c:pt>
                <c:pt idx="269">
                  <c:v>23.154</c:v>
                </c:pt>
                <c:pt idx="270">
                  <c:v>23.1456</c:v>
                </c:pt>
                <c:pt idx="271">
                  <c:v>23.134</c:v>
                </c:pt>
                <c:pt idx="272">
                  <c:v>23.1206</c:v>
                </c:pt>
                <c:pt idx="273">
                  <c:v>23.1072</c:v>
                </c:pt>
                <c:pt idx="274">
                  <c:v>23.094</c:v>
                </c:pt>
                <c:pt idx="275">
                  <c:v>23.0848</c:v>
                </c:pt>
                <c:pt idx="276">
                  <c:v>23.0777</c:v>
                </c:pt>
                <c:pt idx="277">
                  <c:v>23.0717</c:v>
                </c:pt>
                <c:pt idx="278">
                  <c:v>23.0664</c:v>
                </c:pt>
                <c:pt idx="279">
                  <c:v>23.0615</c:v>
                </c:pt>
                <c:pt idx="280">
                  <c:v>23.0569</c:v>
                </c:pt>
                <c:pt idx="281">
                  <c:v>23.0526</c:v>
                </c:pt>
                <c:pt idx="282">
                  <c:v>23.0485</c:v>
                </c:pt>
                <c:pt idx="283">
                  <c:v>23.0446</c:v>
                </c:pt>
                <c:pt idx="284">
                  <c:v>23.041</c:v>
                </c:pt>
                <c:pt idx="285">
                  <c:v>23.0376</c:v>
                </c:pt>
              </c:numCache>
            </c:numRef>
          </c:yVal>
          <c:smooth val="0"/>
        </c:ser>
        <c:axId val="63087957"/>
        <c:axId val="40939669"/>
      </c:scatterChart>
      <c:valAx>
        <c:axId val="63087957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18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939669"/>
        <c:crosses val="autoZero"/>
        <c:crossBetween val="midCat"/>
      </c:valAx>
      <c:valAx>
        <c:axId val="40939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0879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gsfc_sw_up_all (Deseasonalised)</a:t>
            </a:r>
          </a:p>
        </c:rich>
      </c:tx>
      <c:layout>
        <c:manualLayout>
          <c:xMode val="edge"/>
          <c:yMode val="edge"/>
          <c:x val="0.21618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25"/>
          <c:y val="0.141555555555556"/>
          <c:w val="0.8621875"/>
          <c:h val="0.641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gsfc_sw_down_all!$C$1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gsfc_sw_down_all!$A$3:$A$288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gsfc_sw_down_all!$C$3:$C$288</c:f>
              <c:numCache>
                <c:formatCode>General</c:formatCode>
                <c:ptCount val="286"/>
                <c:pt idx="0">
                  <c:v>187.287</c:v>
                </c:pt>
                <c:pt idx="1">
                  <c:v>187.3135</c:v>
                </c:pt>
                <c:pt idx="2">
                  <c:v>187.3376</c:v>
                </c:pt>
                <c:pt idx="3">
                  <c:v>187.3591</c:v>
                </c:pt>
                <c:pt idx="4">
                  <c:v>187.3777</c:v>
                </c:pt>
                <c:pt idx="5">
                  <c:v>187.3937</c:v>
                </c:pt>
                <c:pt idx="6">
                  <c:v>187.4074</c:v>
                </c:pt>
                <c:pt idx="7">
                  <c:v>187.4193</c:v>
                </c:pt>
                <c:pt idx="8">
                  <c:v>187.4298</c:v>
                </c:pt>
                <c:pt idx="9">
                  <c:v>187.4401</c:v>
                </c:pt>
                <c:pt idx="10">
                  <c:v>187.4517</c:v>
                </c:pt>
                <c:pt idx="11">
                  <c:v>187.4613</c:v>
                </c:pt>
                <c:pt idx="12">
                  <c:v>187.4261</c:v>
                </c:pt>
                <c:pt idx="13">
                  <c:v>187.3648</c:v>
                </c:pt>
                <c:pt idx="14">
                  <c:v>187.2814</c:v>
                </c:pt>
                <c:pt idx="15">
                  <c:v>187.1886</c:v>
                </c:pt>
                <c:pt idx="16">
                  <c:v>187.0999</c:v>
                </c:pt>
                <c:pt idx="17">
                  <c:v>187.0286</c:v>
                </c:pt>
                <c:pt idx="18">
                  <c:v>186.979</c:v>
                </c:pt>
                <c:pt idx="19">
                  <c:v>186.9465</c:v>
                </c:pt>
                <c:pt idx="20">
                  <c:v>186.9209</c:v>
                </c:pt>
                <c:pt idx="21">
                  <c:v>186.8949</c:v>
                </c:pt>
                <c:pt idx="22">
                  <c:v>186.8661</c:v>
                </c:pt>
                <c:pt idx="23">
                  <c:v>186.8354</c:v>
                </c:pt>
                <c:pt idx="24">
                  <c:v>186.8085</c:v>
                </c:pt>
                <c:pt idx="25">
                  <c:v>186.7961</c:v>
                </c:pt>
                <c:pt idx="26">
                  <c:v>186.8066</c:v>
                </c:pt>
                <c:pt idx="27">
                  <c:v>186.8403</c:v>
                </c:pt>
                <c:pt idx="28">
                  <c:v>186.8865</c:v>
                </c:pt>
                <c:pt idx="29">
                  <c:v>186.9283</c:v>
                </c:pt>
                <c:pt idx="30">
                  <c:v>186.9536</c:v>
                </c:pt>
                <c:pt idx="31">
                  <c:v>186.9611</c:v>
                </c:pt>
                <c:pt idx="32">
                  <c:v>186.956</c:v>
                </c:pt>
                <c:pt idx="33">
                  <c:v>186.9483</c:v>
                </c:pt>
                <c:pt idx="34">
                  <c:v>186.952</c:v>
                </c:pt>
                <c:pt idx="35">
                  <c:v>186.9748</c:v>
                </c:pt>
                <c:pt idx="36">
                  <c:v>187.017</c:v>
                </c:pt>
                <c:pt idx="37">
                  <c:v>187.0718</c:v>
                </c:pt>
                <c:pt idx="38">
                  <c:v>187.1232</c:v>
                </c:pt>
                <c:pt idx="39">
                  <c:v>187.1577</c:v>
                </c:pt>
                <c:pt idx="40">
                  <c:v>187.1775</c:v>
                </c:pt>
                <c:pt idx="41">
                  <c:v>187.1897</c:v>
                </c:pt>
                <c:pt idx="42">
                  <c:v>187.1998</c:v>
                </c:pt>
                <c:pt idx="43">
                  <c:v>187.2124</c:v>
                </c:pt>
                <c:pt idx="44">
                  <c:v>187.2361</c:v>
                </c:pt>
                <c:pt idx="45">
                  <c:v>187.2747</c:v>
                </c:pt>
                <c:pt idx="46">
                  <c:v>187.3239</c:v>
                </c:pt>
                <c:pt idx="47">
                  <c:v>187.3727</c:v>
                </c:pt>
                <c:pt idx="48">
                  <c:v>187.4083</c:v>
                </c:pt>
                <c:pt idx="49">
                  <c:v>187.4251</c:v>
                </c:pt>
                <c:pt idx="50">
                  <c:v>187.4277</c:v>
                </c:pt>
                <c:pt idx="51">
                  <c:v>187.4238</c:v>
                </c:pt>
                <c:pt idx="52">
                  <c:v>187.418</c:v>
                </c:pt>
                <c:pt idx="53">
                  <c:v>187.4128</c:v>
                </c:pt>
                <c:pt idx="54">
                  <c:v>187.4067</c:v>
                </c:pt>
                <c:pt idx="55">
                  <c:v>187.3952</c:v>
                </c:pt>
                <c:pt idx="56">
                  <c:v>187.3729</c:v>
                </c:pt>
                <c:pt idx="57">
                  <c:v>187.3357</c:v>
                </c:pt>
                <c:pt idx="58">
                  <c:v>187.2831</c:v>
                </c:pt>
                <c:pt idx="59">
                  <c:v>187.219</c:v>
                </c:pt>
                <c:pt idx="60">
                  <c:v>187.1563</c:v>
                </c:pt>
                <c:pt idx="61">
                  <c:v>187.1023</c:v>
                </c:pt>
                <c:pt idx="62">
                  <c:v>187.0616</c:v>
                </c:pt>
                <c:pt idx="63">
                  <c:v>187.0361</c:v>
                </c:pt>
                <c:pt idx="64">
                  <c:v>187.0228</c:v>
                </c:pt>
                <c:pt idx="65">
                  <c:v>187.0196</c:v>
                </c:pt>
                <c:pt idx="66">
                  <c:v>187.0266</c:v>
                </c:pt>
                <c:pt idx="67">
                  <c:v>187.0432</c:v>
                </c:pt>
                <c:pt idx="68">
                  <c:v>187.069</c:v>
                </c:pt>
                <c:pt idx="69">
                  <c:v>187.1044</c:v>
                </c:pt>
                <c:pt idx="70">
                  <c:v>187.1461</c:v>
                </c:pt>
                <c:pt idx="71">
                  <c:v>187.1908</c:v>
                </c:pt>
                <c:pt idx="72">
                  <c:v>187.2295</c:v>
                </c:pt>
                <c:pt idx="73">
                  <c:v>187.2556</c:v>
                </c:pt>
                <c:pt idx="74">
                  <c:v>187.2663</c:v>
                </c:pt>
                <c:pt idx="75">
                  <c:v>187.2618</c:v>
                </c:pt>
                <c:pt idx="76">
                  <c:v>187.2453</c:v>
                </c:pt>
                <c:pt idx="77">
                  <c:v>187.2205</c:v>
                </c:pt>
                <c:pt idx="78">
                  <c:v>187.1907</c:v>
                </c:pt>
                <c:pt idx="79">
                  <c:v>187.1575</c:v>
                </c:pt>
                <c:pt idx="80">
                  <c:v>187.1192</c:v>
                </c:pt>
                <c:pt idx="81">
                  <c:v>187.0746</c:v>
                </c:pt>
                <c:pt idx="82">
                  <c:v>187.0289</c:v>
                </c:pt>
                <c:pt idx="83">
                  <c:v>186.9881</c:v>
                </c:pt>
                <c:pt idx="84">
                  <c:v>186.9554</c:v>
                </c:pt>
                <c:pt idx="85">
                  <c:v>186.9341</c:v>
                </c:pt>
                <c:pt idx="86">
                  <c:v>186.9268</c:v>
                </c:pt>
                <c:pt idx="87">
                  <c:v>186.9357</c:v>
                </c:pt>
                <c:pt idx="88">
                  <c:v>186.9598</c:v>
                </c:pt>
                <c:pt idx="89">
                  <c:v>186.9948</c:v>
                </c:pt>
                <c:pt idx="90">
                  <c:v>187.0345</c:v>
                </c:pt>
                <c:pt idx="91">
                  <c:v>187.0809</c:v>
                </c:pt>
                <c:pt idx="92">
                  <c:v>187.1336</c:v>
                </c:pt>
                <c:pt idx="93">
                  <c:v>187.1888</c:v>
                </c:pt>
                <c:pt idx="94">
                  <c:v>187.2414</c:v>
                </c:pt>
                <c:pt idx="95">
                  <c:v>187.2869</c:v>
                </c:pt>
                <c:pt idx="96">
                  <c:v>187.3282</c:v>
                </c:pt>
                <c:pt idx="97">
                  <c:v>187.3659</c:v>
                </c:pt>
                <c:pt idx="98">
                  <c:v>187.3966</c:v>
                </c:pt>
                <c:pt idx="99">
                  <c:v>187.4159</c:v>
                </c:pt>
                <c:pt idx="100">
                  <c:v>187.4247</c:v>
                </c:pt>
                <c:pt idx="101">
                  <c:v>187.4296</c:v>
                </c:pt>
                <c:pt idx="102">
                  <c:v>187.434</c:v>
                </c:pt>
                <c:pt idx="103">
                  <c:v>187.4332</c:v>
                </c:pt>
                <c:pt idx="104">
                  <c:v>187.4254</c:v>
                </c:pt>
                <c:pt idx="105">
                  <c:v>187.4118</c:v>
                </c:pt>
                <c:pt idx="106">
                  <c:v>187.3933</c:v>
                </c:pt>
                <c:pt idx="107">
                  <c:v>187.3673</c:v>
                </c:pt>
                <c:pt idx="108">
                  <c:v>187.3294</c:v>
                </c:pt>
                <c:pt idx="109">
                  <c:v>187.2795</c:v>
                </c:pt>
                <c:pt idx="110">
                  <c:v>187.2196</c:v>
                </c:pt>
                <c:pt idx="111">
                  <c:v>187.1515</c:v>
                </c:pt>
                <c:pt idx="112">
                  <c:v>187.0729</c:v>
                </c:pt>
                <c:pt idx="113">
                  <c:v>186.9807</c:v>
                </c:pt>
                <c:pt idx="114">
                  <c:v>186.8798</c:v>
                </c:pt>
                <c:pt idx="115">
                  <c:v>186.7747</c:v>
                </c:pt>
                <c:pt idx="116">
                  <c:v>186.6665</c:v>
                </c:pt>
                <c:pt idx="117">
                  <c:v>186.5541</c:v>
                </c:pt>
                <c:pt idx="118">
                  <c:v>186.4397</c:v>
                </c:pt>
                <c:pt idx="119">
                  <c:v>186.3336</c:v>
                </c:pt>
                <c:pt idx="120">
                  <c:v>186.248</c:v>
                </c:pt>
                <c:pt idx="121">
                  <c:v>186.1874</c:v>
                </c:pt>
                <c:pt idx="122">
                  <c:v>186.151</c:v>
                </c:pt>
                <c:pt idx="123">
                  <c:v>186.1389</c:v>
                </c:pt>
                <c:pt idx="124">
                  <c:v>186.1508</c:v>
                </c:pt>
                <c:pt idx="125">
                  <c:v>186.18</c:v>
                </c:pt>
                <c:pt idx="126">
                  <c:v>186.2175</c:v>
                </c:pt>
                <c:pt idx="127">
                  <c:v>186.2592</c:v>
                </c:pt>
                <c:pt idx="128">
                  <c:v>186.3063</c:v>
                </c:pt>
                <c:pt idx="129">
                  <c:v>186.361</c:v>
                </c:pt>
                <c:pt idx="130">
                  <c:v>186.4231</c:v>
                </c:pt>
                <c:pt idx="131">
                  <c:v>186.4883</c:v>
                </c:pt>
                <c:pt idx="132">
                  <c:v>186.549</c:v>
                </c:pt>
                <c:pt idx="133">
                  <c:v>186.6051</c:v>
                </c:pt>
                <c:pt idx="134">
                  <c:v>186.6579</c:v>
                </c:pt>
                <c:pt idx="135">
                  <c:v>186.7008</c:v>
                </c:pt>
                <c:pt idx="136">
                  <c:v>186.7302</c:v>
                </c:pt>
                <c:pt idx="137">
                  <c:v>186.7516</c:v>
                </c:pt>
                <c:pt idx="138">
                  <c:v>186.7719</c:v>
                </c:pt>
                <c:pt idx="139">
                  <c:v>186.795</c:v>
                </c:pt>
                <c:pt idx="140">
                  <c:v>186.8205</c:v>
                </c:pt>
                <c:pt idx="141">
                  <c:v>186.8491</c:v>
                </c:pt>
                <c:pt idx="142">
                  <c:v>186.8837</c:v>
                </c:pt>
                <c:pt idx="143">
                  <c:v>186.924</c:v>
                </c:pt>
                <c:pt idx="144">
                  <c:v>186.9639</c:v>
                </c:pt>
                <c:pt idx="145">
                  <c:v>186.9955</c:v>
                </c:pt>
                <c:pt idx="146">
                  <c:v>187.0194</c:v>
                </c:pt>
                <c:pt idx="147">
                  <c:v>187.0436</c:v>
                </c:pt>
                <c:pt idx="148">
                  <c:v>187.0714</c:v>
                </c:pt>
                <c:pt idx="149">
                  <c:v>187.0998</c:v>
                </c:pt>
                <c:pt idx="150">
                  <c:v>187.1241</c:v>
                </c:pt>
                <c:pt idx="151">
                  <c:v>187.1425</c:v>
                </c:pt>
                <c:pt idx="152">
                  <c:v>187.1573</c:v>
                </c:pt>
                <c:pt idx="153">
                  <c:v>187.1716</c:v>
                </c:pt>
                <c:pt idx="154">
                  <c:v>187.1825</c:v>
                </c:pt>
                <c:pt idx="155">
                  <c:v>187.1888</c:v>
                </c:pt>
                <c:pt idx="156">
                  <c:v>187.1974</c:v>
                </c:pt>
                <c:pt idx="157">
                  <c:v>187.2115</c:v>
                </c:pt>
                <c:pt idx="158">
                  <c:v>187.2274</c:v>
                </c:pt>
                <c:pt idx="159">
                  <c:v>187.2422</c:v>
                </c:pt>
                <c:pt idx="160">
                  <c:v>187.2563</c:v>
                </c:pt>
                <c:pt idx="161">
                  <c:v>187.2708</c:v>
                </c:pt>
                <c:pt idx="162">
                  <c:v>187.285</c:v>
                </c:pt>
                <c:pt idx="163">
                  <c:v>187.2974</c:v>
                </c:pt>
                <c:pt idx="164">
                  <c:v>187.3099</c:v>
                </c:pt>
                <c:pt idx="165">
                  <c:v>187.3241</c:v>
                </c:pt>
                <c:pt idx="166">
                  <c:v>187.3438</c:v>
                </c:pt>
                <c:pt idx="167">
                  <c:v>187.3684</c:v>
                </c:pt>
                <c:pt idx="168">
                  <c:v>187.3925</c:v>
                </c:pt>
                <c:pt idx="169">
                  <c:v>187.4119</c:v>
                </c:pt>
                <c:pt idx="170">
                  <c:v>187.426</c:v>
                </c:pt>
                <c:pt idx="171">
                  <c:v>187.4349</c:v>
                </c:pt>
                <c:pt idx="172">
                  <c:v>187.4399</c:v>
                </c:pt>
                <c:pt idx="173">
                  <c:v>187.4446</c:v>
                </c:pt>
                <c:pt idx="174">
                  <c:v>187.4504</c:v>
                </c:pt>
                <c:pt idx="175">
                  <c:v>187.4567</c:v>
                </c:pt>
                <c:pt idx="176">
                  <c:v>187.4592</c:v>
                </c:pt>
                <c:pt idx="177">
                  <c:v>187.4534</c:v>
                </c:pt>
                <c:pt idx="178">
                  <c:v>187.4364</c:v>
                </c:pt>
                <c:pt idx="179">
                  <c:v>187.4076</c:v>
                </c:pt>
                <c:pt idx="180">
                  <c:v>187.3671</c:v>
                </c:pt>
                <c:pt idx="181">
                  <c:v>187.3163</c:v>
                </c:pt>
                <c:pt idx="182">
                  <c:v>187.2575</c:v>
                </c:pt>
                <c:pt idx="183">
                  <c:v>187.1929</c:v>
                </c:pt>
                <c:pt idx="184">
                  <c:v>187.125</c:v>
                </c:pt>
                <c:pt idx="185">
                  <c:v>187.0537</c:v>
                </c:pt>
                <c:pt idx="186">
                  <c:v>186.9838</c:v>
                </c:pt>
                <c:pt idx="187">
                  <c:v>186.9207</c:v>
                </c:pt>
                <c:pt idx="188">
                  <c:v>186.8707</c:v>
                </c:pt>
                <c:pt idx="189">
                  <c:v>186.8385</c:v>
                </c:pt>
                <c:pt idx="190">
                  <c:v>186.8268</c:v>
                </c:pt>
                <c:pt idx="191">
                  <c:v>186.8355</c:v>
                </c:pt>
                <c:pt idx="192">
                  <c:v>186.8641</c:v>
                </c:pt>
                <c:pt idx="193">
                  <c:v>186.9134</c:v>
                </c:pt>
                <c:pt idx="194">
                  <c:v>186.9819</c:v>
                </c:pt>
                <c:pt idx="195">
                  <c:v>187.0658</c:v>
                </c:pt>
                <c:pt idx="196">
                  <c:v>187.159</c:v>
                </c:pt>
                <c:pt idx="197">
                  <c:v>187.2558</c:v>
                </c:pt>
                <c:pt idx="198">
                  <c:v>187.3524</c:v>
                </c:pt>
                <c:pt idx="199">
                  <c:v>187.4461</c:v>
                </c:pt>
                <c:pt idx="200">
                  <c:v>187.5291</c:v>
                </c:pt>
                <c:pt idx="201">
                  <c:v>187.5895</c:v>
                </c:pt>
                <c:pt idx="202">
                  <c:v>187.6184</c:v>
                </c:pt>
                <c:pt idx="203">
                  <c:v>187.6132</c:v>
                </c:pt>
                <c:pt idx="204">
                  <c:v>187.5764</c:v>
                </c:pt>
                <c:pt idx="205">
                  <c:v>187.5138</c:v>
                </c:pt>
                <c:pt idx="206">
                  <c:v>187.4321</c:v>
                </c:pt>
                <c:pt idx="207">
                  <c:v>187.3403</c:v>
                </c:pt>
                <c:pt idx="208">
                  <c:v>187.251</c:v>
                </c:pt>
                <c:pt idx="209">
                  <c:v>187.1723</c:v>
                </c:pt>
                <c:pt idx="210">
                  <c:v>187.1055</c:v>
                </c:pt>
                <c:pt idx="211">
                  <c:v>187.0488</c:v>
                </c:pt>
                <c:pt idx="212">
                  <c:v>187.0029</c:v>
                </c:pt>
                <c:pt idx="213">
                  <c:v>186.973</c:v>
                </c:pt>
                <c:pt idx="214">
                  <c:v>186.961</c:v>
                </c:pt>
                <c:pt idx="215">
                  <c:v>186.9667</c:v>
                </c:pt>
                <c:pt idx="216">
                  <c:v>186.9936</c:v>
                </c:pt>
                <c:pt idx="217">
                  <c:v>187.0454</c:v>
                </c:pt>
                <c:pt idx="218">
                  <c:v>187.122</c:v>
                </c:pt>
                <c:pt idx="219">
                  <c:v>187.213</c:v>
                </c:pt>
                <c:pt idx="220">
                  <c:v>187.2998</c:v>
                </c:pt>
                <c:pt idx="221">
                  <c:v>187.3688</c:v>
                </c:pt>
                <c:pt idx="222">
                  <c:v>187.4145</c:v>
                </c:pt>
                <c:pt idx="223">
                  <c:v>187.4373</c:v>
                </c:pt>
                <c:pt idx="224">
                  <c:v>187.439</c:v>
                </c:pt>
                <c:pt idx="225">
                  <c:v>187.427</c:v>
                </c:pt>
                <c:pt idx="226">
                  <c:v>187.4122</c:v>
                </c:pt>
                <c:pt idx="227">
                  <c:v>187.4041</c:v>
                </c:pt>
                <c:pt idx="228">
                  <c:v>187.4029</c:v>
                </c:pt>
                <c:pt idx="229">
                  <c:v>187.3965</c:v>
                </c:pt>
                <c:pt idx="230">
                  <c:v>187.374</c:v>
                </c:pt>
                <c:pt idx="231">
                  <c:v>187.3355</c:v>
                </c:pt>
                <c:pt idx="232">
                  <c:v>187.2901</c:v>
                </c:pt>
                <c:pt idx="233">
                  <c:v>187.2498</c:v>
                </c:pt>
                <c:pt idx="234">
                  <c:v>187.2209</c:v>
                </c:pt>
                <c:pt idx="235">
                  <c:v>187.2095</c:v>
                </c:pt>
                <c:pt idx="236">
                  <c:v>187.2205</c:v>
                </c:pt>
                <c:pt idx="237">
                  <c:v>187.2476</c:v>
                </c:pt>
                <c:pt idx="238">
                  <c:v>187.279</c:v>
                </c:pt>
                <c:pt idx="239">
                  <c:v>187.3028</c:v>
                </c:pt>
                <c:pt idx="240">
                  <c:v>187.3124</c:v>
                </c:pt>
                <c:pt idx="241">
                  <c:v>187.3101</c:v>
                </c:pt>
                <c:pt idx="242">
                  <c:v>187.3022</c:v>
                </c:pt>
                <c:pt idx="243">
                  <c:v>187.2952</c:v>
                </c:pt>
                <c:pt idx="244">
                  <c:v>187.2943</c:v>
                </c:pt>
                <c:pt idx="245">
                  <c:v>187.3029</c:v>
                </c:pt>
                <c:pt idx="246">
                  <c:v>187.3188</c:v>
                </c:pt>
                <c:pt idx="247">
                  <c:v>187.3319</c:v>
                </c:pt>
                <c:pt idx="248">
                  <c:v>187.3345</c:v>
                </c:pt>
                <c:pt idx="249">
                  <c:v>187.3247</c:v>
                </c:pt>
                <c:pt idx="250">
                  <c:v>187.3107</c:v>
                </c:pt>
                <c:pt idx="251">
                  <c:v>187.3019</c:v>
                </c:pt>
                <c:pt idx="252">
                  <c:v>187.3011</c:v>
                </c:pt>
                <c:pt idx="253">
                  <c:v>187.3085</c:v>
                </c:pt>
                <c:pt idx="254">
                  <c:v>187.3235</c:v>
                </c:pt>
                <c:pt idx="255">
                  <c:v>187.3435</c:v>
                </c:pt>
                <c:pt idx="256">
                  <c:v>187.3636</c:v>
                </c:pt>
                <c:pt idx="257">
                  <c:v>187.3783</c:v>
                </c:pt>
                <c:pt idx="258">
                  <c:v>187.3908</c:v>
                </c:pt>
                <c:pt idx="259">
                  <c:v>187.4047</c:v>
                </c:pt>
                <c:pt idx="260">
                  <c:v>187.4183</c:v>
                </c:pt>
                <c:pt idx="261">
                  <c:v>187.4303</c:v>
                </c:pt>
                <c:pt idx="262">
                  <c:v>187.4396</c:v>
                </c:pt>
                <c:pt idx="263">
                  <c:v>187.4478</c:v>
                </c:pt>
                <c:pt idx="264">
                  <c:v>187.4578</c:v>
                </c:pt>
                <c:pt idx="265">
                  <c:v>187.4709</c:v>
                </c:pt>
                <c:pt idx="266">
                  <c:v>187.4858</c:v>
                </c:pt>
                <c:pt idx="267">
                  <c:v>187.5024</c:v>
                </c:pt>
                <c:pt idx="268">
                  <c:v>187.523</c:v>
                </c:pt>
                <c:pt idx="269">
                  <c:v>187.5473</c:v>
                </c:pt>
                <c:pt idx="270">
                  <c:v>187.5709</c:v>
                </c:pt>
                <c:pt idx="271">
                  <c:v>187.591</c:v>
                </c:pt>
                <c:pt idx="272">
                  <c:v>187.6092</c:v>
                </c:pt>
                <c:pt idx="273">
                  <c:v>187.6304</c:v>
                </c:pt>
                <c:pt idx="274">
                  <c:v>187.6555</c:v>
                </c:pt>
                <c:pt idx="275">
                  <c:v>187.6797</c:v>
                </c:pt>
                <c:pt idx="276">
                  <c:v>187.7009</c:v>
                </c:pt>
                <c:pt idx="277">
                  <c:v>187.721</c:v>
                </c:pt>
                <c:pt idx="278">
                  <c:v>187.7403</c:v>
                </c:pt>
                <c:pt idx="279">
                  <c:v>187.7588</c:v>
                </c:pt>
                <c:pt idx="280">
                  <c:v>187.7768</c:v>
                </c:pt>
                <c:pt idx="281">
                  <c:v>187.7944</c:v>
                </c:pt>
                <c:pt idx="282">
                  <c:v>187.8118</c:v>
                </c:pt>
                <c:pt idx="283">
                  <c:v>187.829</c:v>
                </c:pt>
                <c:pt idx="284">
                  <c:v>187.8459</c:v>
                </c:pt>
                <c:pt idx="285">
                  <c:v>187.8623</c:v>
                </c:pt>
              </c:numCache>
            </c:numRef>
          </c:yVal>
          <c:smooth val="0"/>
        </c:ser>
        <c:axId val="29249988"/>
        <c:axId val="37511938"/>
      </c:scatterChart>
      <c:valAx>
        <c:axId val="29249988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3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511938"/>
        <c:crosses val="autoZero"/>
        <c:crossBetween val="midCat"/>
      </c:valAx>
      <c:valAx>
        <c:axId val="37511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355555555555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2499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gtoa_lw_all (Deseasonalised)</a:t>
            </a:r>
          </a:p>
        </c:rich>
      </c:tx>
      <c:layout>
        <c:manualLayout>
          <c:xMode val="edge"/>
          <c:yMode val="edge"/>
          <c:x val="0.2153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gtoa_lw_all!$B$1</c:f>
              <c:strCache>
                <c:ptCount val="1"/>
                <c:pt idx="0">
                  <c:v>gtoa_lw_all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gtoa_lw_all!$A$3:$A$288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gtoa_lw_all!$C$3:$C$288</c:f>
              <c:numCache>
                <c:formatCode>General</c:formatCode>
                <c:ptCount val="286"/>
                <c:pt idx="0">
                  <c:v>239.8089</c:v>
                </c:pt>
                <c:pt idx="1">
                  <c:v>239.7989</c:v>
                </c:pt>
                <c:pt idx="2">
                  <c:v>239.7902</c:v>
                </c:pt>
                <c:pt idx="3">
                  <c:v>239.7826</c:v>
                </c:pt>
                <c:pt idx="4">
                  <c:v>239.7762</c:v>
                </c:pt>
                <c:pt idx="5">
                  <c:v>239.7708</c:v>
                </c:pt>
                <c:pt idx="6">
                  <c:v>239.7665</c:v>
                </c:pt>
                <c:pt idx="7">
                  <c:v>239.7637</c:v>
                </c:pt>
                <c:pt idx="8">
                  <c:v>239.7625</c:v>
                </c:pt>
                <c:pt idx="9">
                  <c:v>239.7636</c:v>
                </c:pt>
                <c:pt idx="10">
                  <c:v>239.7685</c:v>
                </c:pt>
                <c:pt idx="11">
                  <c:v>239.7818</c:v>
                </c:pt>
                <c:pt idx="12">
                  <c:v>239.8168</c:v>
                </c:pt>
                <c:pt idx="13">
                  <c:v>239.8552</c:v>
                </c:pt>
                <c:pt idx="14">
                  <c:v>239.8974</c:v>
                </c:pt>
                <c:pt idx="15">
                  <c:v>239.9427</c:v>
                </c:pt>
                <c:pt idx="16">
                  <c:v>239.9931</c:v>
                </c:pt>
                <c:pt idx="17">
                  <c:v>240.0509</c:v>
                </c:pt>
                <c:pt idx="18">
                  <c:v>240.1137</c:v>
                </c:pt>
                <c:pt idx="19">
                  <c:v>240.1784</c:v>
                </c:pt>
                <c:pt idx="20">
                  <c:v>240.2423</c:v>
                </c:pt>
                <c:pt idx="21">
                  <c:v>240.3016</c:v>
                </c:pt>
                <c:pt idx="22">
                  <c:v>240.3512</c:v>
                </c:pt>
                <c:pt idx="23">
                  <c:v>240.3884</c:v>
                </c:pt>
                <c:pt idx="24">
                  <c:v>240.4145</c:v>
                </c:pt>
                <c:pt idx="25">
                  <c:v>240.4331</c:v>
                </c:pt>
                <c:pt idx="26">
                  <c:v>240.4478</c:v>
                </c:pt>
                <c:pt idx="27">
                  <c:v>240.4625</c:v>
                </c:pt>
                <c:pt idx="28">
                  <c:v>240.4767</c:v>
                </c:pt>
                <c:pt idx="29">
                  <c:v>240.4877</c:v>
                </c:pt>
                <c:pt idx="30">
                  <c:v>240.4952</c:v>
                </c:pt>
                <c:pt idx="31">
                  <c:v>240.4983</c:v>
                </c:pt>
                <c:pt idx="32">
                  <c:v>240.4939</c:v>
                </c:pt>
                <c:pt idx="33">
                  <c:v>240.483</c:v>
                </c:pt>
                <c:pt idx="34">
                  <c:v>240.4705</c:v>
                </c:pt>
                <c:pt idx="35">
                  <c:v>240.4608</c:v>
                </c:pt>
                <c:pt idx="36">
                  <c:v>240.4572</c:v>
                </c:pt>
                <c:pt idx="37">
                  <c:v>240.4575</c:v>
                </c:pt>
                <c:pt idx="38">
                  <c:v>240.458</c:v>
                </c:pt>
                <c:pt idx="39">
                  <c:v>240.456</c:v>
                </c:pt>
                <c:pt idx="40">
                  <c:v>240.4494</c:v>
                </c:pt>
                <c:pt idx="41">
                  <c:v>240.4372</c:v>
                </c:pt>
                <c:pt idx="42">
                  <c:v>240.4185</c:v>
                </c:pt>
                <c:pt idx="43">
                  <c:v>240.3934</c:v>
                </c:pt>
                <c:pt idx="44">
                  <c:v>240.366</c:v>
                </c:pt>
                <c:pt idx="45">
                  <c:v>240.3403</c:v>
                </c:pt>
                <c:pt idx="46">
                  <c:v>240.3173</c:v>
                </c:pt>
                <c:pt idx="47">
                  <c:v>240.2949</c:v>
                </c:pt>
                <c:pt idx="48">
                  <c:v>240.27</c:v>
                </c:pt>
                <c:pt idx="49">
                  <c:v>240.2446</c:v>
                </c:pt>
                <c:pt idx="50">
                  <c:v>240.2226</c:v>
                </c:pt>
                <c:pt idx="51">
                  <c:v>240.206</c:v>
                </c:pt>
                <c:pt idx="52">
                  <c:v>240.1962</c:v>
                </c:pt>
                <c:pt idx="53">
                  <c:v>240.1923</c:v>
                </c:pt>
                <c:pt idx="54">
                  <c:v>240.1936</c:v>
                </c:pt>
                <c:pt idx="55">
                  <c:v>240.1995</c:v>
                </c:pt>
                <c:pt idx="56">
                  <c:v>240.2086</c:v>
                </c:pt>
                <c:pt idx="57">
                  <c:v>240.2189</c:v>
                </c:pt>
                <c:pt idx="58">
                  <c:v>240.2314</c:v>
                </c:pt>
                <c:pt idx="59">
                  <c:v>240.2477</c:v>
                </c:pt>
                <c:pt idx="60">
                  <c:v>240.2672</c:v>
                </c:pt>
                <c:pt idx="61">
                  <c:v>240.2834</c:v>
                </c:pt>
                <c:pt idx="62">
                  <c:v>240.2891</c:v>
                </c:pt>
                <c:pt idx="63">
                  <c:v>240.2811</c:v>
                </c:pt>
                <c:pt idx="64">
                  <c:v>240.2604</c:v>
                </c:pt>
                <c:pt idx="65">
                  <c:v>240.2309</c:v>
                </c:pt>
                <c:pt idx="66">
                  <c:v>240.1998</c:v>
                </c:pt>
                <c:pt idx="67">
                  <c:v>240.1737</c:v>
                </c:pt>
                <c:pt idx="68">
                  <c:v>240.1577</c:v>
                </c:pt>
                <c:pt idx="69">
                  <c:v>240.1531</c:v>
                </c:pt>
                <c:pt idx="70">
                  <c:v>240.1542</c:v>
                </c:pt>
                <c:pt idx="71">
                  <c:v>240.1549</c:v>
                </c:pt>
                <c:pt idx="72">
                  <c:v>240.1544</c:v>
                </c:pt>
                <c:pt idx="73">
                  <c:v>240.1582</c:v>
                </c:pt>
                <c:pt idx="74">
                  <c:v>240.1731</c:v>
                </c:pt>
                <c:pt idx="75">
                  <c:v>240.2035</c:v>
                </c:pt>
                <c:pt idx="76">
                  <c:v>240.2495</c:v>
                </c:pt>
                <c:pt idx="77">
                  <c:v>240.3077</c:v>
                </c:pt>
                <c:pt idx="78">
                  <c:v>240.3691</c:v>
                </c:pt>
                <c:pt idx="79">
                  <c:v>240.4235</c:v>
                </c:pt>
                <c:pt idx="80">
                  <c:v>240.4628</c:v>
                </c:pt>
                <c:pt idx="81">
                  <c:v>240.4851</c:v>
                </c:pt>
                <c:pt idx="82">
                  <c:v>240.4954</c:v>
                </c:pt>
                <c:pt idx="83">
                  <c:v>240.4992</c:v>
                </c:pt>
                <c:pt idx="84">
                  <c:v>240.498</c:v>
                </c:pt>
                <c:pt idx="85">
                  <c:v>240.4906</c:v>
                </c:pt>
                <c:pt idx="86">
                  <c:v>240.4757</c:v>
                </c:pt>
                <c:pt idx="87">
                  <c:v>240.4501</c:v>
                </c:pt>
                <c:pt idx="88">
                  <c:v>240.4112</c:v>
                </c:pt>
                <c:pt idx="89">
                  <c:v>240.3591</c:v>
                </c:pt>
                <c:pt idx="90">
                  <c:v>240.2994</c:v>
                </c:pt>
                <c:pt idx="91">
                  <c:v>240.2405</c:v>
                </c:pt>
                <c:pt idx="92">
                  <c:v>240.1871</c:v>
                </c:pt>
                <c:pt idx="93">
                  <c:v>240.1397</c:v>
                </c:pt>
                <c:pt idx="94">
                  <c:v>240.0948</c:v>
                </c:pt>
                <c:pt idx="95">
                  <c:v>240.0503</c:v>
                </c:pt>
                <c:pt idx="96">
                  <c:v>240.0059</c:v>
                </c:pt>
                <c:pt idx="97">
                  <c:v>239.9618</c:v>
                </c:pt>
                <c:pt idx="98">
                  <c:v>239.9178</c:v>
                </c:pt>
                <c:pt idx="99">
                  <c:v>239.8768</c:v>
                </c:pt>
                <c:pt idx="100">
                  <c:v>239.8451</c:v>
                </c:pt>
                <c:pt idx="101">
                  <c:v>239.8253</c:v>
                </c:pt>
                <c:pt idx="102">
                  <c:v>239.8143</c:v>
                </c:pt>
                <c:pt idx="103">
                  <c:v>239.8088</c:v>
                </c:pt>
                <c:pt idx="104">
                  <c:v>239.8082</c:v>
                </c:pt>
                <c:pt idx="105">
                  <c:v>239.8135</c:v>
                </c:pt>
                <c:pt idx="106">
                  <c:v>239.8285</c:v>
                </c:pt>
                <c:pt idx="107">
                  <c:v>239.8529</c:v>
                </c:pt>
                <c:pt idx="108">
                  <c:v>239.885</c:v>
                </c:pt>
                <c:pt idx="109">
                  <c:v>239.9267</c:v>
                </c:pt>
                <c:pt idx="110">
                  <c:v>239.9783</c:v>
                </c:pt>
                <c:pt idx="111">
                  <c:v>240.0369</c:v>
                </c:pt>
                <c:pt idx="112">
                  <c:v>240.0973</c:v>
                </c:pt>
                <c:pt idx="113">
                  <c:v>240.1588</c:v>
                </c:pt>
                <c:pt idx="114">
                  <c:v>240.2203</c:v>
                </c:pt>
                <c:pt idx="115">
                  <c:v>240.2774</c:v>
                </c:pt>
                <c:pt idx="116">
                  <c:v>240.3252</c:v>
                </c:pt>
                <c:pt idx="117">
                  <c:v>240.3594</c:v>
                </c:pt>
                <c:pt idx="118">
                  <c:v>240.3797</c:v>
                </c:pt>
                <c:pt idx="119">
                  <c:v>240.3912</c:v>
                </c:pt>
                <c:pt idx="120">
                  <c:v>240.3983</c:v>
                </c:pt>
                <c:pt idx="121">
                  <c:v>240.3981</c:v>
                </c:pt>
                <c:pt idx="122">
                  <c:v>240.3904</c:v>
                </c:pt>
                <c:pt idx="123">
                  <c:v>240.3783</c:v>
                </c:pt>
                <c:pt idx="124">
                  <c:v>240.3607</c:v>
                </c:pt>
                <c:pt idx="125">
                  <c:v>240.3327</c:v>
                </c:pt>
                <c:pt idx="126">
                  <c:v>240.294</c:v>
                </c:pt>
                <c:pt idx="127">
                  <c:v>240.251</c:v>
                </c:pt>
                <c:pt idx="128">
                  <c:v>240.2135</c:v>
                </c:pt>
                <c:pt idx="129">
                  <c:v>240.1894</c:v>
                </c:pt>
                <c:pt idx="130">
                  <c:v>240.1759</c:v>
                </c:pt>
                <c:pt idx="131">
                  <c:v>240.1683</c:v>
                </c:pt>
                <c:pt idx="132">
                  <c:v>240.1635</c:v>
                </c:pt>
                <c:pt idx="133">
                  <c:v>240.1584</c:v>
                </c:pt>
                <c:pt idx="134">
                  <c:v>240.1455</c:v>
                </c:pt>
                <c:pt idx="135">
                  <c:v>240.1216</c:v>
                </c:pt>
                <c:pt idx="136">
                  <c:v>240.0902</c:v>
                </c:pt>
                <c:pt idx="137">
                  <c:v>240.0599</c:v>
                </c:pt>
                <c:pt idx="138">
                  <c:v>240.0392</c:v>
                </c:pt>
                <c:pt idx="139">
                  <c:v>240.0284</c:v>
                </c:pt>
                <c:pt idx="140">
                  <c:v>240.0214</c:v>
                </c:pt>
                <c:pt idx="141">
                  <c:v>240.015</c:v>
                </c:pt>
                <c:pt idx="142">
                  <c:v>240.0103</c:v>
                </c:pt>
                <c:pt idx="143">
                  <c:v>240.0034</c:v>
                </c:pt>
                <c:pt idx="144">
                  <c:v>239.9904</c:v>
                </c:pt>
                <c:pt idx="145">
                  <c:v>239.9766</c:v>
                </c:pt>
                <c:pt idx="146">
                  <c:v>239.9718</c:v>
                </c:pt>
                <c:pt idx="147">
                  <c:v>239.9809</c:v>
                </c:pt>
                <c:pt idx="148">
                  <c:v>240.0033</c:v>
                </c:pt>
                <c:pt idx="149">
                  <c:v>240.0336</c:v>
                </c:pt>
                <c:pt idx="150">
                  <c:v>240.064</c:v>
                </c:pt>
                <c:pt idx="151">
                  <c:v>240.0904</c:v>
                </c:pt>
                <c:pt idx="152">
                  <c:v>240.1111</c:v>
                </c:pt>
                <c:pt idx="153">
                  <c:v>240.1235</c:v>
                </c:pt>
                <c:pt idx="154">
                  <c:v>240.1296</c:v>
                </c:pt>
                <c:pt idx="155">
                  <c:v>240.1354</c:v>
                </c:pt>
                <c:pt idx="156">
                  <c:v>240.1459</c:v>
                </c:pt>
                <c:pt idx="157">
                  <c:v>240.1611</c:v>
                </c:pt>
                <c:pt idx="158">
                  <c:v>240.1775</c:v>
                </c:pt>
                <c:pt idx="159">
                  <c:v>240.1919</c:v>
                </c:pt>
                <c:pt idx="160">
                  <c:v>240.2027</c:v>
                </c:pt>
                <c:pt idx="161">
                  <c:v>240.2103</c:v>
                </c:pt>
                <c:pt idx="162">
                  <c:v>240.2164</c:v>
                </c:pt>
                <c:pt idx="163">
                  <c:v>240.2234</c:v>
                </c:pt>
                <c:pt idx="164">
                  <c:v>240.2346</c:v>
                </c:pt>
                <c:pt idx="165">
                  <c:v>240.2515</c:v>
                </c:pt>
                <c:pt idx="166">
                  <c:v>240.2712</c:v>
                </c:pt>
                <c:pt idx="167">
                  <c:v>240.291</c:v>
                </c:pt>
                <c:pt idx="168">
                  <c:v>240.3098</c:v>
                </c:pt>
                <c:pt idx="169">
                  <c:v>240.3264</c:v>
                </c:pt>
                <c:pt idx="170">
                  <c:v>240.3383</c:v>
                </c:pt>
                <c:pt idx="171">
                  <c:v>240.3455</c:v>
                </c:pt>
                <c:pt idx="172">
                  <c:v>240.3503</c:v>
                </c:pt>
                <c:pt idx="173">
                  <c:v>240.3549</c:v>
                </c:pt>
                <c:pt idx="174">
                  <c:v>240.3612</c:v>
                </c:pt>
                <c:pt idx="175">
                  <c:v>240.3701</c:v>
                </c:pt>
                <c:pt idx="176">
                  <c:v>240.3814</c:v>
                </c:pt>
                <c:pt idx="177">
                  <c:v>240.3945</c:v>
                </c:pt>
                <c:pt idx="178">
                  <c:v>240.4104</c:v>
                </c:pt>
                <c:pt idx="179">
                  <c:v>240.4293</c:v>
                </c:pt>
                <c:pt idx="180">
                  <c:v>240.4503</c:v>
                </c:pt>
                <c:pt idx="181">
                  <c:v>240.4751</c:v>
                </c:pt>
                <c:pt idx="182">
                  <c:v>240.5084</c:v>
                </c:pt>
                <c:pt idx="183">
                  <c:v>240.5505</c:v>
                </c:pt>
                <c:pt idx="184">
                  <c:v>240.5985</c:v>
                </c:pt>
                <c:pt idx="185">
                  <c:v>240.6478</c:v>
                </c:pt>
                <c:pt idx="186">
                  <c:v>240.693</c:v>
                </c:pt>
                <c:pt idx="187">
                  <c:v>240.7307</c:v>
                </c:pt>
                <c:pt idx="188">
                  <c:v>240.7594</c:v>
                </c:pt>
                <c:pt idx="189">
                  <c:v>240.7785</c:v>
                </c:pt>
                <c:pt idx="190">
                  <c:v>240.7882</c:v>
                </c:pt>
                <c:pt idx="191">
                  <c:v>240.7908</c:v>
                </c:pt>
                <c:pt idx="192">
                  <c:v>240.7891</c:v>
                </c:pt>
                <c:pt idx="193">
                  <c:v>240.7854</c:v>
                </c:pt>
                <c:pt idx="194">
                  <c:v>240.7799</c:v>
                </c:pt>
                <c:pt idx="195">
                  <c:v>240.7706</c:v>
                </c:pt>
                <c:pt idx="196">
                  <c:v>240.7576</c:v>
                </c:pt>
                <c:pt idx="197">
                  <c:v>240.7427</c:v>
                </c:pt>
                <c:pt idx="198">
                  <c:v>240.7273</c:v>
                </c:pt>
                <c:pt idx="199">
                  <c:v>240.7129</c:v>
                </c:pt>
                <c:pt idx="200">
                  <c:v>240.7016</c:v>
                </c:pt>
                <c:pt idx="201">
                  <c:v>240.6964</c:v>
                </c:pt>
                <c:pt idx="202">
                  <c:v>240.6981</c:v>
                </c:pt>
                <c:pt idx="203">
                  <c:v>240.7028</c:v>
                </c:pt>
                <c:pt idx="204">
                  <c:v>240.7064</c:v>
                </c:pt>
                <c:pt idx="205">
                  <c:v>240.7023</c:v>
                </c:pt>
                <c:pt idx="206">
                  <c:v>240.6855</c:v>
                </c:pt>
                <c:pt idx="207">
                  <c:v>240.657</c:v>
                </c:pt>
                <c:pt idx="208">
                  <c:v>240.6189</c:v>
                </c:pt>
                <c:pt idx="209">
                  <c:v>240.5752</c:v>
                </c:pt>
                <c:pt idx="210">
                  <c:v>240.5317</c:v>
                </c:pt>
                <c:pt idx="211">
                  <c:v>240.492</c:v>
                </c:pt>
                <c:pt idx="212">
                  <c:v>240.4562</c:v>
                </c:pt>
                <c:pt idx="213">
                  <c:v>240.4237</c:v>
                </c:pt>
                <c:pt idx="214">
                  <c:v>240.393</c:v>
                </c:pt>
                <c:pt idx="215">
                  <c:v>240.3626</c:v>
                </c:pt>
                <c:pt idx="216">
                  <c:v>240.3332</c:v>
                </c:pt>
                <c:pt idx="217">
                  <c:v>240.3076</c:v>
                </c:pt>
                <c:pt idx="218">
                  <c:v>240.2901</c:v>
                </c:pt>
                <c:pt idx="219">
                  <c:v>240.2854</c:v>
                </c:pt>
                <c:pt idx="220">
                  <c:v>240.2958</c:v>
                </c:pt>
                <c:pt idx="221">
                  <c:v>240.3197</c:v>
                </c:pt>
                <c:pt idx="222">
                  <c:v>240.3512</c:v>
                </c:pt>
                <c:pt idx="223">
                  <c:v>240.3861</c:v>
                </c:pt>
                <c:pt idx="224">
                  <c:v>240.4214</c:v>
                </c:pt>
                <c:pt idx="225">
                  <c:v>240.4544</c:v>
                </c:pt>
                <c:pt idx="226">
                  <c:v>240.4851</c:v>
                </c:pt>
                <c:pt idx="227">
                  <c:v>240.517</c:v>
                </c:pt>
                <c:pt idx="228">
                  <c:v>240.5538</c:v>
                </c:pt>
                <c:pt idx="229">
                  <c:v>240.5968</c:v>
                </c:pt>
                <c:pt idx="230">
                  <c:v>240.6449</c:v>
                </c:pt>
                <c:pt idx="231">
                  <c:v>240.6931</c:v>
                </c:pt>
                <c:pt idx="232">
                  <c:v>240.7383</c:v>
                </c:pt>
                <c:pt idx="233">
                  <c:v>240.7803</c:v>
                </c:pt>
                <c:pt idx="234">
                  <c:v>240.8194</c:v>
                </c:pt>
                <c:pt idx="235">
                  <c:v>240.8537</c:v>
                </c:pt>
                <c:pt idx="236">
                  <c:v>240.8828</c:v>
                </c:pt>
                <c:pt idx="237">
                  <c:v>240.908</c:v>
                </c:pt>
                <c:pt idx="238">
                  <c:v>240.9297</c:v>
                </c:pt>
                <c:pt idx="239">
                  <c:v>240.9486</c:v>
                </c:pt>
                <c:pt idx="240">
                  <c:v>240.9631</c:v>
                </c:pt>
                <c:pt idx="241">
                  <c:v>240.9709</c:v>
                </c:pt>
                <c:pt idx="242">
                  <c:v>240.9712</c:v>
                </c:pt>
                <c:pt idx="243">
                  <c:v>240.9638</c:v>
                </c:pt>
                <c:pt idx="244">
                  <c:v>240.9451</c:v>
                </c:pt>
                <c:pt idx="245">
                  <c:v>240.912</c:v>
                </c:pt>
                <c:pt idx="246">
                  <c:v>240.8647</c:v>
                </c:pt>
                <c:pt idx="247">
                  <c:v>240.8071</c:v>
                </c:pt>
                <c:pt idx="248">
                  <c:v>240.7455</c:v>
                </c:pt>
                <c:pt idx="249">
                  <c:v>240.683</c:v>
                </c:pt>
                <c:pt idx="250">
                  <c:v>240.6238</c:v>
                </c:pt>
                <c:pt idx="251">
                  <c:v>240.5699</c:v>
                </c:pt>
                <c:pt idx="252">
                  <c:v>240.5226</c:v>
                </c:pt>
                <c:pt idx="253">
                  <c:v>240.4814</c:v>
                </c:pt>
                <c:pt idx="254">
                  <c:v>240.446</c:v>
                </c:pt>
                <c:pt idx="255">
                  <c:v>240.4178</c:v>
                </c:pt>
                <c:pt idx="256">
                  <c:v>240.4044</c:v>
                </c:pt>
                <c:pt idx="257">
                  <c:v>240.4113</c:v>
                </c:pt>
                <c:pt idx="258">
                  <c:v>240.438</c:v>
                </c:pt>
                <c:pt idx="259">
                  <c:v>240.4789</c:v>
                </c:pt>
                <c:pt idx="260">
                  <c:v>240.5229</c:v>
                </c:pt>
                <c:pt idx="261">
                  <c:v>240.5616</c:v>
                </c:pt>
                <c:pt idx="262">
                  <c:v>240.5903</c:v>
                </c:pt>
                <c:pt idx="263">
                  <c:v>240.6078</c:v>
                </c:pt>
                <c:pt idx="264">
                  <c:v>240.6169</c:v>
                </c:pt>
                <c:pt idx="265">
                  <c:v>240.6226</c:v>
                </c:pt>
                <c:pt idx="266">
                  <c:v>240.628</c:v>
                </c:pt>
                <c:pt idx="267">
                  <c:v>240.6346</c:v>
                </c:pt>
                <c:pt idx="268">
                  <c:v>240.6395</c:v>
                </c:pt>
                <c:pt idx="269">
                  <c:v>240.6389</c:v>
                </c:pt>
                <c:pt idx="270">
                  <c:v>240.6345</c:v>
                </c:pt>
                <c:pt idx="271">
                  <c:v>240.63</c:v>
                </c:pt>
                <c:pt idx="272">
                  <c:v>240.6332</c:v>
                </c:pt>
                <c:pt idx="273">
                  <c:v>240.6523</c:v>
                </c:pt>
                <c:pt idx="274">
                  <c:v>240.6942</c:v>
                </c:pt>
                <c:pt idx="275">
                  <c:v>240.7946</c:v>
                </c:pt>
                <c:pt idx="276">
                  <c:v>240.8935</c:v>
                </c:pt>
                <c:pt idx="277">
                  <c:v>240.9902</c:v>
                </c:pt>
                <c:pt idx="278">
                  <c:v>241.0867</c:v>
                </c:pt>
                <c:pt idx="279">
                  <c:v>241.1842</c:v>
                </c:pt>
                <c:pt idx="280">
                  <c:v>241.2834</c:v>
                </c:pt>
                <c:pt idx="281">
                  <c:v>241.385</c:v>
                </c:pt>
                <c:pt idx="282">
                  <c:v>241.489</c:v>
                </c:pt>
                <c:pt idx="283">
                  <c:v>241.5952</c:v>
                </c:pt>
                <c:pt idx="284">
                  <c:v>241.7033</c:v>
                </c:pt>
                <c:pt idx="285">
                  <c:v>241.8127</c:v>
                </c:pt>
              </c:numCache>
            </c:numRef>
          </c:yVal>
          <c:smooth val="0"/>
        </c:ser>
        <c:axId val="76097406"/>
        <c:axId val="3360226"/>
      </c:scatterChart>
      <c:valAx>
        <c:axId val="76097406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60226"/>
        <c:crosses val="autoZero"/>
        <c:crossBetween val="midCat"/>
      </c:valAx>
      <c:valAx>
        <c:axId val="3360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333333333333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0974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gtoa_lw_all (Trend, offset zero)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gtoa_lw_all!$E$2</c:f>
              <c:strCache>
                <c:ptCount val="1"/>
                <c:pt idx="0">
                  <c:v>Offset zero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gtoa_lw_all!$A$3:$A$288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gtoa_lw_all!$E$3:$E$288</c:f>
              <c:numCache>
                <c:formatCode>General</c:formatCode>
                <c:ptCount val="286"/>
                <c:pt idx="0">
                  <c:v>0</c:v>
                </c:pt>
                <c:pt idx="1">
                  <c:v>0.00281181745828007</c:v>
                </c:pt>
                <c:pt idx="2">
                  <c:v>0.00553293112756137</c:v>
                </c:pt>
                <c:pt idx="3">
                  <c:v>0.00834474858584144</c:v>
                </c:pt>
                <c:pt idx="4">
                  <c:v>0.0110658622551512</c:v>
                </c:pt>
                <c:pt idx="5">
                  <c:v>0.0138776797134312</c:v>
                </c:pt>
                <c:pt idx="6">
                  <c:v>0.0166894971716829</c:v>
                </c:pt>
                <c:pt idx="7">
                  <c:v>0.0194106108409926</c:v>
                </c:pt>
                <c:pt idx="8">
                  <c:v>0.0222224282992727</c:v>
                </c:pt>
                <c:pt idx="9">
                  <c:v>0.024943541968554</c:v>
                </c:pt>
                <c:pt idx="10">
                  <c:v>0.027755359426834</c:v>
                </c:pt>
                <c:pt idx="11">
                  <c:v>0.0305671768851141</c:v>
                </c:pt>
                <c:pt idx="12">
                  <c:v>0.0331068829764547</c:v>
                </c:pt>
                <c:pt idx="13">
                  <c:v>0.0359187004347348</c:v>
                </c:pt>
                <c:pt idx="14">
                  <c:v>0.0386398141040445</c:v>
                </c:pt>
                <c:pt idx="15">
                  <c:v>0.0414516315623246</c:v>
                </c:pt>
                <c:pt idx="16">
                  <c:v>0.0441727452316059</c:v>
                </c:pt>
                <c:pt idx="17">
                  <c:v>0.0469845626898859</c:v>
                </c:pt>
                <c:pt idx="18">
                  <c:v>0.049796380148166</c:v>
                </c:pt>
                <c:pt idx="19">
                  <c:v>0.0525174938174757</c:v>
                </c:pt>
                <c:pt idx="20">
                  <c:v>0.0553293112757274</c:v>
                </c:pt>
                <c:pt idx="21">
                  <c:v>0.0580504249450371</c:v>
                </c:pt>
                <c:pt idx="22">
                  <c:v>0.0608622424033172</c:v>
                </c:pt>
                <c:pt idx="23">
                  <c:v>0.0636740598615972</c:v>
                </c:pt>
                <c:pt idx="24">
                  <c:v>0.0662137659529378</c:v>
                </c:pt>
                <c:pt idx="25">
                  <c:v>0.0690255834112179</c:v>
                </c:pt>
                <c:pt idx="26">
                  <c:v>0.0717466970804992</c:v>
                </c:pt>
                <c:pt idx="27">
                  <c:v>0.0745585145387793</c:v>
                </c:pt>
                <c:pt idx="28">
                  <c:v>0.077279628208089</c:v>
                </c:pt>
                <c:pt idx="29">
                  <c:v>0.0800914456663691</c:v>
                </c:pt>
                <c:pt idx="30">
                  <c:v>0.0829032631246491</c:v>
                </c:pt>
                <c:pt idx="31">
                  <c:v>0.0856243767939304</c:v>
                </c:pt>
                <c:pt idx="32">
                  <c:v>0.0884361942522105</c:v>
                </c:pt>
                <c:pt idx="33">
                  <c:v>0.0911573079215202</c:v>
                </c:pt>
                <c:pt idx="34">
                  <c:v>0.0939691253797719</c:v>
                </c:pt>
                <c:pt idx="35">
                  <c:v>0.0967809428380519</c:v>
                </c:pt>
                <c:pt idx="36">
                  <c:v>0.0993206489294209</c:v>
                </c:pt>
                <c:pt idx="37">
                  <c:v>0.102132466387673</c:v>
                </c:pt>
                <c:pt idx="38">
                  <c:v>0.104853580056982</c:v>
                </c:pt>
                <c:pt idx="39">
                  <c:v>0.107665397515262</c:v>
                </c:pt>
                <c:pt idx="40">
                  <c:v>0.110386511184544</c:v>
                </c:pt>
                <c:pt idx="41">
                  <c:v>0.113198328642824</c:v>
                </c:pt>
                <c:pt idx="42">
                  <c:v>0.116010146101104</c:v>
                </c:pt>
                <c:pt idx="43">
                  <c:v>0.118731259770414</c:v>
                </c:pt>
                <c:pt idx="44">
                  <c:v>0.121543077228694</c:v>
                </c:pt>
                <c:pt idx="45">
                  <c:v>0.124264190897975</c:v>
                </c:pt>
                <c:pt idx="46">
                  <c:v>0.127076008356255</c:v>
                </c:pt>
                <c:pt idx="47">
                  <c:v>0.129887825814535</c:v>
                </c:pt>
                <c:pt idx="48">
                  <c:v>0.132518235694846</c:v>
                </c:pt>
                <c:pt idx="49">
                  <c:v>0.135330053153126</c:v>
                </c:pt>
                <c:pt idx="50">
                  <c:v>0.138051166822436</c:v>
                </c:pt>
                <c:pt idx="51">
                  <c:v>0.140862984280716</c:v>
                </c:pt>
                <c:pt idx="52">
                  <c:v>0.143584097949997</c:v>
                </c:pt>
                <c:pt idx="53">
                  <c:v>0.146395915408277</c:v>
                </c:pt>
                <c:pt idx="54">
                  <c:v>0.149207732866557</c:v>
                </c:pt>
                <c:pt idx="55">
                  <c:v>0.151928846535867</c:v>
                </c:pt>
                <c:pt idx="56">
                  <c:v>0.154740663994119</c:v>
                </c:pt>
                <c:pt idx="57">
                  <c:v>0.157461777663428</c:v>
                </c:pt>
                <c:pt idx="58">
                  <c:v>0.160273595121708</c:v>
                </c:pt>
                <c:pt idx="59">
                  <c:v>0.163085412579989</c:v>
                </c:pt>
                <c:pt idx="60">
                  <c:v>0.165625118671329</c:v>
                </c:pt>
                <c:pt idx="61">
                  <c:v>0.168436936129609</c:v>
                </c:pt>
                <c:pt idx="62">
                  <c:v>0.171158049798891</c:v>
                </c:pt>
                <c:pt idx="63">
                  <c:v>0.173969867257171</c:v>
                </c:pt>
                <c:pt idx="64">
                  <c:v>0.17669098092648</c:v>
                </c:pt>
                <c:pt idx="65">
                  <c:v>0.17950279838476</c:v>
                </c:pt>
                <c:pt idx="66">
                  <c:v>0.18231461584304</c:v>
                </c:pt>
                <c:pt idx="67">
                  <c:v>0.185035729512322</c:v>
                </c:pt>
                <c:pt idx="68">
                  <c:v>0.187847546970602</c:v>
                </c:pt>
                <c:pt idx="69">
                  <c:v>0.190568660639912</c:v>
                </c:pt>
                <c:pt idx="70">
                  <c:v>0.193380478098163</c:v>
                </c:pt>
                <c:pt idx="71">
                  <c:v>0.196192295556443</c:v>
                </c:pt>
                <c:pt idx="72">
                  <c:v>0.198732001647784</c:v>
                </c:pt>
                <c:pt idx="73">
                  <c:v>0.201543819106064</c:v>
                </c:pt>
                <c:pt idx="74">
                  <c:v>0.204264932775374</c:v>
                </c:pt>
                <c:pt idx="75">
                  <c:v>0.207076750233654</c:v>
                </c:pt>
                <c:pt idx="76">
                  <c:v>0.209797863902935</c:v>
                </c:pt>
                <c:pt idx="77">
                  <c:v>0.212609681361215</c:v>
                </c:pt>
                <c:pt idx="78">
                  <c:v>0.215421498819495</c:v>
                </c:pt>
                <c:pt idx="79">
                  <c:v>0.218142612488805</c:v>
                </c:pt>
                <c:pt idx="80">
                  <c:v>0.220954429947085</c:v>
                </c:pt>
                <c:pt idx="81">
                  <c:v>0.223675543616366</c:v>
                </c:pt>
                <c:pt idx="82">
                  <c:v>0.226487361074646</c:v>
                </c:pt>
                <c:pt idx="83">
                  <c:v>0.229299178532926</c:v>
                </c:pt>
                <c:pt idx="84">
                  <c:v>0.231838884624267</c:v>
                </c:pt>
                <c:pt idx="85">
                  <c:v>0.234650702082547</c:v>
                </c:pt>
                <c:pt idx="86">
                  <c:v>0.237371815751857</c:v>
                </c:pt>
                <c:pt idx="87">
                  <c:v>0.240183633210108</c:v>
                </c:pt>
                <c:pt idx="88">
                  <c:v>0.242904746879418</c:v>
                </c:pt>
                <c:pt idx="89">
                  <c:v>0.245716564337698</c:v>
                </c:pt>
                <c:pt idx="90">
                  <c:v>0.248528381795978</c:v>
                </c:pt>
                <c:pt idx="91">
                  <c:v>0.25124949546526</c:v>
                </c:pt>
                <c:pt idx="92">
                  <c:v>0.25406131292354</c:v>
                </c:pt>
                <c:pt idx="93">
                  <c:v>0.256782426592849</c:v>
                </c:pt>
                <c:pt idx="94">
                  <c:v>0.259594244051129</c:v>
                </c:pt>
                <c:pt idx="95">
                  <c:v>0.262406061509381</c:v>
                </c:pt>
                <c:pt idx="96">
                  <c:v>0.26503647138972</c:v>
                </c:pt>
                <c:pt idx="97">
                  <c:v>0.267848288848</c:v>
                </c:pt>
                <c:pt idx="98">
                  <c:v>0.270569402517282</c:v>
                </c:pt>
                <c:pt idx="99">
                  <c:v>0.273381219975562</c:v>
                </c:pt>
                <c:pt idx="100">
                  <c:v>0.276102333644872</c:v>
                </c:pt>
                <c:pt idx="101">
                  <c:v>0.278914151103152</c:v>
                </c:pt>
                <c:pt idx="102">
                  <c:v>0.281725968561403</c:v>
                </c:pt>
                <c:pt idx="103">
                  <c:v>0.284447082230713</c:v>
                </c:pt>
                <c:pt idx="104">
                  <c:v>0.287258899688993</c:v>
                </c:pt>
                <c:pt idx="105">
                  <c:v>0.289980013358303</c:v>
                </c:pt>
                <c:pt idx="106">
                  <c:v>0.292791830816554</c:v>
                </c:pt>
                <c:pt idx="107">
                  <c:v>0.295603648274835</c:v>
                </c:pt>
                <c:pt idx="108">
                  <c:v>0.298143354366175</c:v>
                </c:pt>
                <c:pt idx="109">
                  <c:v>0.300955171824455</c:v>
                </c:pt>
                <c:pt idx="110">
                  <c:v>0.303676285493765</c:v>
                </c:pt>
                <c:pt idx="111">
                  <c:v>0.306488102952045</c:v>
                </c:pt>
                <c:pt idx="112">
                  <c:v>0.309209216621326</c:v>
                </c:pt>
                <c:pt idx="113">
                  <c:v>0.312021034079606</c:v>
                </c:pt>
                <c:pt idx="114">
                  <c:v>0.314832851537886</c:v>
                </c:pt>
                <c:pt idx="115">
                  <c:v>0.317553965207196</c:v>
                </c:pt>
                <c:pt idx="116">
                  <c:v>0.320365782665476</c:v>
                </c:pt>
                <c:pt idx="117">
                  <c:v>0.323086896334758</c:v>
                </c:pt>
                <c:pt idx="118">
                  <c:v>0.325898713793038</c:v>
                </c:pt>
                <c:pt idx="119">
                  <c:v>0.328710531251318</c:v>
                </c:pt>
                <c:pt idx="120">
                  <c:v>0.331250237342658</c:v>
                </c:pt>
                <c:pt idx="121">
                  <c:v>0.334062054800938</c:v>
                </c:pt>
                <c:pt idx="122">
                  <c:v>0.336783168470248</c:v>
                </c:pt>
                <c:pt idx="123">
                  <c:v>0.3395949859285</c:v>
                </c:pt>
                <c:pt idx="124">
                  <c:v>0.342316099597809</c:v>
                </c:pt>
                <c:pt idx="125">
                  <c:v>0.345127917056089</c:v>
                </c:pt>
                <c:pt idx="126">
                  <c:v>0.34793973451437</c:v>
                </c:pt>
                <c:pt idx="127">
                  <c:v>0.350660848183651</c:v>
                </c:pt>
                <c:pt idx="128">
                  <c:v>0.353472665641931</c:v>
                </c:pt>
                <c:pt idx="129">
                  <c:v>0.356193779311241</c:v>
                </c:pt>
                <c:pt idx="130">
                  <c:v>0.359005596769521</c:v>
                </c:pt>
                <c:pt idx="131">
                  <c:v>0.361817414227772</c:v>
                </c:pt>
                <c:pt idx="132">
                  <c:v>0.364357120319141</c:v>
                </c:pt>
                <c:pt idx="133">
                  <c:v>0.367168937777393</c:v>
                </c:pt>
                <c:pt idx="134">
                  <c:v>0.369890051446703</c:v>
                </c:pt>
                <c:pt idx="135">
                  <c:v>0.372701868904983</c:v>
                </c:pt>
                <c:pt idx="136">
                  <c:v>0.375422982574293</c:v>
                </c:pt>
                <c:pt idx="137">
                  <c:v>0.378234800032544</c:v>
                </c:pt>
                <c:pt idx="138">
                  <c:v>0.381046617490824</c:v>
                </c:pt>
                <c:pt idx="139">
                  <c:v>0.383767731160134</c:v>
                </c:pt>
                <c:pt idx="140">
                  <c:v>0.386579548618414</c:v>
                </c:pt>
                <c:pt idx="141">
                  <c:v>0.389300662287695</c:v>
                </c:pt>
                <c:pt idx="142">
                  <c:v>0.392112479745975</c:v>
                </c:pt>
                <c:pt idx="143">
                  <c:v>0.394924297204255</c:v>
                </c:pt>
                <c:pt idx="144">
                  <c:v>0.397554707084566</c:v>
                </c:pt>
                <c:pt idx="145">
                  <c:v>0.400366524542847</c:v>
                </c:pt>
                <c:pt idx="146">
                  <c:v>0.403087638212156</c:v>
                </c:pt>
                <c:pt idx="147">
                  <c:v>0.405899455670436</c:v>
                </c:pt>
                <c:pt idx="148">
                  <c:v>0.408620569339718</c:v>
                </c:pt>
                <c:pt idx="149">
                  <c:v>0.411432386797998</c:v>
                </c:pt>
                <c:pt idx="150">
                  <c:v>0.414244204256278</c:v>
                </c:pt>
                <c:pt idx="151">
                  <c:v>0.416965317925587</c:v>
                </c:pt>
                <c:pt idx="152">
                  <c:v>0.419777135383868</c:v>
                </c:pt>
                <c:pt idx="153">
                  <c:v>0.422498249053149</c:v>
                </c:pt>
                <c:pt idx="154">
                  <c:v>0.425310066511429</c:v>
                </c:pt>
                <c:pt idx="155">
                  <c:v>0.428121883969709</c:v>
                </c:pt>
                <c:pt idx="156">
                  <c:v>0.43066159006105</c:v>
                </c:pt>
                <c:pt idx="157">
                  <c:v>0.43347340751933</c:v>
                </c:pt>
                <c:pt idx="158">
                  <c:v>0.436194521188639</c:v>
                </c:pt>
                <c:pt idx="159">
                  <c:v>0.439006338646891</c:v>
                </c:pt>
                <c:pt idx="160">
                  <c:v>0.441727452316201</c:v>
                </c:pt>
                <c:pt idx="161">
                  <c:v>0.444539269774481</c:v>
                </c:pt>
                <c:pt idx="162">
                  <c:v>0.447351087232761</c:v>
                </c:pt>
                <c:pt idx="163">
                  <c:v>0.450072200902042</c:v>
                </c:pt>
                <c:pt idx="164">
                  <c:v>0.452884018360322</c:v>
                </c:pt>
                <c:pt idx="165">
                  <c:v>0.455605132029632</c:v>
                </c:pt>
                <c:pt idx="166">
                  <c:v>0.458416949487912</c:v>
                </c:pt>
                <c:pt idx="167">
                  <c:v>0.461228766946164</c:v>
                </c:pt>
                <c:pt idx="168">
                  <c:v>0.463768473037533</c:v>
                </c:pt>
                <c:pt idx="169">
                  <c:v>0.466580290495784</c:v>
                </c:pt>
                <c:pt idx="170">
                  <c:v>0.469301404165094</c:v>
                </c:pt>
                <c:pt idx="171">
                  <c:v>0.472113221623374</c:v>
                </c:pt>
                <c:pt idx="172">
                  <c:v>0.474834335292684</c:v>
                </c:pt>
                <c:pt idx="173">
                  <c:v>0.477646152750936</c:v>
                </c:pt>
                <c:pt idx="174">
                  <c:v>0.480457970209216</c:v>
                </c:pt>
                <c:pt idx="175">
                  <c:v>0.483179083878525</c:v>
                </c:pt>
                <c:pt idx="176">
                  <c:v>0.485990901336805</c:v>
                </c:pt>
                <c:pt idx="177">
                  <c:v>0.488712015006087</c:v>
                </c:pt>
                <c:pt idx="178">
                  <c:v>0.491523832464367</c:v>
                </c:pt>
                <c:pt idx="179">
                  <c:v>0.494335649922647</c:v>
                </c:pt>
                <c:pt idx="180">
                  <c:v>0.496875356013987</c:v>
                </c:pt>
                <c:pt idx="181">
                  <c:v>0.499687173472267</c:v>
                </c:pt>
                <c:pt idx="182">
                  <c:v>0.502408287141577</c:v>
                </c:pt>
                <c:pt idx="183">
                  <c:v>0.505220104599857</c:v>
                </c:pt>
                <c:pt idx="184">
                  <c:v>0.507941218269139</c:v>
                </c:pt>
                <c:pt idx="185">
                  <c:v>0.510753035727419</c:v>
                </c:pt>
                <c:pt idx="186">
                  <c:v>0.513564853185699</c:v>
                </c:pt>
                <c:pt idx="187">
                  <c:v>0.51628596685498</c:v>
                </c:pt>
                <c:pt idx="188">
                  <c:v>0.51909778431326</c:v>
                </c:pt>
                <c:pt idx="189">
                  <c:v>0.52181889798257</c:v>
                </c:pt>
                <c:pt idx="190">
                  <c:v>0.52463071544085</c:v>
                </c:pt>
                <c:pt idx="191">
                  <c:v>0.52744253289913</c:v>
                </c:pt>
                <c:pt idx="192">
                  <c:v>0.530072942779441</c:v>
                </c:pt>
                <c:pt idx="193">
                  <c:v>0.532884760237721</c:v>
                </c:pt>
                <c:pt idx="194">
                  <c:v>0.535605873907002</c:v>
                </c:pt>
                <c:pt idx="195">
                  <c:v>0.538417691365282</c:v>
                </c:pt>
                <c:pt idx="196">
                  <c:v>0.541138805034592</c:v>
                </c:pt>
                <c:pt idx="197">
                  <c:v>0.543950622492872</c:v>
                </c:pt>
                <c:pt idx="198">
                  <c:v>0.546762439951152</c:v>
                </c:pt>
                <c:pt idx="199">
                  <c:v>0.549483553620433</c:v>
                </c:pt>
                <c:pt idx="200">
                  <c:v>0.552295371078714</c:v>
                </c:pt>
                <c:pt idx="201">
                  <c:v>0.555016484748023</c:v>
                </c:pt>
                <c:pt idx="202">
                  <c:v>0.557828302206303</c:v>
                </c:pt>
                <c:pt idx="203">
                  <c:v>0.560640119664555</c:v>
                </c:pt>
                <c:pt idx="204">
                  <c:v>0.563179825755924</c:v>
                </c:pt>
                <c:pt idx="205">
                  <c:v>0.565991643214176</c:v>
                </c:pt>
                <c:pt idx="206">
                  <c:v>0.568712756883485</c:v>
                </c:pt>
                <c:pt idx="207">
                  <c:v>0.571524574341765</c:v>
                </c:pt>
                <c:pt idx="208">
                  <c:v>0.574245688011075</c:v>
                </c:pt>
                <c:pt idx="209">
                  <c:v>0.577057505469327</c:v>
                </c:pt>
                <c:pt idx="210">
                  <c:v>0.579869322927607</c:v>
                </c:pt>
                <c:pt idx="211">
                  <c:v>0.582590436596917</c:v>
                </c:pt>
                <c:pt idx="212">
                  <c:v>0.585402254055197</c:v>
                </c:pt>
                <c:pt idx="213">
                  <c:v>0.588123367724478</c:v>
                </c:pt>
                <c:pt idx="214">
                  <c:v>0.590935185182758</c:v>
                </c:pt>
                <c:pt idx="215">
                  <c:v>0.593747002641038</c:v>
                </c:pt>
                <c:pt idx="216">
                  <c:v>0.596286708732379</c:v>
                </c:pt>
                <c:pt idx="217">
                  <c:v>0.599098526190659</c:v>
                </c:pt>
                <c:pt idx="218">
                  <c:v>0.601819639859968</c:v>
                </c:pt>
                <c:pt idx="219">
                  <c:v>0.60463145731822</c:v>
                </c:pt>
                <c:pt idx="220">
                  <c:v>0.60735257098753</c:v>
                </c:pt>
                <c:pt idx="221">
                  <c:v>0.61016438844581</c:v>
                </c:pt>
                <c:pt idx="222">
                  <c:v>0.61297620590409</c:v>
                </c:pt>
                <c:pt idx="223">
                  <c:v>0.615697319573371</c:v>
                </c:pt>
                <c:pt idx="224">
                  <c:v>0.618509137031651</c:v>
                </c:pt>
                <c:pt idx="225">
                  <c:v>0.621230250700961</c:v>
                </c:pt>
                <c:pt idx="226">
                  <c:v>0.624042068159241</c:v>
                </c:pt>
                <c:pt idx="227">
                  <c:v>0.626853885617521</c:v>
                </c:pt>
                <c:pt idx="228">
                  <c:v>0.629393591708862</c:v>
                </c:pt>
                <c:pt idx="229">
                  <c:v>0.632205409167142</c:v>
                </c:pt>
                <c:pt idx="230">
                  <c:v>0.634926522836423</c:v>
                </c:pt>
                <c:pt idx="231">
                  <c:v>0.637738340294703</c:v>
                </c:pt>
                <c:pt idx="232">
                  <c:v>0.640459453964013</c:v>
                </c:pt>
                <c:pt idx="233">
                  <c:v>0.643271271422293</c:v>
                </c:pt>
                <c:pt idx="234">
                  <c:v>0.646083088880545</c:v>
                </c:pt>
                <c:pt idx="235">
                  <c:v>0.648804202549854</c:v>
                </c:pt>
                <c:pt idx="236">
                  <c:v>0.651616020008134</c:v>
                </c:pt>
                <c:pt idx="237">
                  <c:v>0.654337133677444</c:v>
                </c:pt>
                <c:pt idx="238">
                  <c:v>0.657148951135696</c:v>
                </c:pt>
                <c:pt idx="239">
                  <c:v>0.659960768593976</c:v>
                </c:pt>
                <c:pt idx="240">
                  <c:v>0.662591178474315</c:v>
                </c:pt>
                <c:pt idx="241">
                  <c:v>0.665402995932567</c:v>
                </c:pt>
                <c:pt idx="242">
                  <c:v>0.668124109601877</c:v>
                </c:pt>
                <c:pt idx="243">
                  <c:v>0.670935927060157</c:v>
                </c:pt>
                <c:pt idx="244">
                  <c:v>0.673657040729466</c:v>
                </c:pt>
                <c:pt idx="245">
                  <c:v>0.676468858187718</c:v>
                </c:pt>
                <c:pt idx="246">
                  <c:v>0.679280675645998</c:v>
                </c:pt>
                <c:pt idx="247">
                  <c:v>0.682001789315308</c:v>
                </c:pt>
                <c:pt idx="248">
                  <c:v>0.684813606773588</c:v>
                </c:pt>
                <c:pt idx="249">
                  <c:v>0.687534720442869</c:v>
                </c:pt>
                <c:pt idx="250">
                  <c:v>0.690346537901149</c:v>
                </c:pt>
                <c:pt idx="251">
                  <c:v>0.693158355359429</c:v>
                </c:pt>
                <c:pt idx="252">
                  <c:v>0.69569806145077</c:v>
                </c:pt>
                <c:pt idx="253">
                  <c:v>0.69850987890905</c:v>
                </c:pt>
                <c:pt idx="254">
                  <c:v>0.70123099257836</c:v>
                </c:pt>
                <c:pt idx="255">
                  <c:v>0.704042810036611</c:v>
                </c:pt>
                <c:pt idx="256">
                  <c:v>0.706763923705921</c:v>
                </c:pt>
                <c:pt idx="257">
                  <c:v>0.709575741164201</c:v>
                </c:pt>
                <c:pt idx="258">
                  <c:v>0.712387558622481</c:v>
                </c:pt>
                <c:pt idx="259">
                  <c:v>0.715108672291763</c:v>
                </c:pt>
                <c:pt idx="260">
                  <c:v>0.717920489750043</c:v>
                </c:pt>
                <c:pt idx="261">
                  <c:v>0.720641603419352</c:v>
                </c:pt>
                <c:pt idx="262">
                  <c:v>0.723453420877632</c:v>
                </c:pt>
                <c:pt idx="263">
                  <c:v>0.726265238335913</c:v>
                </c:pt>
                <c:pt idx="264">
                  <c:v>0.728804944427253</c:v>
                </c:pt>
                <c:pt idx="265">
                  <c:v>0.731616761885533</c:v>
                </c:pt>
                <c:pt idx="266">
                  <c:v>0.734337875554814</c:v>
                </c:pt>
                <c:pt idx="267">
                  <c:v>0.737149693013095</c:v>
                </c:pt>
                <c:pt idx="268">
                  <c:v>0.739870806682404</c:v>
                </c:pt>
                <c:pt idx="269">
                  <c:v>0.742682624140684</c:v>
                </c:pt>
                <c:pt idx="270">
                  <c:v>0.745494441598936</c:v>
                </c:pt>
                <c:pt idx="271">
                  <c:v>0.748215555268246</c:v>
                </c:pt>
                <c:pt idx="272">
                  <c:v>0.751027372726526</c:v>
                </c:pt>
                <c:pt idx="273">
                  <c:v>0.753748486395807</c:v>
                </c:pt>
                <c:pt idx="274">
                  <c:v>0.756560303854087</c:v>
                </c:pt>
                <c:pt idx="275">
                  <c:v>0.759372121312367</c:v>
                </c:pt>
                <c:pt idx="276">
                  <c:v>0.761911827403708</c:v>
                </c:pt>
                <c:pt idx="277">
                  <c:v>0.764723644861988</c:v>
                </c:pt>
                <c:pt idx="278">
                  <c:v>0.767444758531298</c:v>
                </c:pt>
                <c:pt idx="279">
                  <c:v>0.770256575989578</c:v>
                </c:pt>
                <c:pt idx="280">
                  <c:v>0.772977689658859</c:v>
                </c:pt>
                <c:pt idx="281">
                  <c:v>0.775789507117139</c:v>
                </c:pt>
                <c:pt idx="282">
                  <c:v>0.778601324575419</c:v>
                </c:pt>
                <c:pt idx="283">
                  <c:v>0.781322438244729</c:v>
                </c:pt>
                <c:pt idx="284">
                  <c:v>0.78413425570298</c:v>
                </c:pt>
                <c:pt idx="285">
                  <c:v>0.78685536937229</c:v>
                </c:pt>
              </c:numCache>
            </c:numRef>
          </c:yVal>
          <c:smooth val="0"/>
        </c:ser>
        <c:axId val="92723581"/>
        <c:axId val="12352143"/>
      </c:scatterChart>
      <c:valAx>
        <c:axId val="92723581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352143"/>
        <c:crosses val="autoZero"/>
        <c:crossBetween val="midCat"/>
      </c:valAx>
      <c:valAx>
        <c:axId val="12352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723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gsfc_lw_up_all (Deseasonalised)</a:t>
            </a:r>
          </a:p>
        </c:rich>
      </c:tx>
      <c:layout>
        <c:manualLayout>
          <c:xMode val="edge"/>
          <c:yMode val="edge"/>
          <c:x val="0.2160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gsfc_lw_up_all!$B$1</c:f>
              <c:strCache>
                <c:ptCount val="1"/>
                <c:pt idx="0">
                  <c:v>gsfc_lw_up_all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gsfc_lw_up_all!$A$3:$A$288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gsfc_lw_up_all!$C$3:$C$288</c:f>
              <c:numCache>
                <c:formatCode>General</c:formatCode>
                <c:ptCount val="286"/>
                <c:pt idx="0">
                  <c:v>395.999</c:v>
                </c:pt>
                <c:pt idx="1">
                  <c:v>396.0644</c:v>
                </c:pt>
                <c:pt idx="2">
                  <c:v>396.1307</c:v>
                </c:pt>
                <c:pt idx="3">
                  <c:v>396.1975</c:v>
                </c:pt>
                <c:pt idx="4">
                  <c:v>396.2648</c:v>
                </c:pt>
                <c:pt idx="5">
                  <c:v>396.3327</c:v>
                </c:pt>
                <c:pt idx="6">
                  <c:v>396.4013</c:v>
                </c:pt>
                <c:pt idx="7">
                  <c:v>396.4709</c:v>
                </c:pt>
                <c:pt idx="8">
                  <c:v>396.5416</c:v>
                </c:pt>
                <c:pt idx="9">
                  <c:v>396.6135</c:v>
                </c:pt>
                <c:pt idx="10">
                  <c:v>396.687</c:v>
                </c:pt>
                <c:pt idx="11">
                  <c:v>396.7645</c:v>
                </c:pt>
                <c:pt idx="12">
                  <c:v>396.8483</c:v>
                </c:pt>
                <c:pt idx="13">
                  <c:v>396.9315</c:v>
                </c:pt>
                <c:pt idx="14">
                  <c:v>397.0159</c:v>
                </c:pt>
                <c:pt idx="15">
                  <c:v>397.1045</c:v>
                </c:pt>
                <c:pt idx="16">
                  <c:v>397.1969</c:v>
                </c:pt>
                <c:pt idx="17">
                  <c:v>397.2901</c:v>
                </c:pt>
                <c:pt idx="18">
                  <c:v>397.3801</c:v>
                </c:pt>
                <c:pt idx="19">
                  <c:v>397.4632</c:v>
                </c:pt>
                <c:pt idx="20">
                  <c:v>397.5366</c:v>
                </c:pt>
                <c:pt idx="21">
                  <c:v>397.5993</c:v>
                </c:pt>
                <c:pt idx="22">
                  <c:v>397.6504</c:v>
                </c:pt>
                <c:pt idx="23">
                  <c:v>397.6905</c:v>
                </c:pt>
                <c:pt idx="24">
                  <c:v>397.7235</c:v>
                </c:pt>
                <c:pt idx="25">
                  <c:v>397.7547</c:v>
                </c:pt>
                <c:pt idx="26">
                  <c:v>397.7838</c:v>
                </c:pt>
                <c:pt idx="27">
                  <c:v>397.8077</c:v>
                </c:pt>
                <c:pt idx="28">
                  <c:v>397.8249</c:v>
                </c:pt>
                <c:pt idx="29">
                  <c:v>397.8365</c:v>
                </c:pt>
                <c:pt idx="30">
                  <c:v>397.8455</c:v>
                </c:pt>
                <c:pt idx="31">
                  <c:v>397.8549</c:v>
                </c:pt>
                <c:pt idx="32">
                  <c:v>397.8669</c:v>
                </c:pt>
                <c:pt idx="33">
                  <c:v>397.8839</c:v>
                </c:pt>
                <c:pt idx="34">
                  <c:v>397.9082</c:v>
                </c:pt>
                <c:pt idx="35">
                  <c:v>397.9385</c:v>
                </c:pt>
                <c:pt idx="36">
                  <c:v>397.9719</c:v>
                </c:pt>
                <c:pt idx="37">
                  <c:v>398.0047</c:v>
                </c:pt>
                <c:pt idx="38">
                  <c:v>398.0329</c:v>
                </c:pt>
                <c:pt idx="39">
                  <c:v>398.0529</c:v>
                </c:pt>
                <c:pt idx="40">
                  <c:v>398.0625</c:v>
                </c:pt>
                <c:pt idx="41">
                  <c:v>398.0606</c:v>
                </c:pt>
                <c:pt idx="42">
                  <c:v>398.0462</c:v>
                </c:pt>
                <c:pt idx="43">
                  <c:v>398.0201</c:v>
                </c:pt>
                <c:pt idx="44">
                  <c:v>397.9851</c:v>
                </c:pt>
                <c:pt idx="45">
                  <c:v>397.9439</c:v>
                </c:pt>
                <c:pt idx="46">
                  <c:v>397.8981</c:v>
                </c:pt>
                <c:pt idx="47">
                  <c:v>397.851</c:v>
                </c:pt>
                <c:pt idx="48">
                  <c:v>397.8063</c:v>
                </c:pt>
                <c:pt idx="49">
                  <c:v>397.7688</c:v>
                </c:pt>
                <c:pt idx="50">
                  <c:v>397.7438</c:v>
                </c:pt>
                <c:pt idx="51">
                  <c:v>397.7359</c:v>
                </c:pt>
                <c:pt idx="52">
                  <c:v>397.748</c:v>
                </c:pt>
                <c:pt idx="53">
                  <c:v>397.7807</c:v>
                </c:pt>
                <c:pt idx="54">
                  <c:v>397.8333</c:v>
                </c:pt>
                <c:pt idx="55">
                  <c:v>397.9035</c:v>
                </c:pt>
                <c:pt idx="56">
                  <c:v>397.9878</c:v>
                </c:pt>
                <c:pt idx="57">
                  <c:v>398.0809</c:v>
                </c:pt>
                <c:pt idx="58">
                  <c:v>398.178</c:v>
                </c:pt>
                <c:pt idx="59">
                  <c:v>398.2734</c:v>
                </c:pt>
                <c:pt idx="60">
                  <c:v>398.3603</c:v>
                </c:pt>
                <c:pt idx="61">
                  <c:v>398.4303</c:v>
                </c:pt>
                <c:pt idx="62">
                  <c:v>398.4795</c:v>
                </c:pt>
                <c:pt idx="63">
                  <c:v>398.5059</c:v>
                </c:pt>
                <c:pt idx="64">
                  <c:v>398.5082</c:v>
                </c:pt>
                <c:pt idx="65">
                  <c:v>398.4872</c:v>
                </c:pt>
                <c:pt idx="66">
                  <c:v>398.4472</c:v>
                </c:pt>
                <c:pt idx="67">
                  <c:v>398.3929</c:v>
                </c:pt>
                <c:pt idx="68">
                  <c:v>398.3289</c:v>
                </c:pt>
                <c:pt idx="69">
                  <c:v>398.2605</c:v>
                </c:pt>
                <c:pt idx="70">
                  <c:v>398.1917</c:v>
                </c:pt>
                <c:pt idx="71">
                  <c:v>398.1256</c:v>
                </c:pt>
                <c:pt idx="72">
                  <c:v>398.0678</c:v>
                </c:pt>
                <c:pt idx="73">
                  <c:v>398.0251</c:v>
                </c:pt>
                <c:pt idx="74">
                  <c:v>397.9997</c:v>
                </c:pt>
                <c:pt idx="75">
                  <c:v>397.9907</c:v>
                </c:pt>
                <c:pt idx="76">
                  <c:v>397.998</c:v>
                </c:pt>
                <c:pt idx="77">
                  <c:v>398.0198</c:v>
                </c:pt>
                <c:pt idx="78">
                  <c:v>398.0505</c:v>
                </c:pt>
                <c:pt idx="79">
                  <c:v>398.0833</c:v>
                </c:pt>
                <c:pt idx="80">
                  <c:v>398.1121</c:v>
                </c:pt>
                <c:pt idx="81">
                  <c:v>398.1321</c:v>
                </c:pt>
                <c:pt idx="82">
                  <c:v>398.1405</c:v>
                </c:pt>
                <c:pt idx="83">
                  <c:v>398.1341</c:v>
                </c:pt>
                <c:pt idx="84">
                  <c:v>398.1098</c:v>
                </c:pt>
                <c:pt idx="85">
                  <c:v>398.0641</c:v>
                </c:pt>
                <c:pt idx="86">
                  <c:v>397.9969</c:v>
                </c:pt>
                <c:pt idx="87">
                  <c:v>397.9127</c:v>
                </c:pt>
                <c:pt idx="88">
                  <c:v>397.8164</c:v>
                </c:pt>
                <c:pt idx="89">
                  <c:v>397.7132</c:v>
                </c:pt>
                <c:pt idx="90">
                  <c:v>397.6093</c:v>
                </c:pt>
                <c:pt idx="91">
                  <c:v>397.5125</c:v>
                </c:pt>
                <c:pt idx="92">
                  <c:v>397.4292</c:v>
                </c:pt>
                <c:pt idx="93">
                  <c:v>397.3624</c:v>
                </c:pt>
                <c:pt idx="94">
                  <c:v>397.312</c:v>
                </c:pt>
                <c:pt idx="95">
                  <c:v>397.2791</c:v>
                </c:pt>
                <c:pt idx="96">
                  <c:v>397.266</c:v>
                </c:pt>
                <c:pt idx="97">
                  <c:v>397.2732</c:v>
                </c:pt>
                <c:pt idx="98">
                  <c:v>397.2979</c:v>
                </c:pt>
                <c:pt idx="99">
                  <c:v>397.3354</c:v>
                </c:pt>
                <c:pt idx="100">
                  <c:v>397.381</c:v>
                </c:pt>
                <c:pt idx="101">
                  <c:v>397.4316</c:v>
                </c:pt>
                <c:pt idx="102">
                  <c:v>397.4853</c:v>
                </c:pt>
                <c:pt idx="103">
                  <c:v>397.5394</c:v>
                </c:pt>
                <c:pt idx="104">
                  <c:v>397.5914</c:v>
                </c:pt>
                <c:pt idx="105">
                  <c:v>397.6415</c:v>
                </c:pt>
                <c:pt idx="106">
                  <c:v>397.6929</c:v>
                </c:pt>
                <c:pt idx="107">
                  <c:v>397.7477</c:v>
                </c:pt>
                <c:pt idx="108">
                  <c:v>397.804</c:v>
                </c:pt>
                <c:pt idx="109">
                  <c:v>397.8628</c:v>
                </c:pt>
                <c:pt idx="110">
                  <c:v>397.9277</c:v>
                </c:pt>
                <c:pt idx="111">
                  <c:v>398.0016</c:v>
                </c:pt>
                <c:pt idx="112">
                  <c:v>398.0834</c:v>
                </c:pt>
                <c:pt idx="113">
                  <c:v>398.1689</c:v>
                </c:pt>
                <c:pt idx="114">
                  <c:v>398.252</c:v>
                </c:pt>
                <c:pt idx="115">
                  <c:v>398.3253</c:v>
                </c:pt>
                <c:pt idx="116">
                  <c:v>398.3833</c:v>
                </c:pt>
                <c:pt idx="117">
                  <c:v>398.4222</c:v>
                </c:pt>
                <c:pt idx="118">
                  <c:v>398.4397</c:v>
                </c:pt>
                <c:pt idx="119">
                  <c:v>398.437</c:v>
                </c:pt>
                <c:pt idx="120">
                  <c:v>398.4172</c:v>
                </c:pt>
                <c:pt idx="121">
                  <c:v>398.3814</c:v>
                </c:pt>
                <c:pt idx="122">
                  <c:v>398.3287</c:v>
                </c:pt>
                <c:pt idx="123">
                  <c:v>398.2587</c:v>
                </c:pt>
                <c:pt idx="124">
                  <c:v>398.1729</c:v>
                </c:pt>
                <c:pt idx="125">
                  <c:v>398.0742</c:v>
                </c:pt>
                <c:pt idx="126">
                  <c:v>397.9688</c:v>
                </c:pt>
                <c:pt idx="127">
                  <c:v>397.8669</c:v>
                </c:pt>
                <c:pt idx="128">
                  <c:v>397.7779</c:v>
                </c:pt>
                <c:pt idx="129">
                  <c:v>397.7066</c:v>
                </c:pt>
                <c:pt idx="130">
                  <c:v>397.652</c:v>
                </c:pt>
                <c:pt idx="131">
                  <c:v>397.6087</c:v>
                </c:pt>
                <c:pt idx="132">
                  <c:v>397.5725</c:v>
                </c:pt>
                <c:pt idx="133">
                  <c:v>397.5397</c:v>
                </c:pt>
                <c:pt idx="134">
                  <c:v>397.5084</c:v>
                </c:pt>
                <c:pt idx="135">
                  <c:v>397.4794</c:v>
                </c:pt>
                <c:pt idx="136">
                  <c:v>397.4583</c:v>
                </c:pt>
                <c:pt idx="137">
                  <c:v>397.4523</c:v>
                </c:pt>
                <c:pt idx="138">
                  <c:v>397.4644</c:v>
                </c:pt>
                <c:pt idx="139">
                  <c:v>397.4918</c:v>
                </c:pt>
                <c:pt idx="140">
                  <c:v>397.5283</c:v>
                </c:pt>
                <c:pt idx="141">
                  <c:v>397.5698</c:v>
                </c:pt>
                <c:pt idx="142">
                  <c:v>397.6156</c:v>
                </c:pt>
                <c:pt idx="143">
                  <c:v>397.666</c:v>
                </c:pt>
                <c:pt idx="144">
                  <c:v>397.7196</c:v>
                </c:pt>
                <c:pt idx="145">
                  <c:v>397.7776</c:v>
                </c:pt>
                <c:pt idx="146">
                  <c:v>397.8432</c:v>
                </c:pt>
                <c:pt idx="147">
                  <c:v>397.9157</c:v>
                </c:pt>
                <c:pt idx="148">
                  <c:v>397.9875</c:v>
                </c:pt>
                <c:pt idx="149">
                  <c:v>398.0495</c:v>
                </c:pt>
                <c:pt idx="150">
                  <c:v>398.0956</c:v>
                </c:pt>
                <c:pt idx="151">
                  <c:v>398.1228</c:v>
                </c:pt>
                <c:pt idx="152">
                  <c:v>398.1322</c:v>
                </c:pt>
                <c:pt idx="153">
                  <c:v>398.1257</c:v>
                </c:pt>
                <c:pt idx="154">
                  <c:v>398.1078</c:v>
                </c:pt>
                <c:pt idx="155">
                  <c:v>398.086</c:v>
                </c:pt>
                <c:pt idx="156">
                  <c:v>398.0679</c:v>
                </c:pt>
                <c:pt idx="157">
                  <c:v>398.0551</c:v>
                </c:pt>
                <c:pt idx="158">
                  <c:v>398.0435</c:v>
                </c:pt>
                <c:pt idx="159">
                  <c:v>398.032</c:v>
                </c:pt>
                <c:pt idx="160">
                  <c:v>398.0241</c:v>
                </c:pt>
                <c:pt idx="161">
                  <c:v>398.0242</c:v>
                </c:pt>
                <c:pt idx="162">
                  <c:v>398.0347</c:v>
                </c:pt>
                <c:pt idx="163">
                  <c:v>398.056</c:v>
                </c:pt>
                <c:pt idx="164">
                  <c:v>398.0879</c:v>
                </c:pt>
                <c:pt idx="165">
                  <c:v>398.1303</c:v>
                </c:pt>
                <c:pt idx="166">
                  <c:v>398.179</c:v>
                </c:pt>
                <c:pt idx="167">
                  <c:v>398.2261</c:v>
                </c:pt>
                <c:pt idx="168">
                  <c:v>398.2664</c:v>
                </c:pt>
                <c:pt idx="169">
                  <c:v>398.2989</c:v>
                </c:pt>
                <c:pt idx="170">
                  <c:v>398.326</c:v>
                </c:pt>
                <c:pt idx="171">
                  <c:v>398.349</c:v>
                </c:pt>
                <c:pt idx="172">
                  <c:v>398.3686</c:v>
                </c:pt>
                <c:pt idx="173">
                  <c:v>398.3872</c:v>
                </c:pt>
                <c:pt idx="174">
                  <c:v>398.4087</c:v>
                </c:pt>
                <c:pt idx="175">
                  <c:v>398.4365</c:v>
                </c:pt>
                <c:pt idx="176">
                  <c:v>398.4712</c:v>
                </c:pt>
                <c:pt idx="177">
                  <c:v>398.5132</c:v>
                </c:pt>
                <c:pt idx="178">
                  <c:v>398.5664</c:v>
                </c:pt>
                <c:pt idx="179">
                  <c:v>398.6366</c:v>
                </c:pt>
                <c:pt idx="180">
                  <c:v>398.7262</c:v>
                </c:pt>
                <c:pt idx="181">
                  <c:v>398.8347</c:v>
                </c:pt>
                <c:pt idx="182">
                  <c:v>398.9609</c:v>
                </c:pt>
                <c:pt idx="183">
                  <c:v>399.1015</c:v>
                </c:pt>
                <c:pt idx="184">
                  <c:v>399.2518</c:v>
                </c:pt>
                <c:pt idx="185">
                  <c:v>399.4028</c:v>
                </c:pt>
                <c:pt idx="186">
                  <c:v>399.545</c:v>
                </c:pt>
                <c:pt idx="187">
                  <c:v>399.6723</c:v>
                </c:pt>
                <c:pt idx="188">
                  <c:v>399.7823</c:v>
                </c:pt>
                <c:pt idx="189">
                  <c:v>399.8715</c:v>
                </c:pt>
                <c:pt idx="190">
                  <c:v>399.9363</c:v>
                </c:pt>
                <c:pt idx="191">
                  <c:v>399.975</c:v>
                </c:pt>
                <c:pt idx="192">
                  <c:v>399.9883</c:v>
                </c:pt>
                <c:pt idx="193">
                  <c:v>399.9794</c:v>
                </c:pt>
                <c:pt idx="194">
                  <c:v>399.9518</c:v>
                </c:pt>
                <c:pt idx="195">
                  <c:v>399.9095</c:v>
                </c:pt>
                <c:pt idx="196">
                  <c:v>399.8571</c:v>
                </c:pt>
                <c:pt idx="197">
                  <c:v>399.8003</c:v>
                </c:pt>
                <c:pt idx="198">
                  <c:v>399.7438</c:v>
                </c:pt>
                <c:pt idx="199">
                  <c:v>399.6909</c:v>
                </c:pt>
                <c:pt idx="200">
                  <c:v>399.6452</c:v>
                </c:pt>
                <c:pt idx="201">
                  <c:v>399.6095</c:v>
                </c:pt>
                <c:pt idx="202">
                  <c:v>399.5832</c:v>
                </c:pt>
                <c:pt idx="203">
                  <c:v>399.5634</c:v>
                </c:pt>
                <c:pt idx="204">
                  <c:v>399.5473</c:v>
                </c:pt>
                <c:pt idx="205">
                  <c:v>399.5311</c:v>
                </c:pt>
                <c:pt idx="206">
                  <c:v>399.5121</c:v>
                </c:pt>
                <c:pt idx="207">
                  <c:v>399.4884</c:v>
                </c:pt>
                <c:pt idx="208">
                  <c:v>399.4586</c:v>
                </c:pt>
                <c:pt idx="209">
                  <c:v>399.4233</c:v>
                </c:pt>
                <c:pt idx="210">
                  <c:v>399.3852</c:v>
                </c:pt>
                <c:pt idx="211">
                  <c:v>399.3477</c:v>
                </c:pt>
                <c:pt idx="212">
                  <c:v>399.3124</c:v>
                </c:pt>
                <c:pt idx="213">
                  <c:v>399.2817</c:v>
                </c:pt>
                <c:pt idx="214">
                  <c:v>399.2584</c:v>
                </c:pt>
                <c:pt idx="215">
                  <c:v>399.243</c:v>
                </c:pt>
                <c:pt idx="216">
                  <c:v>399.235</c:v>
                </c:pt>
                <c:pt idx="217">
                  <c:v>399.235</c:v>
                </c:pt>
                <c:pt idx="218">
                  <c:v>399.2442</c:v>
                </c:pt>
                <c:pt idx="219">
                  <c:v>399.2658</c:v>
                </c:pt>
                <c:pt idx="220">
                  <c:v>399.3012</c:v>
                </c:pt>
                <c:pt idx="221">
                  <c:v>399.3487</c:v>
                </c:pt>
                <c:pt idx="222">
                  <c:v>399.4062</c:v>
                </c:pt>
                <c:pt idx="223">
                  <c:v>399.4708</c:v>
                </c:pt>
                <c:pt idx="224">
                  <c:v>399.5384</c:v>
                </c:pt>
                <c:pt idx="225">
                  <c:v>399.6046</c:v>
                </c:pt>
                <c:pt idx="226">
                  <c:v>399.6671</c:v>
                </c:pt>
                <c:pt idx="227">
                  <c:v>399.7256</c:v>
                </c:pt>
                <c:pt idx="228">
                  <c:v>399.7829</c:v>
                </c:pt>
                <c:pt idx="229">
                  <c:v>399.8424</c:v>
                </c:pt>
                <c:pt idx="230">
                  <c:v>399.9058</c:v>
                </c:pt>
                <c:pt idx="231">
                  <c:v>399.9718</c:v>
                </c:pt>
                <c:pt idx="232">
                  <c:v>400.0385</c:v>
                </c:pt>
                <c:pt idx="233">
                  <c:v>400.1024</c:v>
                </c:pt>
                <c:pt idx="234">
                  <c:v>400.1578</c:v>
                </c:pt>
                <c:pt idx="235">
                  <c:v>400.1987</c:v>
                </c:pt>
                <c:pt idx="236">
                  <c:v>400.2232</c:v>
                </c:pt>
                <c:pt idx="237">
                  <c:v>400.2333</c:v>
                </c:pt>
                <c:pt idx="238">
                  <c:v>400.2331</c:v>
                </c:pt>
                <c:pt idx="239">
                  <c:v>400.2278</c:v>
                </c:pt>
                <c:pt idx="240">
                  <c:v>400.2177</c:v>
                </c:pt>
                <c:pt idx="241">
                  <c:v>400.2008</c:v>
                </c:pt>
                <c:pt idx="242">
                  <c:v>400.1724</c:v>
                </c:pt>
                <c:pt idx="243">
                  <c:v>400.1274</c:v>
                </c:pt>
                <c:pt idx="244">
                  <c:v>400.0645</c:v>
                </c:pt>
                <c:pt idx="245">
                  <c:v>399.9877</c:v>
                </c:pt>
                <c:pt idx="246">
                  <c:v>399.9043</c:v>
                </c:pt>
                <c:pt idx="247">
                  <c:v>399.8233</c:v>
                </c:pt>
                <c:pt idx="248">
                  <c:v>399.7533</c:v>
                </c:pt>
                <c:pt idx="249">
                  <c:v>399.6983</c:v>
                </c:pt>
                <c:pt idx="250">
                  <c:v>399.6583</c:v>
                </c:pt>
                <c:pt idx="251">
                  <c:v>399.6308</c:v>
                </c:pt>
                <c:pt idx="252">
                  <c:v>399.6126</c:v>
                </c:pt>
                <c:pt idx="253">
                  <c:v>399.6001</c:v>
                </c:pt>
                <c:pt idx="254">
                  <c:v>399.5912</c:v>
                </c:pt>
                <c:pt idx="255">
                  <c:v>399.5869</c:v>
                </c:pt>
                <c:pt idx="256">
                  <c:v>399.5894</c:v>
                </c:pt>
                <c:pt idx="257">
                  <c:v>399.5999</c:v>
                </c:pt>
                <c:pt idx="258">
                  <c:v>399.6164</c:v>
                </c:pt>
                <c:pt idx="259">
                  <c:v>399.6347</c:v>
                </c:pt>
                <c:pt idx="260">
                  <c:v>399.6477</c:v>
                </c:pt>
                <c:pt idx="261">
                  <c:v>399.6508</c:v>
                </c:pt>
                <c:pt idx="262">
                  <c:v>399.6422</c:v>
                </c:pt>
                <c:pt idx="263">
                  <c:v>399.6235</c:v>
                </c:pt>
                <c:pt idx="264">
                  <c:v>399.5993</c:v>
                </c:pt>
                <c:pt idx="265">
                  <c:v>399.5759</c:v>
                </c:pt>
                <c:pt idx="266">
                  <c:v>399.5604</c:v>
                </c:pt>
                <c:pt idx="267">
                  <c:v>399.5593</c:v>
                </c:pt>
                <c:pt idx="268">
                  <c:v>399.5762</c:v>
                </c:pt>
                <c:pt idx="269">
                  <c:v>399.6128</c:v>
                </c:pt>
                <c:pt idx="270">
                  <c:v>399.6707</c:v>
                </c:pt>
                <c:pt idx="271">
                  <c:v>399.7514</c:v>
                </c:pt>
                <c:pt idx="272">
                  <c:v>399.8557</c:v>
                </c:pt>
                <c:pt idx="273">
                  <c:v>399.9837</c:v>
                </c:pt>
                <c:pt idx="274">
                  <c:v>400.1358</c:v>
                </c:pt>
                <c:pt idx="275">
                  <c:v>400.3482</c:v>
                </c:pt>
                <c:pt idx="276">
                  <c:v>400.5659</c:v>
                </c:pt>
                <c:pt idx="277">
                  <c:v>400.7857</c:v>
                </c:pt>
                <c:pt idx="278">
                  <c:v>401.0075</c:v>
                </c:pt>
                <c:pt idx="279">
                  <c:v>401.2315</c:v>
                </c:pt>
                <c:pt idx="280">
                  <c:v>401.4578</c:v>
                </c:pt>
                <c:pt idx="281">
                  <c:v>401.6862</c:v>
                </c:pt>
                <c:pt idx="282">
                  <c:v>401.9167</c:v>
                </c:pt>
                <c:pt idx="283">
                  <c:v>402.1491</c:v>
                </c:pt>
                <c:pt idx="284">
                  <c:v>402.3832</c:v>
                </c:pt>
                <c:pt idx="285">
                  <c:v>402.6189</c:v>
                </c:pt>
              </c:numCache>
            </c:numRef>
          </c:yVal>
          <c:smooth val="0"/>
        </c:ser>
        <c:axId val="54655222"/>
        <c:axId val="77594922"/>
      </c:scatterChart>
      <c:valAx>
        <c:axId val="54655222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94922"/>
        <c:crosses val="autoZero"/>
        <c:crossBetween val="midCat"/>
      </c:valAx>
      <c:valAx>
        <c:axId val="77594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77777777777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655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gsfc_lw_up_all (Deseasonalised)</a:t>
            </a:r>
          </a:p>
        </c:rich>
      </c:tx>
      <c:layout>
        <c:manualLayout>
          <c:xMode val="edge"/>
          <c:yMode val="edge"/>
          <c:x val="0.2161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gsfc_lw_down_all!$B$1</c:f>
              <c:strCache>
                <c:ptCount val="1"/>
                <c:pt idx="0">
                  <c:v>gsfc_lw_dn_all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gsfc_lw_down_all!$A$3:$A$288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gsfc_lw_down_all!$C$3:$C$288</c:f>
              <c:numCache>
                <c:formatCode>General</c:formatCode>
                <c:ptCount val="286"/>
                <c:pt idx="0">
                  <c:v>344.5528</c:v>
                </c:pt>
                <c:pt idx="1">
                  <c:v>344.5936</c:v>
                </c:pt>
                <c:pt idx="2">
                  <c:v>344.6362</c:v>
                </c:pt>
                <c:pt idx="3">
                  <c:v>344.6807</c:v>
                </c:pt>
                <c:pt idx="4">
                  <c:v>344.7271</c:v>
                </c:pt>
                <c:pt idx="5">
                  <c:v>344.7749</c:v>
                </c:pt>
                <c:pt idx="6">
                  <c:v>344.824</c:v>
                </c:pt>
                <c:pt idx="7">
                  <c:v>344.8743</c:v>
                </c:pt>
                <c:pt idx="8">
                  <c:v>344.9257</c:v>
                </c:pt>
                <c:pt idx="9">
                  <c:v>344.978</c:v>
                </c:pt>
                <c:pt idx="10">
                  <c:v>345.0313</c:v>
                </c:pt>
                <c:pt idx="11">
                  <c:v>345.0909</c:v>
                </c:pt>
                <c:pt idx="12">
                  <c:v>345.1794</c:v>
                </c:pt>
                <c:pt idx="13">
                  <c:v>345.2744</c:v>
                </c:pt>
                <c:pt idx="14">
                  <c:v>345.3703</c:v>
                </c:pt>
                <c:pt idx="15">
                  <c:v>345.4617</c:v>
                </c:pt>
                <c:pt idx="16">
                  <c:v>345.546</c:v>
                </c:pt>
                <c:pt idx="17">
                  <c:v>345.6228</c:v>
                </c:pt>
                <c:pt idx="18">
                  <c:v>345.6929</c:v>
                </c:pt>
                <c:pt idx="19">
                  <c:v>345.7558</c:v>
                </c:pt>
                <c:pt idx="20">
                  <c:v>345.81</c:v>
                </c:pt>
                <c:pt idx="21">
                  <c:v>345.8533</c:v>
                </c:pt>
                <c:pt idx="22">
                  <c:v>345.8817</c:v>
                </c:pt>
                <c:pt idx="23">
                  <c:v>345.893</c:v>
                </c:pt>
                <c:pt idx="24">
                  <c:v>345.8882</c:v>
                </c:pt>
                <c:pt idx="25">
                  <c:v>345.8714</c:v>
                </c:pt>
                <c:pt idx="26">
                  <c:v>345.8488</c:v>
                </c:pt>
                <c:pt idx="27">
                  <c:v>345.8239</c:v>
                </c:pt>
                <c:pt idx="28">
                  <c:v>345.7976</c:v>
                </c:pt>
                <c:pt idx="29">
                  <c:v>345.7712</c:v>
                </c:pt>
                <c:pt idx="30">
                  <c:v>345.7457</c:v>
                </c:pt>
                <c:pt idx="31">
                  <c:v>345.723</c:v>
                </c:pt>
                <c:pt idx="32">
                  <c:v>345.7064</c:v>
                </c:pt>
                <c:pt idx="33">
                  <c:v>345.6979</c:v>
                </c:pt>
                <c:pt idx="34">
                  <c:v>345.6989</c:v>
                </c:pt>
                <c:pt idx="35">
                  <c:v>345.7115</c:v>
                </c:pt>
                <c:pt idx="36">
                  <c:v>345.7368</c:v>
                </c:pt>
                <c:pt idx="37">
                  <c:v>345.7723</c:v>
                </c:pt>
                <c:pt idx="38">
                  <c:v>345.8136</c:v>
                </c:pt>
                <c:pt idx="39">
                  <c:v>345.8578</c:v>
                </c:pt>
                <c:pt idx="40">
                  <c:v>345.9011</c:v>
                </c:pt>
                <c:pt idx="41">
                  <c:v>345.9393</c:v>
                </c:pt>
                <c:pt idx="42">
                  <c:v>345.97</c:v>
                </c:pt>
                <c:pt idx="43">
                  <c:v>345.9921</c:v>
                </c:pt>
                <c:pt idx="44">
                  <c:v>346.0038</c:v>
                </c:pt>
                <c:pt idx="45">
                  <c:v>346.0044</c:v>
                </c:pt>
                <c:pt idx="46">
                  <c:v>345.9937</c:v>
                </c:pt>
                <c:pt idx="47">
                  <c:v>345.9724</c:v>
                </c:pt>
                <c:pt idx="48">
                  <c:v>345.946</c:v>
                </c:pt>
                <c:pt idx="49">
                  <c:v>345.9224</c:v>
                </c:pt>
                <c:pt idx="50">
                  <c:v>345.9057</c:v>
                </c:pt>
                <c:pt idx="51">
                  <c:v>345.8982</c:v>
                </c:pt>
                <c:pt idx="52">
                  <c:v>345.9001</c:v>
                </c:pt>
                <c:pt idx="53">
                  <c:v>345.9131</c:v>
                </c:pt>
                <c:pt idx="54">
                  <c:v>345.9413</c:v>
                </c:pt>
                <c:pt idx="55">
                  <c:v>345.9877</c:v>
                </c:pt>
                <c:pt idx="56">
                  <c:v>346.0514</c:v>
                </c:pt>
                <c:pt idx="57">
                  <c:v>346.1286</c:v>
                </c:pt>
                <c:pt idx="58">
                  <c:v>346.215</c:v>
                </c:pt>
                <c:pt idx="59">
                  <c:v>346.3045</c:v>
                </c:pt>
                <c:pt idx="60">
                  <c:v>346.3836</c:v>
                </c:pt>
                <c:pt idx="61">
                  <c:v>346.441</c:v>
                </c:pt>
                <c:pt idx="62">
                  <c:v>346.4747</c:v>
                </c:pt>
                <c:pt idx="63">
                  <c:v>346.4857</c:v>
                </c:pt>
                <c:pt idx="64">
                  <c:v>346.4759</c:v>
                </c:pt>
                <c:pt idx="65">
                  <c:v>346.446</c:v>
                </c:pt>
                <c:pt idx="66">
                  <c:v>346.3964</c:v>
                </c:pt>
                <c:pt idx="67">
                  <c:v>346.3294</c:v>
                </c:pt>
                <c:pt idx="68">
                  <c:v>346.2475</c:v>
                </c:pt>
                <c:pt idx="69">
                  <c:v>346.1546</c:v>
                </c:pt>
                <c:pt idx="70">
                  <c:v>346.0573</c:v>
                </c:pt>
                <c:pt idx="71">
                  <c:v>345.963</c:v>
                </c:pt>
                <c:pt idx="72">
                  <c:v>345.8828</c:v>
                </c:pt>
                <c:pt idx="73">
                  <c:v>345.8256</c:v>
                </c:pt>
                <c:pt idx="74">
                  <c:v>345.7919</c:v>
                </c:pt>
                <c:pt idx="75">
                  <c:v>345.7781</c:v>
                </c:pt>
                <c:pt idx="76">
                  <c:v>345.7817</c:v>
                </c:pt>
                <c:pt idx="77">
                  <c:v>345.7996</c:v>
                </c:pt>
                <c:pt idx="78">
                  <c:v>345.8245</c:v>
                </c:pt>
                <c:pt idx="79">
                  <c:v>345.8496</c:v>
                </c:pt>
                <c:pt idx="80">
                  <c:v>345.8719</c:v>
                </c:pt>
                <c:pt idx="81">
                  <c:v>345.8883</c:v>
                </c:pt>
                <c:pt idx="82">
                  <c:v>345.8921</c:v>
                </c:pt>
                <c:pt idx="83">
                  <c:v>345.875</c:v>
                </c:pt>
                <c:pt idx="84">
                  <c:v>345.8339</c:v>
                </c:pt>
                <c:pt idx="85">
                  <c:v>345.7668</c:v>
                </c:pt>
                <c:pt idx="86">
                  <c:v>345.673</c:v>
                </c:pt>
                <c:pt idx="87">
                  <c:v>345.556</c:v>
                </c:pt>
                <c:pt idx="88">
                  <c:v>345.4209</c:v>
                </c:pt>
                <c:pt idx="89">
                  <c:v>345.2757</c:v>
                </c:pt>
                <c:pt idx="90">
                  <c:v>345.1311</c:v>
                </c:pt>
                <c:pt idx="91">
                  <c:v>344.9935</c:v>
                </c:pt>
                <c:pt idx="92">
                  <c:v>344.8701</c:v>
                </c:pt>
                <c:pt idx="93">
                  <c:v>344.7683</c:v>
                </c:pt>
                <c:pt idx="94">
                  <c:v>344.6945</c:v>
                </c:pt>
                <c:pt idx="95">
                  <c:v>344.6543</c:v>
                </c:pt>
                <c:pt idx="96">
                  <c:v>344.6469</c:v>
                </c:pt>
                <c:pt idx="97">
                  <c:v>344.669</c:v>
                </c:pt>
                <c:pt idx="98">
                  <c:v>344.7164</c:v>
                </c:pt>
                <c:pt idx="99">
                  <c:v>344.7829</c:v>
                </c:pt>
                <c:pt idx="100">
                  <c:v>344.86</c:v>
                </c:pt>
                <c:pt idx="101">
                  <c:v>344.9381</c:v>
                </c:pt>
                <c:pt idx="102">
                  <c:v>345.0133</c:v>
                </c:pt>
                <c:pt idx="103">
                  <c:v>345.0866</c:v>
                </c:pt>
                <c:pt idx="104">
                  <c:v>345.1577</c:v>
                </c:pt>
                <c:pt idx="105">
                  <c:v>345.2255</c:v>
                </c:pt>
                <c:pt idx="106">
                  <c:v>345.29</c:v>
                </c:pt>
                <c:pt idx="107">
                  <c:v>345.3534</c:v>
                </c:pt>
                <c:pt idx="108">
                  <c:v>345.416</c:v>
                </c:pt>
                <c:pt idx="109">
                  <c:v>345.4783</c:v>
                </c:pt>
                <c:pt idx="110">
                  <c:v>345.5447</c:v>
                </c:pt>
                <c:pt idx="111">
                  <c:v>345.6203</c:v>
                </c:pt>
                <c:pt idx="112">
                  <c:v>345.711</c:v>
                </c:pt>
                <c:pt idx="113">
                  <c:v>345.8203</c:v>
                </c:pt>
                <c:pt idx="114">
                  <c:v>345.9436</c:v>
                </c:pt>
                <c:pt idx="115">
                  <c:v>346.073</c:v>
                </c:pt>
                <c:pt idx="116">
                  <c:v>346.1982</c:v>
                </c:pt>
                <c:pt idx="117">
                  <c:v>346.3101</c:v>
                </c:pt>
                <c:pt idx="118">
                  <c:v>346.3993</c:v>
                </c:pt>
                <c:pt idx="119">
                  <c:v>346.4564</c:v>
                </c:pt>
                <c:pt idx="120">
                  <c:v>346.4762</c:v>
                </c:pt>
                <c:pt idx="121">
                  <c:v>346.4605</c:v>
                </c:pt>
                <c:pt idx="122">
                  <c:v>346.4134</c:v>
                </c:pt>
                <c:pt idx="123">
                  <c:v>346.3381</c:v>
                </c:pt>
                <c:pt idx="124">
                  <c:v>346.237</c:v>
                </c:pt>
                <c:pt idx="125">
                  <c:v>346.1137</c:v>
                </c:pt>
                <c:pt idx="126">
                  <c:v>345.9741</c:v>
                </c:pt>
                <c:pt idx="127">
                  <c:v>345.8272</c:v>
                </c:pt>
                <c:pt idx="128">
                  <c:v>345.6824</c:v>
                </c:pt>
                <c:pt idx="129">
                  <c:v>345.5461</c:v>
                </c:pt>
                <c:pt idx="130">
                  <c:v>345.4233</c:v>
                </c:pt>
                <c:pt idx="131">
                  <c:v>345.3161</c:v>
                </c:pt>
                <c:pt idx="132">
                  <c:v>345.2262</c:v>
                </c:pt>
                <c:pt idx="133">
                  <c:v>345.149</c:v>
                </c:pt>
                <c:pt idx="134">
                  <c:v>345.0802</c:v>
                </c:pt>
                <c:pt idx="135">
                  <c:v>345.0211</c:v>
                </c:pt>
                <c:pt idx="136">
                  <c:v>344.9766</c:v>
                </c:pt>
                <c:pt idx="137">
                  <c:v>344.9489</c:v>
                </c:pt>
                <c:pt idx="138">
                  <c:v>344.9361</c:v>
                </c:pt>
                <c:pt idx="139">
                  <c:v>344.9334</c:v>
                </c:pt>
                <c:pt idx="140">
                  <c:v>344.937</c:v>
                </c:pt>
                <c:pt idx="141">
                  <c:v>344.9455</c:v>
                </c:pt>
                <c:pt idx="142">
                  <c:v>344.9589</c:v>
                </c:pt>
                <c:pt idx="143">
                  <c:v>344.9801</c:v>
                </c:pt>
                <c:pt idx="144">
                  <c:v>345.0124</c:v>
                </c:pt>
                <c:pt idx="145">
                  <c:v>345.0615</c:v>
                </c:pt>
                <c:pt idx="146">
                  <c:v>345.1293</c:v>
                </c:pt>
                <c:pt idx="147">
                  <c:v>345.2085</c:v>
                </c:pt>
                <c:pt idx="148">
                  <c:v>345.2877</c:v>
                </c:pt>
                <c:pt idx="149">
                  <c:v>345.3568</c:v>
                </c:pt>
                <c:pt idx="150">
                  <c:v>345.4122</c:v>
                </c:pt>
                <c:pt idx="151">
                  <c:v>345.4523</c:v>
                </c:pt>
                <c:pt idx="152">
                  <c:v>345.4773</c:v>
                </c:pt>
                <c:pt idx="153">
                  <c:v>345.4881</c:v>
                </c:pt>
                <c:pt idx="154">
                  <c:v>345.4887</c:v>
                </c:pt>
                <c:pt idx="155">
                  <c:v>345.484</c:v>
                </c:pt>
                <c:pt idx="156">
                  <c:v>345.4749</c:v>
                </c:pt>
                <c:pt idx="157">
                  <c:v>345.4582</c:v>
                </c:pt>
                <c:pt idx="158">
                  <c:v>345.4321</c:v>
                </c:pt>
                <c:pt idx="159">
                  <c:v>345.4</c:v>
                </c:pt>
                <c:pt idx="160">
                  <c:v>345.3693</c:v>
                </c:pt>
                <c:pt idx="161">
                  <c:v>345.3488</c:v>
                </c:pt>
                <c:pt idx="162">
                  <c:v>345.3444</c:v>
                </c:pt>
                <c:pt idx="163">
                  <c:v>345.3574</c:v>
                </c:pt>
                <c:pt idx="164">
                  <c:v>345.3848</c:v>
                </c:pt>
                <c:pt idx="165">
                  <c:v>345.4235</c:v>
                </c:pt>
                <c:pt idx="166">
                  <c:v>345.4662</c:v>
                </c:pt>
                <c:pt idx="167">
                  <c:v>345.5049</c:v>
                </c:pt>
                <c:pt idx="168">
                  <c:v>345.5383</c:v>
                </c:pt>
                <c:pt idx="169">
                  <c:v>345.5697</c:v>
                </c:pt>
                <c:pt idx="170">
                  <c:v>345.6021</c:v>
                </c:pt>
                <c:pt idx="171">
                  <c:v>345.6345</c:v>
                </c:pt>
                <c:pt idx="172">
                  <c:v>345.6647</c:v>
                </c:pt>
                <c:pt idx="173">
                  <c:v>345.6919</c:v>
                </c:pt>
                <c:pt idx="174">
                  <c:v>345.718</c:v>
                </c:pt>
                <c:pt idx="175">
                  <c:v>345.7468</c:v>
                </c:pt>
                <c:pt idx="176">
                  <c:v>345.7817</c:v>
                </c:pt>
                <c:pt idx="177">
                  <c:v>345.8261</c:v>
                </c:pt>
                <c:pt idx="178">
                  <c:v>345.8877</c:v>
                </c:pt>
                <c:pt idx="179">
                  <c:v>345.9755</c:v>
                </c:pt>
                <c:pt idx="180">
                  <c:v>346.0935</c:v>
                </c:pt>
                <c:pt idx="181">
                  <c:v>346.2404</c:v>
                </c:pt>
                <c:pt idx="182">
                  <c:v>346.4115</c:v>
                </c:pt>
                <c:pt idx="183">
                  <c:v>346.6031</c:v>
                </c:pt>
                <c:pt idx="184">
                  <c:v>346.8101</c:v>
                </c:pt>
                <c:pt idx="185">
                  <c:v>347.0225</c:v>
                </c:pt>
                <c:pt idx="186">
                  <c:v>347.2279</c:v>
                </c:pt>
                <c:pt idx="187">
                  <c:v>347.4173</c:v>
                </c:pt>
                <c:pt idx="188">
                  <c:v>347.5858</c:v>
                </c:pt>
                <c:pt idx="189">
                  <c:v>347.7275</c:v>
                </c:pt>
                <c:pt idx="190">
                  <c:v>347.8346</c:v>
                </c:pt>
                <c:pt idx="191">
                  <c:v>347.9012</c:v>
                </c:pt>
                <c:pt idx="192">
                  <c:v>347.9267</c:v>
                </c:pt>
                <c:pt idx="193">
                  <c:v>347.9142</c:v>
                </c:pt>
                <c:pt idx="194">
                  <c:v>347.8681</c:v>
                </c:pt>
                <c:pt idx="195">
                  <c:v>347.7924</c:v>
                </c:pt>
                <c:pt idx="196">
                  <c:v>347.6947</c:v>
                </c:pt>
                <c:pt idx="197">
                  <c:v>347.5875</c:v>
                </c:pt>
                <c:pt idx="198">
                  <c:v>347.4817</c:v>
                </c:pt>
                <c:pt idx="199">
                  <c:v>347.3831</c:v>
                </c:pt>
                <c:pt idx="200">
                  <c:v>347.2974</c:v>
                </c:pt>
                <c:pt idx="201">
                  <c:v>347.2298</c:v>
                </c:pt>
                <c:pt idx="202">
                  <c:v>347.1835</c:v>
                </c:pt>
                <c:pt idx="203">
                  <c:v>347.1569</c:v>
                </c:pt>
                <c:pt idx="204">
                  <c:v>347.1436</c:v>
                </c:pt>
                <c:pt idx="205">
                  <c:v>347.1363</c:v>
                </c:pt>
                <c:pt idx="206">
                  <c:v>347.1319</c:v>
                </c:pt>
                <c:pt idx="207">
                  <c:v>347.1272</c:v>
                </c:pt>
                <c:pt idx="208">
                  <c:v>347.1159</c:v>
                </c:pt>
                <c:pt idx="209">
                  <c:v>347.0938</c:v>
                </c:pt>
                <c:pt idx="210">
                  <c:v>347.0597</c:v>
                </c:pt>
                <c:pt idx="211">
                  <c:v>347.0176</c:v>
                </c:pt>
                <c:pt idx="212">
                  <c:v>346.971</c:v>
                </c:pt>
                <c:pt idx="213">
                  <c:v>346.9212</c:v>
                </c:pt>
                <c:pt idx="214">
                  <c:v>346.8717</c:v>
                </c:pt>
                <c:pt idx="215">
                  <c:v>346.8269</c:v>
                </c:pt>
                <c:pt idx="216">
                  <c:v>346.7887</c:v>
                </c:pt>
                <c:pt idx="217">
                  <c:v>346.7573</c:v>
                </c:pt>
                <c:pt idx="218">
                  <c:v>346.7325</c:v>
                </c:pt>
                <c:pt idx="219">
                  <c:v>346.7211</c:v>
                </c:pt>
                <c:pt idx="220">
                  <c:v>346.7317</c:v>
                </c:pt>
                <c:pt idx="221">
                  <c:v>346.7664</c:v>
                </c:pt>
                <c:pt idx="222">
                  <c:v>346.8226</c:v>
                </c:pt>
                <c:pt idx="223">
                  <c:v>346.8935</c:v>
                </c:pt>
                <c:pt idx="224">
                  <c:v>346.972</c:v>
                </c:pt>
                <c:pt idx="225">
                  <c:v>347.0506</c:v>
                </c:pt>
                <c:pt idx="226">
                  <c:v>347.1228</c:v>
                </c:pt>
                <c:pt idx="227">
                  <c:v>347.184</c:v>
                </c:pt>
                <c:pt idx="228">
                  <c:v>347.2384</c:v>
                </c:pt>
                <c:pt idx="229">
                  <c:v>347.2978</c:v>
                </c:pt>
                <c:pt idx="230">
                  <c:v>347.3704</c:v>
                </c:pt>
                <c:pt idx="231">
                  <c:v>347.4547</c:v>
                </c:pt>
                <c:pt idx="232">
                  <c:v>347.5416</c:v>
                </c:pt>
                <c:pt idx="233">
                  <c:v>347.6203</c:v>
                </c:pt>
                <c:pt idx="234">
                  <c:v>347.682</c:v>
                </c:pt>
                <c:pt idx="235">
                  <c:v>347.7185</c:v>
                </c:pt>
                <c:pt idx="236">
                  <c:v>347.7262</c:v>
                </c:pt>
                <c:pt idx="237">
                  <c:v>347.7108</c:v>
                </c:pt>
                <c:pt idx="238">
                  <c:v>347.6831</c:v>
                </c:pt>
                <c:pt idx="239">
                  <c:v>347.6537</c:v>
                </c:pt>
                <c:pt idx="240">
                  <c:v>347.6237</c:v>
                </c:pt>
                <c:pt idx="241">
                  <c:v>347.586</c:v>
                </c:pt>
                <c:pt idx="242">
                  <c:v>347.532</c:v>
                </c:pt>
                <c:pt idx="243">
                  <c:v>347.4534</c:v>
                </c:pt>
                <c:pt idx="244">
                  <c:v>347.3477</c:v>
                </c:pt>
                <c:pt idx="245">
                  <c:v>347.2215</c:v>
                </c:pt>
                <c:pt idx="246">
                  <c:v>347.0885</c:v>
                </c:pt>
                <c:pt idx="247">
                  <c:v>346.9659</c:v>
                </c:pt>
                <c:pt idx="248">
                  <c:v>346.869</c:v>
                </c:pt>
                <c:pt idx="249">
                  <c:v>346.8057</c:v>
                </c:pt>
                <c:pt idx="250">
                  <c:v>346.7717</c:v>
                </c:pt>
                <c:pt idx="251">
                  <c:v>346.759</c:v>
                </c:pt>
                <c:pt idx="252">
                  <c:v>346.7619</c:v>
                </c:pt>
                <c:pt idx="253">
                  <c:v>346.7762</c:v>
                </c:pt>
                <c:pt idx="254">
                  <c:v>346.799</c:v>
                </c:pt>
                <c:pt idx="255">
                  <c:v>346.8304</c:v>
                </c:pt>
                <c:pt idx="256">
                  <c:v>346.8747</c:v>
                </c:pt>
                <c:pt idx="257">
                  <c:v>346.9324</c:v>
                </c:pt>
                <c:pt idx="258">
                  <c:v>346.9991</c:v>
                </c:pt>
                <c:pt idx="259">
                  <c:v>347.0699</c:v>
                </c:pt>
                <c:pt idx="260">
                  <c:v>347.1372</c:v>
                </c:pt>
                <c:pt idx="261">
                  <c:v>347.1924</c:v>
                </c:pt>
                <c:pt idx="262">
                  <c:v>347.2294</c:v>
                </c:pt>
                <c:pt idx="263">
                  <c:v>347.2437</c:v>
                </c:pt>
                <c:pt idx="264">
                  <c:v>347.2368</c:v>
                </c:pt>
                <c:pt idx="265">
                  <c:v>347.2179</c:v>
                </c:pt>
                <c:pt idx="266">
                  <c:v>347.198</c:v>
                </c:pt>
                <c:pt idx="267">
                  <c:v>347.1868</c:v>
                </c:pt>
                <c:pt idx="268">
                  <c:v>347.191</c:v>
                </c:pt>
                <c:pt idx="269">
                  <c:v>347.2159</c:v>
                </c:pt>
                <c:pt idx="270">
                  <c:v>347.264</c:v>
                </c:pt>
                <c:pt idx="271">
                  <c:v>347.3351</c:v>
                </c:pt>
                <c:pt idx="272">
                  <c:v>347.4283</c:v>
                </c:pt>
                <c:pt idx="273">
                  <c:v>347.5431</c:v>
                </c:pt>
                <c:pt idx="274">
                  <c:v>347.6829</c:v>
                </c:pt>
                <c:pt idx="275">
                  <c:v>347.9123</c:v>
                </c:pt>
                <c:pt idx="276">
                  <c:v>348.1583</c:v>
                </c:pt>
                <c:pt idx="277">
                  <c:v>348.4098</c:v>
                </c:pt>
                <c:pt idx="278">
                  <c:v>348.6655</c:v>
                </c:pt>
                <c:pt idx="279">
                  <c:v>348.9251</c:v>
                </c:pt>
                <c:pt idx="280">
                  <c:v>349.1884</c:v>
                </c:pt>
                <c:pt idx="281">
                  <c:v>349.4551</c:v>
                </c:pt>
                <c:pt idx="282">
                  <c:v>349.7253</c:v>
                </c:pt>
                <c:pt idx="283">
                  <c:v>349.999</c:v>
                </c:pt>
                <c:pt idx="284">
                  <c:v>350.2763</c:v>
                </c:pt>
                <c:pt idx="285">
                  <c:v>350.5572</c:v>
                </c:pt>
              </c:numCache>
            </c:numRef>
          </c:yVal>
          <c:smooth val="0"/>
        </c:ser>
        <c:axId val="86867908"/>
        <c:axId val="38781289"/>
      </c:scatterChart>
      <c:valAx>
        <c:axId val="86867908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81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81289"/>
        <c:crosses val="autoZero"/>
        <c:crossBetween val="midCat"/>
      </c:valAx>
      <c:valAx>
        <c:axId val="38781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66666666666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679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170640</xdr:colOff>
      <xdr:row>3</xdr:row>
      <xdr:rowOff>58680</xdr:rowOff>
    </xdr:from>
    <xdr:to>
      <xdr:col>16</xdr:col>
      <xdr:colOff>240840</xdr:colOff>
      <xdr:row>19</xdr:row>
      <xdr:rowOff>67320</xdr:rowOff>
    </xdr:to>
    <xdr:graphicFrame>
      <xdr:nvGraphicFramePr>
        <xdr:cNvPr id="0" name=""/>
        <xdr:cNvGraphicFramePr/>
      </xdr:nvGraphicFramePr>
      <xdr:xfrm>
        <a:off x="8146080" y="66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175320</xdr:colOff>
      <xdr:row>20</xdr:row>
      <xdr:rowOff>115560</xdr:rowOff>
    </xdr:from>
    <xdr:to>
      <xdr:col>16</xdr:col>
      <xdr:colOff>245520</xdr:colOff>
      <xdr:row>36</xdr:row>
      <xdr:rowOff>124200</xdr:rowOff>
    </xdr:to>
    <xdr:graphicFrame>
      <xdr:nvGraphicFramePr>
        <xdr:cNvPr id="1" name=""/>
        <xdr:cNvGraphicFramePr/>
      </xdr:nvGraphicFramePr>
      <xdr:xfrm>
        <a:off x="8150760" y="4154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252720</xdr:colOff>
      <xdr:row>26</xdr:row>
      <xdr:rowOff>154440</xdr:rowOff>
    </xdr:from>
    <xdr:to>
      <xdr:col>8</xdr:col>
      <xdr:colOff>371520</xdr:colOff>
      <xdr:row>49</xdr:row>
      <xdr:rowOff>139680</xdr:rowOff>
    </xdr:to>
    <xdr:graphicFrame>
      <xdr:nvGraphicFramePr>
        <xdr:cNvPr id="14" name=""/>
        <xdr:cNvGraphicFramePr/>
      </xdr:nvGraphicFramePr>
      <xdr:xfrm>
        <a:off x="252720" y="5297040"/>
        <a:ext cx="6621120" cy="37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372240</xdr:colOff>
      <xdr:row>3</xdr:row>
      <xdr:rowOff>126720</xdr:rowOff>
    </xdr:from>
    <xdr:to>
      <xdr:col>11</xdr:col>
      <xdr:colOff>442440</xdr:colOff>
      <xdr:row>19</xdr:row>
      <xdr:rowOff>135360</xdr:rowOff>
    </xdr:to>
    <xdr:graphicFrame>
      <xdr:nvGraphicFramePr>
        <xdr:cNvPr id="2" name=""/>
        <xdr:cNvGraphicFramePr/>
      </xdr:nvGraphicFramePr>
      <xdr:xfrm>
        <a:off x="4178880" y="73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26280</xdr:colOff>
      <xdr:row>2</xdr:row>
      <xdr:rowOff>197640</xdr:rowOff>
    </xdr:from>
    <xdr:to>
      <xdr:col>12</xdr:col>
      <xdr:colOff>96480</xdr:colOff>
      <xdr:row>19</xdr:row>
      <xdr:rowOff>4680</xdr:rowOff>
    </xdr:to>
    <xdr:graphicFrame>
      <xdr:nvGraphicFramePr>
        <xdr:cNvPr id="3" name=""/>
        <xdr:cNvGraphicFramePr/>
      </xdr:nvGraphicFramePr>
      <xdr:xfrm>
        <a:off x="4645080" y="59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24120</xdr:colOff>
      <xdr:row>3</xdr:row>
      <xdr:rowOff>41400</xdr:rowOff>
    </xdr:from>
    <xdr:to>
      <xdr:col>12</xdr:col>
      <xdr:colOff>93960</xdr:colOff>
      <xdr:row>19</xdr:row>
      <xdr:rowOff>50400</xdr:rowOff>
    </xdr:to>
    <xdr:graphicFrame>
      <xdr:nvGraphicFramePr>
        <xdr:cNvPr id="4" name=""/>
        <xdr:cNvGraphicFramePr/>
      </xdr:nvGraphicFramePr>
      <xdr:xfrm>
        <a:off x="4402800" y="635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70920</xdr:colOff>
      <xdr:row>2</xdr:row>
      <xdr:rowOff>199800</xdr:rowOff>
    </xdr:from>
    <xdr:to>
      <xdr:col>12</xdr:col>
      <xdr:colOff>141120</xdr:colOff>
      <xdr:row>19</xdr:row>
      <xdr:rowOff>6840</xdr:rowOff>
    </xdr:to>
    <xdr:graphicFrame>
      <xdr:nvGraphicFramePr>
        <xdr:cNvPr id="5" name=""/>
        <xdr:cNvGraphicFramePr/>
      </xdr:nvGraphicFramePr>
      <xdr:xfrm>
        <a:off x="4677840" y="59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78120</xdr:colOff>
      <xdr:row>20</xdr:row>
      <xdr:rowOff>59400</xdr:rowOff>
    </xdr:from>
    <xdr:to>
      <xdr:col>12</xdr:col>
      <xdr:colOff>148320</xdr:colOff>
      <xdr:row>36</xdr:row>
      <xdr:rowOff>68040</xdr:rowOff>
    </xdr:to>
    <xdr:graphicFrame>
      <xdr:nvGraphicFramePr>
        <xdr:cNvPr id="6" name=""/>
        <xdr:cNvGraphicFramePr/>
      </xdr:nvGraphicFramePr>
      <xdr:xfrm>
        <a:off x="4685040" y="4086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809640</xdr:colOff>
      <xdr:row>3</xdr:row>
      <xdr:rowOff>10800</xdr:rowOff>
    </xdr:from>
    <xdr:to>
      <xdr:col>12</xdr:col>
      <xdr:colOff>66600</xdr:colOff>
      <xdr:row>19</xdr:row>
      <xdr:rowOff>19800</xdr:rowOff>
    </xdr:to>
    <xdr:graphicFrame>
      <xdr:nvGraphicFramePr>
        <xdr:cNvPr id="7" name=""/>
        <xdr:cNvGraphicFramePr/>
      </xdr:nvGraphicFramePr>
      <xdr:xfrm>
        <a:off x="4583160" y="60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358920</xdr:colOff>
      <xdr:row>3</xdr:row>
      <xdr:rowOff>48600</xdr:rowOff>
    </xdr:from>
    <xdr:to>
      <xdr:col>12</xdr:col>
      <xdr:colOff>429120</xdr:colOff>
      <xdr:row>19</xdr:row>
      <xdr:rowOff>57600</xdr:rowOff>
    </xdr:to>
    <xdr:graphicFrame>
      <xdr:nvGraphicFramePr>
        <xdr:cNvPr id="8" name=""/>
        <xdr:cNvGraphicFramePr/>
      </xdr:nvGraphicFramePr>
      <xdr:xfrm>
        <a:off x="4965120" y="64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371160</xdr:colOff>
      <xdr:row>21</xdr:row>
      <xdr:rowOff>3960</xdr:rowOff>
    </xdr:from>
    <xdr:to>
      <xdr:col>12</xdr:col>
      <xdr:colOff>441360</xdr:colOff>
      <xdr:row>37</xdr:row>
      <xdr:rowOff>12600</xdr:rowOff>
    </xdr:to>
    <xdr:graphicFrame>
      <xdr:nvGraphicFramePr>
        <xdr:cNvPr id="9" name=""/>
        <xdr:cNvGraphicFramePr/>
      </xdr:nvGraphicFramePr>
      <xdr:xfrm>
        <a:off x="4977360" y="4232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508680</xdr:colOff>
      <xdr:row>4</xdr:row>
      <xdr:rowOff>75600</xdr:rowOff>
    </xdr:from>
    <xdr:to>
      <xdr:col>14</xdr:col>
      <xdr:colOff>141840</xdr:colOff>
      <xdr:row>20</xdr:row>
      <xdr:rowOff>84240</xdr:rowOff>
    </xdr:to>
    <xdr:graphicFrame>
      <xdr:nvGraphicFramePr>
        <xdr:cNvPr id="10" name=""/>
        <xdr:cNvGraphicFramePr/>
      </xdr:nvGraphicFramePr>
      <xdr:xfrm>
        <a:off x="7157520" y="871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484560</xdr:colOff>
      <xdr:row>21</xdr:row>
      <xdr:rowOff>92160</xdr:rowOff>
    </xdr:from>
    <xdr:to>
      <xdr:col>14</xdr:col>
      <xdr:colOff>117720</xdr:colOff>
      <xdr:row>37</xdr:row>
      <xdr:rowOff>100800</xdr:rowOff>
    </xdr:to>
    <xdr:graphicFrame>
      <xdr:nvGraphicFramePr>
        <xdr:cNvPr id="11" name=""/>
        <xdr:cNvGraphicFramePr/>
      </xdr:nvGraphicFramePr>
      <xdr:xfrm>
        <a:off x="7133400" y="432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500040</xdr:colOff>
      <xdr:row>38</xdr:row>
      <xdr:rowOff>198720</xdr:rowOff>
    </xdr:from>
    <xdr:to>
      <xdr:col>14</xdr:col>
      <xdr:colOff>133200</xdr:colOff>
      <xdr:row>55</xdr:row>
      <xdr:rowOff>5760</xdr:rowOff>
    </xdr:to>
    <xdr:graphicFrame>
      <xdr:nvGraphicFramePr>
        <xdr:cNvPr id="12" name=""/>
        <xdr:cNvGraphicFramePr/>
      </xdr:nvGraphicFramePr>
      <xdr:xfrm>
        <a:off x="7148880" y="7860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340920</xdr:colOff>
      <xdr:row>2</xdr:row>
      <xdr:rowOff>60480</xdr:rowOff>
    </xdr:from>
    <xdr:to>
      <xdr:col>11</xdr:col>
      <xdr:colOff>411120</xdr:colOff>
      <xdr:row>18</xdr:row>
      <xdr:rowOff>69120</xdr:rowOff>
    </xdr:to>
    <xdr:graphicFrame>
      <xdr:nvGraphicFramePr>
        <xdr:cNvPr id="13" name=""/>
        <xdr:cNvGraphicFramePr/>
      </xdr:nvGraphicFramePr>
      <xdr:xfrm>
        <a:off x="4339440" y="59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1" width="19.0357142857143"/>
    <col collapsed="false" hidden="false" max="2" min="2" style="2" width="22.8418367346939"/>
    <col collapsed="false" hidden="false" max="1025" min="3" style="3" width="11.5204081632653"/>
  </cols>
  <sheetData>
    <row r="1" s="9" customFormat="true" ht="21.25" hidden="false" customHeight="true" outlineLevel="0" collapsed="false">
      <c r="A1" s="4" t="s">
        <v>0</v>
      </c>
      <c r="B1" s="5" t="s">
        <v>1</v>
      </c>
      <c r="C1" s="6" t="s">
        <v>2</v>
      </c>
      <c r="D1" s="6"/>
      <c r="E1" s="7" t="s">
        <v>3</v>
      </c>
      <c r="F1" s="8"/>
    </row>
    <row r="2" s="9" customFormat="true" ht="21.25" hidden="false" customHeight="true" outlineLevel="0" collapsed="false">
      <c r="A2" s="4"/>
      <c r="B2" s="5"/>
      <c r="C2" s="10" t="n">
        <v>36586</v>
      </c>
      <c r="D2" s="10" t="n">
        <v>45261</v>
      </c>
      <c r="E2" s="7"/>
      <c r="F2" s="8"/>
    </row>
    <row r="3" customFormat="false" ht="15.9" hidden="false" customHeight="true" outlineLevel="0" collapsed="false">
      <c r="A3" s="5" t="s">
        <v>4</v>
      </c>
      <c r="B3" s="5"/>
      <c r="C3" s="5"/>
      <c r="D3" s="5"/>
      <c r="E3" s="5"/>
    </row>
    <row r="4" customFormat="false" ht="26.85" hidden="false" customHeight="false" outlineLevel="0" collapsed="false">
      <c r="A4" s="11" t="s">
        <v>5</v>
      </c>
      <c r="B4" s="12" t="s">
        <v>6</v>
      </c>
      <c r="C4" s="13" t="n">
        <f aca="false">gsolar!D3</f>
        <v>340.182265500184</v>
      </c>
      <c r="D4" s="13" t="n">
        <f aca="false">gsolar!D288</f>
        <v>340.222807762561</v>
      </c>
      <c r="E4" s="13" t="n">
        <f aca="false">ROUND(D4,2) - ROUND(C4,2)</f>
        <v>0.0400000000000205</v>
      </c>
    </row>
    <row r="5" customFormat="false" ht="26.85" hidden="false" customHeight="false" outlineLevel="0" collapsed="false">
      <c r="A5" s="11" t="s">
        <v>7</v>
      </c>
      <c r="B5" s="12" t="s">
        <v>8</v>
      </c>
      <c r="C5" s="14" t="n">
        <f aca="false">gtoa_sw_all!D3</f>
        <v>99.9188865146919</v>
      </c>
      <c r="D5" s="14" t="n">
        <f aca="false">gtoa_sw_all!D288</f>
        <v>97.9957066987777</v>
      </c>
      <c r="E5" s="13" t="n">
        <f aca="false">ROUND(D5,2) - ROUND(C5,2)</f>
        <v>-1.92</v>
      </c>
    </row>
    <row r="6" customFormat="false" ht="26.85" hidden="false" customHeight="false" outlineLevel="0" collapsed="false">
      <c r="A6" s="11" t="s">
        <v>9</v>
      </c>
      <c r="B6" s="12" t="s">
        <v>10</v>
      </c>
      <c r="C6" s="13" t="n">
        <f aca="false">gsfc_sw_up_all!D3</f>
        <v>23.823419356843</v>
      </c>
      <c r="D6" s="13" t="n">
        <f aca="false">gsfc_sw_up_all!D288</f>
        <v>23.110930284459</v>
      </c>
      <c r="E6" s="13" t="n">
        <f aca="false">ROUND(D6,2) - ROUND(C6,2)</f>
        <v>-0.710000000000001</v>
      </c>
    </row>
    <row r="7" customFormat="false" ht="26.85" hidden="false" customHeight="false" outlineLevel="0" collapsed="false">
      <c r="A7" s="11" t="s">
        <v>11</v>
      </c>
      <c r="B7" s="12" t="s">
        <v>12</v>
      </c>
      <c r="C7" s="13" t="n">
        <f aca="false">gsfc_sw_down_all!D3 - gsfc_sw_up_all!D3</f>
        <v>163.172587082653</v>
      </c>
      <c r="D7" s="13" t="n">
        <f aca="false">gsfc_sw_down_all!D288 - gsfc_sw_up_all!D288</f>
        <v>164.260474138725</v>
      </c>
      <c r="E7" s="13" t="n">
        <f aca="false">ROUND(D7,2) - ROUND(C7,2)</f>
        <v>1.09</v>
      </c>
    </row>
    <row r="8" customFormat="false" ht="39.55" hidden="false" customHeight="false" outlineLevel="0" collapsed="false">
      <c r="A8" s="11" t="s">
        <v>13</v>
      </c>
      <c r="B8" s="12" t="s">
        <v>14</v>
      </c>
      <c r="C8" s="13" t="n">
        <f aca="false">gtoa_sw_all!D3 - gsfc_sw_up_all!D3</f>
        <v>76.0954671578489</v>
      </c>
      <c r="D8" s="13" t="n">
        <f aca="false">gtoa_sw_all!D288 - gsfc_sw_up_all!D288</f>
        <v>74.8847764143187</v>
      </c>
      <c r="E8" s="13" t="n">
        <f aca="false">ROUND(D8,2) - ROUND(C8,2)</f>
        <v>-1.22</v>
      </c>
    </row>
    <row r="9" customFormat="false" ht="52.2" hidden="false" customHeight="false" outlineLevel="0" collapsed="false">
      <c r="A9" s="11" t="s">
        <v>15</v>
      </c>
      <c r="B9" s="12" t="s">
        <v>16</v>
      </c>
      <c r="C9" s="13" t="n">
        <f aca="false">gsolar!D3 - ((gsfc_sw_down_all!D3 - gsfc_sw_up_all!D3) + gtoa_sw_all!D3)</f>
        <v>77.0907919028398</v>
      </c>
      <c r="D9" s="13" t="n">
        <f aca="false">gsolar!D288 - ((gsfc_sw_down_all!D288 - gsfc_sw_up_all!D288) + gtoa_sw_all!D288)</f>
        <v>77.9666269250582</v>
      </c>
      <c r="E9" s="13" t="n">
        <f aca="false">ROUND(D9,2) - ROUND(C9,2)</f>
        <v>0.879999999999995</v>
      </c>
    </row>
    <row r="10" customFormat="false" ht="26.85" hidden="false" customHeight="false" outlineLevel="0" collapsed="false">
      <c r="A10" s="15" t="s">
        <v>17</v>
      </c>
      <c r="B10" s="12" t="s">
        <v>18</v>
      </c>
      <c r="C10" s="13" t="n">
        <f aca="false">gtoa_cre!G3</f>
        <v>-45.712963845655</v>
      </c>
      <c r="D10" s="13" t="n">
        <f aca="false">gtoa_cre!G288</f>
        <v>-44.6316037143174</v>
      </c>
      <c r="E10" s="13" t="n">
        <f aca="false">ROUND(D10,2) - ROUND(C10,2)</f>
        <v>1.08</v>
      </c>
    </row>
    <row r="11" customFormat="false" ht="15.9" hidden="false" customHeight="true" outlineLevel="0" collapsed="false">
      <c r="A11" s="5" t="s">
        <v>19</v>
      </c>
      <c r="B11" s="5"/>
      <c r="C11" s="5"/>
      <c r="D11" s="5"/>
      <c r="E11" s="5"/>
    </row>
    <row r="12" customFormat="false" ht="44.95" hidden="false" customHeight="true" outlineLevel="0" collapsed="false">
      <c r="A12" s="11" t="s">
        <v>20</v>
      </c>
      <c r="B12" s="12" t="s">
        <v>21</v>
      </c>
      <c r="C12" s="13" t="n">
        <f aca="false">gtoa_lw_all!D3</f>
        <v>239.985541340403</v>
      </c>
      <c r="D12" s="13" t="n">
        <f aca="false">gtoa_lw_all!D288</f>
        <v>240.772396709776</v>
      </c>
      <c r="E12" s="13" t="n">
        <f aca="false">ROUND(D12,2) - ROUND(C12,2)</f>
        <v>0.780000000000001</v>
      </c>
    </row>
    <row r="13" customFormat="false" ht="37.45" hidden="false" customHeight="true" outlineLevel="0" collapsed="false">
      <c r="A13" s="11" t="s">
        <v>22</v>
      </c>
      <c r="B13" s="12" t="s">
        <v>23</v>
      </c>
      <c r="C13" s="13" t="n">
        <f aca="false">gsfc_lw_up_all!D3</f>
        <v>396.873408250684</v>
      </c>
      <c r="D13" s="13" t="n">
        <f aca="false">gsfc_lw_up_all!D288</f>
        <v>400.269408919807</v>
      </c>
      <c r="E13" s="13" t="n">
        <f aca="false">ROUND(D13,2) - ROUND(C13,2)</f>
        <v>3.39999999999998</v>
      </c>
    </row>
    <row r="14" customFormat="false" ht="29.95" hidden="false" customHeight="false" outlineLevel="0" collapsed="false">
      <c r="A14" s="11" t="s">
        <v>24</v>
      </c>
      <c r="B14" s="12" t="s">
        <v>25</v>
      </c>
      <c r="C14" s="13" t="n">
        <f aca="false">gsfc_lw_down_all!D3</f>
        <v>344.940448059783</v>
      </c>
      <c r="D14" s="13" t="n">
        <f aca="false">gsfc_lw_down_all!D288</f>
        <v>347.581723963835</v>
      </c>
      <c r="E14" s="13" t="n">
        <f aca="false">ROUND(D14,2) - ROUND(C14,2)</f>
        <v>2.63999999999999</v>
      </c>
    </row>
    <row r="15" customFormat="false" ht="29.95" hidden="false" customHeight="false" outlineLevel="0" collapsed="false">
      <c r="A15" s="11" t="s">
        <v>26</v>
      </c>
      <c r="B15" s="12" t="s">
        <v>27</v>
      </c>
      <c r="C15" s="13" t="n">
        <f aca="false">C13-C14</f>
        <v>51.9329601909014</v>
      </c>
      <c r="D15" s="13" t="n">
        <f aca="false">D13-D14</f>
        <v>52.6876849559726</v>
      </c>
      <c r="E15" s="13" t="n">
        <f aca="false">ROUND(D15,2) - ROUND(C15,2)</f>
        <v>0.759999999999998</v>
      </c>
    </row>
    <row r="16" customFormat="false" ht="39.55" hidden="false" customHeight="false" outlineLevel="0" collapsed="false">
      <c r="A16" s="11" t="s">
        <v>28</v>
      </c>
      <c r="B16" s="12" t="s">
        <v>29</v>
      </c>
      <c r="C16" s="13" t="n">
        <f aca="false">C12-C15</f>
        <v>188.052581149502</v>
      </c>
      <c r="D16" s="13" t="n">
        <f aca="false">D12-D15</f>
        <v>188.084711753803</v>
      </c>
      <c r="E16" s="13" t="n">
        <f aca="false">ROUND(D16,2) - ROUND(C16,2)</f>
        <v>0.0300000000000011</v>
      </c>
    </row>
    <row r="17" customFormat="false" ht="58.1" hidden="false" customHeight="false" outlineLevel="0" collapsed="false">
      <c r="A17" s="11" t="s">
        <v>30</v>
      </c>
      <c r="B17" s="12" t="s">
        <v>31</v>
      </c>
      <c r="C17" s="13" t="n">
        <f aca="false">(C7 + C14) - C13</f>
        <v>111.239626891751</v>
      </c>
      <c r="D17" s="13" t="n">
        <f aca="false">(D7 + D14) - D13</f>
        <v>111.572789182753</v>
      </c>
      <c r="E17" s="13" t="n">
        <f aca="false">ROUND(D17,2) - ROUND(C17,2)</f>
        <v>0.329999999999998</v>
      </c>
    </row>
    <row r="18" customFormat="false" ht="29.95" hidden="false" customHeight="false" outlineLevel="0" collapsed="false">
      <c r="A18" s="15" t="s">
        <v>17</v>
      </c>
      <c r="B18" s="12" t="s">
        <v>32</v>
      </c>
      <c r="C18" s="13" t="n">
        <f aca="false">gtoa_cre!D3</f>
        <v>26.129474682883</v>
      </c>
      <c r="D18" s="13" t="n">
        <f aca="false">gtoa_cre!D288</f>
        <v>25.045769312604</v>
      </c>
      <c r="E18" s="13" t="n">
        <f aca="false">ROUND(D18,2) - ROUND(C18,2)</f>
        <v>-1.08</v>
      </c>
    </row>
    <row r="19" customFormat="false" ht="15.9" hidden="false" customHeight="true" outlineLevel="0" collapsed="false">
      <c r="A19" s="5" t="s">
        <v>33</v>
      </c>
      <c r="B19" s="5"/>
      <c r="C19" s="5"/>
      <c r="D19" s="5"/>
      <c r="E19" s="5"/>
    </row>
    <row r="20" customFormat="false" ht="58.1" hidden="false" customHeight="false" outlineLevel="0" collapsed="false">
      <c r="A20" s="5" t="s">
        <v>34</v>
      </c>
      <c r="B20" s="12" t="s">
        <v>35</v>
      </c>
      <c r="C20" s="13" t="n">
        <f aca="false">POWER((C13/0.00000005670374419),0.25)</f>
        <v>289.241140981805</v>
      </c>
      <c r="D20" s="13" t="n">
        <f aca="false">POWER((D13/0.00000005670374419),0.25)</f>
        <v>289.857916262762</v>
      </c>
      <c r="E20" s="13" t="n">
        <f aca="false">ROUND(D20,2) - ROUND(C20,2)</f>
        <v>0.620000000000005</v>
      </c>
    </row>
    <row r="21" customFormat="false" ht="15.9" hidden="false" customHeight="false" outlineLevel="0" collapsed="false">
      <c r="A21" s="5" t="s">
        <v>36</v>
      </c>
      <c r="B21" s="12" t="s">
        <v>37</v>
      </c>
      <c r="C21" s="16" t="n">
        <f aca="false">RF!I3</f>
        <v>0</v>
      </c>
      <c r="D21" s="16" t="n">
        <f aca="false">RF!I26</f>
        <v>0.865</v>
      </c>
      <c r="E21" s="13" t="n">
        <f aca="false">ROUND(D21,2) - ROUND(C21,2)</f>
        <v>0.87</v>
      </c>
    </row>
    <row r="22" customFormat="false" ht="29.95" hidden="false" customHeight="false" outlineLevel="0" collapsed="false">
      <c r="A22" s="5" t="s">
        <v>38</v>
      </c>
      <c r="B22" s="12" t="s">
        <v>39</v>
      </c>
      <c r="C22" s="13" t="n">
        <f aca="false">C4 - (C5 + C12)</f>
        <v>0.27783764508905</v>
      </c>
      <c r="D22" s="13" t="n">
        <f aca="false">D4 - (D5 + D12)</f>
        <v>1.4547043540075</v>
      </c>
      <c r="E22" s="13" t="n">
        <f aca="false">ROUND(D22,2) - ROUND(C22,2)</f>
        <v>1.17</v>
      </c>
    </row>
    <row r="23" customFormat="false" ht="15" hidden="false" customHeight="false" outlineLevel="0" collapsed="false">
      <c r="A23" s="5"/>
      <c r="B23" s="12"/>
      <c r="C23" s="17"/>
      <c r="D23" s="17"/>
      <c r="E23" s="17"/>
    </row>
    <row r="24" customFormat="false" ht="29.95" hidden="false" customHeight="false" outlineLevel="0" collapsed="false">
      <c r="A24" s="5" t="s">
        <v>40</v>
      </c>
      <c r="B24" s="12" t="s">
        <v>41</v>
      </c>
      <c r="C24" s="13" t="n">
        <f aca="false">gcldarea_total_daynight!D3</f>
        <v>67.6875145278212</v>
      </c>
      <c r="D24" s="13" t="n">
        <f aca="false">gcldarea_total_daynight!D288</f>
        <v>67.1889451705065</v>
      </c>
      <c r="E24" s="13" t="n">
        <f aca="false">ROUND(D24,2) - ROUND(C24,2)</f>
        <v>-0.5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A2"/>
    <mergeCell ref="B1:B2"/>
    <mergeCell ref="C1:D1"/>
    <mergeCell ref="E1:E2"/>
    <mergeCell ref="F1:F2"/>
    <mergeCell ref="A3:E3"/>
    <mergeCell ref="A11:E11"/>
    <mergeCell ref="A19:E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" activeCellId="0" sqref="C3"/>
    </sheetView>
  </sheetViews>
  <sheetFormatPr defaultRowHeight="15"/>
  <cols>
    <col collapsed="false" hidden="false" max="1" min="1" style="18" width="10.4132653061225"/>
    <col collapsed="false" hidden="false" max="2" min="2" style="3" width="11.530612244898"/>
    <col collapsed="false" hidden="false" max="3" min="3" style="3" width="18.4030612244898"/>
    <col collapsed="false" hidden="false" max="4" min="4" style="3" width="16.3265306122449"/>
    <col collapsed="false" hidden="false" max="6" min="5" style="3" width="11.5204081632653"/>
    <col collapsed="false" hidden="false" max="7" min="7" style="18" width="11.5204081632653"/>
    <col collapsed="false" hidden="false" max="1025" min="8" style="3" width="11.5204081632653"/>
  </cols>
  <sheetData>
    <row r="1" customFormat="false" ht="15" hidden="false" customHeight="false" outlineLevel="0" collapsed="false">
      <c r="B1" s="27" t="s">
        <v>41</v>
      </c>
      <c r="C1" s="27"/>
      <c r="D1" s="27"/>
    </row>
    <row r="2" s="2" customFormat="true" ht="26.85" hidden="false" customHeight="false" outlineLevel="0" collapsed="false">
      <c r="A2" s="20" t="s">
        <v>43</v>
      </c>
      <c r="B2" s="20" t="s">
        <v>44</v>
      </c>
      <c r="C2" s="20" t="s">
        <v>45</v>
      </c>
      <c r="D2" s="20" t="s">
        <v>46</v>
      </c>
      <c r="E2" s="20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customFormat="false" ht="15.9" hidden="false" customHeight="false" outlineLevel="0" collapsed="false">
      <c r="A3" s="24" t="n">
        <v>36586</v>
      </c>
      <c r="B3" s="25" t="n">
        <v>67.3396</v>
      </c>
      <c r="C3" s="25" t="n">
        <v>68.0495</v>
      </c>
      <c r="D3" s="25" t="n">
        <f aca="false">(A3 * $B$301) + $B$302</f>
        <v>67.6875145278212</v>
      </c>
      <c r="E3" s="36"/>
    </row>
    <row r="4" customFormat="false" ht="15.9" hidden="false" customHeight="false" outlineLevel="0" collapsed="false">
      <c r="A4" s="24" t="n">
        <v>36617</v>
      </c>
      <c r="B4" s="25" t="n">
        <v>68.0424</v>
      </c>
      <c r="C4" s="25" t="n">
        <v>68.0174</v>
      </c>
      <c r="D4" s="25" t="n">
        <f aca="false">(A4 * $B$301) + $B$302</f>
        <v>67.6857328966884</v>
      </c>
      <c r="E4" s="36"/>
      <c r="G4" s="27"/>
      <c r="H4" s="27"/>
      <c r="I4" s="27"/>
      <c r="J4" s="27"/>
    </row>
    <row r="5" customFormat="false" ht="15.9" hidden="false" customHeight="false" outlineLevel="0" collapsed="false">
      <c r="A5" s="24" t="n">
        <v>36647</v>
      </c>
      <c r="B5" s="25" t="n">
        <v>68.6172</v>
      </c>
      <c r="C5" s="25" t="n">
        <v>67.9861</v>
      </c>
      <c r="D5" s="25" t="n">
        <f aca="false">(A5 * $B$301) + $B$302</f>
        <v>67.6840087375277</v>
      </c>
      <c r="E5" s="36"/>
      <c r="F5" s="27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customFormat="false" ht="15.9" hidden="false" customHeight="false" outlineLevel="0" collapsed="false">
      <c r="A6" s="24" t="n">
        <v>36678</v>
      </c>
      <c r="B6" s="25" t="n">
        <v>68.0569</v>
      </c>
      <c r="C6" s="25" t="n">
        <v>67.9558</v>
      </c>
      <c r="D6" s="25" t="n">
        <f aca="false">(A6 * $B$301) + $B$302</f>
        <v>67.6822271063949</v>
      </c>
      <c r="E6" s="36"/>
      <c r="F6" s="2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customFormat="false" ht="15.9" hidden="false" customHeight="false" outlineLevel="0" collapsed="false">
      <c r="A7" s="24" t="n">
        <v>36708</v>
      </c>
      <c r="B7" s="25" t="n">
        <v>67.643</v>
      </c>
      <c r="C7" s="25" t="n">
        <v>67.9265</v>
      </c>
      <c r="D7" s="25" t="n">
        <f aca="false">(A7 * $B$301) + $B$302</f>
        <v>67.6805029472342</v>
      </c>
      <c r="E7" s="36"/>
      <c r="F7" s="27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customFormat="false" ht="15.9" hidden="false" customHeight="false" outlineLevel="0" collapsed="false">
      <c r="A8" s="24" t="n">
        <v>36739</v>
      </c>
      <c r="B8" s="25" t="n">
        <v>66.6835</v>
      </c>
      <c r="C8" s="25" t="n">
        <v>67.8978</v>
      </c>
      <c r="D8" s="25" t="n">
        <f aca="false">(A8 * $B$301) + $B$302</f>
        <v>67.6787213161014</v>
      </c>
      <c r="E8" s="36"/>
      <c r="F8" s="27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customFormat="false" ht="15.9" hidden="false" customHeight="false" outlineLevel="0" collapsed="false">
      <c r="A9" s="24" t="n">
        <v>36770</v>
      </c>
      <c r="B9" s="25" t="n">
        <v>67.2669</v>
      </c>
      <c r="C9" s="25" t="n">
        <v>67.8696</v>
      </c>
      <c r="D9" s="25" t="n">
        <f aca="false">(A9 * $B$301) + $B$302</f>
        <v>67.6769396849686</v>
      </c>
      <c r="E9" s="36"/>
      <c r="F9" s="27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customFormat="false" ht="15.9" hidden="false" customHeight="false" outlineLevel="0" collapsed="false">
      <c r="A10" s="24" t="n">
        <v>36800</v>
      </c>
      <c r="B10" s="25" t="n">
        <v>69.4247</v>
      </c>
      <c r="C10" s="25" t="n">
        <v>67.8419</v>
      </c>
      <c r="D10" s="25" t="n">
        <f aca="false">(A10 * $B$301) + $B$302</f>
        <v>67.6752155258079</v>
      </c>
      <c r="E10" s="36"/>
      <c r="F10" s="2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customFormat="false" ht="15.9" hidden="false" customHeight="false" outlineLevel="0" collapsed="false">
      <c r="A11" s="24" t="n">
        <v>36831</v>
      </c>
      <c r="B11" s="25" t="n">
        <v>69.0678</v>
      </c>
      <c r="C11" s="25" t="n">
        <v>67.8144</v>
      </c>
      <c r="D11" s="25" t="n">
        <f aca="false">(A11 * $B$301) + $B$302</f>
        <v>67.6734338946751</v>
      </c>
      <c r="E11" s="36"/>
      <c r="F11" s="2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customFormat="false" ht="15.9" hidden="false" customHeight="false" outlineLevel="0" collapsed="false">
      <c r="A12" s="24" t="n">
        <v>36861</v>
      </c>
      <c r="B12" s="25" t="n">
        <v>68.2818</v>
      </c>
      <c r="C12" s="25" t="n">
        <v>67.7869</v>
      </c>
      <c r="D12" s="25" t="n">
        <f aca="false">(A12 * $B$301) + $B$302</f>
        <v>67.6717097355144</v>
      </c>
      <c r="E12" s="36"/>
      <c r="F12" s="27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customFormat="false" ht="15.9" hidden="false" customHeight="false" outlineLevel="0" collapsed="false">
      <c r="A13" s="24" t="n">
        <v>36892</v>
      </c>
      <c r="B13" s="25" t="n">
        <v>66.8852</v>
      </c>
      <c r="C13" s="25" t="n">
        <v>67.7592</v>
      </c>
      <c r="D13" s="25" t="n">
        <f aca="false">(A13 * $B$301) + $B$302</f>
        <v>67.6699281043816</v>
      </c>
      <c r="E13" s="36"/>
      <c r="F13" s="27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customFormat="false" ht="15.9" hidden="false" customHeight="false" outlineLevel="0" collapsed="false">
      <c r="A14" s="24" t="n">
        <v>36923</v>
      </c>
      <c r="B14" s="25" t="n">
        <v>67.1246</v>
      </c>
      <c r="C14" s="25" t="n">
        <v>67.7333</v>
      </c>
      <c r="D14" s="25" t="n">
        <f aca="false">(A14 * $B$301) + $B$302</f>
        <v>67.6681464732489</v>
      </c>
      <c r="E14" s="36"/>
      <c r="F14" s="2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customFormat="false" ht="15.9" hidden="false" customHeight="false" outlineLevel="0" collapsed="false">
      <c r="A15" s="24" t="n">
        <v>36951</v>
      </c>
      <c r="B15" s="25" t="n">
        <v>67.0794</v>
      </c>
      <c r="C15" s="25" t="n">
        <v>67.7177</v>
      </c>
      <c r="D15" s="25" t="n">
        <f aca="false">(A15 * $B$301) + $B$302</f>
        <v>67.6665372580322</v>
      </c>
      <c r="E15" s="36"/>
      <c r="F15" s="2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customFormat="false" ht="15.9" hidden="false" customHeight="false" outlineLevel="0" collapsed="false">
      <c r="A16" s="24" t="n">
        <v>36982</v>
      </c>
      <c r="B16" s="25" t="n">
        <v>67.7514</v>
      </c>
      <c r="C16" s="25" t="n">
        <v>67.7061</v>
      </c>
      <c r="D16" s="25" t="n">
        <f aca="false">(A16 * $B$301) + $B$302</f>
        <v>67.6647556268994</v>
      </c>
      <c r="E16" s="36"/>
      <c r="F16" s="2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customFormat="false" ht="15.9" hidden="false" customHeight="false" outlineLevel="0" collapsed="false">
      <c r="A17" s="24" t="n">
        <v>37012</v>
      </c>
      <c r="B17" s="25" t="n">
        <v>67.6693</v>
      </c>
      <c r="C17" s="25" t="n">
        <v>67.697</v>
      </c>
      <c r="D17" s="25" t="n">
        <f aca="false">(A17 * $B$301) + $B$302</f>
        <v>67.6630314677387</v>
      </c>
      <c r="E17" s="36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customFormat="false" ht="15.9" hidden="false" customHeight="false" outlineLevel="0" collapsed="false">
      <c r="A18" s="24" t="n">
        <v>37043</v>
      </c>
      <c r="B18" s="25" t="n">
        <v>67.72</v>
      </c>
      <c r="C18" s="25" t="n">
        <v>67.6894</v>
      </c>
      <c r="D18" s="25" t="n">
        <f aca="false">(A18 * $B$301) + $B$302</f>
        <v>67.6612498366059</v>
      </c>
      <c r="E18" s="36"/>
    </row>
    <row r="19" customFormat="false" ht="15.9" hidden="false" customHeight="false" outlineLevel="0" collapsed="false">
      <c r="A19" s="24" t="n">
        <v>37073</v>
      </c>
      <c r="B19" s="25" t="n">
        <v>67.6664</v>
      </c>
      <c r="C19" s="25" t="n">
        <v>67.6814</v>
      </c>
      <c r="D19" s="25" t="n">
        <f aca="false">(A19 * $B$301) + $B$302</f>
        <v>67.6595256774452</v>
      </c>
      <c r="E19" s="36"/>
      <c r="F19" s="31"/>
    </row>
    <row r="20" customFormat="false" ht="15.9" hidden="false" customHeight="false" outlineLevel="0" collapsed="false">
      <c r="A20" s="24" t="n">
        <v>37104</v>
      </c>
      <c r="B20" s="25" t="n">
        <v>66.9414</v>
      </c>
      <c r="C20" s="25" t="n">
        <v>67.6703</v>
      </c>
      <c r="D20" s="25" t="n">
        <f aca="false">(A20 * $B$301) + $B$302</f>
        <v>67.6577440463124</v>
      </c>
      <c r="E20" s="36"/>
    </row>
    <row r="21" customFormat="false" ht="15.9" hidden="false" customHeight="false" outlineLevel="0" collapsed="false">
      <c r="A21" s="24" t="n">
        <v>37135</v>
      </c>
      <c r="B21" s="25" t="n">
        <v>67.0977</v>
      </c>
      <c r="C21" s="25" t="n">
        <v>67.6559</v>
      </c>
      <c r="D21" s="25" t="n">
        <f aca="false">(A21 * $B$301) + $B$302</f>
        <v>67.6559624151796</v>
      </c>
      <c r="E21" s="36"/>
      <c r="F21" s="2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customFormat="false" ht="15.9" hidden="false" customHeight="false" outlineLevel="0" collapsed="false">
      <c r="A22" s="24" t="n">
        <v>37165</v>
      </c>
      <c r="B22" s="25" t="n">
        <v>69.1414</v>
      </c>
      <c r="C22" s="25" t="n">
        <v>67.6401</v>
      </c>
      <c r="D22" s="25" t="n">
        <f aca="false">(A22 * $B$301) + $B$302</f>
        <v>67.6542382560189</v>
      </c>
      <c r="E22" s="36"/>
      <c r="F22" s="2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customFormat="false" ht="15.9" hidden="false" customHeight="false" outlineLevel="0" collapsed="false">
      <c r="A23" s="24" t="n">
        <v>37196</v>
      </c>
      <c r="B23" s="25" t="n">
        <v>68.3501</v>
      </c>
      <c r="C23" s="25" t="n">
        <v>67.6254</v>
      </c>
      <c r="D23" s="25" t="n">
        <f aca="false">(A23 * $B$301) + $B$302</f>
        <v>67.6524566248861</v>
      </c>
      <c r="E23" s="36"/>
      <c r="F23" s="2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customFormat="false" ht="15.9" hidden="false" customHeight="false" outlineLevel="0" collapsed="false">
      <c r="A24" s="24" t="n">
        <v>37226</v>
      </c>
      <c r="B24" s="25" t="n">
        <v>68.6431</v>
      </c>
      <c r="C24" s="25" t="n">
        <v>67.6142</v>
      </c>
      <c r="D24" s="25" t="n">
        <f aca="false">(A24 * $B$301) + $B$302</f>
        <v>67.6507324657254</v>
      </c>
      <c r="E24" s="36"/>
      <c r="F24" s="27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customFormat="false" ht="15.9" hidden="false" customHeight="false" outlineLevel="0" collapsed="false">
      <c r="A25" s="24" t="n">
        <v>37257</v>
      </c>
      <c r="B25" s="25" t="n">
        <v>67.4232</v>
      </c>
      <c r="C25" s="25" t="n">
        <v>67.6064</v>
      </c>
      <c r="D25" s="25" t="n">
        <f aca="false">(A25 * $B$301) + $B$302</f>
        <v>67.6489508345926</v>
      </c>
      <c r="E25" s="36"/>
      <c r="F25" s="2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customFormat="false" ht="15.9" hidden="false" customHeight="false" outlineLevel="0" collapsed="false">
      <c r="A26" s="24" t="n">
        <v>37288</v>
      </c>
      <c r="B26" s="25" t="n">
        <v>66.7986</v>
      </c>
      <c r="C26" s="25" t="n">
        <v>67.6023</v>
      </c>
      <c r="D26" s="25" t="n">
        <f aca="false">(A26 * $B$301) + $B$302</f>
        <v>67.6471692034598</v>
      </c>
      <c r="E26" s="36"/>
      <c r="F26" s="2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customFormat="false" ht="15.9" hidden="false" customHeight="false" outlineLevel="0" collapsed="false">
      <c r="A27" s="24" t="n">
        <v>37316</v>
      </c>
      <c r="B27" s="25" t="n">
        <v>67.111</v>
      </c>
      <c r="C27" s="25" t="n">
        <v>67.602</v>
      </c>
      <c r="D27" s="25" t="n">
        <f aca="false">(A27 * $B$301) + $B$302</f>
        <v>67.6455599882431</v>
      </c>
      <c r="E27" s="36"/>
      <c r="F27" s="2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customFormat="false" ht="15.9" hidden="false" customHeight="false" outlineLevel="0" collapsed="false">
      <c r="A28" s="24" t="n">
        <v>37347</v>
      </c>
      <c r="B28" s="25" t="n">
        <v>67.2013</v>
      </c>
      <c r="C28" s="25" t="n">
        <v>67.605</v>
      </c>
      <c r="D28" s="25" t="n">
        <f aca="false">(A28 * $B$301) + $B$302</f>
        <v>67.6437783571104</v>
      </c>
      <c r="E28" s="36"/>
      <c r="F28" s="2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customFormat="false" ht="15.9" hidden="false" customHeight="false" outlineLevel="0" collapsed="false">
      <c r="A29" s="24" t="n">
        <v>37377</v>
      </c>
      <c r="B29" s="25" t="n">
        <v>66.698</v>
      </c>
      <c r="C29" s="25" t="n">
        <v>67.6091</v>
      </c>
      <c r="D29" s="25" t="n">
        <f aca="false">(A29 * $B$301) + $B$302</f>
        <v>67.6420541979496</v>
      </c>
      <c r="E29" s="36"/>
      <c r="F29" s="27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customFormat="false" ht="15.9" hidden="false" customHeight="false" outlineLevel="0" collapsed="false">
      <c r="A30" s="24" t="n">
        <v>37408</v>
      </c>
      <c r="B30" s="25" t="n">
        <v>67.8481</v>
      </c>
      <c r="C30" s="25" t="n">
        <v>67.6115</v>
      </c>
      <c r="D30" s="25" t="n">
        <f aca="false">(A30 * $B$301) + $B$302</f>
        <v>67.6402725668168</v>
      </c>
      <c r="E30" s="36"/>
      <c r="F30" s="27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customFormat="false" ht="15.9" hidden="false" customHeight="false" outlineLevel="0" collapsed="false">
      <c r="A31" s="24" t="n">
        <v>37438</v>
      </c>
      <c r="B31" s="25" t="n">
        <v>67.6424</v>
      </c>
      <c r="C31" s="25" t="n">
        <v>67.6121</v>
      </c>
      <c r="D31" s="25" t="n">
        <f aca="false">(A31 * $B$301) + $B$302</f>
        <v>67.6385484076561</v>
      </c>
      <c r="E31" s="36"/>
      <c r="F31" s="2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customFormat="false" ht="15.9" hidden="false" customHeight="false" outlineLevel="0" collapsed="false">
      <c r="A32" s="24" t="n">
        <v>37469</v>
      </c>
      <c r="B32" s="25" t="n">
        <v>67.2769</v>
      </c>
      <c r="C32" s="25" t="n">
        <v>67.6124</v>
      </c>
      <c r="D32" s="25" t="n">
        <f aca="false">(A32 * $B$301) + $B$302</f>
        <v>67.6367667765233</v>
      </c>
      <c r="E32" s="36"/>
      <c r="F32" s="27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customFormat="false" ht="15.9" hidden="false" customHeight="false" outlineLevel="0" collapsed="false">
      <c r="A33" s="24" t="n">
        <v>37500</v>
      </c>
      <c r="B33" s="25" t="n">
        <v>67.3591</v>
      </c>
      <c r="C33" s="25" t="n">
        <v>67.6117</v>
      </c>
      <c r="D33" s="25" t="n">
        <f aca="false">(A33 * $B$301) + $B$302</f>
        <v>67.6349851453906</v>
      </c>
      <c r="E33" s="36"/>
    </row>
    <row r="34" customFormat="false" ht="15.9" hidden="false" customHeight="false" outlineLevel="0" collapsed="false">
      <c r="A34" s="24" t="n">
        <v>37530</v>
      </c>
      <c r="B34" s="25" t="n">
        <v>68.3256</v>
      </c>
      <c r="C34" s="25" t="n">
        <v>67.6083</v>
      </c>
      <c r="D34" s="25" t="n">
        <f aca="false">(A34 * $B$301) + $B$302</f>
        <v>67.6332609862298</v>
      </c>
      <c r="E34" s="36"/>
      <c r="AD34" s="37"/>
    </row>
    <row r="35" customFormat="false" ht="15.9" hidden="false" customHeight="false" outlineLevel="0" collapsed="false">
      <c r="A35" s="24" t="n">
        <v>37561</v>
      </c>
      <c r="B35" s="25" t="n">
        <v>69.0775</v>
      </c>
      <c r="C35" s="25" t="n">
        <v>67.6027</v>
      </c>
      <c r="D35" s="25" t="n">
        <f aca="false">(A35 * $B$301) + $B$302</f>
        <v>67.6314793550971</v>
      </c>
      <c r="E35" s="36"/>
    </row>
    <row r="36" customFormat="false" ht="15.9" hidden="false" customHeight="false" outlineLevel="0" collapsed="false">
      <c r="A36" s="24" t="n">
        <v>37591</v>
      </c>
      <c r="B36" s="25" t="n">
        <v>68.6713</v>
      </c>
      <c r="C36" s="25" t="n">
        <v>67.5954</v>
      </c>
      <c r="D36" s="25" t="n">
        <f aca="false">(A36 * $B$301) + $B$302</f>
        <v>67.6297551959363</v>
      </c>
      <c r="E36" s="36"/>
    </row>
    <row r="37" customFormat="false" ht="15.9" hidden="false" customHeight="false" outlineLevel="0" collapsed="false">
      <c r="A37" s="24" t="n">
        <v>37622</v>
      </c>
      <c r="B37" s="25" t="n">
        <v>67.6369</v>
      </c>
      <c r="C37" s="25" t="n">
        <v>67.5852</v>
      </c>
      <c r="D37" s="25" t="n">
        <f aca="false">(A37 * $B$301) + $B$302</f>
        <v>67.6279735648036</v>
      </c>
      <c r="E37" s="36"/>
    </row>
    <row r="38" customFormat="false" ht="15.9" hidden="false" customHeight="false" outlineLevel="0" collapsed="false">
      <c r="A38" s="24" t="n">
        <v>37653</v>
      </c>
      <c r="B38" s="25" t="n">
        <v>66.6526</v>
      </c>
      <c r="C38" s="25" t="n">
        <v>67.5714</v>
      </c>
      <c r="D38" s="25" t="n">
        <f aca="false">(A38 * $B$301) + $B$302</f>
        <v>67.6261919336708</v>
      </c>
      <c r="E38" s="36"/>
    </row>
    <row r="39" customFormat="false" ht="15.9" hidden="false" customHeight="false" outlineLevel="0" collapsed="false">
      <c r="A39" s="24" t="n">
        <v>37681</v>
      </c>
      <c r="B39" s="25" t="n">
        <v>66.5416</v>
      </c>
      <c r="C39" s="25" t="n">
        <v>67.5541</v>
      </c>
      <c r="D39" s="25" t="n">
        <f aca="false">(A39 * $B$301) + $B$302</f>
        <v>67.6245827184541</v>
      </c>
      <c r="E39" s="36"/>
    </row>
    <row r="40" customFormat="false" ht="15.9" hidden="false" customHeight="false" outlineLevel="0" collapsed="false">
      <c r="A40" s="24" t="n">
        <v>37712</v>
      </c>
      <c r="B40" s="25" t="n">
        <v>67.4275</v>
      </c>
      <c r="C40" s="25" t="n">
        <v>67.536</v>
      </c>
      <c r="D40" s="25" t="n">
        <f aca="false">(A40 * $B$301) + $B$302</f>
        <v>67.6228010873213</v>
      </c>
      <c r="E40" s="36"/>
    </row>
    <row r="41" customFormat="false" ht="15.9" hidden="false" customHeight="false" outlineLevel="0" collapsed="false">
      <c r="A41" s="24" t="n">
        <v>37742</v>
      </c>
      <c r="B41" s="25" t="n">
        <v>67.7606</v>
      </c>
      <c r="C41" s="25" t="n">
        <v>67.5199</v>
      </c>
      <c r="D41" s="25" t="n">
        <f aca="false">(A41 * $B$301) + $B$302</f>
        <v>67.6210769281606</v>
      </c>
      <c r="E41" s="36"/>
    </row>
    <row r="42" customFormat="false" ht="15.9" hidden="false" customHeight="false" outlineLevel="0" collapsed="false">
      <c r="A42" s="24" t="n">
        <v>37773</v>
      </c>
      <c r="B42" s="25" t="n">
        <v>67.1853</v>
      </c>
      <c r="C42" s="25" t="n">
        <v>67.509</v>
      </c>
      <c r="D42" s="25" t="n">
        <f aca="false">(A42 * $B$301) + $B$302</f>
        <v>67.6192952970278</v>
      </c>
      <c r="E42" s="36"/>
    </row>
    <row r="43" customFormat="false" ht="15.9" hidden="false" customHeight="false" outlineLevel="0" collapsed="false">
      <c r="A43" s="24" t="n">
        <v>37803</v>
      </c>
      <c r="B43" s="25" t="n">
        <v>66.9867</v>
      </c>
      <c r="C43" s="25" t="n">
        <v>67.5032</v>
      </c>
      <c r="D43" s="25" t="n">
        <f aca="false">(A43 * $B$301) + $B$302</f>
        <v>67.6175711378671</v>
      </c>
      <c r="E43" s="36"/>
    </row>
    <row r="44" customFormat="false" ht="15.9" hidden="false" customHeight="false" outlineLevel="0" collapsed="false">
      <c r="A44" s="24" t="n">
        <v>37834</v>
      </c>
      <c r="B44" s="25" t="n">
        <v>66.7604</v>
      </c>
      <c r="C44" s="25" t="n">
        <v>67.5015</v>
      </c>
      <c r="D44" s="25" t="n">
        <f aca="false">(A44 * $B$301) + $B$302</f>
        <v>67.6157895067343</v>
      </c>
      <c r="E44" s="36"/>
    </row>
    <row r="45" customFormat="false" ht="15.9" hidden="false" customHeight="false" outlineLevel="0" collapsed="false">
      <c r="A45" s="24" t="n">
        <v>37865</v>
      </c>
      <c r="B45" s="25" t="n">
        <v>67.2853</v>
      </c>
      <c r="C45" s="25" t="n">
        <v>67.505</v>
      </c>
      <c r="D45" s="25" t="n">
        <f aca="false">(A45 * $B$301) + $B$302</f>
        <v>67.6140078756015</v>
      </c>
      <c r="E45" s="36"/>
    </row>
    <row r="46" customFormat="false" ht="15.9" hidden="false" customHeight="false" outlineLevel="0" collapsed="false">
      <c r="A46" s="24" t="n">
        <v>37895</v>
      </c>
      <c r="B46" s="25" t="n">
        <v>68.3749</v>
      </c>
      <c r="C46" s="25" t="n">
        <v>67.5155</v>
      </c>
      <c r="D46" s="25" t="n">
        <f aca="false">(A46 * $B$301) + $B$302</f>
        <v>67.6122837164408</v>
      </c>
      <c r="E46" s="36"/>
    </row>
    <row r="47" customFormat="false" ht="15.9" hidden="false" customHeight="false" outlineLevel="0" collapsed="false">
      <c r="A47" s="24" t="n">
        <v>37926</v>
      </c>
      <c r="B47" s="25" t="n">
        <v>68.7869</v>
      </c>
      <c r="C47" s="25" t="n">
        <v>67.5305</v>
      </c>
      <c r="D47" s="25" t="n">
        <f aca="false">(A47 * $B$301) + $B$302</f>
        <v>67.610502085308</v>
      </c>
      <c r="E47" s="36"/>
    </row>
    <row r="48" customFormat="false" ht="15.9" hidden="false" customHeight="false" outlineLevel="0" collapsed="false">
      <c r="A48" s="24" t="n">
        <v>37956</v>
      </c>
      <c r="B48" s="25" t="n">
        <v>68.2766</v>
      </c>
      <c r="C48" s="25" t="n">
        <v>67.5478</v>
      </c>
      <c r="D48" s="25" t="n">
        <f aca="false">(A48 * $B$301) + $B$302</f>
        <v>67.6087779261473</v>
      </c>
      <c r="E48" s="36"/>
    </row>
    <row r="49" customFormat="false" ht="15.9" hidden="false" customHeight="false" outlineLevel="0" collapsed="false">
      <c r="A49" s="24" t="n">
        <v>37987</v>
      </c>
      <c r="B49" s="25" t="n">
        <v>67.9663</v>
      </c>
      <c r="C49" s="25" t="n">
        <v>67.5667</v>
      </c>
      <c r="D49" s="25" t="n">
        <f aca="false">(A49 * $B$301) + $B$302</f>
        <v>67.6069962950145</v>
      </c>
      <c r="E49" s="36"/>
    </row>
    <row r="50" customFormat="false" ht="15.9" hidden="false" customHeight="false" outlineLevel="0" collapsed="false">
      <c r="A50" s="24" t="n">
        <v>38018</v>
      </c>
      <c r="B50" s="25" t="n">
        <v>65.7122</v>
      </c>
      <c r="C50" s="25" t="n">
        <v>67.5868</v>
      </c>
      <c r="D50" s="25" t="n">
        <f aca="false">(A50 * $B$301) + $B$302</f>
        <v>67.6052146638818</v>
      </c>
      <c r="E50" s="36"/>
    </row>
    <row r="51" customFormat="false" ht="15.9" hidden="false" customHeight="false" outlineLevel="0" collapsed="false">
      <c r="A51" s="24" t="n">
        <v>38047</v>
      </c>
      <c r="B51" s="25" t="n">
        <v>67.8027</v>
      </c>
      <c r="C51" s="25" t="n">
        <v>67.6078</v>
      </c>
      <c r="D51" s="25" t="n">
        <f aca="false">(A51 * $B$301) + $B$302</f>
        <v>67.603547976693</v>
      </c>
      <c r="E51" s="36"/>
    </row>
    <row r="52" customFormat="false" ht="15.9" hidden="false" customHeight="false" outlineLevel="0" collapsed="false">
      <c r="A52" s="24" t="n">
        <v>38078</v>
      </c>
      <c r="B52" s="25" t="n">
        <v>67.2856</v>
      </c>
      <c r="C52" s="25" t="n">
        <v>67.6273</v>
      </c>
      <c r="D52" s="25" t="n">
        <f aca="false">(A52 * $B$301) + $B$302</f>
        <v>67.6017663455603</v>
      </c>
      <c r="E52" s="36"/>
    </row>
    <row r="53" customFormat="false" ht="15.9" hidden="false" customHeight="false" outlineLevel="0" collapsed="false">
      <c r="A53" s="24" t="n">
        <v>38108</v>
      </c>
      <c r="B53" s="25" t="n">
        <v>67.6889</v>
      </c>
      <c r="C53" s="25" t="n">
        <v>67.6427</v>
      </c>
      <c r="D53" s="25" t="n">
        <f aca="false">(A53 * $B$301) + $B$302</f>
        <v>67.6000421863995</v>
      </c>
      <c r="E53" s="36"/>
    </row>
    <row r="54" customFormat="false" ht="15.9" hidden="false" customHeight="false" outlineLevel="0" collapsed="false">
      <c r="A54" s="24" t="n">
        <v>38139</v>
      </c>
      <c r="B54" s="25" t="n">
        <v>67.8308</v>
      </c>
      <c r="C54" s="25" t="n">
        <v>67.6526</v>
      </c>
      <c r="D54" s="25" t="n">
        <f aca="false">(A54 * $B$301) + $B$302</f>
        <v>67.5982605552668</v>
      </c>
      <c r="E54" s="36"/>
    </row>
    <row r="55" customFormat="false" ht="15.9" hidden="false" customHeight="false" outlineLevel="0" collapsed="false">
      <c r="A55" s="24" t="n">
        <v>38169</v>
      </c>
      <c r="B55" s="25" t="n">
        <v>67.543</v>
      </c>
      <c r="C55" s="25" t="n">
        <v>67.6567</v>
      </c>
      <c r="D55" s="25" t="n">
        <f aca="false">(A55 * $B$301) + $B$302</f>
        <v>67.596536396106</v>
      </c>
      <c r="E55" s="36"/>
    </row>
    <row r="56" customFormat="false" ht="15.9" hidden="false" customHeight="false" outlineLevel="0" collapsed="false">
      <c r="A56" s="24" t="n">
        <v>38200</v>
      </c>
      <c r="B56" s="25" t="n">
        <v>66.8602</v>
      </c>
      <c r="C56" s="25" t="n">
        <v>67.6566</v>
      </c>
      <c r="D56" s="25" t="n">
        <f aca="false">(A56 * $B$301) + $B$302</f>
        <v>67.5947547649732</v>
      </c>
      <c r="E56" s="36"/>
    </row>
    <row r="57" customFormat="false" ht="15.9" hidden="false" customHeight="false" outlineLevel="0" collapsed="false">
      <c r="A57" s="24" t="n">
        <v>38231</v>
      </c>
      <c r="B57" s="25" t="n">
        <v>67.3587</v>
      </c>
      <c r="C57" s="25" t="n">
        <v>67.6554</v>
      </c>
      <c r="D57" s="25" t="n">
        <f aca="false">(A57 * $B$301) + $B$302</f>
        <v>67.5929731338405</v>
      </c>
      <c r="E57" s="36"/>
    </row>
    <row r="58" customFormat="false" ht="15.9" hidden="false" customHeight="false" outlineLevel="0" collapsed="false">
      <c r="A58" s="24" t="n">
        <v>38261</v>
      </c>
      <c r="B58" s="25" t="n">
        <v>68.8673</v>
      </c>
      <c r="C58" s="25" t="n">
        <v>67.6562</v>
      </c>
      <c r="D58" s="25" t="n">
        <f aca="false">(A58 * $B$301) + $B$302</f>
        <v>67.5912489746797</v>
      </c>
      <c r="E58" s="36"/>
    </row>
    <row r="59" customFormat="false" ht="15.9" hidden="false" customHeight="false" outlineLevel="0" collapsed="false">
      <c r="A59" s="24" t="n">
        <v>38292</v>
      </c>
      <c r="B59" s="25" t="n">
        <v>68.774</v>
      </c>
      <c r="C59" s="25" t="n">
        <v>67.6603</v>
      </c>
      <c r="D59" s="25" t="n">
        <f aca="false">(A59 * $B$301) + $B$302</f>
        <v>67.589467343547</v>
      </c>
      <c r="E59" s="36"/>
    </row>
    <row r="60" customFormat="false" ht="15.9" hidden="false" customHeight="false" outlineLevel="0" collapsed="false">
      <c r="A60" s="24" t="n">
        <v>38322</v>
      </c>
      <c r="B60" s="25" t="n">
        <v>68.0574</v>
      </c>
      <c r="C60" s="25" t="n">
        <v>67.6661</v>
      </c>
      <c r="D60" s="25" t="n">
        <f aca="false">(A60 * $B$301) + $B$302</f>
        <v>67.5877431843862</v>
      </c>
      <c r="E60" s="36"/>
    </row>
    <row r="61" customFormat="false" ht="15.9" hidden="false" customHeight="false" outlineLevel="0" collapsed="false">
      <c r="A61" s="24" t="n">
        <v>38353</v>
      </c>
      <c r="B61" s="25" t="n">
        <v>67.6357</v>
      </c>
      <c r="C61" s="25" t="n">
        <v>67.671</v>
      </c>
      <c r="D61" s="25" t="n">
        <f aca="false">(A61 * $B$301) + $B$302</f>
        <v>67.5859615532535</v>
      </c>
      <c r="E61" s="36"/>
    </row>
    <row r="62" customFormat="false" ht="15.9" hidden="false" customHeight="false" outlineLevel="0" collapsed="false">
      <c r="A62" s="24" t="n">
        <v>38384</v>
      </c>
      <c r="B62" s="25" t="n">
        <v>67.0803</v>
      </c>
      <c r="C62" s="25" t="n">
        <v>67.6751</v>
      </c>
      <c r="D62" s="25" t="n">
        <f aca="false">(A62 * $B$301) + $B$302</f>
        <v>67.5841799221207</v>
      </c>
      <c r="E62" s="36"/>
    </row>
    <row r="63" customFormat="false" ht="15.9" hidden="false" customHeight="false" outlineLevel="0" collapsed="false">
      <c r="A63" s="24" t="n">
        <v>38412</v>
      </c>
      <c r="B63" s="25" t="n">
        <v>66.7398</v>
      </c>
      <c r="C63" s="25" t="n">
        <v>67.6734</v>
      </c>
      <c r="D63" s="25" t="n">
        <f aca="false">(A63 * $B$301) + $B$302</f>
        <v>67.582570706904</v>
      </c>
      <c r="E63" s="36"/>
    </row>
    <row r="64" customFormat="false" ht="15.9" hidden="false" customHeight="false" outlineLevel="0" collapsed="false">
      <c r="A64" s="24" t="n">
        <v>38443</v>
      </c>
      <c r="B64" s="25" t="n">
        <v>66.9327</v>
      </c>
      <c r="C64" s="25" t="n">
        <v>67.666</v>
      </c>
      <c r="D64" s="25" t="n">
        <f aca="false">(A64 * $B$301) + $B$302</f>
        <v>67.5807890757712</v>
      </c>
      <c r="E64" s="36"/>
    </row>
    <row r="65" customFormat="false" ht="15.9" hidden="false" customHeight="false" outlineLevel="0" collapsed="false">
      <c r="A65" s="24" t="n">
        <v>38473</v>
      </c>
      <c r="B65" s="25" t="n">
        <v>67.8233</v>
      </c>
      <c r="C65" s="25" t="n">
        <v>67.6583</v>
      </c>
      <c r="D65" s="25" t="n">
        <f aca="false">(A65 * $B$301) + $B$302</f>
        <v>67.5790649166105</v>
      </c>
      <c r="E65" s="36"/>
    </row>
    <row r="66" customFormat="false" ht="15.9" hidden="false" customHeight="false" outlineLevel="0" collapsed="false">
      <c r="A66" s="24" t="n">
        <v>38504</v>
      </c>
      <c r="B66" s="25" t="n">
        <v>68.2049</v>
      </c>
      <c r="C66" s="25" t="n">
        <v>67.6539</v>
      </c>
      <c r="D66" s="25" t="n">
        <f aca="false">(A66 * $B$301) + $B$302</f>
        <v>67.5772832854777</v>
      </c>
      <c r="E66" s="36"/>
    </row>
    <row r="67" customFormat="false" ht="15.9" hidden="false" customHeight="false" outlineLevel="0" collapsed="false">
      <c r="A67" s="24" t="n">
        <v>38534</v>
      </c>
      <c r="B67" s="25" t="n">
        <v>67.7702</v>
      </c>
      <c r="C67" s="25" t="n">
        <v>67.6554</v>
      </c>
      <c r="D67" s="25" t="n">
        <f aca="false">(A67 * $B$301) + $B$302</f>
        <v>67.575559126317</v>
      </c>
      <c r="E67" s="36"/>
    </row>
    <row r="68" customFormat="false" ht="15.9" hidden="false" customHeight="false" outlineLevel="0" collapsed="false">
      <c r="A68" s="24" t="n">
        <v>38565</v>
      </c>
      <c r="B68" s="25" t="n">
        <v>67.4677</v>
      </c>
      <c r="C68" s="25" t="n">
        <v>67.6618</v>
      </c>
      <c r="D68" s="25" t="n">
        <f aca="false">(A68 * $B$301) + $B$302</f>
        <v>67.5737774951842</v>
      </c>
      <c r="E68" s="36"/>
    </row>
    <row r="69" customFormat="false" ht="15.9" hidden="false" customHeight="false" outlineLevel="0" collapsed="false">
      <c r="A69" s="24" t="n">
        <v>38596</v>
      </c>
      <c r="B69" s="25" t="n">
        <v>67.3513</v>
      </c>
      <c r="C69" s="25" t="n">
        <v>67.6677</v>
      </c>
      <c r="D69" s="25" t="n">
        <f aca="false">(A69 * $B$301) + $B$302</f>
        <v>67.5719958640515</v>
      </c>
      <c r="E69" s="36"/>
    </row>
    <row r="70" customFormat="false" ht="15.9" hidden="false" customHeight="false" outlineLevel="0" collapsed="false">
      <c r="A70" s="24" t="n">
        <v>38626</v>
      </c>
      <c r="B70" s="25" t="n">
        <v>68.2767</v>
      </c>
      <c r="C70" s="25" t="n">
        <v>67.6678</v>
      </c>
      <c r="D70" s="25" t="n">
        <f aca="false">(A70 * $B$301) + $B$302</f>
        <v>67.5702717048907</v>
      </c>
      <c r="E70" s="36"/>
    </row>
    <row r="71" customFormat="false" ht="15.9" hidden="false" customHeight="false" outlineLevel="0" collapsed="false">
      <c r="A71" s="24" t="n">
        <v>38657</v>
      </c>
      <c r="B71" s="25" t="n">
        <v>68.7459</v>
      </c>
      <c r="C71" s="25" t="n">
        <v>67.6591</v>
      </c>
      <c r="D71" s="25" t="n">
        <f aca="false">(A71 * $B$301) + $B$302</f>
        <v>67.5684900737579</v>
      </c>
      <c r="E71" s="36"/>
    </row>
    <row r="72" customFormat="false" ht="15.9" hidden="false" customHeight="false" outlineLevel="0" collapsed="false">
      <c r="A72" s="24" t="n">
        <v>38687</v>
      </c>
      <c r="B72" s="25" t="n">
        <v>67.1438</v>
      </c>
      <c r="C72" s="25" t="n">
        <v>67.6408</v>
      </c>
      <c r="D72" s="25" t="n">
        <f aca="false">(A72 * $B$301) + $B$302</f>
        <v>67.5667659145972</v>
      </c>
      <c r="E72" s="36"/>
    </row>
    <row r="73" customFormat="false" ht="15.9" hidden="false" customHeight="false" outlineLevel="0" collapsed="false">
      <c r="A73" s="24" t="n">
        <v>38718</v>
      </c>
      <c r="B73" s="25" t="n">
        <v>67.8462</v>
      </c>
      <c r="C73" s="25" t="n">
        <v>67.6162</v>
      </c>
      <c r="D73" s="25" t="n">
        <f aca="false">(A73 * $B$301) + $B$302</f>
        <v>67.5649842834644</v>
      </c>
      <c r="E73" s="36"/>
    </row>
    <row r="74" customFormat="false" ht="15.9" hidden="false" customHeight="false" outlineLevel="0" collapsed="false">
      <c r="A74" s="24" t="n">
        <v>38749</v>
      </c>
      <c r="B74" s="25" t="n">
        <v>67.635</v>
      </c>
      <c r="C74" s="25" t="n">
        <v>67.5892</v>
      </c>
      <c r="D74" s="25" t="n">
        <f aca="false">(A74 * $B$301) + $B$302</f>
        <v>67.5632026523317</v>
      </c>
      <c r="E74" s="36"/>
    </row>
    <row r="75" customFormat="false" ht="15.9" hidden="false" customHeight="false" outlineLevel="0" collapsed="false">
      <c r="A75" s="24" t="n">
        <v>38777</v>
      </c>
      <c r="B75" s="25" t="n">
        <v>66.941</v>
      </c>
      <c r="C75" s="25" t="n">
        <v>67.566</v>
      </c>
      <c r="D75" s="25" t="n">
        <f aca="false">(A75 * $B$301) + $B$302</f>
        <v>67.561593437115</v>
      </c>
      <c r="E75" s="36"/>
    </row>
    <row r="76" customFormat="false" ht="15.9" hidden="false" customHeight="false" outlineLevel="0" collapsed="false">
      <c r="A76" s="24" t="n">
        <v>38808</v>
      </c>
      <c r="B76" s="25" t="n">
        <v>67.5849</v>
      </c>
      <c r="C76" s="25" t="n">
        <v>67.5492</v>
      </c>
      <c r="D76" s="25" t="n">
        <f aca="false">(A76 * $B$301) + $B$302</f>
        <v>67.5598118059822</v>
      </c>
      <c r="E76" s="36"/>
    </row>
    <row r="77" customFormat="false" ht="15.9" hidden="false" customHeight="false" outlineLevel="0" collapsed="false">
      <c r="A77" s="24" t="n">
        <v>38838</v>
      </c>
      <c r="B77" s="25" t="n">
        <v>67.5001</v>
      </c>
      <c r="C77" s="25" t="n">
        <v>67.5365</v>
      </c>
      <c r="D77" s="25" t="n">
        <f aca="false">(A77 * $B$301) + $B$302</f>
        <v>67.5580876468215</v>
      </c>
      <c r="E77" s="36"/>
    </row>
    <row r="78" customFormat="false" ht="15.9" hidden="false" customHeight="false" outlineLevel="0" collapsed="false">
      <c r="A78" s="24" t="n">
        <v>38869</v>
      </c>
      <c r="B78" s="25" t="n">
        <v>67.221</v>
      </c>
      <c r="C78" s="25" t="n">
        <v>67.5241</v>
      </c>
      <c r="D78" s="25" t="n">
        <f aca="false">(A78 * $B$301) + $B$302</f>
        <v>67.5563060156887</v>
      </c>
      <c r="E78" s="36"/>
    </row>
    <row r="79" customFormat="false" ht="15.9" hidden="false" customHeight="false" outlineLevel="0" collapsed="false">
      <c r="A79" s="24" t="n">
        <v>38899</v>
      </c>
      <c r="B79" s="25" t="n">
        <v>67.2147</v>
      </c>
      <c r="C79" s="25" t="n">
        <v>67.5091</v>
      </c>
      <c r="D79" s="25" t="n">
        <f aca="false">(A79 * $B$301) + $B$302</f>
        <v>67.5545818565279</v>
      </c>
      <c r="E79" s="36"/>
    </row>
    <row r="80" customFormat="false" ht="15.9" hidden="false" customHeight="false" outlineLevel="0" collapsed="false">
      <c r="A80" s="24" t="n">
        <v>38930</v>
      </c>
      <c r="B80" s="25" t="n">
        <v>67.1056</v>
      </c>
      <c r="C80" s="25" t="n">
        <v>67.4906</v>
      </c>
      <c r="D80" s="25" t="n">
        <f aca="false">(A80 * $B$301) + $B$302</f>
        <v>67.5528002253952</v>
      </c>
      <c r="E80" s="36"/>
    </row>
    <row r="81" customFormat="false" ht="15.9" hidden="false" customHeight="false" outlineLevel="0" collapsed="false">
      <c r="A81" s="24" t="n">
        <v>38961</v>
      </c>
      <c r="B81" s="25" t="n">
        <v>66.7559</v>
      </c>
      <c r="C81" s="25" t="n">
        <v>67.4698</v>
      </c>
      <c r="D81" s="25" t="n">
        <f aca="false">(A81 * $B$301) + $B$302</f>
        <v>67.5510185942624</v>
      </c>
      <c r="E81" s="36"/>
    </row>
    <row r="82" customFormat="false" ht="15.9" hidden="false" customHeight="false" outlineLevel="0" collapsed="false">
      <c r="A82" s="24" t="n">
        <v>38991</v>
      </c>
      <c r="B82" s="25" t="n">
        <v>69.0626</v>
      </c>
      <c r="C82" s="25" t="n">
        <v>67.4502</v>
      </c>
      <c r="D82" s="25" t="n">
        <f aca="false">(A82 * $B$301) + $B$302</f>
        <v>67.5492944351017</v>
      </c>
      <c r="E82" s="36"/>
    </row>
    <row r="83" customFormat="false" ht="15.9" hidden="false" customHeight="false" outlineLevel="0" collapsed="false">
      <c r="A83" s="24" t="n">
        <v>39022</v>
      </c>
      <c r="B83" s="25" t="n">
        <v>68.2732</v>
      </c>
      <c r="C83" s="25" t="n">
        <v>67.4362</v>
      </c>
      <c r="D83" s="25" t="n">
        <f aca="false">(A83 * $B$301) + $B$302</f>
        <v>67.5475128039689</v>
      </c>
      <c r="E83" s="36"/>
    </row>
    <row r="84" customFormat="false" ht="15.9" hidden="false" customHeight="false" outlineLevel="0" collapsed="false">
      <c r="A84" s="24" t="n">
        <v>39052</v>
      </c>
      <c r="B84" s="25" t="n">
        <v>68.2228</v>
      </c>
      <c r="C84" s="25" t="n">
        <v>67.4308</v>
      </c>
      <c r="D84" s="25" t="n">
        <f aca="false">(A84 * $B$301) + $B$302</f>
        <v>67.5457886448082</v>
      </c>
      <c r="E84" s="36"/>
    </row>
    <row r="85" customFormat="false" ht="15.9" hidden="false" customHeight="false" outlineLevel="0" collapsed="false">
      <c r="A85" s="24" t="n">
        <v>39083</v>
      </c>
      <c r="B85" s="25" t="n">
        <v>67.3187</v>
      </c>
      <c r="C85" s="25" t="n">
        <v>67.4315</v>
      </c>
      <c r="D85" s="25" t="n">
        <f aca="false">(A85 * $B$301) + $B$302</f>
        <v>67.5440070136754</v>
      </c>
      <c r="E85" s="36"/>
    </row>
    <row r="86" customFormat="false" ht="15.9" hidden="false" customHeight="false" outlineLevel="0" collapsed="false">
      <c r="A86" s="24" t="n">
        <v>39114</v>
      </c>
      <c r="B86" s="25" t="n">
        <v>66.2096</v>
      </c>
      <c r="C86" s="25" t="n">
        <v>67.4319</v>
      </c>
      <c r="D86" s="25" t="n">
        <f aca="false">(A86 * $B$301) + $B$302</f>
        <v>67.5422253825426</v>
      </c>
      <c r="E86" s="36"/>
    </row>
    <row r="87" customFormat="false" ht="15.9" hidden="false" customHeight="false" outlineLevel="0" collapsed="false">
      <c r="A87" s="24" t="n">
        <v>39142</v>
      </c>
      <c r="B87" s="25" t="n">
        <v>66.5717</v>
      </c>
      <c r="C87" s="25" t="n">
        <v>67.4294</v>
      </c>
      <c r="D87" s="25" t="n">
        <f aca="false">(A87 * $B$301) + $B$302</f>
        <v>67.5406161673259</v>
      </c>
      <c r="E87" s="36"/>
    </row>
    <row r="88" customFormat="false" ht="15.9" hidden="false" customHeight="false" outlineLevel="0" collapsed="false">
      <c r="A88" s="24" t="n">
        <v>39173</v>
      </c>
      <c r="B88" s="25" t="n">
        <v>67.0611</v>
      </c>
      <c r="C88" s="25" t="n">
        <v>67.4225</v>
      </c>
      <c r="D88" s="25" t="n">
        <f aca="false">(A88 * $B$301) + $B$302</f>
        <v>67.5388345361932</v>
      </c>
      <c r="E88" s="36"/>
    </row>
    <row r="89" customFormat="false" ht="15.9" hidden="false" customHeight="false" outlineLevel="0" collapsed="false">
      <c r="A89" s="24" t="n">
        <v>39203</v>
      </c>
      <c r="B89" s="25" t="n">
        <v>67.5784</v>
      </c>
      <c r="C89" s="25" t="n">
        <v>67.4097</v>
      </c>
      <c r="D89" s="25" t="n">
        <f aca="false">(A89 * $B$301) + $B$302</f>
        <v>67.5371103770324</v>
      </c>
      <c r="E89" s="36"/>
    </row>
    <row r="90" customFormat="false" ht="15.9" hidden="false" customHeight="false" outlineLevel="0" collapsed="false">
      <c r="A90" s="24" t="n">
        <v>39234</v>
      </c>
      <c r="B90" s="25" t="n">
        <v>67.83</v>
      </c>
      <c r="C90" s="25" t="n">
        <v>67.3907</v>
      </c>
      <c r="D90" s="25" t="n">
        <f aca="false">(A90 * $B$301) + $B$302</f>
        <v>67.5353287458997</v>
      </c>
      <c r="E90" s="36"/>
    </row>
    <row r="91" customFormat="false" ht="15.9" hidden="false" customHeight="false" outlineLevel="0" collapsed="false">
      <c r="A91" s="24" t="n">
        <v>39264</v>
      </c>
      <c r="B91" s="25" t="n">
        <v>67.2515</v>
      </c>
      <c r="C91" s="25" t="n">
        <v>67.3663</v>
      </c>
      <c r="D91" s="25" t="n">
        <f aca="false">(A91 * $B$301) + $B$302</f>
        <v>67.5336045867389</v>
      </c>
      <c r="E91" s="36"/>
    </row>
    <row r="92" customFormat="false" ht="15.9" hidden="false" customHeight="false" outlineLevel="0" collapsed="false">
      <c r="A92" s="24" t="n">
        <v>39295</v>
      </c>
      <c r="B92" s="25" t="n">
        <v>67.3288</v>
      </c>
      <c r="C92" s="25" t="n">
        <v>67.3382</v>
      </c>
      <c r="D92" s="25" t="n">
        <f aca="false">(A92 * $B$301) + $B$302</f>
        <v>67.5318229556062</v>
      </c>
      <c r="E92" s="36"/>
    </row>
    <row r="93" customFormat="false" ht="15.9" hidden="false" customHeight="false" outlineLevel="0" collapsed="false">
      <c r="A93" s="24" t="n">
        <v>39326</v>
      </c>
      <c r="B93" s="25" t="n">
        <v>67.0351</v>
      </c>
      <c r="C93" s="25" t="n">
        <v>67.3087</v>
      </c>
      <c r="D93" s="25" t="n">
        <f aca="false">(A93 * $B$301) + $B$302</f>
        <v>67.5300413244734</v>
      </c>
      <c r="E93" s="36"/>
    </row>
    <row r="94" customFormat="false" ht="15.9" hidden="false" customHeight="false" outlineLevel="0" collapsed="false">
      <c r="A94" s="24" t="n">
        <v>39356</v>
      </c>
      <c r="B94" s="25" t="n">
        <v>68.062</v>
      </c>
      <c r="C94" s="25" t="n">
        <v>67.2762</v>
      </c>
      <c r="D94" s="25" t="n">
        <f aca="false">(A94 * $B$301) + $B$302</f>
        <v>67.5283171653126</v>
      </c>
      <c r="E94" s="36"/>
    </row>
    <row r="95" customFormat="false" ht="15.9" hidden="false" customHeight="false" outlineLevel="0" collapsed="false">
      <c r="A95" s="24" t="n">
        <v>39387</v>
      </c>
      <c r="B95" s="25" t="n">
        <v>68.113</v>
      </c>
      <c r="C95" s="25" t="n">
        <v>67.2416</v>
      </c>
      <c r="D95" s="25" t="n">
        <f aca="false">(A95 * $B$301) + $B$302</f>
        <v>67.5265355341799</v>
      </c>
      <c r="E95" s="36"/>
    </row>
    <row r="96" customFormat="false" ht="15.9" hidden="false" customHeight="false" outlineLevel="0" collapsed="false">
      <c r="A96" s="24" t="n">
        <v>39417</v>
      </c>
      <c r="B96" s="25" t="n">
        <v>68.1094</v>
      </c>
      <c r="C96" s="25" t="n">
        <v>67.2089</v>
      </c>
      <c r="D96" s="25" t="n">
        <f aca="false">(A96 * $B$301) + $B$302</f>
        <v>67.5248113750191</v>
      </c>
      <c r="E96" s="36"/>
    </row>
    <row r="97" customFormat="false" ht="15.9" hidden="false" customHeight="false" outlineLevel="0" collapsed="false">
      <c r="A97" s="24" t="n">
        <v>39448</v>
      </c>
      <c r="B97" s="25" t="n">
        <v>67.6211</v>
      </c>
      <c r="C97" s="25" t="n">
        <v>67.1819</v>
      </c>
      <c r="D97" s="25" t="n">
        <f aca="false">(A97 * $B$301) + $B$302</f>
        <v>67.5230297438864</v>
      </c>
      <c r="E97" s="36"/>
    </row>
    <row r="98" customFormat="false" ht="15.9" hidden="false" customHeight="false" outlineLevel="0" collapsed="false">
      <c r="A98" s="24" t="n">
        <v>39479</v>
      </c>
      <c r="B98" s="25" t="n">
        <v>65.9505</v>
      </c>
      <c r="C98" s="25" t="n">
        <v>67.164</v>
      </c>
      <c r="D98" s="25" t="n">
        <f aca="false">(A98 * $B$301) + $B$302</f>
        <v>67.5212481127536</v>
      </c>
      <c r="E98" s="36"/>
    </row>
    <row r="99" customFormat="false" ht="15.9" hidden="false" customHeight="false" outlineLevel="0" collapsed="false">
      <c r="A99" s="24" t="n">
        <v>39508</v>
      </c>
      <c r="B99" s="25" t="n">
        <v>65.7974</v>
      </c>
      <c r="C99" s="25" t="n">
        <v>67.1546</v>
      </c>
      <c r="D99" s="25" t="n">
        <f aca="false">(A99 * $B$301) + $B$302</f>
        <v>67.5195814255649</v>
      </c>
      <c r="E99" s="36"/>
    </row>
    <row r="100" customFormat="false" ht="15.9" hidden="false" customHeight="false" outlineLevel="0" collapsed="false">
      <c r="A100" s="24" t="n">
        <v>39539</v>
      </c>
      <c r="B100" s="25" t="n">
        <v>66.5712</v>
      </c>
      <c r="C100" s="25" t="n">
        <v>67.1531</v>
      </c>
      <c r="D100" s="25" t="n">
        <f aca="false">(A100 * $B$301) + $B$302</f>
        <v>67.5177997944321</v>
      </c>
      <c r="E100" s="36"/>
    </row>
    <row r="101" customFormat="false" ht="15.9" hidden="false" customHeight="false" outlineLevel="0" collapsed="false">
      <c r="A101" s="24" t="n">
        <v>39569</v>
      </c>
      <c r="B101" s="25" t="n">
        <v>66.7505</v>
      </c>
      <c r="C101" s="25" t="n">
        <v>67.1599</v>
      </c>
      <c r="D101" s="25" t="n">
        <f aca="false">(A101 * $B$301) + $B$302</f>
        <v>67.5160756352714</v>
      </c>
      <c r="E101" s="36"/>
    </row>
    <row r="102" customFormat="false" ht="15.9" hidden="false" customHeight="false" outlineLevel="0" collapsed="false">
      <c r="A102" s="24" t="n">
        <v>39600</v>
      </c>
      <c r="B102" s="25" t="n">
        <v>67.5727</v>
      </c>
      <c r="C102" s="25" t="n">
        <v>67.1747</v>
      </c>
      <c r="D102" s="25" t="n">
        <f aca="false">(A102 * $B$301) + $B$302</f>
        <v>67.5142940041386</v>
      </c>
      <c r="E102" s="36"/>
    </row>
    <row r="103" customFormat="false" ht="15.9" hidden="false" customHeight="false" outlineLevel="0" collapsed="false">
      <c r="A103" s="24" t="n">
        <v>39630</v>
      </c>
      <c r="B103" s="25" t="n">
        <v>66.6058</v>
      </c>
      <c r="C103" s="25" t="n">
        <v>67.194</v>
      </c>
      <c r="D103" s="25" t="n">
        <f aca="false">(A103 * $B$301) + $B$302</f>
        <v>67.5125698449779</v>
      </c>
      <c r="E103" s="36"/>
    </row>
    <row r="104" customFormat="false" ht="15.9" hidden="false" customHeight="false" outlineLevel="0" collapsed="false">
      <c r="A104" s="24" t="n">
        <v>39661</v>
      </c>
      <c r="B104" s="25" t="n">
        <v>66.7072</v>
      </c>
      <c r="C104" s="25" t="n">
        <v>67.214</v>
      </c>
      <c r="D104" s="25" t="n">
        <f aca="false">(A104 * $B$301) + $B$302</f>
        <v>67.5107882138451</v>
      </c>
      <c r="E104" s="36"/>
    </row>
    <row r="105" customFormat="false" ht="15.9" hidden="false" customHeight="false" outlineLevel="0" collapsed="false">
      <c r="A105" s="24" t="n">
        <v>39692</v>
      </c>
      <c r="B105" s="25" t="n">
        <v>67.9621</v>
      </c>
      <c r="C105" s="25" t="n">
        <v>67.2351</v>
      </c>
      <c r="D105" s="25" t="n">
        <f aca="false">(A105 * $B$301) + $B$302</f>
        <v>67.5090065827123</v>
      </c>
      <c r="E105" s="36"/>
    </row>
    <row r="106" customFormat="false" ht="15.9" hidden="false" customHeight="false" outlineLevel="0" collapsed="false">
      <c r="A106" s="24" t="n">
        <v>39722</v>
      </c>
      <c r="B106" s="25" t="n">
        <v>68.0368</v>
      </c>
      <c r="C106" s="25" t="n">
        <v>67.2588</v>
      </c>
      <c r="D106" s="25" t="n">
        <f aca="false">(A106 * $B$301) + $B$302</f>
        <v>67.5072824235516</v>
      </c>
      <c r="E106" s="36"/>
    </row>
    <row r="107" customFormat="false" ht="15.9" hidden="false" customHeight="false" outlineLevel="0" collapsed="false">
      <c r="A107" s="24" t="n">
        <v>39753</v>
      </c>
      <c r="B107" s="25" t="n">
        <v>68.4854</v>
      </c>
      <c r="C107" s="25" t="n">
        <v>67.2836</v>
      </c>
      <c r="D107" s="25" t="n">
        <f aca="false">(A107 * $B$301) + $B$302</f>
        <v>67.5055007924188</v>
      </c>
      <c r="E107" s="36"/>
    </row>
    <row r="108" customFormat="false" ht="15.9" hidden="false" customHeight="false" outlineLevel="0" collapsed="false">
      <c r="A108" s="24" t="n">
        <v>39783</v>
      </c>
      <c r="B108" s="25" t="n">
        <v>67.7823</v>
      </c>
      <c r="C108" s="25" t="n">
        <v>67.3057</v>
      </c>
      <c r="D108" s="25" t="n">
        <f aca="false">(A108 * $B$301) + $B$302</f>
        <v>67.5037766332581</v>
      </c>
      <c r="E108" s="36"/>
    </row>
    <row r="109" customFormat="false" ht="15.9" hidden="false" customHeight="false" outlineLevel="0" collapsed="false">
      <c r="A109" s="24" t="n">
        <v>39814</v>
      </c>
      <c r="B109" s="25" t="n">
        <v>67.2758</v>
      </c>
      <c r="C109" s="25" t="n">
        <v>67.3233</v>
      </c>
      <c r="D109" s="25" t="n">
        <f aca="false">(A109 * $B$301) + $B$302</f>
        <v>67.5019950021253</v>
      </c>
      <c r="E109" s="36"/>
    </row>
    <row r="110" customFormat="false" ht="15.9" hidden="false" customHeight="false" outlineLevel="0" collapsed="false">
      <c r="A110" s="24" t="n">
        <v>39845</v>
      </c>
      <c r="B110" s="25" t="n">
        <v>66.7584</v>
      </c>
      <c r="C110" s="25" t="n">
        <v>67.3391</v>
      </c>
      <c r="D110" s="25" t="n">
        <f aca="false">(A110 * $B$301) + $B$302</f>
        <v>67.5002133709925</v>
      </c>
      <c r="E110" s="36"/>
    </row>
    <row r="111" customFormat="false" ht="15.9" hidden="false" customHeight="false" outlineLevel="0" collapsed="false">
      <c r="A111" s="24" t="n">
        <v>39873</v>
      </c>
      <c r="B111" s="25" t="n">
        <v>66.9279</v>
      </c>
      <c r="C111" s="25" t="n">
        <v>67.3564</v>
      </c>
      <c r="D111" s="25" t="n">
        <f aca="false">(A111 * $B$301) + $B$302</f>
        <v>67.4986041557759</v>
      </c>
      <c r="E111" s="36"/>
    </row>
    <row r="112" customFormat="false" ht="15.9" hidden="false" customHeight="false" outlineLevel="0" collapsed="false">
      <c r="A112" s="24" t="n">
        <v>39904</v>
      </c>
      <c r="B112" s="25" t="n">
        <v>66.4805</v>
      </c>
      <c r="C112" s="25" t="n">
        <v>67.3746</v>
      </c>
      <c r="D112" s="25" t="n">
        <f aca="false">(A112 * $B$301) + $B$302</f>
        <v>67.4968225246431</v>
      </c>
      <c r="E112" s="36"/>
    </row>
    <row r="113" customFormat="false" ht="15.9" hidden="false" customHeight="false" outlineLevel="0" collapsed="false">
      <c r="A113" s="24" t="n">
        <v>39934</v>
      </c>
      <c r="B113" s="25" t="n">
        <v>67.3063</v>
      </c>
      <c r="C113" s="25" t="n">
        <v>67.3943</v>
      </c>
      <c r="D113" s="25" t="n">
        <f aca="false">(A113 * $B$301) + $B$302</f>
        <v>67.4950983654823</v>
      </c>
      <c r="E113" s="36"/>
    </row>
    <row r="114" customFormat="false" ht="15.9" hidden="false" customHeight="false" outlineLevel="0" collapsed="false">
      <c r="A114" s="24" t="n">
        <v>39965</v>
      </c>
      <c r="B114" s="25" t="n">
        <v>67.6258</v>
      </c>
      <c r="C114" s="25" t="n">
        <v>67.4173</v>
      </c>
      <c r="D114" s="25" t="n">
        <f aca="false">(A114 * $B$301) + $B$302</f>
        <v>67.4933167343496</v>
      </c>
      <c r="E114" s="36"/>
    </row>
    <row r="115" customFormat="false" ht="15.9" hidden="false" customHeight="false" outlineLevel="0" collapsed="false">
      <c r="A115" s="24" t="n">
        <v>39995</v>
      </c>
      <c r="B115" s="25" t="n">
        <v>67.5066</v>
      </c>
      <c r="C115" s="25" t="n">
        <v>67.4473</v>
      </c>
      <c r="D115" s="25" t="n">
        <f aca="false">(A115 * $B$301) + $B$302</f>
        <v>67.4915925751888</v>
      </c>
      <c r="E115" s="36"/>
    </row>
    <row r="116" customFormat="false" ht="15.9" hidden="false" customHeight="false" outlineLevel="0" collapsed="false">
      <c r="A116" s="24" t="n">
        <v>40026</v>
      </c>
      <c r="B116" s="25" t="n">
        <v>66.4399</v>
      </c>
      <c r="C116" s="25" t="n">
        <v>67.485</v>
      </c>
      <c r="D116" s="25" t="n">
        <f aca="false">(A116 * $B$301) + $B$302</f>
        <v>67.4898109440561</v>
      </c>
      <c r="E116" s="36"/>
    </row>
    <row r="117" customFormat="false" ht="15.9" hidden="false" customHeight="false" outlineLevel="0" collapsed="false">
      <c r="A117" s="24" t="n">
        <v>40057</v>
      </c>
      <c r="B117" s="25" t="n">
        <v>67.2193</v>
      </c>
      <c r="C117" s="25" t="n">
        <v>67.5272</v>
      </c>
      <c r="D117" s="25" t="n">
        <f aca="false">(A117 * $B$301) + $B$302</f>
        <v>67.4880293129233</v>
      </c>
      <c r="E117" s="36"/>
    </row>
    <row r="118" customFormat="false" ht="15.9" hidden="false" customHeight="false" outlineLevel="0" collapsed="false">
      <c r="A118" s="24" t="n">
        <v>40087</v>
      </c>
      <c r="B118" s="25" t="n">
        <v>68.4794</v>
      </c>
      <c r="C118" s="25" t="n">
        <v>67.5736</v>
      </c>
      <c r="D118" s="25" t="n">
        <f aca="false">(A118 * $B$301) + $B$302</f>
        <v>67.4863051537626</v>
      </c>
      <c r="E118" s="36"/>
    </row>
    <row r="119" customFormat="false" ht="15.9" hidden="false" customHeight="false" outlineLevel="0" collapsed="false">
      <c r="A119" s="24" t="n">
        <v>40118</v>
      </c>
      <c r="B119" s="25" t="n">
        <v>68.8242</v>
      </c>
      <c r="C119" s="25" t="n">
        <v>67.624</v>
      </c>
      <c r="D119" s="25" t="n">
        <f aca="false">(A119 * $B$301) + $B$302</f>
        <v>67.4845235226298</v>
      </c>
      <c r="E119" s="36"/>
    </row>
    <row r="120" customFormat="false" ht="15.9" hidden="false" customHeight="false" outlineLevel="0" collapsed="false">
      <c r="A120" s="24" t="n">
        <v>40148</v>
      </c>
      <c r="B120" s="25" t="n">
        <v>68.4661</v>
      </c>
      <c r="C120" s="25" t="n">
        <v>67.6768</v>
      </c>
      <c r="D120" s="25" t="n">
        <f aca="false">(A120 * $B$301) + $B$302</f>
        <v>67.482799363469</v>
      </c>
      <c r="E120" s="36"/>
    </row>
    <row r="121" customFormat="false" ht="15.9" hidden="false" customHeight="false" outlineLevel="0" collapsed="false">
      <c r="A121" s="24" t="n">
        <v>40179</v>
      </c>
      <c r="B121" s="25" t="n">
        <v>66.9324</v>
      </c>
      <c r="C121" s="25" t="n">
        <v>67.7266</v>
      </c>
      <c r="D121" s="25" t="n">
        <f aca="false">(A121 * $B$301) + $B$302</f>
        <v>67.4810177323363</v>
      </c>
      <c r="E121" s="36"/>
    </row>
    <row r="122" customFormat="false" ht="15.9" hidden="false" customHeight="false" outlineLevel="0" collapsed="false">
      <c r="A122" s="24" t="n">
        <v>40210</v>
      </c>
      <c r="B122" s="25" t="n">
        <v>67.2326</v>
      </c>
      <c r="C122" s="25" t="n">
        <v>67.7645</v>
      </c>
      <c r="D122" s="25" t="n">
        <f aca="false">(A122 * $B$301) + $B$302</f>
        <v>67.4792361012035</v>
      </c>
      <c r="E122" s="36"/>
    </row>
    <row r="123" customFormat="false" ht="15.9" hidden="false" customHeight="false" outlineLevel="0" collapsed="false">
      <c r="A123" s="24" t="n">
        <v>40238</v>
      </c>
      <c r="B123" s="25" t="n">
        <v>66.9701</v>
      </c>
      <c r="C123" s="25" t="n">
        <v>67.7837</v>
      </c>
      <c r="D123" s="25" t="n">
        <f aca="false">(A123 * $B$301) + $B$302</f>
        <v>67.4776268859868</v>
      </c>
      <c r="E123" s="36"/>
    </row>
    <row r="124" customFormat="false" ht="15.9" hidden="false" customHeight="false" outlineLevel="0" collapsed="false">
      <c r="A124" s="24" t="n">
        <v>40269</v>
      </c>
      <c r="B124" s="25" t="n">
        <v>68.0971</v>
      </c>
      <c r="C124" s="25" t="n">
        <v>67.785</v>
      </c>
      <c r="D124" s="25" t="n">
        <f aca="false">(A124 * $B$301) + $B$302</f>
        <v>67.4758452548541</v>
      </c>
      <c r="E124" s="36"/>
    </row>
    <row r="125" customFormat="false" ht="15.9" hidden="false" customHeight="false" outlineLevel="0" collapsed="false">
      <c r="A125" s="24" t="n">
        <v>40299</v>
      </c>
      <c r="B125" s="25" t="n">
        <v>68.3512</v>
      </c>
      <c r="C125" s="25" t="n">
        <v>67.7692</v>
      </c>
      <c r="D125" s="25" t="n">
        <f aca="false">(A125 * $B$301) + $B$302</f>
        <v>67.4741210956933</v>
      </c>
      <c r="E125" s="36"/>
    </row>
    <row r="126" customFormat="false" ht="15.9" hidden="false" customHeight="false" outlineLevel="0" collapsed="false">
      <c r="A126" s="24" t="n">
        <v>40330</v>
      </c>
      <c r="B126" s="25" t="n">
        <v>68.2134</v>
      </c>
      <c r="C126" s="25" t="n">
        <v>67.7357</v>
      </c>
      <c r="D126" s="25" t="n">
        <f aca="false">(A126 * $B$301) + $B$302</f>
        <v>67.4723394645605</v>
      </c>
      <c r="E126" s="36"/>
    </row>
    <row r="127" customFormat="false" ht="15.9" hidden="false" customHeight="false" outlineLevel="0" collapsed="false">
      <c r="A127" s="24" t="n">
        <v>40360</v>
      </c>
      <c r="B127" s="25" t="n">
        <v>68.4141</v>
      </c>
      <c r="C127" s="25" t="n">
        <v>67.6872</v>
      </c>
      <c r="D127" s="25" t="n">
        <f aca="false">(A127 * $B$301) + $B$302</f>
        <v>67.4706153053998</v>
      </c>
      <c r="E127" s="36"/>
    </row>
    <row r="128" customFormat="false" ht="15.9" hidden="false" customHeight="false" outlineLevel="0" collapsed="false">
      <c r="A128" s="24" t="n">
        <v>40391</v>
      </c>
      <c r="B128" s="25" t="n">
        <v>67.2307</v>
      </c>
      <c r="C128" s="25" t="n">
        <v>67.6307</v>
      </c>
      <c r="D128" s="25" t="n">
        <f aca="false">(A128 * $B$301) + $B$302</f>
        <v>67.468833674267</v>
      </c>
      <c r="E128" s="36"/>
    </row>
    <row r="129" customFormat="false" ht="15.9" hidden="false" customHeight="false" outlineLevel="0" collapsed="false">
      <c r="A129" s="24" t="n">
        <v>40422</v>
      </c>
      <c r="B129" s="25" t="n">
        <v>67.4614</v>
      </c>
      <c r="C129" s="25" t="n">
        <v>67.5728</v>
      </c>
      <c r="D129" s="25" t="n">
        <f aca="false">(A129 * $B$301) + $B$302</f>
        <v>67.4670520431343</v>
      </c>
      <c r="E129" s="36"/>
    </row>
    <row r="130" customFormat="false" ht="15.9" hidden="false" customHeight="false" outlineLevel="0" collapsed="false">
      <c r="A130" s="24" t="n">
        <v>40452</v>
      </c>
      <c r="B130" s="25" t="n">
        <v>68.1314</v>
      </c>
      <c r="C130" s="25" t="n">
        <v>67.5145</v>
      </c>
      <c r="D130" s="25" t="n">
        <f aca="false">(A130 * $B$301) + $B$302</f>
        <v>67.4653278839735</v>
      </c>
      <c r="E130" s="36"/>
    </row>
    <row r="131" customFormat="false" ht="15.9" hidden="false" customHeight="false" outlineLevel="0" collapsed="false">
      <c r="A131" s="24" t="n">
        <v>40483</v>
      </c>
      <c r="B131" s="25" t="n">
        <v>68.0052</v>
      </c>
      <c r="C131" s="25" t="n">
        <v>67.455</v>
      </c>
      <c r="D131" s="25" t="n">
        <f aca="false">(A131 * $B$301) + $B$302</f>
        <v>67.4635462528408</v>
      </c>
      <c r="E131" s="36"/>
    </row>
    <row r="132" customFormat="false" ht="15.9" hidden="false" customHeight="false" outlineLevel="0" collapsed="false">
      <c r="A132" s="24" t="n">
        <v>40513</v>
      </c>
      <c r="B132" s="25" t="n">
        <v>67.274</v>
      </c>
      <c r="C132" s="25" t="n">
        <v>67.3932</v>
      </c>
      <c r="D132" s="25" t="n">
        <f aca="false">(A132 * $B$301) + $B$302</f>
        <v>67.46182209368</v>
      </c>
      <c r="E132" s="36"/>
    </row>
    <row r="133" customFormat="false" ht="15.9" hidden="false" customHeight="false" outlineLevel="0" collapsed="false">
      <c r="A133" s="24" t="n">
        <v>40544</v>
      </c>
      <c r="B133" s="25" t="n">
        <v>67.136</v>
      </c>
      <c r="C133" s="25" t="n">
        <v>67.3332</v>
      </c>
      <c r="D133" s="25" t="n">
        <f aca="false">(A133 * $B$301) + $B$302</f>
        <v>67.4600404625472</v>
      </c>
      <c r="E133" s="36"/>
    </row>
    <row r="134" customFormat="false" ht="15.9" hidden="false" customHeight="false" outlineLevel="0" collapsed="false">
      <c r="A134" s="24" t="n">
        <v>40575</v>
      </c>
      <c r="B134" s="25" t="n">
        <v>66.1022</v>
      </c>
      <c r="C134" s="25" t="n">
        <v>67.2795</v>
      </c>
      <c r="D134" s="25" t="n">
        <f aca="false">(A134 * $B$301) + $B$302</f>
        <v>67.4582588314145</v>
      </c>
      <c r="E134" s="36"/>
    </row>
    <row r="135" customFormat="false" ht="15.9" hidden="false" customHeight="false" outlineLevel="0" collapsed="false">
      <c r="A135" s="24" t="n">
        <v>40603</v>
      </c>
      <c r="B135" s="25" t="n">
        <v>65.6908</v>
      </c>
      <c r="C135" s="25" t="n">
        <v>67.2364</v>
      </c>
      <c r="D135" s="25" t="n">
        <f aca="false">(A135 * $B$301) + $B$302</f>
        <v>67.4566496161978</v>
      </c>
      <c r="E135" s="36"/>
    </row>
    <row r="136" customFormat="false" ht="15.9" hidden="false" customHeight="false" outlineLevel="0" collapsed="false">
      <c r="A136" s="24" t="n">
        <v>40634</v>
      </c>
      <c r="B136" s="25" t="n">
        <v>67.3021</v>
      </c>
      <c r="C136" s="25" t="n">
        <v>67.2045</v>
      </c>
      <c r="D136" s="25" t="n">
        <f aca="false">(A136 * $B$301) + $B$302</f>
        <v>67.454867985065</v>
      </c>
      <c r="E136" s="36"/>
    </row>
    <row r="137" customFormat="false" ht="15.9" hidden="false" customHeight="false" outlineLevel="0" collapsed="false">
      <c r="A137" s="24" t="n">
        <v>40664</v>
      </c>
      <c r="B137" s="25" t="n">
        <v>67.8506</v>
      </c>
      <c r="C137" s="25" t="n">
        <v>67.1856</v>
      </c>
      <c r="D137" s="25" t="n">
        <f aca="false">(A137 * $B$301) + $B$302</f>
        <v>67.4531438259043</v>
      </c>
      <c r="E137" s="36"/>
    </row>
    <row r="138" customFormat="false" ht="15.9" hidden="false" customHeight="false" outlineLevel="0" collapsed="false">
      <c r="A138" s="24" t="n">
        <v>40695</v>
      </c>
      <c r="B138" s="25" t="n">
        <v>67.9692</v>
      </c>
      <c r="C138" s="25" t="n">
        <v>67.1822</v>
      </c>
      <c r="D138" s="25" t="n">
        <f aca="false">(A138 * $B$301) + $B$302</f>
        <v>67.4513621947715</v>
      </c>
      <c r="E138" s="36"/>
    </row>
    <row r="139" customFormat="false" ht="15.9" hidden="false" customHeight="false" outlineLevel="0" collapsed="false">
      <c r="A139" s="24" t="n">
        <v>40725</v>
      </c>
      <c r="B139" s="25" t="n">
        <v>67.3656</v>
      </c>
      <c r="C139" s="25" t="n">
        <v>67.1931</v>
      </c>
      <c r="D139" s="25" t="n">
        <f aca="false">(A139 * $B$301) + $B$302</f>
        <v>67.4496380356108</v>
      </c>
      <c r="E139" s="36"/>
    </row>
    <row r="140" customFormat="false" ht="15.9" hidden="false" customHeight="false" outlineLevel="0" collapsed="false">
      <c r="A140" s="24" t="n">
        <v>40756</v>
      </c>
      <c r="B140" s="25" t="n">
        <v>66.6977</v>
      </c>
      <c r="C140" s="25" t="n">
        <v>67.2117</v>
      </c>
      <c r="D140" s="25" t="n">
        <f aca="false">(A140 * $B$301) + $B$302</f>
        <v>67.447856404478</v>
      </c>
      <c r="E140" s="36"/>
    </row>
    <row r="141" customFormat="false" ht="15.9" hidden="false" customHeight="false" outlineLevel="0" collapsed="false">
      <c r="A141" s="24" t="n">
        <v>40787</v>
      </c>
      <c r="B141" s="25" t="n">
        <v>66.3107</v>
      </c>
      <c r="C141" s="25" t="n">
        <v>67.2292</v>
      </c>
      <c r="D141" s="25" t="n">
        <f aca="false">(A141 * $B$301) + $B$302</f>
        <v>67.4460747733452</v>
      </c>
      <c r="E141" s="36"/>
    </row>
    <row r="142" customFormat="false" ht="15.9" hidden="false" customHeight="false" outlineLevel="0" collapsed="false">
      <c r="A142" s="24" t="n">
        <v>40817</v>
      </c>
      <c r="B142" s="25" t="n">
        <v>67.9607</v>
      </c>
      <c r="C142" s="25" t="n">
        <v>67.2421</v>
      </c>
      <c r="D142" s="25" t="n">
        <f aca="false">(A142 * $B$301) + $B$302</f>
        <v>67.4443506141845</v>
      </c>
      <c r="E142" s="36"/>
    </row>
    <row r="143" customFormat="false" ht="15.9" hidden="false" customHeight="false" outlineLevel="0" collapsed="false">
      <c r="A143" s="24" t="n">
        <v>40848</v>
      </c>
      <c r="B143" s="25" t="n">
        <v>68.1786</v>
      </c>
      <c r="C143" s="25" t="n">
        <v>67.2523</v>
      </c>
      <c r="D143" s="25" t="n">
        <f aca="false">(A143 * $B$301) + $B$302</f>
        <v>67.4425689830517</v>
      </c>
      <c r="E143" s="36"/>
    </row>
    <row r="144" customFormat="false" ht="15.9" hidden="false" customHeight="false" outlineLevel="0" collapsed="false">
      <c r="A144" s="24" t="n">
        <v>40878</v>
      </c>
      <c r="B144" s="25" t="n">
        <v>68.0654</v>
      </c>
      <c r="C144" s="25" t="n">
        <v>67.2623</v>
      </c>
      <c r="D144" s="25" t="n">
        <f aca="false">(A144 * $B$301) + $B$302</f>
        <v>67.440844823891</v>
      </c>
      <c r="E144" s="36"/>
    </row>
    <row r="145" customFormat="false" ht="15.9" hidden="false" customHeight="false" outlineLevel="0" collapsed="false">
      <c r="A145" s="24" t="n">
        <v>40909</v>
      </c>
      <c r="B145" s="25" t="n">
        <v>66.3371</v>
      </c>
      <c r="C145" s="25" t="n">
        <v>67.2722</v>
      </c>
      <c r="D145" s="25" t="n">
        <f aca="false">(A145 * $B$301) + $B$302</f>
        <v>67.4390631927582</v>
      </c>
      <c r="E145" s="36"/>
    </row>
    <row r="146" customFormat="false" ht="15.9" hidden="false" customHeight="false" outlineLevel="0" collapsed="false">
      <c r="A146" s="24" t="n">
        <v>40940</v>
      </c>
      <c r="B146" s="25" t="n">
        <v>66.3308</v>
      </c>
      <c r="C146" s="25" t="n">
        <v>67.2847</v>
      </c>
      <c r="D146" s="25" t="n">
        <f aca="false">(A146 * $B$301) + $B$302</f>
        <v>67.4372815616254</v>
      </c>
      <c r="E146" s="36"/>
    </row>
    <row r="147" customFormat="false" ht="15.9" hidden="false" customHeight="false" outlineLevel="0" collapsed="false">
      <c r="A147" s="24" t="n">
        <v>40969</v>
      </c>
      <c r="B147" s="25" t="n">
        <v>66.7788</v>
      </c>
      <c r="C147" s="25" t="n">
        <v>67.3036</v>
      </c>
      <c r="D147" s="25" t="n">
        <f aca="false">(A147 * $B$301) + $B$302</f>
        <v>67.4356148744367</v>
      </c>
      <c r="E147" s="36"/>
    </row>
    <row r="148" customFormat="false" ht="15.9" hidden="false" customHeight="false" outlineLevel="0" collapsed="false">
      <c r="A148" s="24" t="n">
        <v>41000</v>
      </c>
      <c r="B148" s="25" t="n">
        <v>67.9638</v>
      </c>
      <c r="C148" s="25" t="n">
        <v>67.3303</v>
      </c>
      <c r="D148" s="25" t="n">
        <f aca="false">(A148 * $B$301) + $B$302</f>
        <v>67.433833243304</v>
      </c>
      <c r="E148" s="36"/>
    </row>
    <row r="149" customFormat="false" ht="15.9" hidden="false" customHeight="false" outlineLevel="0" collapsed="false">
      <c r="A149" s="24" t="n">
        <v>41030</v>
      </c>
      <c r="B149" s="25" t="n">
        <v>67.5133</v>
      </c>
      <c r="C149" s="25" t="n">
        <v>67.3604</v>
      </c>
      <c r="D149" s="25" t="n">
        <f aca="false">(A149 * $B$301) + $B$302</f>
        <v>67.4321090841432</v>
      </c>
      <c r="E149" s="36"/>
    </row>
    <row r="150" customFormat="false" ht="15.9" hidden="false" customHeight="false" outlineLevel="0" collapsed="false">
      <c r="A150" s="24" t="n">
        <v>41061</v>
      </c>
      <c r="B150" s="25" t="n">
        <v>67.185</v>
      </c>
      <c r="C150" s="25" t="n">
        <v>67.3883</v>
      </c>
      <c r="D150" s="25" t="n">
        <f aca="false">(A150 * $B$301) + $B$302</f>
        <v>67.4303274530105</v>
      </c>
      <c r="E150" s="36"/>
    </row>
    <row r="151" customFormat="false" ht="15.9" hidden="false" customHeight="false" outlineLevel="0" collapsed="false">
      <c r="A151" s="24" t="n">
        <v>41091</v>
      </c>
      <c r="B151" s="25" t="n">
        <v>67.526</v>
      </c>
      <c r="C151" s="25" t="n">
        <v>67.4097</v>
      </c>
      <c r="D151" s="25" t="n">
        <f aca="false">(A151 * $B$301) + $B$302</f>
        <v>67.4286032938497</v>
      </c>
      <c r="E151" s="36"/>
    </row>
    <row r="152" customFormat="false" ht="15.9" hidden="false" customHeight="false" outlineLevel="0" collapsed="false">
      <c r="A152" s="24" t="n">
        <v>41122</v>
      </c>
      <c r="B152" s="25" t="n">
        <v>67.0658</v>
      </c>
      <c r="C152" s="25" t="n">
        <v>67.4252</v>
      </c>
      <c r="D152" s="25" t="n">
        <f aca="false">(A152 * $B$301) + $B$302</f>
        <v>67.4268216627169</v>
      </c>
      <c r="E152" s="36"/>
    </row>
    <row r="153" customFormat="false" ht="15.9" hidden="false" customHeight="false" outlineLevel="0" collapsed="false">
      <c r="A153" s="24" t="n">
        <v>41153</v>
      </c>
      <c r="B153" s="25" t="n">
        <v>66.9703</v>
      </c>
      <c r="C153" s="25" t="n">
        <v>67.4389</v>
      </c>
      <c r="D153" s="25" t="n">
        <f aca="false">(A153 * $B$301) + $B$302</f>
        <v>67.4250400315842</v>
      </c>
      <c r="E153" s="36"/>
    </row>
    <row r="154" customFormat="false" ht="15.9" hidden="false" customHeight="false" outlineLevel="0" collapsed="false">
      <c r="A154" s="24" t="n">
        <v>41183</v>
      </c>
      <c r="B154" s="25" t="n">
        <v>68.1186</v>
      </c>
      <c r="C154" s="25" t="n">
        <v>67.4532</v>
      </c>
      <c r="D154" s="25" t="n">
        <f aca="false">(A154 * $B$301) + $B$302</f>
        <v>67.4233158724234</v>
      </c>
      <c r="E154" s="36"/>
    </row>
    <row r="155" customFormat="false" ht="15.9" hidden="false" customHeight="false" outlineLevel="0" collapsed="false">
      <c r="A155" s="24" t="n">
        <v>41214</v>
      </c>
      <c r="B155" s="25" t="n">
        <v>68.7485</v>
      </c>
      <c r="C155" s="25" t="n">
        <v>67.4687</v>
      </c>
      <c r="D155" s="25" t="n">
        <f aca="false">(A155 * $B$301) + $B$302</f>
        <v>67.4215342412907</v>
      </c>
      <c r="E155" s="36"/>
    </row>
    <row r="156" customFormat="false" ht="15.9" hidden="false" customHeight="false" outlineLevel="0" collapsed="false">
      <c r="A156" s="24" t="n">
        <v>41244</v>
      </c>
      <c r="B156" s="25" t="n">
        <v>67.8742</v>
      </c>
      <c r="C156" s="25" t="n">
        <v>67.4857</v>
      </c>
      <c r="D156" s="25" t="n">
        <f aca="false">(A156 * $B$301) + $B$302</f>
        <v>67.4198100821299</v>
      </c>
      <c r="E156" s="36"/>
    </row>
    <row r="157" customFormat="false" ht="15.9" hidden="false" customHeight="false" outlineLevel="0" collapsed="false">
      <c r="A157" s="24" t="n">
        <v>41275</v>
      </c>
      <c r="B157" s="25" t="n">
        <v>67.4115</v>
      </c>
      <c r="C157" s="25" t="n">
        <v>67.5047</v>
      </c>
      <c r="D157" s="25" t="n">
        <f aca="false">(A157 * $B$301) + $B$302</f>
        <v>67.4180284509972</v>
      </c>
      <c r="E157" s="36"/>
    </row>
    <row r="158" customFormat="false" ht="15.9" hidden="false" customHeight="false" outlineLevel="0" collapsed="false">
      <c r="A158" s="24" t="n">
        <v>41306</v>
      </c>
      <c r="B158" s="25" t="n">
        <v>66.2366</v>
      </c>
      <c r="C158" s="25" t="n">
        <v>67.5233</v>
      </c>
      <c r="D158" s="25" t="n">
        <f aca="false">(A158 * $B$301) + $B$302</f>
        <v>67.4162468198644</v>
      </c>
      <c r="E158" s="36"/>
    </row>
    <row r="159" customFormat="false" ht="15.9" hidden="false" customHeight="false" outlineLevel="0" collapsed="false">
      <c r="A159" s="24" t="n">
        <v>41334</v>
      </c>
      <c r="B159" s="25" t="n">
        <v>67.1009</v>
      </c>
      <c r="C159" s="25" t="n">
        <v>67.5346</v>
      </c>
      <c r="D159" s="25" t="n">
        <f aca="false">(A159 * $B$301) + $B$302</f>
        <v>67.4146376046477</v>
      </c>
      <c r="E159" s="36"/>
    </row>
    <row r="160" customFormat="false" ht="15.9" hidden="false" customHeight="false" outlineLevel="0" collapsed="false">
      <c r="A160" s="24" t="n">
        <v>41365</v>
      </c>
      <c r="B160" s="25" t="n">
        <v>67.0671</v>
      </c>
      <c r="C160" s="25" t="n">
        <v>67.5335</v>
      </c>
      <c r="D160" s="25" t="n">
        <f aca="false">(A160 * $B$301) + $B$302</f>
        <v>67.4128559735149</v>
      </c>
      <c r="E160" s="36"/>
    </row>
    <row r="161" customFormat="false" ht="15.9" hidden="false" customHeight="false" outlineLevel="0" collapsed="false">
      <c r="A161" s="24" t="n">
        <v>41395</v>
      </c>
      <c r="B161" s="25" t="n">
        <v>68.1166</v>
      </c>
      <c r="C161" s="25" t="n">
        <v>67.5224</v>
      </c>
      <c r="D161" s="25" t="n">
        <f aca="false">(A161 * $B$301) + $B$302</f>
        <v>67.4111318143542</v>
      </c>
      <c r="E161" s="36"/>
    </row>
    <row r="162" customFormat="false" ht="15.9" hidden="false" customHeight="false" outlineLevel="0" collapsed="false">
      <c r="A162" s="24" t="n">
        <v>41426</v>
      </c>
      <c r="B162" s="25" t="n">
        <v>68.3865</v>
      </c>
      <c r="C162" s="25" t="n">
        <v>67.5066</v>
      </c>
      <c r="D162" s="25" t="n">
        <f aca="false">(A162 * $B$301) + $B$302</f>
        <v>67.4093501832214</v>
      </c>
      <c r="E162" s="36"/>
    </row>
    <row r="163" customFormat="false" ht="15.9" hidden="false" customHeight="false" outlineLevel="0" collapsed="false">
      <c r="A163" s="24" t="n">
        <v>41456</v>
      </c>
      <c r="B163" s="25" t="n">
        <v>67.658</v>
      </c>
      <c r="C163" s="25" t="n">
        <v>67.4902</v>
      </c>
      <c r="D163" s="25" t="n">
        <f aca="false">(A163 * $B$301) + $B$302</f>
        <v>67.4076260240607</v>
      </c>
      <c r="E163" s="36"/>
    </row>
    <row r="164" customFormat="false" ht="15.9" hidden="false" customHeight="false" outlineLevel="0" collapsed="false">
      <c r="A164" s="24" t="n">
        <v>41487</v>
      </c>
      <c r="B164" s="25" t="n">
        <v>66.6522</v>
      </c>
      <c r="C164" s="25" t="n">
        <v>67.4762</v>
      </c>
      <c r="D164" s="25" t="n">
        <f aca="false">(A164 * $B$301) + $B$302</f>
        <v>67.4058443929279</v>
      </c>
      <c r="E164" s="36"/>
    </row>
    <row r="165" customFormat="false" ht="15.9" hidden="false" customHeight="false" outlineLevel="0" collapsed="false">
      <c r="A165" s="24" t="n">
        <v>41518</v>
      </c>
      <c r="B165" s="25" t="n">
        <v>67.3417</v>
      </c>
      <c r="C165" s="25" t="n">
        <v>67.4667</v>
      </c>
      <c r="D165" s="25" t="n">
        <f aca="false">(A165 * $B$301) + $B$302</f>
        <v>67.4040627617951</v>
      </c>
      <c r="E165" s="36"/>
    </row>
    <row r="166" customFormat="false" ht="15.9" hidden="false" customHeight="false" outlineLevel="0" collapsed="false">
      <c r="A166" s="24" t="n">
        <v>41548</v>
      </c>
      <c r="B166" s="25" t="n">
        <v>67.856</v>
      </c>
      <c r="C166" s="25" t="n">
        <v>67.4618</v>
      </c>
      <c r="D166" s="25" t="n">
        <f aca="false">(A166 * $B$301) + $B$302</f>
        <v>67.4023386026344</v>
      </c>
      <c r="E166" s="36"/>
    </row>
    <row r="167" customFormat="false" ht="15.9" hidden="false" customHeight="false" outlineLevel="0" collapsed="false">
      <c r="A167" s="24" t="n">
        <v>41579</v>
      </c>
      <c r="B167" s="25" t="n">
        <v>68.5709</v>
      </c>
      <c r="C167" s="25" t="n">
        <v>67.4586</v>
      </c>
      <c r="D167" s="25" t="n">
        <f aca="false">(A167 * $B$301) + $B$302</f>
        <v>67.4005569715016</v>
      </c>
      <c r="E167" s="36"/>
    </row>
    <row r="168" customFormat="false" ht="15.9" hidden="false" customHeight="false" outlineLevel="0" collapsed="false">
      <c r="A168" s="24" t="n">
        <v>41609</v>
      </c>
      <c r="B168" s="25" t="n">
        <v>67.5641</v>
      </c>
      <c r="C168" s="25" t="n">
        <v>67.4544</v>
      </c>
      <c r="D168" s="25" t="n">
        <f aca="false">(A168 * $B$301) + $B$302</f>
        <v>67.3988328123409</v>
      </c>
      <c r="E168" s="36"/>
    </row>
    <row r="169" customFormat="false" ht="15.9" hidden="false" customHeight="false" outlineLevel="0" collapsed="false">
      <c r="A169" s="24" t="n">
        <v>41640</v>
      </c>
      <c r="B169" s="25" t="n">
        <v>66.5605</v>
      </c>
      <c r="C169" s="25" t="n">
        <v>67.4467</v>
      </c>
      <c r="D169" s="25" t="n">
        <f aca="false">(A169 * $B$301) + $B$302</f>
        <v>67.3970511812081</v>
      </c>
      <c r="E169" s="36"/>
    </row>
    <row r="170" customFormat="false" ht="15.9" hidden="false" customHeight="false" outlineLevel="0" collapsed="false">
      <c r="A170" s="24" t="n">
        <v>41671</v>
      </c>
      <c r="B170" s="25" t="n">
        <v>66.8099</v>
      </c>
      <c r="C170" s="25" t="n">
        <v>67.4361</v>
      </c>
      <c r="D170" s="25" t="n">
        <f aca="false">(A170 * $B$301) + $B$302</f>
        <v>67.3952695500754</v>
      </c>
      <c r="E170" s="36"/>
    </row>
    <row r="171" customFormat="false" ht="15.9" hidden="false" customHeight="false" outlineLevel="0" collapsed="false">
      <c r="A171" s="24" t="n">
        <v>41699</v>
      </c>
      <c r="B171" s="25" t="n">
        <v>66.7775</v>
      </c>
      <c r="C171" s="25" t="n">
        <v>67.4257</v>
      </c>
      <c r="D171" s="25" t="n">
        <f aca="false">(A171 * $B$301) + $B$302</f>
        <v>67.3936603348587</v>
      </c>
      <c r="E171" s="36"/>
    </row>
    <row r="172" customFormat="false" ht="15.9" hidden="false" customHeight="false" outlineLevel="0" collapsed="false">
      <c r="A172" s="24" t="n">
        <v>41730</v>
      </c>
      <c r="B172" s="25" t="n">
        <v>67.2912</v>
      </c>
      <c r="C172" s="25" t="n">
        <v>67.4186</v>
      </c>
      <c r="D172" s="25" t="n">
        <f aca="false">(A172 * $B$301) + $B$302</f>
        <v>67.3918787037259</v>
      </c>
      <c r="E172" s="36"/>
    </row>
    <row r="173" customFormat="false" ht="15.9" hidden="false" customHeight="false" outlineLevel="0" collapsed="false">
      <c r="A173" s="24" t="n">
        <v>41760</v>
      </c>
      <c r="B173" s="25" t="n">
        <v>68.3832</v>
      </c>
      <c r="C173" s="25" t="n">
        <v>67.4158</v>
      </c>
      <c r="D173" s="25" t="n">
        <f aca="false">(A173 * $B$301) + $B$302</f>
        <v>67.3901545445652</v>
      </c>
      <c r="E173" s="36"/>
    </row>
    <row r="174" customFormat="false" ht="15.9" hidden="false" customHeight="false" outlineLevel="0" collapsed="false">
      <c r="A174" s="24" t="n">
        <v>41791</v>
      </c>
      <c r="B174" s="25" t="n">
        <v>68.2413</v>
      </c>
      <c r="C174" s="25" t="n">
        <v>67.4159</v>
      </c>
      <c r="D174" s="25" t="n">
        <f aca="false">(A174 * $B$301) + $B$302</f>
        <v>67.3883729134324</v>
      </c>
      <c r="E174" s="36"/>
    </row>
    <row r="175" customFormat="false" ht="15.9" hidden="false" customHeight="false" outlineLevel="0" collapsed="false">
      <c r="A175" s="24" t="n">
        <v>41821</v>
      </c>
      <c r="B175" s="25" t="n">
        <v>67.4048</v>
      </c>
      <c r="C175" s="25" t="n">
        <v>67.4186</v>
      </c>
      <c r="D175" s="25" t="n">
        <f aca="false">(A175 * $B$301) + $B$302</f>
        <v>67.3866487542716</v>
      </c>
      <c r="E175" s="36"/>
    </row>
    <row r="176" customFormat="false" ht="15.9" hidden="false" customHeight="false" outlineLevel="0" collapsed="false">
      <c r="A176" s="24" t="n">
        <v>41852</v>
      </c>
      <c r="B176" s="25" t="n">
        <v>66.4401</v>
      </c>
      <c r="C176" s="25" t="n">
        <v>67.423</v>
      </c>
      <c r="D176" s="25" t="n">
        <f aca="false">(A176 * $B$301) + $B$302</f>
        <v>67.3848671231389</v>
      </c>
      <c r="E176" s="36"/>
    </row>
    <row r="177" customFormat="false" ht="15.9" hidden="false" customHeight="false" outlineLevel="0" collapsed="false">
      <c r="A177" s="24" t="n">
        <v>41883</v>
      </c>
      <c r="B177" s="25" t="n">
        <v>66.8199</v>
      </c>
      <c r="C177" s="25" t="n">
        <v>67.4274</v>
      </c>
      <c r="D177" s="25" t="n">
        <f aca="false">(A177 * $B$301) + $B$302</f>
        <v>67.3830854920061</v>
      </c>
      <c r="E177" s="36"/>
    </row>
    <row r="178" customFormat="false" ht="15.9" hidden="false" customHeight="false" outlineLevel="0" collapsed="false">
      <c r="A178" s="24" t="n">
        <v>41913</v>
      </c>
      <c r="B178" s="25" t="n">
        <v>67.9384</v>
      </c>
      <c r="C178" s="25" t="n">
        <v>67.43</v>
      </c>
      <c r="D178" s="25" t="n">
        <f aca="false">(A178 * $B$301) + $B$302</f>
        <v>67.3813613328454</v>
      </c>
      <c r="E178" s="36"/>
    </row>
    <row r="179" customFormat="false" ht="15.9" hidden="false" customHeight="false" outlineLevel="0" collapsed="false">
      <c r="A179" s="24" t="n">
        <v>41944</v>
      </c>
      <c r="B179" s="25" t="n">
        <v>68.1895</v>
      </c>
      <c r="C179" s="25" t="n">
        <v>67.4291</v>
      </c>
      <c r="D179" s="25" t="n">
        <f aca="false">(A179 * $B$301) + $B$302</f>
        <v>67.3795797017126</v>
      </c>
      <c r="E179" s="36"/>
    </row>
    <row r="180" customFormat="false" ht="15.9" hidden="false" customHeight="false" outlineLevel="0" collapsed="false">
      <c r="A180" s="24" t="n">
        <v>41974</v>
      </c>
      <c r="B180" s="25" t="n">
        <v>68.391</v>
      </c>
      <c r="C180" s="25" t="n">
        <v>67.4245</v>
      </c>
      <c r="D180" s="25" t="n">
        <f aca="false">(A180 * $B$301) + $B$302</f>
        <v>67.3778555425519</v>
      </c>
      <c r="E180" s="36"/>
    </row>
    <row r="181" customFormat="false" ht="15.9" hidden="false" customHeight="false" outlineLevel="0" collapsed="false">
      <c r="A181" s="24" t="n">
        <v>42005</v>
      </c>
      <c r="B181" s="25" t="n">
        <v>66.5959</v>
      </c>
      <c r="C181" s="25" t="n">
        <v>67.4173</v>
      </c>
      <c r="D181" s="25" t="n">
        <f aca="false">(A181 * $B$301) + $B$302</f>
        <v>67.3760739114191</v>
      </c>
      <c r="E181" s="36"/>
    </row>
    <row r="182" customFormat="false" ht="15.9" hidden="false" customHeight="false" outlineLevel="0" collapsed="false">
      <c r="A182" s="24" t="n">
        <v>42036</v>
      </c>
      <c r="B182" s="25" t="n">
        <v>66.6712</v>
      </c>
      <c r="C182" s="25" t="n">
        <v>67.4089</v>
      </c>
      <c r="D182" s="25" t="n">
        <f aca="false">(A182 * $B$301) + $B$302</f>
        <v>67.3742922802863</v>
      </c>
      <c r="E182" s="36"/>
    </row>
    <row r="183" customFormat="false" ht="15.9" hidden="false" customHeight="false" outlineLevel="0" collapsed="false">
      <c r="A183" s="24" t="n">
        <v>42064</v>
      </c>
      <c r="B183" s="25" t="n">
        <v>66.8435</v>
      </c>
      <c r="C183" s="25" t="n">
        <v>67.4026</v>
      </c>
      <c r="D183" s="25" t="n">
        <f aca="false">(A183 * $B$301) + $B$302</f>
        <v>67.3726830650696</v>
      </c>
      <c r="E183" s="36"/>
    </row>
    <row r="184" customFormat="false" ht="15.9" hidden="false" customHeight="false" outlineLevel="0" collapsed="false">
      <c r="A184" s="24" t="n">
        <v>42095</v>
      </c>
      <c r="B184" s="25" t="n">
        <v>67.3494</v>
      </c>
      <c r="C184" s="25" t="n">
        <v>67.402</v>
      </c>
      <c r="D184" s="25" t="n">
        <f aca="false">(A184 * $B$301) + $B$302</f>
        <v>67.3709014339369</v>
      </c>
      <c r="E184" s="36"/>
    </row>
    <row r="185" customFormat="false" ht="15.9" hidden="false" customHeight="false" outlineLevel="0" collapsed="false">
      <c r="A185" s="24" t="n">
        <v>42125</v>
      </c>
      <c r="B185" s="25" t="n">
        <v>68.0684</v>
      </c>
      <c r="C185" s="25" t="n">
        <v>67.409</v>
      </c>
      <c r="D185" s="25" t="n">
        <f aca="false">(A185 * $B$301) + $B$302</f>
        <v>67.3691772747761</v>
      </c>
      <c r="E185" s="36"/>
    </row>
    <row r="186" customFormat="false" ht="15.9" hidden="false" customHeight="false" outlineLevel="0" collapsed="false">
      <c r="A186" s="24" t="n">
        <v>42156</v>
      </c>
      <c r="B186" s="25" t="n">
        <v>68.3204</v>
      </c>
      <c r="C186" s="25" t="n">
        <v>67.4255</v>
      </c>
      <c r="D186" s="25" t="n">
        <f aca="false">(A186 * $B$301) + $B$302</f>
        <v>67.3673956436434</v>
      </c>
      <c r="E186" s="36"/>
    </row>
    <row r="187" customFormat="false" ht="15.9" hidden="false" customHeight="false" outlineLevel="0" collapsed="false">
      <c r="A187" s="24" t="n">
        <v>42186</v>
      </c>
      <c r="B187" s="25" t="n">
        <v>67.2436</v>
      </c>
      <c r="C187" s="25" t="n">
        <v>67.4499</v>
      </c>
      <c r="D187" s="25" t="n">
        <f aca="false">(A187 * $B$301) + $B$302</f>
        <v>67.3656714844826</v>
      </c>
      <c r="E187" s="36"/>
    </row>
    <row r="188" customFormat="false" ht="15.9" hidden="false" customHeight="false" outlineLevel="0" collapsed="false">
      <c r="A188" s="24" t="n">
        <v>42217</v>
      </c>
      <c r="B188" s="25" t="n">
        <v>66.6005</v>
      </c>
      <c r="C188" s="25" t="n">
        <v>67.4787</v>
      </c>
      <c r="D188" s="25" t="n">
        <f aca="false">(A188 * $B$301) + $B$302</f>
        <v>67.3638898533499</v>
      </c>
      <c r="E188" s="36"/>
    </row>
    <row r="189" customFormat="false" ht="15.9" hidden="false" customHeight="false" outlineLevel="0" collapsed="false">
      <c r="A189" s="24" t="n">
        <v>42248</v>
      </c>
      <c r="B189" s="25" t="n">
        <v>66.5484</v>
      </c>
      <c r="C189" s="25" t="n">
        <v>67.507</v>
      </c>
      <c r="D189" s="25" t="n">
        <f aca="false">(A189 * $B$301) + $B$302</f>
        <v>67.3621082222171</v>
      </c>
      <c r="E189" s="36"/>
    </row>
    <row r="190" customFormat="false" ht="15.9" hidden="false" customHeight="false" outlineLevel="0" collapsed="false">
      <c r="A190" s="24" t="n">
        <v>42278</v>
      </c>
      <c r="B190" s="25" t="n">
        <v>67.7995</v>
      </c>
      <c r="C190" s="25" t="n">
        <v>67.532</v>
      </c>
      <c r="D190" s="25" t="n">
        <f aca="false">(A190 * $B$301) + $B$302</f>
        <v>67.3603840630563</v>
      </c>
      <c r="E190" s="36"/>
    </row>
    <row r="191" customFormat="false" ht="15.9" hidden="false" customHeight="false" outlineLevel="0" collapsed="false">
      <c r="A191" s="24" t="n">
        <v>42309</v>
      </c>
      <c r="B191" s="25" t="n">
        <v>68.5035</v>
      </c>
      <c r="C191" s="25" t="n">
        <v>67.5529</v>
      </c>
      <c r="D191" s="25" t="n">
        <f aca="false">(A191 * $B$301) + $B$302</f>
        <v>67.3586024319236</v>
      </c>
      <c r="E191" s="36"/>
    </row>
    <row r="192" customFormat="false" ht="15.9" hidden="false" customHeight="false" outlineLevel="0" collapsed="false">
      <c r="A192" s="24" t="n">
        <v>42339</v>
      </c>
      <c r="B192" s="25" t="n">
        <v>68.0516</v>
      </c>
      <c r="C192" s="25" t="n">
        <v>67.5689</v>
      </c>
      <c r="D192" s="25" t="n">
        <f aca="false">(A192 * $B$301) + $B$302</f>
        <v>67.3568782727628</v>
      </c>
      <c r="E192" s="36"/>
    </row>
    <row r="193" customFormat="false" ht="15.9" hidden="false" customHeight="false" outlineLevel="0" collapsed="false">
      <c r="A193" s="24" t="n">
        <v>42370</v>
      </c>
      <c r="B193" s="25" t="n">
        <v>67.3177</v>
      </c>
      <c r="C193" s="25" t="n">
        <v>67.5813</v>
      </c>
      <c r="D193" s="25" t="n">
        <f aca="false">(A193 * $B$301) + $B$302</f>
        <v>67.3550966416301</v>
      </c>
      <c r="E193" s="36"/>
    </row>
    <row r="194" customFormat="false" ht="15.9" hidden="false" customHeight="false" outlineLevel="0" collapsed="false">
      <c r="A194" s="24" t="n">
        <v>42401</v>
      </c>
      <c r="B194" s="25" t="n">
        <v>67.0882</v>
      </c>
      <c r="C194" s="25" t="n">
        <v>67.591</v>
      </c>
      <c r="D194" s="25" t="n">
        <f aca="false">(A194 * $B$301) + $B$302</f>
        <v>67.3533150104973</v>
      </c>
      <c r="E194" s="36"/>
    </row>
    <row r="195" customFormat="false" ht="15.9" hidden="false" customHeight="false" outlineLevel="0" collapsed="false">
      <c r="A195" s="24" t="n">
        <v>42430</v>
      </c>
      <c r="B195" s="25" t="n">
        <v>68.1448</v>
      </c>
      <c r="C195" s="25" t="n">
        <v>67.5981</v>
      </c>
      <c r="D195" s="25" t="n">
        <f aca="false">(A195 * $B$301) + $B$302</f>
        <v>67.3516483233086</v>
      </c>
      <c r="E195" s="36"/>
    </row>
    <row r="196" customFormat="false" ht="15.9" hidden="false" customHeight="false" outlineLevel="0" collapsed="false">
      <c r="A196" s="24" t="n">
        <v>42461</v>
      </c>
      <c r="B196" s="25" t="n">
        <v>67.1502</v>
      </c>
      <c r="C196" s="25" t="n">
        <v>67.5989</v>
      </c>
      <c r="D196" s="25" t="n">
        <f aca="false">(A196 * $B$301) + $B$302</f>
        <v>67.3498666921758</v>
      </c>
      <c r="E196" s="36"/>
    </row>
    <row r="197" customFormat="false" ht="15.9" hidden="false" customHeight="false" outlineLevel="0" collapsed="false">
      <c r="A197" s="24" t="n">
        <v>42491</v>
      </c>
      <c r="B197" s="25" t="n">
        <v>68.1743</v>
      </c>
      <c r="C197" s="25" t="n">
        <v>67.5872</v>
      </c>
      <c r="D197" s="25" t="n">
        <f aca="false">(A197 * $B$301) + $B$302</f>
        <v>67.3481425330151</v>
      </c>
      <c r="E197" s="36"/>
    </row>
    <row r="198" customFormat="false" ht="15.9" hidden="false" customHeight="false" outlineLevel="0" collapsed="false">
      <c r="A198" s="24" t="n">
        <v>42522</v>
      </c>
      <c r="B198" s="25" t="n">
        <v>67.7472</v>
      </c>
      <c r="C198" s="25" t="n">
        <v>67.559</v>
      </c>
      <c r="D198" s="25" t="n">
        <f aca="false">(A198 * $B$301) + $B$302</f>
        <v>67.3463609018823</v>
      </c>
      <c r="E198" s="36"/>
    </row>
    <row r="199" customFormat="false" ht="15.9" hidden="false" customHeight="false" outlineLevel="0" collapsed="false">
      <c r="A199" s="24" t="n">
        <v>42552</v>
      </c>
      <c r="B199" s="25" t="n">
        <v>67.4037</v>
      </c>
      <c r="C199" s="25" t="n">
        <v>67.5156</v>
      </c>
      <c r="D199" s="25" t="n">
        <f aca="false">(A199 * $B$301) + $B$302</f>
        <v>67.3446367427215</v>
      </c>
      <c r="E199" s="36"/>
    </row>
    <row r="200" customFormat="false" ht="15.9" hidden="false" customHeight="false" outlineLevel="0" collapsed="false">
      <c r="A200" s="24" t="n">
        <v>42583</v>
      </c>
      <c r="B200" s="25" t="n">
        <v>67.0887</v>
      </c>
      <c r="C200" s="25" t="n">
        <v>67.4622</v>
      </c>
      <c r="D200" s="25" t="n">
        <f aca="false">(A200 * $B$301) + $B$302</f>
        <v>67.3428551115888</v>
      </c>
      <c r="E200" s="36"/>
    </row>
    <row r="201" customFormat="false" ht="15.9" hidden="false" customHeight="false" outlineLevel="0" collapsed="false">
      <c r="A201" s="24" t="n">
        <v>42614</v>
      </c>
      <c r="B201" s="25" t="n">
        <v>67.0755</v>
      </c>
      <c r="C201" s="25" t="n">
        <v>67.4059</v>
      </c>
      <c r="D201" s="25" t="n">
        <f aca="false">(A201 * $B$301) + $B$302</f>
        <v>67.341073480456</v>
      </c>
      <c r="E201" s="36"/>
    </row>
    <row r="202" customFormat="false" ht="15.9" hidden="false" customHeight="false" outlineLevel="0" collapsed="false">
      <c r="A202" s="24" t="n">
        <v>42644</v>
      </c>
      <c r="B202" s="25" t="n">
        <v>68.1914</v>
      </c>
      <c r="C202" s="25" t="n">
        <v>67.3533</v>
      </c>
      <c r="D202" s="25" t="n">
        <f aca="false">(A202 * $B$301) + $B$302</f>
        <v>67.3393493212953</v>
      </c>
      <c r="E202" s="36"/>
    </row>
    <row r="203" customFormat="false" ht="15.9" hidden="false" customHeight="false" outlineLevel="0" collapsed="false">
      <c r="A203" s="24" t="n">
        <v>42675</v>
      </c>
      <c r="B203" s="25" t="n">
        <v>68.3944</v>
      </c>
      <c r="C203" s="25" t="n">
        <v>67.3121</v>
      </c>
      <c r="D203" s="25" t="n">
        <f aca="false">(A203 * $B$301) + $B$302</f>
        <v>67.3375676901625</v>
      </c>
      <c r="E203" s="36"/>
    </row>
    <row r="204" customFormat="false" ht="15.9" hidden="false" customHeight="false" outlineLevel="0" collapsed="false">
      <c r="A204" s="24" t="n">
        <v>42705</v>
      </c>
      <c r="B204" s="25" t="n">
        <v>67.8055</v>
      </c>
      <c r="C204" s="25" t="n">
        <v>67.2883</v>
      </c>
      <c r="D204" s="25" t="n">
        <f aca="false">(A204 * $B$301) + $B$302</f>
        <v>67.3358435310018</v>
      </c>
      <c r="E204" s="36"/>
    </row>
    <row r="205" customFormat="false" ht="15.9" hidden="false" customHeight="false" outlineLevel="0" collapsed="false">
      <c r="A205" s="24" t="n">
        <v>42736</v>
      </c>
      <c r="B205" s="25" t="n">
        <v>66.3596</v>
      </c>
      <c r="C205" s="25" t="n">
        <v>67.2829</v>
      </c>
      <c r="D205" s="25" t="n">
        <f aca="false">(A205 * $B$301) + $B$302</f>
        <v>67.334061899869</v>
      </c>
      <c r="E205" s="36"/>
    </row>
    <row r="206" customFormat="false" ht="15.9" hidden="false" customHeight="false" outlineLevel="0" collapsed="false">
      <c r="A206" s="24" t="n">
        <v>42767</v>
      </c>
      <c r="B206" s="25" t="n">
        <v>65.8753</v>
      </c>
      <c r="C206" s="25" t="n">
        <v>67.2926</v>
      </c>
      <c r="D206" s="25" t="n">
        <f aca="false">(A206 * $B$301) + $B$302</f>
        <v>67.3322802687362</v>
      </c>
      <c r="E206" s="36"/>
    </row>
    <row r="207" customFormat="false" ht="15.9" hidden="false" customHeight="false" outlineLevel="0" collapsed="false">
      <c r="A207" s="24" t="n">
        <v>42795</v>
      </c>
      <c r="B207" s="25" t="n">
        <v>66.549</v>
      </c>
      <c r="C207" s="25" t="n">
        <v>67.312</v>
      </c>
      <c r="D207" s="25" t="n">
        <f aca="false">(A207 * $B$301) + $B$302</f>
        <v>67.3306710535195</v>
      </c>
      <c r="E207" s="36"/>
    </row>
    <row r="208" customFormat="false" ht="15.9" hidden="false" customHeight="false" outlineLevel="0" collapsed="false">
      <c r="A208" s="24" t="n">
        <v>42826</v>
      </c>
      <c r="B208" s="25" t="n">
        <v>66.6949</v>
      </c>
      <c r="C208" s="25" t="n">
        <v>67.3392</v>
      </c>
      <c r="D208" s="25" t="n">
        <f aca="false">(A208 * $B$301) + $B$302</f>
        <v>67.3288894223868</v>
      </c>
      <c r="E208" s="36"/>
    </row>
    <row r="209" customFormat="false" ht="15.9" hidden="false" customHeight="false" outlineLevel="0" collapsed="false">
      <c r="A209" s="24" t="n">
        <v>42856</v>
      </c>
      <c r="B209" s="25" t="n">
        <v>67.758</v>
      </c>
      <c r="C209" s="25" t="n">
        <v>67.3772</v>
      </c>
      <c r="D209" s="25" t="n">
        <f aca="false">(A209 * $B$301) + $B$302</f>
        <v>67.327165263226</v>
      </c>
      <c r="E209" s="36"/>
    </row>
    <row r="210" customFormat="false" ht="15.9" hidden="false" customHeight="false" outlineLevel="0" collapsed="false">
      <c r="A210" s="24" t="n">
        <v>42887</v>
      </c>
      <c r="B210" s="25" t="n">
        <v>67.6551</v>
      </c>
      <c r="C210" s="25" t="n">
        <v>67.4245</v>
      </c>
      <c r="D210" s="25" t="n">
        <f aca="false">(A210 * $B$301) + $B$302</f>
        <v>67.3253836320933</v>
      </c>
      <c r="E210" s="36"/>
    </row>
    <row r="211" customFormat="false" ht="15.9" hidden="false" customHeight="false" outlineLevel="0" collapsed="false">
      <c r="A211" s="24" t="n">
        <v>42917</v>
      </c>
      <c r="B211" s="25" t="n">
        <v>66.9561</v>
      </c>
      <c r="C211" s="25" t="n">
        <v>67.4754</v>
      </c>
      <c r="D211" s="25" t="n">
        <f aca="false">(A211 * $B$301) + $B$302</f>
        <v>67.3236594729325</v>
      </c>
      <c r="E211" s="36"/>
    </row>
    <row r="212" customFormat="false" ht="15.9" hidden="false" customHeight="false" outlineLevel="0" collapsed="false">
      <c r="A212" s="24" t="n">
        <v>42948</v>
      </c>
      <c r="B212" s="25" t="n">
        <v>67.7007</v>
      </c>
      <c r="C212" s="25" t="n">
        <v>67.525</v>
      </c>
      <c r="D212" s="25" t="n">
        <f aca="false">(A212 * $B$301) + $B$302</f>
        <v>67.3218778417998</v>
      </c>
      <c r="E212" s="36"/>
    </row>
    <row r="213" customFormat="false" ht="15.9" hidden="false" customHeight="false" outlineLevel="0" collapsed="false">
      <c r="A213" s="24" t="n">
        <v>42979</v>
      </c>
      <c r="B213" s="25" t="n">
        <v>67.3571</v>
      </c>
      <c r="C213" s="25" t="n">
        <v>67.5696</v>
      </c>
      <c r="D213" s="25" t="n">
        <f aca="false">(A213 * $B$301) + $B$302</f>
        <v>67.320096210667</v>
      </c>
      <c r="E213" s="36"/>
    </row>
    <row r="214" customFormat="false" ht="15.9" hidden="false" customHeight="false" outlineLevel="0" collapsed="false">
      <c r="A214" s="24" t="n">
        <v>43009</v>
      </c>
      <c r="B214" s="25" t="n">
        <v>68.8091</v>
      </c>
      <c r="C214" s="25" t="n">
        <v>67.6067</v>
      </c>
      <c r="D214" s="25" t="n">
        <f aca="false">(A214 * $B$301) + $B$302</f>
        <v>67.3183720515062</v>
      </c>
      <c r="E214" s="36"/>
    </row>
    <row r="215" customFormat="false" ht="15.9" hidden="false" customHeight="false" outlineLevel="0" collapsed="false">
      <c r="A215" s="24" t="n">
        <v>43040</v>
      </c>
      <c r="B215" s="25" t="n">
        <v>68.9081</v>
      </c>
      <c r="C215" s="25" t="n">
        <v>67.633</v>
      </c>
      <c r="D215" s="25" t="n">
        <f aca="false">(A215 * $B$301) + $B$302</f>
        <v>67.3165904203735</v>
      </c>
      <c r="E215" s="36"/>
    </row>
    <row r="216" customFormat="false" ht="15.9" hidden="false" customHeight="false" outlineLevel="0" collapsed="false">
      <c r="A216" s="24" t="n">
        <v>43070</v>
      </c>
      <c r="B216" s="25" t="n">
        <v>68.4987</v>
      </c>
      <c r="C216" s="25" t="n">
        <v>67.6455</v>
      </c>
      <c r="D216" s="25" t="n">
        <f aca="false">(A216 * $B$301) + $B$302</f>
        <v>67.3148662612127</v>
      </c>
      <c r="E216" s="36"/>
    </row>
    <row r="217" customFormat="false" ht="15.9" hidden="false" customHeight="false" outlineLevel="0" collapsed="false">
      <c r="A217" s="24" t="n">
        <v>43101</v>
      </c>
      <c r="B217" s="25" t="n">
        <v>66.9515</v>
      </c>
      <c r="C217" s="25" t="n">
        <v>67.6444</v>
      </c>
      <c r="D217" s="25" t="n">
        <f aca="false">(A217 * $B$301) + $B$302</f>
        <v>67.31308463008</v>
      </c>
      <c r="E217" s="36"/>
    </row>
    <row r="218" customFormat="false" ht="15.9" hidden="false" customHeight="false" outlineLevel="0" collapsed="false">
      <c r="A218" s="24" t="n">
        <v>43132</v>
      </c>
      <c r="B218" s="25" t="n">
        <v>68.3066</v>
      </c>
      <c r="C218" s="25" t="n">
        <v>67.6341</v>
      </c>
      <c r="D218" s="25" t="n">
        <f aca="false">(A218 * $B$301) + $B$302</f>
        <v>67.3113029989472</v>
      </c>
      <c r="E218" s="36"/>
    </row>
    <row r="219" customFormat="false" ht="15.9" hidden="false" customHeight="false" outlineLevel="0" collapsed="false">
      <c r="A219" s="24" t="n">
        <v>43160</v>
      </c>
      <c r="B219" s="25" t="n">
        <v>66.6139</v>
      </c>
      <c r="C219" s="25" t="n">
        <v>67.6164</v>
      </c>
      <c r="D219" s="25" t="n">
        <f aca="false">(A219 * $B$301) + $B$302</f>
        <v>67.3096937837305</v>
      </c>
      <c r="E219" s="36"/>
    </row>
    <row r="220" customFormat="false" ht="15.9" hidden="false" customHeight="false" outlineLevel="0" collapsed="false">
      <c r="A220" s="24" t="n">
        <v>43191</v>
      </c>
      <c r="B220" s="25" t="n">
        <v>66.5163</v>
      </c>
      <c r="C220" s="25" t="n">
        <v>67.5893</v>
      </c>
      <c r="D220" s="25" t="n">
        <f aca="false">(A220 * $B$301) + $B$302</f>
        <v>67.3079121525977</v>
      </c>
      <c r="E220" s="36"/>
    </row>
    <row r="221" customFormat="false" ht="15.9" hidden="false" customHeight="false" outlineLevel="0" collapsed="false">
      <c r="A221" s="24" t="n">
        <v>43221</v>
      </c>
      <c r="B221" s="25" t="n">
        <v>67.5823</v>
      </c>
      <c r="C221" s="25" t="n">
        <v>67.5507</v>
      </c>
      <c r="D221" s="25" t="n">
        <f aca="false">(A221 * $B$301) + $B$302</f>
        <v>67.306187993437</v>
      </c>
      <c r="E221" s="36"/>
    </row>
    <row r="222" customFormat="false" ht="15.9" hidden="false" customHeight="false" outlineLevel="0" collapsed="false">
      <c r="A222" s="24" t="n">
        <v>43252</v>
      </c>
      <c r="B222" s="25" t="n">
        <v>67.7123</v>
      </c>
      <c r="C222" s="25" t="n">
        <v>67.5052</v>
      </c>
      <c r="D222" s="25" t="n">
        <f aca="false">(A222 * $B$301) + $B$302</f>
        <v>67.3044063623042</v>
      </c>
      <c r="E222" s="36"/>
    </row>
    <row r="223" customFormat="false" ht="15.9" hidden="false" customHeight="false" outlineLevel="0" collapsed="false">
      <c r="A223" s="24" t="n">
        <v>43282</v>
      </c>
      <c r="B223" s="25" t="n">
        <v>67.4811</v>
      </c>
      <c r="C223" s="25" t="n">
        <v>67.4617</v>
      </c>
      <c r="D223" s="25" t="n">
        <f aca="false">(A223 * $B$301) + $B$302</f>
        <v>67.3026822031435</v>
      </c>
      <c r="E223" s="36"/>
    </row>
    <row r="224" customFormat="false" ht="15.9" hidden="false" customHeight="false" outlineLevel="0" collapsed="false">
      <c r="A224" s="24" t="n">
        <v>43313</v>
      </c>
      <c r="B224" s="25" t="n">
        <v>66.9933</v>
      </c>
      <c r="C224" s="25" t="n">
        <v>67.4251</v>
      </c>
      <c r="D224" s="25" t="n">
        <f aca="false">(A224 * $B$301) + $B$302</f>
        <v>67.3009005720107</v>
      </c>
      <c r="E224" s="36"/>
    </row>
    <row r="225" customFormat="false" ht="15.9" hidden="false" customHeight="false" outlineLevel="0" collapsed="false">
      <c r="A225" s="24" t="n">
        <v>43344</v>
      </c>
      <c r="B225" s="25" t="n">
        <v>66.7009</v>
      </c>
      <c r="C225" s="25" t="n">
        <v>67.3969</v>
      </c>
      <c r="D225" s="25" t="n">
        <f aca="false">(A225 * $B$301) + $B$302</f>
        <v>67.2991189408779</v>
      </c>
      <c r="E225" s="36"/>
    </row>
    <row r="226" customFormat="false" ht="15.9" hidden="false" customHeight="false" outlineLevel="0" collapsed="false">
      <c r="A226" s="24" t="n">
        <v>43374</v>
      </c>
      <c r="B226" s="25" t="n">
        <v>68.2081</v>
      </c>
      <c r="C226" s="25" t="n">
        <v>67.3751</v>
      </c>
      <c r="D226" s="25" t="n">
        <f aca="false">(A226 * $B$301) + $B$302</f>
        <v>67.2973947817172</v>
      </c>
      <c r="E226" s="36"/>
    </row>
    <row r="227" customFormat="false" ht="15.9" hidden="false" customHeight="false" outlineLevel="0" collapsed="false">
      <c r="A227" s="24" t="n">
        <v>43405</v>
      </c>
      <c r="B227" s="25" t="n">
        <v>69.0605</v>
      </c>
      <c r="C227" s="25" t="n">
        <v>67.3579</v>
      </c>
      <c r="D227" s="25" t="n">
        <f aca="false">(A227 * $B$301) + $B$302</f>
        <v>67.2956131505844</v>
      </c>
      <c r="E227" s="36"/>
    </row>
    <row r="228" customFormat="false" ht="15.9" hidden="false" customHeight="false" outlineLevel="0" collapsed="false">
      <c r="A228" s="24" t="n">
        <v>43435</v>
      </c>
      <c r="B228" s="25" t="n">
        <v>67.6662</v>
      </c>
      <c r="C228" s="25" t="n">
        <v>67.3419</v>
      </c>
      <c r="D228" s="25" t="n">
        <f aca="false">(A228 * $B$301) + $B$302</f>
        <v>67.2938889914237</v>
      </c>
      <c r="E228" s="36"/>
    </row>
    <row r="229" customFormat="false" ht="15.9" hidden="false" customHeight="false" outlineLevel="0" collapsed="false">
      <c r="A229" s="24" t="n">
        <v>43466</v>
      </c>
      <c r="B229" s="25" t="n">
        <v>67.0486</v>
      </c>
      <c r="C229" s="25" t="n">
        <v>67.3242</v>
      </c>
      <c r="D229" s="25" t="n">
        <f aca="false">(A229 * $B$301) + $B$302</f>
        <v>67.2921073602909</v>
      </c>
      <c r="E229" s="36"/>
    </row>
    <row r="230" customFormat="false" ht="15.9" hidden="false" customHeight="false" outlineLevel="0" collapsed="false">
      <c r="A230" s="24" t="n">
        <v>43497</v>
      </c>
      <c r="B230" s="25" t="n">
        <v>66.0428</v>
      </c>
      <c r="C230" s="25" t="n">
        <v>67.2998</v>
      </c>
      <c r="D230" s="25" t="n">
        <f aca="false">(A230 * $B$301) + $B$302</f>
        <v>67.2903257291582</v>
      </c>
      <c r="E230" s="36"/>
    </row>
    <row r="231" customFormat="false" ht="15.9" hidden="false" customHeight="false" outlineLevel="0" collapsed="false">
      <c r="A231" s="24" t="n">
        <v>43525</v>
      </c>
      <c r="B231" s="25" t="n">
        <v>66.6836</v>
      </c>
      <c r="C231" s="25" t="n">
        <v>67.2707</v>
      </c>
      <c r="D231" s="25" t="n">
        <f aca="false">(A231 * $B$301) + $B$302</f>
        <v>67.2887165139415</v>
      </c>
      <c r="E231" s="36"/>
    </row>
    <row r="232" customFormat="false" ht="15.9" hidden="false" customHeight="false" outlineLevel="0" collapsed="false">
      <c r="A232" s="24" t="n">
        <v>43556</v>
      </c>
      <c r="B232" s="25" t="n">
        <v>67.4894</v>
      </c>
      <c r="C232" s="25" t="n">
        <v>67.2465</v>
      </c>
      <c r="D232" s="25" t="n">
        <f aca="false">(A232 * $B$301) + $B$302</f>
        <v>67.2869348828087</v>
      </c>
      <c r="E232" s="36"/>
    </row>
    <row r="233" customFormat="false" ht="15.9" hidden="false" customHeight="false" outlineLevel="0" collapsed="false">
      <c r="A233" s="24" t="n">
        <v>43586</v>
      </c>
      <c r="B233" s="25" t="n">
        <v>67.4452</v>
      </c>
      <c r="C233" s="25" t="n">
        <v>67.2349</v>
      </c>
      <c r="D233" s="25" t="n">
        <f aca="false">(A233 * $B$301) + $B$302</f>
        <v>67.285210723648</v>
      </c>
      <c r="E233" s="36"/>
    </row>
    <row r="234" customFormat="false" ht="15.9" hidden="false" customHeight="false" outlineLevel="0" collapsed="false">
      <c r="A234" s="24" t="n">
        <v>43617</v>
      </c>
      <c r="B234" s="25" t="n">
        <v>67.9645</v>
      </c>
      <c r="C234" s="25" t="n">
        <v>67.2367</v>
      </c>
      <c r="D234" s="25" t="n">
        <f aca="false">(A234 * $B$301) + $B$302</f>
        <v>67.2834290925152</v>
      </c>
      <c r="E234" s="36"/>
    </row>
    <row r="235" customFormat="false" ht="15.9" hidden="false" customHeight="false" outlineLevel="0" collapsed="false">
      <c r="A235" s="24" t="n">
        <v>43647</v>
      </c>
      <c r="B235" s="25" t="n">
        <v>66.706</v>
      </c>
      <c r="C235" s="25" t="n">
        <v>67.2461</v>
      </c>
      <c r="D235" s="25" t="n">
        <f aca="false">(A235 * $B$301) + $B$302</f>
        <v>67.2817049333545</v>
      </c>
      <c r="E235" s="36"/>
    </row>
    <row r="236" customFormat="false" ht="15.9" hidden="false" customHeight="false" outlineLevel="0" collapsed="false">
      <c r="A236" s="24" t="n">
        <v>43678</v>
      </c>
      <c r="B236" s="25" t="n">
        <v>66.5064</v>
      </c>
      <c r="C236" s="25" t="n">
        <v>67.2563</v>
      </c>
      <c r="D236" s="25" t="n">
        <f aca="false">(A236 * $B$301) + $B$302</f>
        <v>67.2799233022217</v>
      </c>
      <c r="E236" s="36"/>
    </row>
    <row r="237" customFormat="false" ht="15.9" hidden="false" customHeight="false" outlineLevel="0" collapsed="false">
      <c r="A237" s="24" t="n">
        <v>43709</v>
      </c>
      <c r="B237" s="25" t="n">
        <v>66.2444</v>
      </c>
      <c r="C237" s="25" t="n">
        <v>67.2634</v>
      </c>
      <c r="D237" s="25" t="n">
        <f aca="false">(A237 * $B$301) + $B$302</f>
        <v>67.2781416710889</v>
      </c>
      <c r="E237" s="36"/>
    </row>
    <row r="238" customFormat="false" ht="15.9" hidden="false" customHeight="false" outlineLevel="0" collapsed="false">
      <c r="A238" s="24" t="n">
        <v>43739</v>
      </c>
      <c r="B238" s="25" t="n">
        <v>67.8628</v>
      </c>
      <c r="C238" s="25" t="n">
        <v>67.2657</v>
      </c>
      <c r="D238" s="25" t="n">
        <f aca="false">(A238 * $B$301) + $B$302</f>
        <v>67.2764175119282</v>
      </c>
      <c r="E238" s="36"/>
    </row>
    <row r="239" customFormat="false" ht="15.9" hidden="false" customHeight="false" outlineLevel="0" collapsed="false">
      <c r="A239" s="24" t="n">
        <v>43770</v>
      </c>
      <c r="B239" s="25" t="n">
        <v>68.3396</v>
      </c>
      <c r="C239" s="25" t="n">
        <v>67.2618</v>
      </c>
      <c r="D239" s="25" t="n">
        <f aca="false">(A239 * $B$301) + $B$302</f>
        <v>67.2746358807954</v>
      </c>
      <c r="E239" s="36"/>
    </row>
    <row r="240" customFormat="false" ht="15.9" hidden="false" customHeight="false" outlineLevel="0" collapsed="false">
      <c r="A240" s="24" t="n">
        <v>43800</v>
      </c>
      <c r="B240" s="25" t="n">
        <v>67.4083</v>
      </c>
      <c r="C240" s="25" t="n">
        <v>67.2544</v>
      </c>
      <c r="D240" s="25" t="n">
        <f aca="false">(A240 * $B$301) + $B$302</f>
        <v>67.2729117216347</v>
      </c>
      <c r="E240" s="36"/>
    </row>
    <row r="241" customFormat="false" ht="15.9" hidden="false" customHeight="false" outlineLevel="0" collapsed="false">
      <c r="A241" s="24" t="n">
        <v>43831</v>
      </c>
      <c r="B241" s="25" t="n">
        <v>68.0176</v>
      </c>
      <c r="C241" s="25" t="n">
        <v>67.2493</v>
      </c>
      <c r="D241" s="25" t="n">
        <f aca="false">(A241 * $B$301) + $B$302</f>
        <v>67.2711300905019</v>
      </c>
      <c r="E241" s="36"/>
    </row>
    <row r="242" customFormat="false" ht="15.9" hidden="false" customHeight="false" outlineLevel="0" collapsed="false">
      <c r="A242" s="24" t="n">
        <v>43862</v>
      </c>
      <c r="B242" s="25" t="n">
        <v>67.1637</v>
      </c>
      <c r="C242" s="25" t="n">
        <v>67.2522</v>
      </c>
      <c r="D242" s="25" t="n">
        <f aca="false">(A242 * $B$301) + $B$302</f>
        <v>67.2693484593691</v>
      </c>
      <c r="E242" s="36"/>
    </row>
    <row r="243" customFormat="false" ht="15.9" hidden="false" customHeight="false" outlineLevel="0" collapsed="false">
      <c r="A243" s="24" t="n">
        <v>43891</v>
      </c>
      <c r="B243" s="25" t="n">
        <v>66.8214</v>
      </c>
      <c r="C243" s="25" t="n">
        <v>67.2639</v>
      </c>
      <c r="D243" s="25" t="n">
        <f aca="false">(A243 * $B$301) + $B$302</f>
        <v>67.2676817721804</v>
      </c>
      <c r="E243" s="36"/>
    </row>
    <row r="244" customFormat="false" ht="15.9" hidden="false" customHeight="false" outlineLevel="0" collapsed="false">
      <c r="A244" s="24" t="n">
        <v>43922</v>
      </c>
      <c r="B244" s="25" t="n">
        <v>66.6319</v>
      </c>
      <c r="C244" s="25" t="n">
        <v>67.2786</v>
      </c>
      <c r="D244" s="25" t="n">
        <f aca="false">(A244 * $B$301) + $B$302</f>
        <v>67.2659001410477</v>
      </c>
      <c r="E244" s="36"/>
    </row>
    <row r="245" customFormat="false" ht="15.9" hidden="false" customHeight="false" outlineLevel="0" collapsed="false">
      <c r="A245" s="24" t="n">
        <v>43952</v>
      </c>
      <c r="B245" s="25" t="n">
        <v>66.9124</v>
      </c>
      <c r="C245" s="25" t="n">
        <v>67.2896</v>
      </c>
      <c r="D245" s="25" t="n">
        <f aca="false">(A245 * $B$301) + $B$302</f>
        <v>67.2641759818869</v>
      </c>
      <c r="E245" s="36"/>
    </row>
    <row r="246" customFormat="false" ht="15.9" hidden="false" customHeight="false" outlineLevel="0" collapsed="false">
      <c r="A246" s="24" t="n">
        <v>43983</v>
      </c>
      <c r="B246" s="25" t="n">
        <v>67.5612</v>
      </c>
      <c r="C246" s="25" t="n">
        <v>67.2908</v>
      </c>
      <c r="D246" s="25" t="n">
        <f aca="false">(A246 * $B$301) + $B$302</f>
        <v>67.2623943507541</v>
      </c>
      <c r="E246" s="36"/>
    </row>
    <row r="247" customFormat="false" ht="15.9" hidden="false" customHeight="false" outlineLevel="0" collapsed="false">
      <c r="A247" s="24" t="n">
        <v>44013</v>
      </c>
      <c r="B247" s="25" t="n">
        <v>67.6477</v>
      </c>
      <c r="C247" s="25" t="n">
        <v>67.2815</v>
      </c>
      <c r="D247" s="25" t="n">
        <f aca="false">(A247 * $B$301) + $B$302</f>
        <v>67.2606701915934</v>
      </c>
      <c r="E247" s="36"/>
    </row>
    <row r="248" customFormat="false" ht="15.9" hidden="false" customHeight="false" outlineLevel="0" collapsed="false">
      <c r="A248" s="24" t="n">
        <v>44044</v>
      </c>
      <c r="B248" s="25" t="n">
        <v>66.5454</v>
      </c>
      <c r="C248" s="25" t="n">
        <v>67.2636</v>
      </c>
      <c r="D248" s="25" t="n">
        <f aca="false">(A248 * $B$301) + $B$302</f>
        <v>67.2588885604606</v>
      </c>
      <c r="E248" s="36"/>
    </row>
    <row r="249" customFormat="false" ht="15.9" hidden="false" customHeight="false" outlineLevel="0" collapsed="false">
      <c r="A249" s="24" t="n">
        <v>44075</v>
      </c>
      <c r="B249" s="25" t="n">
        <v>66.9746</v>
      </c>
      <c r="C249" s="25" t="n">
        <v>67.2419</v>
      </c>
      <c r="D249" s="25" t="n">
        <f aca="false">(A249 * $B$301) + $B$302</f>
        <v>67.2571069293279</v>
      </c>
      <c r="E249" s="36"/>
    </row>
    <row r="250" customFormat="false" ht="15.9" hidden="false" customHeight="false" outlineLevel="0" collapsed="false">
      <c r="A250" s="24" t="n">
        <v>44105</v>
      </c>
      <c r="B250" s="25" t="n">
        <v>68.2495</v>
      </c>
      <c r="C250" s="25" t="n">
        <v>67.222</v>
      </c>
      <c r="D250" s="25" t="n">
        <f aca="false">(A250 * $B$301) + $B$302</f>
        <v>67.2553827701671</v>
      </c>
      <c r="E250" s="36"/>
    </row>
    <row r="251" customFormat="false" ht="15.9" hidden="false" customHeight="false" outlineLevel="0" collapsed="false">
      <c r="A251" s="24" t="n">
        <v>44136</v>
      </c>
      <c r="B251" s="25" t="n">
        <v>67.9487</v>
      </c>
      <c r="C251" s="25" t="n">
        <v>67.209</v>
      </c>
      <c r="D251" s="25" t="n">
        <f aca="false">(A251 * $B$301) + $B$302</f>
        <v>67.2536011390343</v>
      </c>
      <c r="E251" s="36"/>
    </row>
    <row r="252" customFormat="false" ht="15.9" hidden="false" customHeight="false" outlineLevel="0" collapsed="false">
      <c r="A252" s="24" t="n">
        <v>44166</v>
      </c>
      <c r="B252" s="25" t="n">
        <v>67.9328</v>
      </c>
      <c r="C252" s="25" t="n">
        <v>67.2066</v>
      </c>
      <c r="D252" s="25" t="n">
        <f aca="false">(A252 * $B$301) + $B$302</f>
        <v>67.2518769798736</v>
      </c>
      <c r="E252" s="36"/>
    </row>
    <row r="253" customFormat="false" ht="15.9" hidden="false" customHeight="false" outlineLevel="0" collapsed="false">
      <c r="A253" s="24" t="n">
        <v>44197</v>
      </c>
      <c r="B253" s="25" t="n">
        <v>66.9978</v>
      </c>
      <c r="C253" s="25" t="n">
        <v>67.211</v>
      </c>
      <c r="D253" s="25" t="n">
        <f aca="false">(A253 * $B$301) + $B$302</f>
        <v>67.2500953487408</v>
      </c>
      <c r="E253" s="36"/>
    </row>
    <row r="254" customFormat="false" ht="15.9" hidden="false" customHeight="false" outlineLevel="0" collapsed="false">
      <c r="A254" s="24" t="n">
        <v>44228</v>
      </c>
      <c r="B254" s="25" t="n">
        <v>66.06</v>
      </c>
      <c r="C254" s="25" t="n">
        <v>67.2166</v>
      </c>
      <c r="D254" s="25" t="n">
        <f aca="false">(A254 * $B$301) + $B$302</f>
        <v>67.2483137176081</v>
      </c>
      <c r="E254" s="36"/>
    </row>
    <row r="255" customFormat="false" ht="15.9" hidden="false" customHeight="false" outlineLevel="0" collapsed="false">
      <c r="A255" s="24" t="n">
        <v>44256</v>
      </c>
      <c r="B255" s="25" t="n">
        <v>66.2249</v>
      </c>
      <c r="C255" s="25" t="n">
        <v>67.2215</v>
      </c>
      <c r="D255" s="25" t="n">
        <f aca="false">(A255 * $B$301) + $B$302</f>
        <v>67.2467045023914</v>
      </c>
      <c r="E255" s="36"/>
    </row>
    <row r="256" customFormat="false" ht="15.9" hidden="false" customHeight="false" outlineLevel="0" collapsed="false">
      <c r="A256" s="24" t="n">
        <v>44287</v>
      </c>
      <c r="B256" s="25" t="n">
        <v>66.8752</v>
      </c>
      <c r="C256" s="25" t="n">
        <v>67.2262</v>
      </c>
      <c r="D256" s="25" t="n">
        <f aca="false">(A256 * $B$301) + $B$302</f>
        <v>67.2449228712586</v>
      </c>
      <c r="E256" s="36"/>
    </row>
    <row r="257" customFormat="false" ht="15.9" hidden="false" customHeight="false" outlineLevel="0" collapsed="false">
      <c r="A257" s="24" t="n">
        <v>44317</v>
      </c>
      <c r="B257" s="25" t="n">
        <v>67.3684</v>
      </c>
      <c r="C257" s="25" t="n">
        <v>67.2298</v>
      </c>
      <c r="D257" s="25" t="n">
        <f aca="false">(A257 * $B$301) + $B$302</f>
        <v>67.2431987120979</v>
      </c>
      <c r="E257" s="36"/>
    </row>
    <row r="258" customFormat="false" ht="15.9" hidden="false" customHeight="false" outlineLevel="0" collapsed="false">
      <c r="A258" s="24" t="n">
        <v>44348</v>
      </c>
      <c r="B258" s="25" t="n">
        <v>67.6647</v>
      </c>
      <c r="C258" s="25" t="n">
        <v>67.2321</v>
      </c>
      <c r="D258" s="25" t="n">
        <f aca="false">(A258 * $B$301) + $B$302</f>
        <v>67.2414170809651</v>
      </c>
      <c r="E258" s="36"/>
    </row>
    <row r="259" customFormat="false" ht="15.9" hidden="false" customHeight="false" outlineLevel="0" collapsed="false">
      <c r="A259" s="24" t="n">
        <v>44378</v>
      </c>
      <c r="B259" s="25" t="n">
        <v>67.6558</v>
      </c>
      <c r="C259" s="25" t="n">
        <v>67.2323</v>
      </c>
      <c r="D259" s="25" t="n">
        <f aca="false">(A259 * $B$301) + $B$302</f>
        <v>67.2396929218044</v>
      </c>
      <c r="E259" s="36"/>
    </row>
    <row r="260" customFormat="false" ht="15.9" hidden="false" customHeight="false" outlineLevel="0" collapsed="false">
      <c r="A260" s="24" t="n">
        <v>44409</v>
      </c>
      <c r="B260" s="25" t="n">
        <v>66.656</v>
      </c>
      <c r="C260" s="25" t="n">
        <v>67.2298</v>
      </c>
      <c r="D260" s="25" t="n">
        <f aca="false">(A260 * $B$301) + $B$302</f>
        <v>67.2379112906716</v>
      </c>
      <c r="E260" s="36"/>
    </row>
    <row r="261" customFormat="false" ht="15.9" hidden="false" customHeight="false" outlineLevel="0" collapsed="false">
      <c r="A261" s="24" t="n">
        <v>44440</v>
      </c>
      <c r="B261" s="25" t="n">
        <v>67.3982</v>
      </c>
      <c r="C261" s="25" t="n">
        <v>67.2256</v>
      </c>
      <c r="D261" s="25" t="n">
        <f aca="false">(A261 * $B$301) + $B$302</f>
        <v>67.2361296595388</v>
      </c>
      <c r="E261" s="36"/>
    </row>
    <row r="262" customFormat="false" ht="15.9" hidden="false" customHeight="false" outlineLevel="0" collapsed="false">
      <c r="A262" s="24" t="n">
        <v>44470</v>
      </c>
      <c r="B262" s="25" t="n">
        <v>67.8583</v>
      </c>
      <c r="C262" s="25" t="n">
        <v>67.223</v>
      </c>
      <c r="D262" s="25" t="n">
        <f aca="false">(A262 * $B$301) + $B$302</f>
        <v>67.2344055003781</v>
      </c>
      <c r="E262" s="36"/>
    </row>
    <row r="263" customFormat="false" ht="15.9" hidden="false" customHeight="false" outlineLevel="0" collapsed="false">
      <c r="A263" s="24" t="n">
        <v>44501</v>
      </c>
      <c r="B263" s="25" t="n">
        <v>68.3815</v>
      </c>
      <c r="C263" s="25" t="n">
        <v>67.2258</v>
      </c>
      <c r="D263" s="25" t="n">
        <f aca="false">(A263 * $B$301) + $B$302</f>
        <v>67.2326238692453</v>
      </c>
      <c r="E263" s="36"/>
    </row>
    <row r="264" customFormat="false" ht="15.9" hidden="false" customHeight="false" outlineLevel="0" collapsed="false">
      <c r="A264" s="24" t="n">
        <v>44531</v>
      </c>
      <c r="B264" s="25" t="n">
        <v>68.0338</v>
      </c>
      <c r="C264" s="25" t="n">
        <v>67.2327</v>
      </c>
      <c r="D264" s="25" t="n">
        <f aca="false">(A264 * $B$301) + $B$302</f>
        <v>67.2308997100846</v>
      </c>
      <c r="E264" s="36"/>
    </row>
    <row r="265" customFormat="false" ht="15.9" hidden="false" customHeight="false" outlineLevel="0" collapsed="false">
      <c r="A265" s="24" t="n">
        <v>44562</v>
      </c>
      <c r="B265" s="25" t="n">
        <v>66.9624</v>
      </c>
      <c r="C265" s="25" t="n">
        <v>67.2402</v>
      </c>
      <c r="D265" s="25" t="n">
        <f aca="false">(A265 * $B$301) + $B$302</f>
        <v>67.2291180789518</v>
      </c>
      <c r="E265" s="36"/>
    </row>
    <row r="266" customFormat="false" ht="15.9" hidden="false" customHeight="false" outlineLevel="0" collapsed="false">
      <c r="A266" s="24" t="n">
        <v>44593</v>
      </c>
      <c r="B266" s="25" t="n">
        <v>65.2029</v>
      </c>
      <c r="C266" s="25" t="n">
        <v>67.2415</v>
      </c>
      <c r="D266" s="25" t="n">
        <f aca="false">(A266 * $B$301) + $B$302</f>
        <v>67.227336447819</v>
      </c>
      <c r="E266" s="36"/>
    </row>
    <row r="267" customFormat="false" ht="15.9" hidden="false" customHeight="false" outlineLevel="0" collapsed="false">
      <c r="A267" s="24" t="n">
        <v>44621</v>
      </c>
      <c r="B267" s="25" t="n">
        <v>66.5323</v>
      </c>
      <c r="C267" s="25" t="n">
        <v>67.2301</v>
      </c>
      <c r="D267" s="25" t="n">
        <f aca="false">(A267 * $B$301) + $B$302</f>
        <v>67.2257272326024</v>
      </c>
      <c r="E267" s="36"/>
    </row>
    <row r="268" customFormat="false" ht="15.9" hidden="false" customHeight="false" outlineLevel="0" collapsed="false">
      <c r="A268" s="24" t="n">
        <v>44652</v>
      </c>
      <c r="B268" s="25" t="n">
        <v>66.7423</v>
      </c>
      <c r="C268" s="25" t="n">
        <v>67.2051</v>
      </c>
      <c r="D268" s="25" t="n">
        <f aca="false">(A268 * $B$301) + $B$302</f>
        <v>67.2239456014696</v>
      </c>
      <c r="E268" s="36"/>
    </row>
    <row r="269" customFormat="false" ht="15.9" hidden="false" customHeight="false" outlineLevel="0" collapsed="false">
      <c r="A269" s="24" t="n">
        <v>44682</v>
      </c>
      <c r="B269" s="25" t="n">
        <v>67.4687</v>
      </c>
      <c r="C269" s="25" t="n">
        <v>67.1716</v>
      </c>
      <c r="D269" s="25" t="n">
        <f aca="false">(A269 * $B$301) + $B$302</f>
        <v>67.2222214423088</v>
      </c>
      <c r="E269" s="36"/>
    </row>
    <row r="270" customFormat="false" ht="15.9" hidden="false" customHeight="false" outlineLevel="0" collapsed="false">
      <c r="A270" s="24" t="n">
        <v>44713</v>
      </c>
      <c r="B270" s="25" t="n">
        <v>67.4069</v>
      </c>
      <c r="C270" s="25" t="n">
        <v>67.1355</v>
      </c>
      <c r="D270" s="25" t="n">
        <f aca="false">(A270 * $B$301) + $B$302</f>
        <v>67.2204398111761</v>
      </c>
      <c r="E270" s="36"/>
    </row>
    <row r="271" customFormat="false" ht="15.9" hidden="false" customHeight="false" outlineLevel="0" collapsed="false">
      <c r="A271" s="24" t="n">
        <v>44743</v>
      </c>
      <c r="B271" s="25" t="n">
        <v>68.2418</v>
      </c>
      <c r="C271" s="25" t="n">
        <v>67.1031</v>
      </c>
      <c r="D271" s="25" t="n">
        <f aca="false">(A271 * $B$301) + $B$302</f>
        <v>67.2187156520153</v>
      </c>
      <c r="E271" s="36"/>
    </row>
    <row r="272" customFormat="false" ht="15.9" hidden="false" customHeight="false" outlineLevel="0" collapsed="false">
      <c r="A272" s="24" t="n">
        <v>44774</v>
      </c>
      <c r="B272" s="25" t="n">
        <v>67.2356</v>
      </c>
      <c r="C272" s="25" t="n">
        <v>67.0796</v>
      </c>
      <c r="D272" s="25" t="n">
        <f aca="false">(A272 * $B$301) + $B$302</f>
        <v>67.2169340208826</v>
      </c>
      <c r="E272" s="36"/>
    </row>
    <row r="273" customFormat="false" ht="15.9" hidden="false" customHeight="false" outlineLevel="0" collapsed="false">
      <c r="A273" s="24" t="n">
        <v>44805</v>
      </c>
      <c r="B273" s="25" t="n">
        <v>67.0146</v>
      </c>
      <c r="C273" s="25" t="n">
        <v>67.0649</v>
      </c>
      <c r="D273" s="25" t="n">
        <f aca="false">(A273 * $B$301) + $B$302</f>
        <v>67.2151523897498</v>
      </c>
      <c r="E273" s="36"/>
    </row>
    <row r="274" customFormat="false" ht="15.9" hidden="false" customHeight="false" outlineLevel="0" collapsed="false">
      <c r="A274" s="24" t="n">
        <v>44835</v>
      </c>
      <c r="B274" s="25" t="n">
        <v>68.1387</v>
      </c>
      <c r="C274" s="25" t="n">
        <v>67.0552</v>
      </c>
      <c r="D274" s="25" t="n">
        <f aca="false">(A274 * $B$301) + $B$302</f>
        <v>67.2134282305891</v>
      </c>
      <c r="E274" s="36"/>
    </row>
    <row r="275" customFormat="false" ht="15.9" hidden="false" customHeight="false" outlineLevel="0" collapsed="false">
      <c r="A275" s="24" t="n">
        <v>44866</v>
      </c>
      <c r="B275" s="25" t="n">
        <v>67.7083</v>
      </c>
      <c r="C275" s="25" t="n">
        <v>67.0443</v>
      </c>
      <c r="D275" s="25" t="n">
        <f aca="false">(A275 * $B$301) + $B$302</f>
        <v>67.2116465994563</v>
      </c>
      <c r="E275" s="36"/>
    </row>
    <row r="276" customFormat="false" ht="15.9" hidden="false" customHeight="false" outlineLevel="0" collapsed="false">
      <c r="A276" s="24" t="n">
        <v>44896</v>
      </c>
      <c r="B276" s="25" t="n">
        <v>66.6469</v>
      </c>
      <c r="C276" s="25" t="n">
        <v>67.0263</v>
      </c>
      <c r="D276" s="25" t="n">
        <f aca="false">(A276 * $B$301) + $B$302</f>
        <v>67.2099224402955</v>
      </c>
      <c r="E276" s="36"/>
    </row>
    <row r="277" customFormat="false" ht="15.9" hidden="false" customHeight="false" outlineLevel="0" collapsed="false">
      <c r="A277" s="24" t="n">
        <v>44927</v>
      </c>
      <c r="B277" s="25" t="n">
        <v>65.7448</v>
      </c>
      <c r="C277" s="25" t="n">
        <v>67.0007</v>
      </c>
      <c r="D277" s="25" t="n">
        <f aca="false">(A277 * $B$301) + $B$302</f>
        <v>67.2081408091628</v>
      </c>
      <c r="E277" s="36"/>
    </row>
    <row r="278" customFormat="false" ht="15.9" hidden="false" customHeight="false" outlineLevel="0" collapsed="false">
      <c r="A278" s="24" t="n">
        <v>44958</v>
      </c>
      <c r="B278" s="25" t="n">
        <v>65.6277</v>
      </c>
      <c r="C278" s="25" t="n">
        <v>66.9898</v>
      </c>
      <c r="D278" s="25" t="n">
        <f aca="false">(A278 * $B$301) + $B$302</f>
        <v>67.20635917803</v>
      </c>
      <c r="E278" s="36"/>
    </row>
    <row r="279" customFormat="false" ht="15.9" hidden="false" customHeight="false" outlineLevel="0" collapsed="false">
      <c r="A279" s="24" t="n">
        <v>44986</v>
      </c>
      <c r="B279" s="25" t="n">
        <v>66.058</v>
      </c>
      <c r="C279" s="25" t="n">
        <v>66.995</v>
      </c>
      <c r="D279" s="25" t="n">
        <f aca="false">(A279 * $B$301) + $B$302</f>
        <v>67.2047499628133</v>
      </c>
      <c r="E279" s="36"/>
    </row>
    <row r="280" customFormat="false" ht="15.9" hidden="false" customHeight="false" outlineLevel="0" collapsed="false">
      <c r="A280" s="24" t="n">
        <v>45017</v>
      </c>
      <c r="B280" s="25" t="n">
        <v>66.9415</v>
      </c>
      <c r="C280" s="25" t="n">
        <v>67.0066</v>
      </c>
      <c r="D280" s="25" t="n">
        <f aca="false">(A280 * $B$301) + $B$302</f>
        <v>67.2029683316806</v>
      </c>
      <c r="E280" s="36"/>
    </row>
    <row r="281" customFormat="false" ht="15.9" hidden="false" customHeight="false" outlineLevel="0" collapsed="false">
      <c r="A281" s="24" t="n">
        <v>45047</v>
      </c>
      <c r="B281" s="25" t="n">
        <v>68.3145</v>
      </c>
      <c r="C281" s="25" t="n">
        <v>67.0216</v>
      </c>
      <c r="D281" s="25" t="n">
        <f aca="false">(A281 * $B$301) + $B$302</f>
        <v>67.2012441725198</v>
      </c>
      <c r="E281" s="36"/>
    </row>
    <row r="282" customFormat="false" ht="15.9" hidden="false" customHeight="false" outlineLevel="0" collapsed="false">
      <c r="A282" s="24" t="n">
        <v>45078</v>
      </c>
      <c r="B282" s="25" t="n">
        <v>67.2881</v>
      </c>
      <c r="C282" s="25" t="n">
        <v>67.0388</v>
      </c>
      <c r="D282" s="25" t="n">
        <f aca="false">(A282 * $B$301) + $B$302</f>
        <v>67.199462541387</v>
      </c>
      <c r="E282" s="36"/>
    </row>
    <row r="283" customFormat="false" ht="15.9" hidden="false" customHeight="false" outlineLevel="0" collapsed="false">
      <c r="A283" s="24" t="n">
        <v>45108</v>
      </c>
      <c r="B283" s="25" t="n">
        <v>67.2439</v>
      </c>
      <c r="C283" s="25" t="n">
        <v>67.0572</v>
      </c>
      <c r="D283" s="25" t="n">
        <f aca="false">(A283 * $B$301) + $B$302</f>
        <v>67.1977383822263</v>
      </c>
      <c r="E283" s="36"/>
    </row>
    <row r="284" customFormat="false" ht="15.9" hidden="false" customHeight="false" outlineLevel="0" collapsed="false">
      <c r="A284" s="24" t="n">
        <v>45139</v>
      </c>
      <c r="B284" s="25" t="n">
        <v>66.1312</v>
      </c>
      <c r="C284" s="25" t="n">
        <v>67.0766</v>
      </c>
      <c r="D284" s="25" t="n">
        <f aca="false">(A284 * $B$301) + $B$302</f>
        <v>67.1959567510935</v>
      </c>
      <c r="E284" s="36"/>
    </row>
    <row r="285" customFormat="false" ht="15.9" hidden="false" customHeight="false" outlineLevel="0" collapsed="false">
      <c r="A285" s="24" t="n">
        <v>45170</v>
      </c>
      <c r="B285" s="25" t="n">
        <v>66.6528</v>
      </c>
      <c r="C285" s="25" t="n">
        <v>67.0967</v>
      </c>
      <c r="D285" s="25" t="n">
        <f aca="false">(A285 * $B$301) + $B$302</f>
        <v>67.1941751199608</v>
      </c>
      <c r="E285" s="36"/>
    </row>
    <row r="286" customFormat="false" ht="15.9" hidden="false" customHeight="false" outlineLevel="0" collapsed="false">
      <c r="A286" s="24" t="n">
        <v>45200</v>
      </c>
      <c r="B286" s="25" t="n">
        <v>67.9487</v>
      </c>
      <c r="C286" s="25" t="n">
        <v>67.118</v>
      </c>
      <c r="D286" s="25" t="n">
        <f aca="false">(A286 * $B$301) + $B$302</f>
        <v>67.1924509608</v>
      </c>
      <c r="E286" s="36"/>
    </row>
    <row r="287" customFormat="false" ht="15.9" hidden="false" customHeight="false" outlineLevel="0" collapsed="false">
      <c r="A287" s="24" t="n">
        <v>45231</v>
      </c>
      <c r="B287" s="25" t="n">
        <v>68.9489</v>
      </c>
      <c r="C287" s="25" t="n">
        <v>67.1408</v>
      </c>
      <c r="D287" s="25" t="n">
        <f aca="false">(A287 * $B$301) + $B$302</f>
        <v>67.1906693296673</v>
      </c>
      <c r="E287" s="36"/>
    </row>
    <row r="288" customFormat="false" ht="15.9" hidden="false" customHeight="false" outlineLevel="0" collapsed="false">
      <c r="A288" s="24" t="n">
        <v>45261</v>
      </c>
      <c r="B288" s="25" t="n">
        <v>68.2643</v>
      </c>
      <c r="C288" s="25" t="n">
        <v>67.1656</v>
      </c>
      <c r="D288" s="25" t="n">
        <f aca="false">(A288 * $B$301) + $B$302</f>
        <v>67.1889451705065</v>
      </c>
      <c r="E288" s="36"/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24"/>
    </row>
    <row r="293" customFormat="false" ht="15" hidden="false" customHeight="false" outlineLevel="0" collapsed="false">
      <c r="A293" s="24"/>
    </row>
    <row r="294" customFormat="false" ht="15" hidden="false" customHeight="false" outlineLevel="0" collapsed="false">
      <c r="A294" s="24"/>
    </row>
    <row r="295" customFormat="false" ht="15" hidden="false" customHeight="false" outlineLevel="0" collapsed="false">
      <c r="A295" s="24"/>
    </row>
    <row r="296" customFormat="false" ht="15" hidden="false" customHeight="false" outlineLevel="0" collapsed="false">
      <c r="A296" s="18" t="s">
        <v>48</v>
      </c>
      <c r="B296" s="26" t="n">
        <f aca="false">AVERAGE(B3:B288)</f>
        <v>67.4438912587413</v>
      </c>
      <c r="C296" s="26"/>
      <c r="D296" s="26" t="n">
        <f aca="false">AVERAGE(D3:D288)</f>
        <v>67.4382073426573</v>
      </c>
    </row>
    <row r="297" customFormat="false" ht="15" hidden="false" customHeight="false" outlineLevel="0" collapsed="false">
      <c r="A297" s="18" t="s">
        <v>49</v>
      </c>
      <c r="B297" s="26" t="n">
        <f aca="false">MAX(B3:B288)</f>
        <v>69.4247</v>
      </c>
      <c r="C297" s="26"/>
      <c r="D297" s="26" t="n">
        <f aca="false">MAX(D3:D288)</f>
        <v>67.6875145278212</v>
      </c>
    </row>
    <row r="298" customFormat="false" ht="15" hidden="false" customHeight="false" outlineLevel="0" collapsed="false">
      <c r="A298" s="18" t="s">
        <v>50</v>
      </c>
      <c r="B298" s="26" t="n">
        <f aca="false">MIN(B3:B288)</f>
        <v>65.2029</v>
      </c>
      <c r="C298" s="26"/>
      <c r="D298" s="26" t="n">
        <f aca="false">MIN(D3:D288)</f>
        <v>67.1889451705065</v>
      </c>
    </row>
    <row r="299" customFormat="false" ht="15" hidden="false" customHeight="false" outlineLevel="0" collapsed="false">
      <c r="A299" s="18" t="s">
        <v>3</v>
      </c>
      <c r="B299" s="18" t="n">
        <f aca="false">B297-B298</f>
        <v>4.2218</v>
      </c>
      <c r="C299" s="18"/>
      <c r="D299" s="26" t="n">
        <f aca="false">D297-D298</f>
        <v>0.498569357314679</v>
      </c>
    </row>
    <row r="301" customFormat="false" ht="15" hidden="false" customHeight="false" outlineLevel="0" collapsed="false">
      <c r="A301" s="18" t="s">
        <v>55</v>
      </c>
      <c r="B301" s="3" t="n">
        <f aca="false">INDEX(LINEST(C3:C288,A3:A288),1)</f>
        <v>-5.7471972024747E-005</v>
      </c>
      <c r="D301" s="3" t="n">
        <f aca="false">INDEX(LINEST(D3:D288,A3:A288),1)</f>
        <v>-5.7471972024747E-005</v>
      </c>
    </row>
    <row r="302" customFormat="false" ht="15" hidden="false" customHeight="false" outlineLevel="0" collapsed="false">
      <c r="A302" s="18" t="s">
        <v>56</v>
      </c>
      <c r="B302" s="3" t="n">
        <f aca="false">INDEX(LINEST(C3:C288,A3:A288),2)</f>
        <v>69.7901840963186</v>
      </c>
      <c r="D302" s="3" t="n">
        <f aca="false">INDEX(LINEST(D3:D288,A3:A288),2)</f>
        <v>69.7901840963185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3" activeCellId="0" sqref="J33"/>
    </sheetView>
  </sheetViews>
  <sheetFormatPr defaultRowHeight="12.8"/>
  <cols>
    <col collapsed="false" hidden="false" max="8" min="1" style="38" width="11.5204081632653"/>
    <col collapsed="false" hidden="false" max="9" min="9" style="38" width="13.7142857142857"/>
    <col collapsed="false" hidden="false" max="1025" min="10" style="0" width="11.5204081632653"/>
  </cols>
  <sheetData>
    <row r="1" customFormat="false" ht="15" hidden="false" customHeight="false" outlineLevel="0" collapsed="false">
      <c r="A1" s="27" t="s">
        <v>62</v>
      </c>
      <c r="B1" s="27"/>
      <c r="C1" s="27"/>
      <c r="D1" s="27"/>
      <c r="E1" s="27"/>
      <c r="F1" s="27"/>
      <c r="G1" s="27"/>
      <c r="H1" s="27"/>
    </row>
    <row r="2" s="39" customFormat="true" ht="29.95" hidden="false" customHeight="false" outlineLevel="0" collapsed="false">
      <c r="A2" s="20" t="s">
        <v>63</v>
      </c>
      <c r="B2" s="20" t="s">
        <v>64</v>
      </c>
      <c r="C2" s="20" t="s">
        <v>65</v>
      </c>
      <c r="D2" s="20" t="s">
        <v>66</v>
      </c>
      <c r="E2" s="20" t="s">
        <v>67</v>
      </c>
      <c r="F2" s="20" t="s">
        <v>68</v>
      </c>
      <c r="G2" s="20" t="s">
        <v>69</v>
      </c>
      <c r="H2" s="20" t="s">
        <v>70</v>
      </c>
      <c r="I2" s="20" t="s">
        <v>36</v>
      </c>
    </row>
    <row r="3" customFormat="false" ht="15" hidden="false" customHeight="false" outlineLevel="0" collapsed="false">
      <c r="A3" s="18" t="n">
        <v>2000</v>
      </c>
      <c r="B3" s="18" t="n">
        <v>1.563</v>
      </c>
      <c r="C3" s="18" t="n">
        <v>0.509</v>
      </c>
      <c r="D3" s="18" t="n">
        <v>0.156</v>
      </c>
      <c r="E3" s="18" t="n">
        <v>0.349</v>
      </c>
      <c r="F3" s="18" t="n">
        <v>0.035</v>
      </c>
      <c r="G3" s="18" t="n">
        <v>0.008</v>
      </c>
      <c r="H3" s="18" t="n">
        <v>2.62</v>
      </c>
      <c r="I3" s="26" t="n">
        <f aca="false">H3-$H$3</f>
        <v>0</v>
      </c>
    </row>
    <row r="4" customFormat="false" ht="15" hidden="false" customHeight="false" outlineLevel="0" collapsed="false">
      <c r="A4" s="18" t="n">
        <v>2001</v>
      </c>
      <c r="B4" s="18" t="n">
        <v>1.587</v>
      </c>
      <c r="C4" s="18" t="n">
        <v>0.509</v>
      </c>
      <c r="D4" s="18" t="n">
        <v>0.158</v>
      </c>
      <c r="E4" s="18" t="n">
        <v>0.348</v>
      </c>
      <c r="F4" s="18" t="n">
        <v>0.036</v>
      </c>
      <c r="G4" s="18" t="n">
        <v>0.01</v>
      </c>
      <c r="H4" s="18" t="n">
        <v>2.647</v>
      </c>
      <c r="I4" s="26" t="n">
        <f aca="false">H4-$H$3</f>
        <v>0.0270000000000001</v>
      </c>
    </row>
    <row r="5" customFormat="false" ht="15" hidden="false" customHeight="false" outlineLevel="0" collapsed="false">
      <c r="A5" s="18" t="n">
        <v>2002</v>
      </c>
      <c r="B5" s="18" t="n">
        <v>1.617</v>
      </c>
      <c r="C5" s="18" t="n">
        <v>0.509</v>
      </c>
      <c r="D5" s="18" t="n">
        <v>0.16</v>
      </c>
      <c r="E5" s="18" t="n">
        <v>0.347</v>
      </c>
      <c r="F5" s="18" t="n">
        <v>0.038</v>
      </c>
      <c r="G5" s="18" t="n">
        <v>0.011</v>
      </c>
      <c r="H5" s="18" t="n">
        <v>2.682</v>
      </c>
      <c r="I5" s="26" t="n">
        <f aca="false">H5-$H$3</f>
        <v>0.0619999999999998</v>
      </c>
    </row>
    <row r="6" customFormat="false" ht="15" hidden="false" customHeight="false" outlineLevel="0" collapsed="false">
      <c r="A6" s="18" t="n">
        <v>2003</v>
      </c>
      <c r="B6" s="18" t="n">
        <v>1.656</v>
      </c>
      <c r="C6" s="18" t="n">
        <v>0.511</v>
      </c>
      <c r="D6" s="18" t="n">
        <v>0.163</v>
      </c>
      <c r="E6" s="18" t="n">
        <v>0.345</v>
      </c>
      <c r="F6" s="18" t="n">
        <v>0.039</v>
      </c>
      <c r="G6" s="18" t="n">
        <v>0.012</v>
      </c>
      <c r="H6" s="18" t="n">
        <v>2.725</v>
      </c>
      <c r="I6" s="26" t="n">
        <f aca="false">H6-$H$3</f>
        <v>0.105</v>
      </c>
    </row>
    <row r="7" customFormat="false" ht="15" hidden="false" customHeight="false" outlineLevel="0" collapsed="false">
      <c r="A7" s="18" t="n">
        <v>2004</v>
      </c>
      <c r="B7" s="18" t="n">
        <v>1.683</v>
      </c>
      <c r="C7" s="18" t="n">
        <v>0.511</v>
      </c>
      <c r="D7" s="18" t="n">
        <v>0.164</v>
      </c>
      <c r="E7" s="18" t="n">
        <v>0.344</v>
      </c>
      <c r="F7" s="18" t="n">
        <v>0.04</v>
      </c>
      <c r="G7" s="18" t="n">
        <v>0.013</v>
      </c>
      <c r="H7" s="18" t="n">
        <v>2.756</v>
      </c>
      <c r="I7" s="26" t="n">
        <f aca="false">H7-$H$3</f>
        <v>0.136</v>
      </c>
    </row>
    <row r="8" customFormat="false" ht="15" hidden="false" customHeight="false" outlineLevel="0" collapsed="false">
      <c r="A8" s="18" t="n">
        <v>2005</v>
      </c>
      <c r="B8" s="18" t="n">
        <v>1.713</v>
      </c>
      <c r="C8" s="18" t="n">
        <v>0.51</v>
      </c>
      <c r="D8" s="18" t="n">
        <v>0.167</v>
      </c>
      <c r="E8" s="18" t="n">
        <v>0.342</v>
      </c>
      <c r="F8" s="18" t="n">
        <v>0.042</v>
      </c>
      <c r="G8" s="18" t="n">
        <v>0.015</v>
      </c>
      <c r="H8" s="18" t="n">
        <v>2.788</v>
      </c>
      <c r="I8" s="26" t="n">
        <f aca="false">H8-$H$3</f>
        <v>0.168</v>
      </c>
    </row>
    <row r="9" customFormat="false" ht="15" hidden="false" customHeight="false" outlineLevel="0" collapsed="false">
      <c r="A9" s="18" t="n">
        <v>2006</v>
      </c>
      <c r="B9" s="18" t="n">
        <v>1.745</v>
      </c>
      <c r="C9" s="18" t="n">
        <v>0.51</v>
      </c>
      <c r="D9" s="18" t="n">
        <v>0.17</v>
      </c>
      <c r="E9" s="18" t="n">
        <v>0.34</v>
      </c>
      <c r="F9" s="18" t="n">
        <v>0.043</v>
      </c>
      <c r="G9" s="18" t="n">
        <v>0.016</v>
      </c>
      <c r="H9" s="18" t="n">
        <v>2.825</v>
      </c>
      <c r="I9" s="26" t="n">
        <f aca="false">H9-$H$3</f>
        <v>0.205</v>
      </c>
    </row>
    <row r="10" customFormat="false" ht="15" hidden="false" customHeight="false" outlineLevel="0" collapsed="false">
      <c r="A10" s="18" t="n">
        <v>2007</v>
      </c>
      <c r="B10" s="18" t="n">
        <v>1.771</v>
      </c>
      <c r="C10" s="18" t="n">
        <v>0.512</v>
      </c>
      <c r="D10" s="18" t="n">
        <v>0.172</v>
      </c>
      <c r="E10" s="18" t="n">
        <v>0.338</v>
      </c>
      <c r="F10" s="18" t="n">
        <v>0.045</v>
      </c>
      <c r="G10" s="18" t="n">
        <v>0.018</v>
      </c>
      <c r="H10" s="18" t="n">
        <v>2.857</v>
      </c>
      <c r="I10" s="26" t="n">
        <f aca="false">H10-$H$3</f>
        <v>0.237</v>
      </c>
    </row>
    <row r="11" customFormat="false" ht="15" hidden="false" customHeight="false" outlineLevel="0" collapsed="false">
      <c r="A11" s="18" t="n">
        <v>2008</v>
      </c>
      <c r="B11" s="18" t="n">
        <v>1.803</v>
      </c>
      <c r="C11" s="18" t="n">
        <v>0.514</v>
      </c>
      <c r="D11" s="18" t="n">
        <v>0.175</v>
      </c>
      <c r="E11" s="18" t="n">
        <v>0.336</v>
      </c>
      <c r="F11" s="18" t="n">
        <v>0.048</v>
      </c>
      <c r="G11" s="18" t="n">
        <v>0.02</v>
      </c>
      <c r="H11" s="18" t="n">
        <v>2.895</v>
      </c>
      <c r="I11" s="26" t="n">
        <f aca="false">H11-$H$3</f>
        <v>0.275</v>
      </c>
    </row>
    <row r="12" customFormat="false" ht="15" hidden="false" customHeight="false" outlineLevel="0" collapsed="false">
      <c r="A12" s="18" t="n">
        <v>2009</v>
      </c>
      <c r="B12" s="18" t="n">
        <v>1.824</v>
      </c>
      <c r="C12" s="18" t="n">
        <v>0.517</v>
      </c>
      <c r="D12" s="18" t="n">
        <v>0.177</v>
      </c>
      <c r="E12" s="18" t="n">
        <v>0.334</v>
      </c>
      <c r="F12" s="18" t="n">
        <v>0.049</v>
      </c>
      <c r="G12" s="18" t="n">
        <v>0.021</v>
      </c>
      <c r="H12" s="18" t="n">
        <v>2.922</v>
      </c>
      <c r="I12" s="26" t="n">
        <f aca="false">H12-$H$3</f>
        <v>0.302</v>
      </c>
    </row>
    <row r="13" customFormat="false" ht="15" hidden="false" customHeight="false" outlineLevel="0" collapsed="false">
      <c r="A13" s="18" t="n">
        <v>2010</v>
      </c>
      <c r="B13" s="18" t="n">
        <v>1.857</v>
      </c>
      <c r="C13" s="18" t="n">
        <v>0.519</v>
      </c>
      <c r="D13" s="18" t="n">
        <v>0.18</v>
      </c>
      <c r="E13" s="18" t="n">
        <v>0.331</v>
      </c>
      <c r="F13" s="18" t="n">
        <v>0.051</v>
      </c>
      <c r="G13" s="18" t="n">
        <v>0.023</v>
      </c>
      <c r="H13" s="18" t="n">
        <v>2.961</v>
      </c>
      <c r="I13" s="26" t="n">
        <f aca="false">H13-$H$3</f>
        <v>0.341</v>
      </c>
    </row>
    <row r="14" customFormat="false" ht="15" hidden="false" customHeight="false" outlineLevel="0" collapsed="false">
      <c r="A14" s="18" t="n">
        <v>2011</v>
      </c>
      <c r="B14" s="18" t="n">
        <v>1.884</v>
      </c>
      <c r="C14" s="18" t="n">
        <v>0.52</v>
      </c>
      <c r="D14" s="18" t="n">
        <v>0.183</v>
      </c>
      <c r="E14" s="18" t="n">
        <v>0.329</v>
      </c>
      <c r="F14" s="18" t="n">
        <v>0.053</v>
      </c>
      <c r="G14" s="18" t="n">
        <v>0.025</v>
      </c>
      <c r="H14" s="18" t="n">
        <v>2.994</v>
      </c>
      <c r="I14" s="26" t="n">
        <f aca="false">H14-$H$3</f>
        <v>0.374</v>
      </c>
    </row>
    <row r="15" customFormat="false" ht="15" hidden="false" customHeight="false" outlineLevel="0" collapsed="false">
      <c r="A15" s="18" t="n">
        <v>2012</v>
      </c>
      <c r="B15" s="18" t="n">
        <v>1.914</v>
      </c>
      <c r="C15" s="18" t="n">
        <v>0.522</v>
      </c>
      <c r="D15" s="18" t="n">
        <v>0.186</v>
      </c>
      <c r="E15" s="18" t="n">
        <v>0.327</v>
      </c>
      <c r="F15" s="18" t="n">
        <v>0.054</v>
      </c>
      <c r="G15" s="18" t="n">
        <v>0.027</v>
      </c>
      <c r="H15" s="18" t="n">
        <v>3.029</v>
      </c>
      <c r="I15" s="26" t="n">
        <f aca="false">H15-$H$3</f>
        <v>0.409</v>
      </c>
    </row>
    <row r="16" customFormat="false" ht="15" hidden="false" customHeight="false" outlineLevel="0" collapsed="false">
      <c r="A16" s="18" t="n">
        <v>2013</v>
      </c>
      <c r="B16" s="18" t="n">
        <v>1.953</v>
      </c>
      <c r="C16" s="18" t="n">
        <v>0.524</v>
      </c>
      <c r="D16" s="18" t="n">
        <v>0.189</v>
      </c>
      <c r="E16" s="18" t="n">
        <v>0.324</v>
      </c>
      <c r="F16" s="18" t="n">
        <v>0.056</v>
      </c>
      <c r="G16" s="18" t="n">
        <v>0.028</v>
      </c>
      <c r="H16" s="18" t="n">
        <v>3.074</v>
      </c>
      <c r="I16" s="26" t="n">
        <f aca="false">H16-$H$3</f>
        <v>0.454</v>
      </c>
    </row>
    <row r="17" customFormat="false" ht="15" hidden="false" customHeight="false" outlineLevel="0" collapsed="false">
      <c r="A17" s="18" t="n">
        <v>2014</v>
      </c>
      <c r="B17" s="18" t="n">
        <v>1.98</v>
      </c>
      <c r="C17" s="18" t="n">
        <v>0.528</v>
      </c>
      <c r="D17" s="18" t="n">
        <v>0.193</v>
      </c>
      <c r="E17" s="18" t="n">
        <v>0.322</v>
      </c>
      <c r="F17" s="18" t="n">
        <v>0.057</v>
      </c>
      <c r="G17" s="18" t="n">
        <v>0.03</v>
      </c>
      <c r="H17" s="18" t="n">
        <v>3.11</v>
      </c>
      <c r="I17" s="26" t="n">
        <f aca="false">H17-$H$3</f>
        <v>0.49</v>
      </c>
    </row>
    <row r="18" customFormat="false" ht="15" hidden="false" customHeight="false" outlineLevel="0" collapsed="false">
      <c r="A18" s="18" t="n">
        <v>2015</v>
      </c>
      <c r="B18" s="18" t="n">
        <v>2.013</v>
      </c>
      <c r="C18" s="18" t="n">
        <v>0.532</v>
      </c>
      <c r="D18" s="18" t="n">
        <v>0.196</v>
      </c>
      <c r="E18" s="18" t="n">
        <v>0.32</v>
      </c>
      <c r="F18" s="18" t="n">
        <v>0.058</v>
      </c>
      <c r="G18" s="18" t="n">
        <v>0.032</v>
      </c>
      <c r="H18" s="18" t="n">
        <v>3.151</v>
      </c>
      <c r="I18" s="26" t="n">
        <f aca="false">H18-$H$3</f>
        <v>0.531</v>
      </c>
    </row>
    <row r="19" customFormat="false" ht="15" hidden="false" customHeight="false" outlineLevel="0" collapsed="false">
      <c r="A19" s="18" t="n">
        <v>2016</v>
      </c>
      <c r="B19" s="18" t="n">
        <v>2.062</v>
      </c>
      <c r="C19" s="18" t="n">
        <v>0.535</v>
      </c>
      <c r="D19" s="18" t="n">
        <v>0.199</v>
      </c>
      <c r="E19" s="18" t="n">
        <v>0.318</v>
      </c>
      <c r="F19" s="18" t="n">
        <v>0.059</v>
      </c>
      <c r="G19" s="18" t="n">
        <v>0.034</v>
      </c>
      <c r="H19" s="18" t="n">
        <v>3.207</v>
      </c>
      <c r="I19" s="26" t="n">
        <f aca="false">H19-$H$3</f>
        <v>0.587</v>
      </c>
    </row>
    <row r="20" customFormat="false" ht="15" hidden="false" customHeight="false" outlineLevel="0" collapsed="false">
      <c r="A20" s="18" t="n">
        <v>2017</v>
      </c>
      <c r="B20" s="18" t="n">
        <v>2.092</v>
      </c>
      <c r="C20" s="18" t="n">
        <v>0.538</v>
      </c>
      <c r="D20" s="18" t="n">
        <v>0.201</v>
      </c>
      <c r="E20" s="18" t="n">
        <v>0.316</v>
      </c>
      <c r="F20" s="18" t="n">
        <v>0.06</v>
      </c>
      <c r="G20" s="18" t="n">
        <v>0.036</v>
      </c>
      <c r="H20" s="18" t="n">
        <v>3.243</v>
      </c>
      <c r="I20" s="26" t="n">
        <f aca="false">H20-$H$3</f>
        <v>0.623</v>
      </c>
    </row>
    <row r="21" customFormat="false" ht="15" hidden="false" customHeight="false" outlineLevel="0" collapsed="false">
      <c r="A21" s="18" t="n">
        <v>2018</v>
      </c>
      <c r="B21" s="18" t="n">
        <v>2.125</v>
      </c>
      <c r="C21" s="18" t="n">
        <v>0.541</v>
      </c>
      <c r="D21" s="18" t="n">
        <v>0.205</v>
      </c>
      <c r="E21" s="18" t="n">
        <v>0.314</v>
      </c>
      <c r="F21" s="18" t="n">
        <v>0.06</v>
      </c>
      <c r="G21" s="18" t="n">
        <v>0.039</v>
      </c>
      <c r="H21" s="18" t="n">
        <v>3.284</v>
      </c>
      <c r="I21" s="26" t="n">
        <f aca="false">H21-$H$3</f>
        <v>0.664</v>
      </c>
    </row>
    <row r="22" customFormat="false" ht="15" hidden="false" customHeight="false" outlineLevel="0" collapsed="false">
      <c r="A22" s="18" t="n">
        <v>2019</v>
      </c>
      <c r="B22" s="18" t="n">
        <v>2.159</v>
      </c>
      <c r="C22" s="18" t="n">
        <v>0.544</v>
      </c>
      <c r="D22" s="18" t="n">
        <v>0.208</v>
      </c>
      <c r="E22" s="18" t="n">
        <v>0.312</v>
      </c>
      <c r="F22" s="18" t="n">
        <v>0.061</v>
      </c>
      <c r="G22" s="18" t="n">
        <v>0.041</v>
      </c>
      <c r="H22" s="18" t="n">
        <v>3.325</v>
      </c>
      <c r="I22" s="26" t="n">
        <f aca="false">H22-$H$3</f>
        <v>0.705</v>
      </c>
    </row>
    <row r="23" customFormat="false" ht="15" hidden="false" customHeight="false" outlineLevel="0" collapsed="false">
      <c r="A23" s="18" t="n">
        <v>2020</v>
      </c>
      <c r="B23" s="18" t="n">
        <v>2.192</v>
      </c>
      <c r="C23" s="18" t="n">
        <v>0.549</v>
      </c>
      <c r="D23" s="18" t="n">
        <v>0.211</v>
      </c>
      <c r="E23" s="18" t="n">
        <v>0.309</v>
      </c>
      <c r="F23" s="18" t="n">
        <v>0.061</v>
      </c>
      <c r="G23" s="18" t="n">
        <v>0.043</v>
      </c>
      <c r="H23" s="18" t="n">
        <v>3.366</v>
      </c>
      <c r="I23" s="26" t="n">
        <f aca="false">H23-$H$3</f>
        <v>0.746</v>
      </c>
    </row>
    <row r="24" customFormat="false" ht="15" hidden="false" customHeight="false" outlineLevel="0" collapsed="false">
      <c r="A24" s="18" t="n">
        <v>2021</v>
      </c>
      <c r="B24" s="18" t="n">
        <v>2.223</v>
      </c>
      <c r="C24" s="18" t="n">
        <v>0.555</v>
      </c>
      <c r="D24" s="18" t="n">
        <v>0.215</v>
      </c>
      <c r="E24" s="18" t="n">
        <v>0.306</v>
      </c>
      <c r="F24" s="18" t="n">
        <v>0.061</v>
      </c>
      <c r="G24" s="18" t="n">
        <v>0.046</v>
      </c>
      <c r="H24" s="18" t="n">
        <v>3.406</v>
      </c>
      <c r="I24" s="26" t="n">
        <f aca="false">H24-$H$3</f>
        <v>0.786</v>
      </c>
    </row>
    <row r="25" customFormat="false" ht="15" hidden="false" customHeight="false" outlineLevel="0" collapsed="false">
      <c r="A25" s="18" t="n">
        <v>2022</v>
      </c>
      <c r="B25" s="18" t="n">
        <v>2.255</v>
      </c>
      <c r="C25" s="18" t="n">
        <v>0.561</v>
      </c>
      <c r="D25" s="18" t="n">
        <v>0.219</v>
      </c>
      <c r="E25" s="18" t="n">
        <v>0.303</v>
      </c>
      <c r="F25" s="18" t="n">
        <v>0.061</v>
      </c>
      <c r="G25" s="18" t="n">
        <v>0.048</v>
      </c>
      <c r="H25" s="18" t="n">
        <v>3.449</v>
      </c>
      <c r="I25" s="26" t="n">
        <f aca="false">H25-$H$3</f>
        <v>0.829</v>
      </c>
    </row>
    <row r="26" customFormat="false" ht="15" hidden="false" customHeight="false" outlineLevel="0" collapsed="false">
      <c r="A26" s="18" t="n">
        <v>2023</v>
      </c>
      <c r="B26" s="18" t="n">
        <v>2.286</v>
      </c>
      <c r="C26" s="18" t="n">
        <v>0.565</v>
      </c>
      <c r="D26" s="18" t="n">
        <v>0.223</v>
      </c>
      <c r="E26" s="18" t="n">
        <v>0.301</v>
      </c>
      <c r="F26" s="18" t="n">
        <v>0.061</v>
      </c>
      <c r="G26" s="18" t="n">
        <v>0.051</v>
      </c>
      <c r="H26" s="18" t="n">
        <v>3.485</v>
      </c>
      <c r="I26" s="26" t="n">
        <f aca="false">H26-$H$3</f>
        <v>0.865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293" activeCellId="0" sqref="F293"/>
    </sheetView>
  </sheetViews>
  <sheetFormatPr defaultRowHeight="15"/>
  <cols>
    <col collapsed="false" hidden="false" max="1" min="1" style="18" width="11.530612244898"/>
    <col collapsed="false" hidden="false" max="2" min="2" style="0" width="18.9234693877551"/>
    <col collapsed="false" hidden="false" max="5" min="3" style="0" width="11.5204081632653"/>
    <col collapsed="false" hidden="false" max="9" min="6" style="18" width="19.4489795918367"/>
    <col collapsed="false" hidden="false" max="1025" min="10" style="0" width="11.5204081632653"/>
  </cols>
  <sheetData>
    <row r="1" customFormat="false" ht="15.85" hidden="false" customHeight="true" outlineLevel="0" collapsed="false">
      <c r="A1" s="8" t="s">
        <v>43</v>
      </c>
      <c r="B1" s="27" t="s">
        <v>23</v>
      </c>
      <c r="C1" s="27"/>
      <c r="D1" s="27"/>
      <c r="E1" s="27"/>
      <c r="F1" s="40" t="s">
        <v>71</v>
      </c>
      <c r="G1" s="40"/>
      <c r="H1" s="40"/>
      <c r="I1" s="40"/>
    </row>
    <row r="2" customFormat="false" ht="15.85" hidden="false" customHeight="true" outlineLevel="0" collapsed="false">
      <c r="A2" s="8"/>
      <c r="B2" s="20" t="s">
        <v>45</v>
      </c>
      <c r="C2" s="27" t="s">
        <v>72</v>
      </c>
      <c r="D2" s="27" t="s">
        <v>46</v>
      </c>
      <c r="E2" s="27" t="s">
        <v>73</v>
      </c>
      <c r="F2" s="41" t="s">
        <v>74</v>
      </c>
      <c r="G2" s="42" t="s">
        <v>45</v>
      </c>
      <c r="H2" s="42" t="s">
        <v>75</v>
      </c>
      <c r="I2" s="43" t="s">
        <v>76</v>
      </c>
    </row>
    <row r="3" customFormat="false" ht="15" hidden="false" customHeight="false" outlineLevel="0" collapsed="false">
      <c r="A3" s="44" t="n">
        <v>36586</v>
      </c>
      <c r="B3" s="26" t="n">
        <v>395.999</v>
      </c>
      <c r="C3" s="26" t="n">
        <f aca="false">POWER(B3/0.0000000567037441900005, 0.25) - 273.15</f>
        <v>15.9316921083943</v>
      </c>
      <c r="D3" s="26" t="n">
        <f aca="false">($C$297 * A3) + $C$298</f>
        <v>16.0915445260016</v>
      </c>
      <c r="E3" s="26" t="n">
        <f aca="false">D3+273.15</f>
        <v>289.241544526002</v>
      </c>
      <c r="F3" s="18" t="n">
        <v>-0.14</v>
      </c>
      <c r="G3" s="18" t="n">
        <v>-0.176694</v>
      </c>
      <c r="H3" s="45" t="n">
        <f aca="false">($G$297 * E3) + $G$298</f>
        <v>-0.125093131807546</v>
      </c>
      <c r="I3" s="32" t="n">
        <f aca="false">G3-H3</f>
        <v>-0.0516008681924541</v>
      </c>
    </row>
    <row r="4" customFormat="false" ht="15" hidden="false" customHeight="false" outlineLevel="0" collapsed="false">
      <c r="A4" s="24" t="n">
        <v>36617</v>
      </c>
      <c r="B4" s="26" t="n">
        <v>396.0644</v>
      </c>
      <c r="C4" s="26" t="n">
        <f aca="false">POWER(B4/0.0000000567037441900005, 0.25) - 273.15</f>
        <v>15.9436269692742</v>
      </c>
      <c r="D4" s="26" t="n">
        <f aca="false">($C$297 * A4) + $C$298</f>
        <v>16.093747605331</v>
      </c>
      <c r="E4" s="26" t="n">
        <f aca="false">D4+273.15</f>
        <v>289.243747605331</v>
      </c>
      <c r="F4" s="18" t="n">
        <v>-0.07</v>
      </c>
      <c r="G4" s="18" t="n">
        <v>-0.168332</v>
      </c>
      <c r="H4" s="45" t="n">
        <f aca="false">($G$297 * E4) + $G$298</f>
        <v>-0.123559906233879</v>
      </c>
      <c r="I4" s="32" t="n">
        <f aca="false">G4-H4</f>
        <v>-0.0447720937661207</v>
      </c>
    </row>
    <row r="5" customFormat="false" ht="15" hidden="false" customHeight="false" outlineLevel="0" collapsed="false">
      <c r="A5" s="24" t="n">
        <v>36647</v>
      </c>
      <c r="B5" s="26" t="n">
        <v>396.1307</v>
      </c>
      <c r="C5" s="26" t="n">
        <f aca="false">POWER(B5/0.0000000567037441900005, 0.25) - 273.15</f>
        <v>15.9557245627491</v>
      </c>
      <c r="D5" s="26" t="n">
        <f aca="false">($C$297 * A5) + $C$298</f>
        <v>16.0958796175852</v>
      </c>
      <c r="E5" s="26" t="n">
        <f aca="false">D5+273.15</f>
        <v>289.245879617585</v>
      </c>
      <c r="F5" s="18" t="n">
        <v>-0.04</v>
      </c>
      <c r="G5" s="18" t="n">
        <v>-0.159829</v>
      </c>
      <c r="H5" s="45" t="n">
        <f aca="false">($G$297 * E5) + $G$298</f>
        <v>-0.122076139549705</v>
      </c>
      <c r="I5" s="32" t="n">
        <f aca="false">G5-H5</f>
        <v>-0.037752860450295</v>
      </c>
    </row>
    <row r="6" customFormat="false" ht="15" hidden="false" customHeight="false" outlineLevel="0" collapsed="false">
      <c r="A6" s="24" t="n">
        <v>36678</v>
      </c>
      <c r="B6" s="26" t="n">
        <v>396.1975</v>
      </c>
      <c r="C6" s="26" t="n">
        <f aca="false">POWER(B6/0.0000000567037441900005, 0.25) - 273.15</f>
        <v>15.967911854265</v>
      </c>
      <c r="D6" s="26" t="n">
        <f aca="false">($C$297 * A6) + $C$298</f>
        <v>16.0980826969145</v>
      </c>
      <c r="E6" s="26" t="n">
        <f aca="false">D6+273.15</f>
        <v>289.248082696915</v>
      </c>
      <c r="F6" s="18" t="n">
        <v>-0.07</v>
      </c>
      <c r="G6" s="18" t="n">
        <v>-0.151197</v>
      </c>
      <c r="H6" s="45" t="n">
        <f aca="false">($G$297 * E6) + $G$298</f>
        <v>-0.120542913976038</v>
      </c>
      <c r="I6" s="32" t="n">
        <f aca="false">G6-H6</f>
        <v>-0.0306540860239617</v>
      </c>
    </row>
    <row r="7" customFormat="false" ht="15" hidden="false" customHeight="false" outlineLevel="0" collapsed="false">
      <c r="A7" s="24" t="n">
        <v>36708</v>
      </c>
      <c r="B7" s="26" t="n">
        <v>396.2648</v>
      </c>
      <c r="C7" s="26" t="n">
        <f aca="false">POWER(B7/0.0000000567037441900005, 0.25) - 273.15</f>
        <v>15.9801888096679</v>
      </c>
      <c r="D7" s="26" t="n">
        <f aca="false">($C$297 * A7) + $C$298</f>
        <v>16.1002147091688</v>
      </c>
      <c r="E7" s="26" t="n">
        <f aca="false">D7+273.15</f>
        <v>289.250214709169</v>
      </c>
      <c r="F7" s="18" t="n">
        <v>-0.18</v>
      </c>
      <c r="G7" s="18" t="n">
        <v>-0.14245</v>
      </c>
      <c r="H7" s="45" t="n">
        <f aca="false">($G$297 * E7) + $G$298</f>
        <v>-0.119059147291864</v>
      </c>
      <c r="I7" s="32" t="n">
        <f aca="false">G7-H7</f>
        <v>-0.023390852708136</v>
      </c>
    </row>
    <row r="8" customFormat="false" ht="15" hidden="false" customHeight="false" outlineLevel="0" collapsed="false">
      <c r="A8" s="24" t="n">
        <v>36739</v>
      </c>
      <c r="B8" s="26" t="n">
        <v>396.3327</v>
      </c>
      <c r="C8" s="26" t="n">
        <f aca="false">POWER(B8/0.0000000567037441900005, 0.25) - 273.15</f>
        <v>15.9925736331943</v>
      </c>
      <c r="D8" s="26" t="n">
        <f aca="false">($C$297 * A8) + $C$298</f>
        <v>16.1024177884981</v>
      </c>
      <c r="E8" s="26" t="n">
        <f aca="false">D8+273.15</f>
        <v>289.252417788498</v>
      </c>
      <c r="F8" s="18" t="n">
        <v>-0.24</v>
      </c>
      <c r="G8" s="18" t="n">
        <v>-0.133619</v>
      </c>
      <c r="H8" s="45" t="n">
        <f aca="false">($G$297 * E8) + $G$298</f>
        <v>-0.117525921718197</v>
      </c>
      <c r="I8" s="32" t="n">
        <f aca="false">G8-H8</f>
        <v>-0.0160930782818026</v>
      </c>
    </row>
    <row r="9" customFormat="false" ht="15" hidden="false" customHeight="false" outlineLevel="0" collapsed="false">
      <c r="A9" s="24" t="n">
        <v>36770</v>
      </c>
      <c r="B9" s="26" t="n">
        <v>396.4013</v>
      </c>
      <c r="C9" s="26" t="n">
        <f aca="false">POWER(B9/0.0000000567037441900005, 0.25) - 273.15</f>
        <v>16.0050845193938</v>
      </c>
      <c r="D9" s="26" t="n">
        <f aca="false">($C$297 * A9) + $C$298</f>
        <v>16.1046208678275</v>
      </c>
      <c r="E9" s="26" t="n">
        <f aca="false">D9+273.15</f>
        <v>289.254620867827</v>
      </c>
      <c r="F9" s="18" t="n">
        <v>-0.14</v>
      </c>
      <c r="G9" s="18" t="n">
        <v>-0.124712</v>
      </c>
      <c r="H9" s="45" t="n">
        <f aca="false">($G$297 * E9) + $G$298</f>
        <v>-0.115992696144531</v>
      </c>
      <c r="I9" s="32" t="n">
        <f aca="false">G9-H9</f>
        <v>-0.00871930385546921</v>
      </c>
    </row>
    <row r="10" customFormat="false" ht="15" hidden="false" customHeight="false" outlineLevel="0" collapsed="false">
      <c r="A10" s="24" t="n">
        <v>36800</v>
      </c>
      <c r="B10" s="26" t="n">
        <v>396.4709</v>
      </c>
      <c r="C10" s="26" t="n">
        <f aca="false">POWER(B10/0.0000000567037441900005, 0.25) - 273.15</f>
        <v>16.0177761206372</v>
      </c>
      <c r="D10" s="26" t="n">
        <f aca="false">($C$297 * A10) + $C$298</f>
        <v>16.1067528800817</v>
      </c>
      <c r="E10" s="26" t="n">
        <f aca="false">D10+273.15</f>
        <v>289.256752880082</v>
      </c>
      <c r="F10" s="18" t="n">
        <v>-0.12</v>
      </c>
      <c r="G10" s="18" t="n">
        <v>-0.11569</v>
      </c>
      <c r="H10" s="45" t="n">
        <f aca="false">($G$297 * E10) + $G$298</f>
        <v>-0.114508929460357</v>
      </c>
      <c r="I10" s="32" t="n">
        <f aca="false">G10-H10</f>
        <v>-0.0011810705396435</v>
      </c>
    </row>
    <row r="11" customFormat="false" ht="15" hidden="false" customHeight="false" outlineLevel="0" collapsed="false">
      <c r="A11" s="24" t="n">
        <v>36831</v>
      </c>
      <c r="B11" s="26" t="n">
        <v>396.5416</v>
      </c>
      <c r="C11" s="26" t="n">
        <f aca="false">POWER(B11/0.0000000567037441900005, 0.25) - 273.15</f>
        <v>16.0306665968283</v>
      </c>
      <c r="D11" s="26" t="n">
        <f aca="false">($C$297 * A11) + $C$298</f>
        <v>16.1089559594111</v>
      </c>
      <c r="E11" s="26" t="n">
        <f aca="false">D11+273.15</f>
        <v>289.258955959411</v>
      </c>
      <c r="F11" s="18" t="n">
        <v>-0.12</v>
      </c>
      <c r="G11" s="18" t="n">
        <v>-0.106509</v>
      </c>
      <c r="H11" s="45" t="n">
        <f aca="false">($G$297 * E11) + $G$298</f>
        <v>-0.11297570388669</v>
      </c>
      <c r="I11" s="32" t="n">
        <f aca="false">G11-H11</f>
        <v>0.00646670388668988</v>
      </c>
    </row>
    <row r="12" customFormat="false" ht="15" hidden="false" customHeight="false" outlineLevel="0" collapsed="false">
      <c r="A12" s="24" t="n">
        <v>36861</v>
      </c>
      <c r="B12" s="26" t="n">
        <v>396.6135</v>
      </c>
      <c r="C12" s="26" t="n">
        <f aca="false">POWER(B12/0.0000000567037441900005, 0.25) - 273.15</f>
        <v>16.0437740969857</v>
      </c>
      <c r="D12" s="26" t="n">
        <f aca="false">($C$297 * A12) + $C$298</f>
        <v>16.1110879716653</v>
      </c>
      <c r="E12" s="26" t="n">
        <f aca="false">D12+273.15</f>
        <v>289.261087971665</v>
      </c>
      <c r="F12" s="18" t="n">
        <v>-0.15</v>
      </c>
      <c r="G12" s="18" t="n">
        <v>-0.0971304</v>
      </c>
      <c r="H12" s="45" t="n">
        <f aca="false">($G$297 * E12) + $G$298</f>
        <v>-0.111491937202516</v>
      </c>
      <c r="I12" s="32" t="n">
        <f aca="false">G12-H12</f>
        <v>0.0143615372025156</v>
      </c>
    </row>
    <row r="13" customFormat="false" ht="15" hidden="false" customHeight="false" outlineLevel="0" collapsed="false">
      <c r="A13" s="24" t="n">
        <v>36892</v>
      </c>
      <c r="B13" s="26" t="n">
        <v>396.687</v>
      </c>
      <c r="C13" s="26" t="n">
        <f aca="false">POWER(B13/0.0000000567037441900005, 0.25) - 273.15</f>
        <v>16.0571714380976</v>
      </c>
      <c r="D13" s="26" t="n">
        <f aca="false">($C$297 * A13) + $C$298</f>
        <v>16.1132910509947</v>
      </c>
      <c r="E13" s="26" t="n">
        <f aca="false">D13+273.15</f>
        <v>289.263291050995</v>
      </c>
      <c r="F13" s="18" t="n">
        <v>-0.2</v>
      </c>
      <c r="G13" s="18" t="n">
        <v>-0.0874338</v>
      </c>
      <c r="H13" s="45" t="n">
        <f aca="false">($G$297 * E13) + $G$298</f>
        <v>-0.109958711628849</v>
      </c>
      <c r="I13" s="32" t="n">
        <f aca="false">G13-H13</f>
        <v>0.022524911628849</v>
      </c>
    </row>
    <row r="14" customFormat="false" ht="15" hidden="false" customHeight="false" outlineLevel="0" collapsed="false">
      <c r="A14" s="24" t="n">
        <v>36923</v>
      </c>
      <c r="B14" s="26" t="n">
        <v>396.7645</v>
      </c>
      <c r="C14" s="26" t="n">
        <f aca="false">POWER(B14/0.0000000567037441900005, 0.25) - 273.15</f>
        <v>16.071295869884</v>
      </c>
      <c r="D14" s="26" t="n">
        <f aca="false">($C$297 * A14) + $C$298</f>
        <v>16.115494130324</v>
      </c>
      <c r="E14" s="26" t="n">
        <f aca="false">D14+273.15</f>
        <v>289.265494130324</v>
      </c>
      <c r="F14" s="18" t="n">
        <v>-0.06</v>
      </c>
      <c r="G14" s="18" t="n">
        <v>-0.0769305</v>
      </c>
      <c r="H14" s="45" t="n">
        <f aca="false">($G$297 * E14) + $G$298</f>
        <v>-0.108425486055182</v>
      </c>
      <c r="I14" s="32" t="n">
        <f aca="false">G14-H14</f>
        <v>0.0314949860551823</v>
      </c>
    </row>
    <row r="15" customFormat="false" ht="15" hidden="false" customHeight="false" outlineLevel="0" collapsed="false">
      <c r="A15" s="24" t="n">
        <v>36951</v>
      </c>
      <c r="B15" s="26" t="n">
        <v>396.8483</v>
      </c>
      <c r="C15" s="26" t="n">
        <f aca="false">POWER(B15/0.0000000567037441900005, 0.25) - 273.15</f>
        <v>16.08656615314</v>
      </c>
      <c r="D15" s="26" t="n">
        <f aca="false">($C$297 * A15) + $C$298</f>
        <v>16.117484008428</v>
      </c>
      <c r="E15" s="26" t="n">
        <f aca="false">D15+273.15</f>
        <v>289.267484008428</v>
      </c>
      <c r="F15" s="18" t="n">
        <v>-0.08</v>
      </c>
      <c r="G15" s="18" t="n">
        <v>-0.0648704</v>
      </c>
      <c r="H15" s="45" t="n">
        <f aca="false">($G$297 * E15) + $G$298</f>
        <v>-0.107040637149936</v>
      </c>
      <c r="I15" s="32" t="n">
        <f aca="false">G15-H15</f>
        <v>0.042170237149936</v>
      </c>
    </row>
    <row r="16" customFormat="false" ht="15" hidden="false" customHeight="false" outlineLevel="0" collapsed="false">
      <c r="A16" s="24" t="n">
        <v>36982</v>
      </c>
      <c r="B16" s="26" t="n">
        <v>396.9315</v>
      </c>
      <c r="C16" s="26" t="n">
        <f aca="false">POWER(B16/0.0000000567037441900005, 0.25) - 273.15</f>
        <v>16.1017247103258</v>
      </c>
      <c r="D16" s="26" t="n">
        <f aca="false">($C$297 * A16) + $C$298</f>
        <v>16.1196870877573</v>
      </c>
      <c r="E16" s="26" t="n">
        <f aca="false">D16+273.15</f>
        <v>289.269687087757</v>
      </c>
      <c r="F16" s="18" t="n">
        <v>0.07</v>
      </c>
      <c r="G16" s="18" t="n">
        <v>-0.0524967</v>
      </c>
      <c r="H16" s="45" t="n">
        <f aca="false">($G$297 * E16) + $G$298</f>
        <v>-0.105507411576269</v>
      </c>
      <c r="I16" s="32" t="n">
        <f aca="false">G16-H16</f>
        <v>0.0530107115762693</v>
      </c>
    </row>
    <row r="17" customFormat="false" ht="15" hidden="false" customHeight="false" outlineLevel="0" collapsed="false">
      <c r="A17" s="24" t="n">
        <v>37012</v>
      </c>
      <c r="B17" s="26" t="n">
        <v>397.0159</v>
      </c>
      <c r="C17" s="26" t="n">
        <f aca="false">POWER(B17/0.0000000567037441900005, 0.25) - 273.15</f>
        <v>16.1170994659245</v>
      </c>
      <c r="D17" s="26" t="n">
        <f aca="false">($C$297 * A17) + $C$298</f>
        <v>16.1218191000116</v>
      </c>
      <c r="E17" s="26" t="n">
        <f aca="false">D17+273.15</f>
        <v>289.271819100012</v>
      </c>
      <c r="F17" s="18" t="n">
        <v>0.07</v>
      </c>
      <c r="G17" s="18" t="n">
        <v>-0.0398341</v>
      </c>
      <c r="H17" s="45" t="n">
        <f aca="false">($G$297 * E17) + $G$298</f>
        <v>-0.104023644892095</v>
      </c>
      <c r="I17" s="32" t="n">
        <f aca="false">G17-H17</f>
        <v>0.064189544892095</v>
      </c>
    </row>
    <row r="18" customFormat="false" ht="15" hidden="false" customHeight="false" outlineLevel="0" collapsed="false">
      <c r="A18" s="24" t="n">
        <v>37043</v>
      </c>
      <c r="B18" s="26" t="n">
        <v>397.1045</v>
      </c>
      <c r="C18" s="26" t="n">
        <f aca="false">POWER(B18/0.0000000567037441900005, 0.25) - 273.15</f>
        <v>16.1332366788653</v>
      </c>
      <c r="D18" s="26" t="n">
        <f aca="false">($C$297 * A18) + $C$298</f>
        <v>16.1240221793409</v>
      </c>
      <c r="E18" s="26" t="n">
        <f aca="false">D18+273.15</f>
        <v>289.274022179341</v>
      </c>
      <c r="F18" s="18" t="n">
        <v>-0.1</v>
      </c>
      <c r="G18" s="18" t="n">
        <v>-0.0271441</v>
      </c>
      <c r="H18" s="45" t="n">
        <f aca="false">($G$297 * E18) + $G$298</f>
        <v>-0.102490419318428</v>
      </c>
      <c r="I18" s="32" t="n">
        <f aca="false">G18-H18</f>
        <v>0.0753463193184284</v>
      </c>
    </row>
    <row r="19" customFormat="false" ht="15" hidden="false" customHeight="false" outlineLevel="0" collapsed="false">
      <c r="A19" s="24" t="n">
        <v>37073</v>
      </c>
      <c r="B19" s="26" t="n">
        <v>397.1969</v>
      </c>
      <c r="C19" s="26" t="n">
        <f aca="false">POWER(B19/0.0000000567037441900005, 0.25) - 273.15</f>
        <v>16.1500631307413</v>
      </c>
      <c r="D19" s="26" t="n">
        <f aca="false">($C$297 * A19) + $C$298</f>
        <v>16.1261541915952</v>
      </c>
      <c r="E19" s="26" t="n">
        <f aca="false">D19+273.15</f>
        <v>289.276154191595</v>
      </c>
      <c r="F19" s="18" t="n">
        <v>-0.05</v>
      </c>
      <c r="G19" s="18" t="n">
        <v>-0.0145239</v>
      </c>
      <c r="H19" s="45" t="n">
        <f aca="false">($G$297 * E19) + $G$298</f>
        <v>-0.101006652634254</v>
      </c>
      <c r="I19" s="32" t="n">
        <f aca="false">G19-H19</f>
        <v>0.0864827526342541</v>
      </c>
    </row>
    <row r="20" customFormat="false" ht="15" hidden="false" customHeight="false" outlineLevel="0" collapsed="false">
      <c r="A20" s="24" t="n">
        <v>37104</v>
      </c>
      <c r="B20" s="26" t="n">
        <v>397.2901</v>
      </c>
      <c r="C20" s="26" t="n">
        <f aca="false">POWER(B20/0.0000000567037441900005, 0.25) - 273.15</f>
        <v>16.1670322924537</v>
      </c>
      <c r="D20" s="26" t="n">
        <f aca="false">($C$297 * A20) + $C$298</f>
        <v>16.1283572709245</v>
      </c>
      <c r="E20" s="26" t="n">
        <f aca="false">D20+273.15</f>
        <v>289.278357270924</v>
      </c>
      <c r="F20" s="18" t="n">
        <v>0.12</v>
      </c>
      <c r="G20" s="18" t="n">
        <v>-0.00169696</v>
      </c>
      <c r="H20" s="45" t="n">
        <f aca="false">($G$297 * E20) + $G$298</f>
        <v>-0.0994734270605875</v>
      </c>
      <c r="I20" s="32" t="n">
        <f aca="false">G20-H20</f>
        <v>0.0977764670605875</v>
      </c>
    </row>
    <row r="21" customFormat="false" ht="15" hidden="false" customHeight="false" outlineLevel="0" collapsed="false">
      <c r="A21" s="24" t="n">
        <v>37135</v>
      </c>
      <c r="B21" s="26" t="n">
        <v>397.3801</v>
      </c>
      <c r="C21" s="26" t="n">
        <f aca="false">POWER(B21/0.0000000567037441900005, 0.25) - 273.15</f>
        <v>16.1834159886568</v>
      </c>
      <c r="D21" s="26" t="n">
        <f aca="false">($C$297 * A21) + $C$298</f>
        <v>16.1305603502539</v>
      </c>
      <c r="E21" s="26" t="n">
        <f aca="false">D21+273.15</f>
        <v>289.280560350254</v>
      </c>
      <c r="F21" s="18" t="n">
        <v>-0.17</v>
      </c>
      <c r="G21" s="18" t="n">
        <v>0.0114803</v>
      </c>
      <c r="H21" s="45" t="n">
        <f aca="false">($G$297 * E21) + $G$298</f>
        <v>-0.0979402014869208</v>
      </c>
      <c r="I21" s="32" t="n">
        <f aca="false">G21-H21</f>
        <v>0.109420501486921</v>
      </c>
    </row>
    <row r="22" customFormat="false" ht="15" hidden="false" customHeight="false" outlineLevel="0" collapsed="false">
      <c r="A22" s="24" t="n">
        <v>37165</v>
      </c>
      <c r="B22" s="26" t="n">
        <v>397.4632</v>
      </c>
      <c r="C22" s="26" t="n">
        <f aca="false">POWER(B22/0.0000000567037441900005, 0.25) - 273.15</f>
        <v>16.1985411305561</v>
      </c>
      <c r="D22" s="26" t="n">
        <f aca="false">($C$297 * A22) + $C$298</f>
        <v>16.1326923625081</v>
      </c>
      <c r="E22" s="26" t="n">
        <f aca="false">D22+273.15</f>
        <v>289.282692362508</v>
      </c>
      <c r="F22" s="18" t="n">
        <v>0.02</v>
      </c>
      <c r="G22" s="18" t="n">
        <v>0.0247534</v>
      </c>
      <c r="H22" s="45" t="n">
        <f aca="false">($G$297 * E22) + $G$298</f>
        <v>-0.0964564348027466</v>
      </c>
      <c r="I22" s="32" t="n">
        <f aca="false">G22-H22</f>
        <v>0.121209834802747</v>
      </c>
    </row>
    <row r="23" customFormat="false" ht="15" hidden="false" customHeight="false" outlineLevel="0" collapsed="false">
      <c r="A23" s="24" t="n">
        <v>37196</v>
      </c>
      <c r="B23" s="26" t="n">
        <v>397.5366</v>
      </c>
      <c r="C23" s="26" t="n">
        <f aca="false">POWER(B23/0.0000000567037441900005, 0.25) - 273.15</f>
        <v>16.2118987900182</v>
      </c>
      <c r="D23" s="26" t="n">
        <f aca="false">($C$297 * A23) + $C$298</f>
        <v>16.1348954418375</v>
      </c>
      <c r="E23" s="26" t="n">
        <f aca="false">D23+273.15</f>
        <v>289.284895441837</v>
      </c>
      <c r="F23" s="18" t="n">
        <v>0.04</v>
      </c>
      <c r="G23" s="18" t="n">
        <v>0.0376588</v>
      </c>
      <c r="H23" s="45" t="n">
        <f aca="false">($G$297 * E23) + $G$298</f>
        <v>-0.0949232092290799</v>
      </c>
      <c r="I23" s="32" t="n">
        <f aca="false">G23-H23</f>
        <v>0.13258200922908</v>
      </c>
    </row>
    <row r="24" customFormat="false" ht="15" hidden="false" customHeight="false" outlineLevel="0" collapsed="false">
      <c r="A24" s="24" t="n">
        <v>37226</v>
      </c>
      <c r="B24" s="26" t="n">
        <v>397.5993</v>
      </c>
      <c r="C24" s="26" t="n">
        <f aca="false">POWER(B24/0.0000000567037441900005, 0.25) - 273.15</f>
        <v>16.2233077509017</v>
      </c>
      <c r="D24" s="26" t="n">
        <f aca="false">($C$297 * A24) + $C$298</f>
        <v>16.1370274540917</v>
      </c>
      <c r="E24" s="26" t="n">
        <f aca="false">D24+273.15</f>
        <v>289.287027454092</v>
      </c>
      <c r="F24" s="18" t="n">
        <v>0.03</v>
      </c>
      <c r="G24" s="18" t="n">
        <v>0.0495314</v>
      </c>
      <c r="H24" s="45" t="n">
        <f aca="false">($G$297 * E24) + $G$298</f>
        <v>-0.0934394425449057</v>
      </c>
      <c r="I24" s="32" t="n">
        <f aca="false">G24-H24</f>
        <v>0.142970842544906</v>
      </c>
    </row>
    <row r="25" customFormat="false" ht="15" hidden="false" customHeight="false" outlineLevel="0" collapsed="false">
      <c r="A25" s="24" t="n">
        <v>37257</v>
      </c>
      <c r="B25" s="26" t="n">
        <v>397.6504</v>
      </c>
      <c r="C25" s="26" t="n">
        <f aca="false">POWER(B25/0.0000000567037441900005, 0.25) - 273.15</f>
        <v>16.2326049650905</v>
      </c>
      <c r="D25" s="26" t="n">
        <f aca="false">($C$297 * A25) + $C$298</f>
        <v>16.1392305334211</v>
      </c>
      <c r="E25" s="26" t="n">
        <f aca="false">D25+273.15</f>
        <v>289.289230533421</v>
      </c>
      <c r="F25" s="18" t="n">
        <v>0.09</v>
      </c>
      <c r="G25" s="18" t="n">
        <v>0.0594823</v>
      </c>
      <c r="H25" s="45" t="n">
        <f aca="false">($G$297 * E25) + $G$298</f>
        <v>-0.091906216971239</v>
      </c>
      <c r="I25" s="32" t="n">
        <f aca="false">G25-H25</f>
        <v>0.151388516971239</v>
      </c>
    </row>
    <row r="26" customFormat="false" ht="15" hidden="false" customHeight="false" outlineLevel="0" collapsed="false">
      <c r="A26" s="24" t="n">
        <v>37288</v>
      </c>
      <c r="B26" s="26" t="n">
        <v>397.6905</v>
      </c>
      <c r="C26" s="26" t="n">
        <f aca="false">POWER(B26/0.0000000567037441900005, 0.25) - 273.15</f>
        <v>16.2399001945561</v>
      </c>
      <c r="D26" s="26" t="n">
        <f aca="false">($C$297 * A26) + $C$298</f>
        <v>16.1414336127504</v>
      </c>
      <c r="E26" s="26" t="n">
        <f aca="false">D26+273.15</f>
        <v>289.29143361275</v>
      </c>
      <c r="F26" s="18" t="n">
        <v>0.14</v>
      </c>
      <c r="G26" s="18" t="n">
        <v>0.0671361</v>
      </c>
      <c r="H26" s="45" t="n">
        <f aca="false">($G$297 * E26) + $G$298</f>
        <v>-0.0903729913975724</v>
      </c>
      <c r="I26" s="32" t="n">
        <f aca="false">G26-H26</f>
        <v>0.157509091397572</v>
      </c>
    </row>
    <row r="27" customFormat="false" ht="15" hidden="false" customHeight="false" outlineLevel="0" collapsed="false">
      <c r="A27" s="24" t="n">
        <v>37316</v>
      </c>
      <c r="B27" s="26" t="n">
        <v>397.7235</v>
      </c>
      <c r="C27" s="26" t="n">
        <f aca="false">POWER(B27/0.0000000567037441900005, 0.25) - 273.15</f>
        <v>16.2459033361675</v>
      </c>
      <c r="D27" s="26" t="n">
        <f aca="false">($C$297 * A27) + $C$298</f>
        <v>16.1434234908544</v>
      </c>
      <c r="E27" s="26" t="n">
        <f aca="false">D27+273.15</f>
        <v>289.293423490854</v>
      </c>
      <c r="F27" s="18" t="n">
        <v>0.11</v>
      </c>
      <c r="G27" s="18" t="n">
        <v>0.0724252</v>
      </c>
      <c r="H27" s="45" t="n">
        <f aca="false">($G$297 * E27) + $G$298</f>
        <v>-0.0889881424923544</v>
      </c>
      <c r="I27" s="32" t="n">
        <f aca="false">G27-H27</f>
        <v>0.161413342492354</v>
      </c>
    </row>
    <row r="28" customFormat="false" ht="15" hidden="false" customHeight="false" outlineLevel="0" collapsed="false">
      <c r="A28" s="24" t="n">
        <v>37347</v>
      </c>
      <c r="B28" s="26" t="n">
        <v>397.7547</v>
      </c>
      <c r="C28" s="26" t="n">
        <f aca="false">POWER(B28/0.0000000567037441900005, 0.25) - 273.15</f>
        <v>16.2515786901394</v>
      </c>
      <c r="D28" s="26" t="n">
        <f aca="false">($C$297 * A28) + $C$298</f>
        <v>16.1456265701838</v>
      </c>
      <c r="E28" s="26" t="n">
        <f aca="false">D28+273.15</f>
        <v>289.295626570184</v>
      </c>
      <c r="F28" s="18" t="n">
        <v>0.11</v>
      </c>
      <c r="G28" s="18" t="n">
        <v>0.0756848</v>
      </c>
      <c r="H28" s="45" t="n">
        <f aca="false">($G$297 * E28) + $G$298</f>
        <v>-0.0874549169186878</v>
      </c>
      <c r="I28" s="32" t="n">
        <f aca="false">G28-H28</f>
        <v>0.163139716918688</v>
      </c>
    </row>
    <row r="29" customFormat="false" ht="15" hidden="false" customHeight="false" outlineLevel="0" collapsed="false">
      <c r="A29" s="24" t="n">
        <v>37377</v>
      </c>
      <c r="B29" s="26" t="n">
        <v>397.7838</v>
      </c>
      <c r="C29" s="26" t="n">
        <f aca="false">POWER(B29/0.0000000567037441900005, 0.25) - 273.15</f>
        <v>16.256871748211</v>
      </c>
      <c r="D29" s="26" t="n">
        <f aca="false">($C$297 * A29) + $C$298</f>
        <v>16.147758582438</v>
      </c>
      <c r="E29" s="26" t="n">
        <f aca="false">D29+273.15</f>
        <v>289.297758582438</v>
      </c>
      <c r="F29" s="18" t="n">
        <v>0.12</v>
      </c>
      <c r="G29" s="18" t="n">
        <v>0.0772401</v>
      </c>
      <c r="H29" s="45" t="n">
        <f aca="false">($G$297 * E29) + $G$298</f>
        <v>-0.0859711502345135</v>
      </c>
      <c r="I29" s="32" t="n">
        <f aca="false">G29-H29</f>
        <v>0.163211250234513</v>
      </c>
    </row>
    <row r="30" customFormat="false" ht="15" hidden="false" customHeight="false" outlineLevel="0" collapsed="false">
      <c r="A30" s="24" t="n">
        <v>37408</v>
      </c>
      <c r="B30" s="26" t="n">
        <v>397.8077</v>
      </c>
      <c r="C30" s="26" t="n">
        <f aca="false">POWER(B30/0.0000000567037441900005, 0.25) - 273.15</f>
        <v>16.2612187505253</v>
      </c>
      <c r="D30" s="26" t="n">
        <f aca="false">($C$297 * A30) + $C$298</f>
        <v>16.1499616617673</v>
      </c>
      <c r="E30" s="26" t="n">
        <f aca="false">D30+273.15</f>
        <v>289.299961661767</v>
      </c>
      <c r="F30" s="18" t="n">
        <v>0.17</v>
      </c>
      <c r="G30" s="18" t="n">
        <v>0.0773306</v>
      </c>
      <c r="H30" s="45" t="n">
        <f aca="false">($G$297 * E30) + $G$298</f>
        <v>-0.0844379246608469</v>
      </c>
      <c r="I30" s="32" t="n">
        <f aca="false">G30-H30</f>
        <v>0.161768524660847</v>
      </c>
    </row>
    <row r="31" customFormat="false" ht="15" hidden="false" customHeight="false" outlineLevel="0" collapsed="false">
      <c r="A31" s="24" t="n">
        <v>37438</v>
      </c>
      <c r="B31" s="26" t="n">
        <v>397.8249</v>
      </c>
      <c r="C31" s="26" t="n">
        <f aca="false">POWER(B31/0.0000000567037441900005, 0.25) - 273.15</f>
        <v>16.2643470159246</v>
      </c>
      <c r="D31" s="26" t="n">
        <f aca="false">($C$297 * A31) + $C$298</f>
        <v>16.1520936740216</v>
      </c>
      <c r="E31" s="26" t="n">
        <f aca="false">D31+273.15</f>
        <v>289.302093674022</v>
      </c>
      <c r="F31" s="18" t="n">
        <v>0.1</v>
      </c>
      <c r="G31" s="18" t="n">
        <v>0.0759324</v>
      </c>
      <c r="H31" s="45" t="n">
        <f aca="false">($G$297 * E31) + $G$298</f>
        <v>-0.0829541579766726</v>
      </c>
      <c r="I31" s="32" t="n">
        <f aca="false">G31-H31</f>
        <v>0.158886557976673</v>
      </c>
    </row>
    <row r="32" customFormat="false" ht="15" hidden="false" customHeight="false" outlineLevel="0" collapsed="false">
      <c r="A32" s="24" t="n">
        <v>37469</v>
      </c>
      <c r="B32" s="26" t="n">
        <v>397.8365</v>
      </c>
      <c r="C32" s="26" t="n">
        <f aca="false">POWER(B32/0.0000000567037441900005, 0.25) - 273.15</f>
        <v>16.2664567190357</v>
      </c>
      <c r="D32" s="26" t="n">
        <f aca="false">($C$297 * A32) + $C$298</f>
        <v>16.1542967533509</v>
      </c>
      <c r="E32" s="26" t="n">
        <f aca="false">D32+273.15</f>
        <v>289.304296753351</v>
      </c>
      <c r="F32" s="18" t="n">
        <v>0.05</v>
      </c>
      <c r="G32" s="18" t="n">
        <v>0.0727887</v>
      </c>
      <c r="H32" s="45" t="n">
        <f aca="false">($G$297 * E32) + $G$298</f>
        <v>-0.081420932403006</v>
      </c>
      <c r="I32" s="32" t="n">
        <f aca="false">G32-H32</f>
        <v>0.154209632403006</v>
      </c>
    </row>
    <row r="33" customFormat="false" ht="15" hidden="false" customHeight="false" outlineLevel="0" collapsed="false">
      <c r="A33" s="24" t="n">
        <v>37500</v>
      </c>
      <c r="B33" s="26" t="n">
        <v>397.8455</v>
      </c>
      <c r="C33" s="26" t="n">
        <f aca="false">POWER(B33/0.0000000567037441900005, 0.25) - 273.15</f>
        <v>16.2680935258732</v>
      </c>
      <c r="D33" s="26" t="n">
        <f aca="false">($C$297 * A33) + $C$298</f>
        <v>16.1564998326803</v>
      </c>
      <c r="E33" s="26" t="n">
        <f aca="false">D33+273.15</f>
        <v>289.30649983268</v>
      </c>
      <c r="F33" s="18" t="n">
        <v>0.03</v>
      </c>
      <c r="G33" s="18" t="n">
        <v>0.0680168</v>
      </c>
      <c r="H33" s="45" t="n">
        <f aca="false">($G$297 * E33) + $G$298</f>
        <v>-0.0798877068293393</v>
      </c>
      <c r="I33" s="32" t="n">
        <f aca="false">G33-H33</f>
        <v>0.147904506829339</v>
      </c>
    </row>
    <row r="34" customFormat="false" ht="15" hidden="false" customHeight="false" outlineLevel="0" collapsed="false">
      <c r="A34" s="24" t="n">
        <v>37530</v>
      </c>
      <c r="B34" s="26" t="n">
        <v>397.8549</v>
      </c>
      <c r="C34" s="26" t="n">
        <f aca="false">POWER(B34/0.0000000567037441900005, 0.25) - 273.15</f>
        <v>16.2698030500321</v>
      </c>
      <c r="D34" s="26" t="n">
        <f aca="false">($C$297 * A34) + $C$298</f>
        <v>16.1586318449345</v>
      </c>
      <c r="E34" s="26" t="n">
        <f aca="false">D34+273.15</f>
        <v>289.308631844934</v>
      </c>
      <c r="F34" s="18" t="n">
        <v>-0.09</v>
      </c>
      <c r="G34" s="18" t="n">
        <v>0.0619228</v>
      </c>
      <c r="H34" s="45" t="n">
        <f aca="false">($G$297 * E34) + $G$298</f>
        <v>-0.0784039401451651</v>
      </c>
      <c r="I34" s="32" t="n">
        <f aca="false">G34-H34</f>
        <v>0.140326740145165</v>
      </c>
    </row>
    <row r="35" customFormat="false" ht="15" hidden="false" customHeight="false" outlineLevel="0" collapsed="false">
      <c r="A35" s="24" t="n">
        <v>37561</v>
      </c>
      <c r="B35" s="26" t="n">
        <v>397.8669</v>
      </c>
      <c r="C35" s="26" t="n">
        <f aca="false">POWER(B35/0.0000000567037441900005, 0.25) - 273.15</f>
        <v>16.2719853772794</v>
      </c>
      <c r="D35" s="26" t="n">
        <f aca="false">($C$297 * A35) + $C$298</f>
        <v>16.1608349242639</v>
      </c>
      <c r="E35" s="26" t="n">
        <f aca="false">D35+273.15</f>
        <v>289.310834924264</v>
      </c>
      <c r="F35" s="18" t="n">
        <v>0.07</v>
      </c>
      <c r="G35" s="18" t="n">
        <v>0.0549059</v>
      </c>
      <c r="H35" s="45" t="n">
        <f aca="false">($G$297 * E35) + $G$298</f>
        <v>-0.0768707145714984</v>
      </c>
      <c r="I35" s="32" t="n">
        <f aca="false">G35-H35</f>
        <v>0.131776614571498</v>
      </c>
    </row>
    <row r="36" customFormat="false" ht="15" hidden="false" customHeight="false" outlineLevel="0" collapsed="false">
      <c r="A36" s="24" t="n">
        <v>37591</v>
      </c>
      <c r="B36" s="26" t="n">
        <v>397.8839</v>
      </c>
      <c r="C36" s="26" t="n">
        <f aca="false">POWER(B36/0.0000000567037441900005, 0.25) - 273.15</f>
        <v>16.2750769230436</v>
      </c>
      <c r="D36" s="26" t="n">
        <f aca="false">($C$297 * A36) + $C$298</f>
        <v>16.1629669365181</v>
      </c>
      <c r="E36" s="26" t="n">
        <f aca="false">D36+273.15</f>
        <v>289.312966936518</v>
      </c>
      <c r="F36" s="18" t="n">
        <v>0.02</v>
      </c>
      <c r="G36" s="18" t="n">
        <v>0.0476759</v>
      </c>
      <c r="H36" s="45" t="n">
        <f aca="false">($G$297 * E36) + $G$298</f>
        <v>-0.0753869478873241</v>
      </c>
      <c r="I36" s="32" t="n">
        <f aca="false">G36-H36</f>
        <v>0.123062847887324</v>
      </c>
    </row>
    <row r="37" customFormat="false" ht="15" hidden="false" customHeight="false" outlineLevel="0" collapsed="false">
      <c r="A37" s="24" t="n">
        <v>37622</v>
      </c>
      <c r="B37" s="26" t="n">
        <v>397.9082</v>
      </c>
      <c r="C37" s="26" t="n">
        <f aca="false">POWER(B37/0.0000000567037441900005, 0.25) - 273.15</f>
        <v>16.279495842923</v>
      </c>
      <c r="D37" s="26" t="n">
        <f aca="false">($C$297 * A37) + $C$298</f>
        <v>16.1651700158475</v>
      </c>
      <c r="E37" s="26" t="n">
        <f aca="false">D37+273.15</f>
        <v>289.315170015847</v>
      </c>
      <c r="F37" s="18" t="n">
        <v>0.2</v>
      </c>
      <c r="G37" s="18" t="n">
        <v>0.0410139</v>
      </c>
      <c r="H37" s="45" t="n">
        <f aca="false">($G$297 * E37) + $G$298</f>
        <v>-0.0738537223136575</v>
      </c>
      <c r="I37" s="32" t="n">
        <f aca="false">G37-H37</f>
        <v>0.114867622313657</v>
      </c>
    </row>
    <row r="38" customFormat="false" ht="15" hidden="false" customHeight="false" outlineLevel="0" collapsed="false">
      <c r="A38" s="24" t="n">
        <v>37653</v>
      </c>
      <c r="B38" s="26" t="n">
        <v>397.9385</v>
      </c>
      <c r="C38" s="26" t="n">
        <f aca="false">POWER(B38/0.0000000567037441900005, 0.25) - 273.15</f>
        <v>16.2850055706133</v>
      </c>
      <c r="D38" s="26" t="n">
        <f aca="false">($C$297 * A38) + $C$298</f>
        <v>16.1673730951768</v>
      </c>
      <c r="E38" s="26" t="n">
        <f aca="false">D38+273.15</f>
        <v>289.317373095177</v>
      </c>
      <c r="F38" s="18" t="n">
        <v>0.09</v>
      </c>
      <c r="G38" s="18" t="n">
        <v>0.0356281</v>
      </c>
      <c r="H38" s="45" t="n">
        <f aca="false">($G$297 * E38) + $G$298</f>
        <v>-0.0723204967399909</v>
      </c>
      <c r="I38" s="32" t="n">
        <f aca="false">G38-H38</f>
        <v>0.107948596739991</v>
      </c>
    </row>
    <row r="39" customFormat="false" ht="15" hidden="false" customHeight="false" outlineLevel="0" collapsed="false">
      <c r="A39" s="24" t="n">
        <v>37681</v>
      </c>
      <c r="B39" s="26" t="n">
        <v>397.9719</v>
      </c>
      <c r="C39" s="26" t="n">
        <f aca="false">POWER(B39/0.0000000567037441900005, 0.25) - 273.15</f>
        <v>16.291078635252</v>
      </c>
      <c r="D39" s="26" t="n">
        <f aca="false">($C$297 * A39) + $C$298</f>
        <v>16.1693629732808</v>
      </c>
      <c r="E39" s="26" t="n">
        <f aca="false">D39+273.15</f>
        <v>289.319362973281</v>
      </c>
      <c r="F39" s="18" t="n">
        <v>0.01</v>
      </c>
      <c r="G39" s="18" t="n">
        <v>0.0323982</v>
      </c>
      <c r="H39" s="45" t="n">
        <f aca="false">($G$297 * E39) + $G$298</f>
        <v>-0.0709356478347445</v>
      </c>
      <c r="I39" s="32" t="n">
        <f aca="false">G39-H39</f>
        <v>0.103333847834744</v>
      </c>
    </row>
    <row r="40" customFormat="false" ht="15" hidden="false" customHeight="false" outlineLevel="0" collapsed="false">
      <c r="A40" s="24" t="n">
        <v>37712</v>
      </c>
      <c r="B40" s="26" t="n">
        <v>398.0047</v>
      </c>
      <c r="C40" s="26" t="n">
        <f aca="false">POWER(B40/0.0000000567037441900005, 0.25) - 273.15</f>
        <v>16.2970422309074</v>
      </c>
      <c r="D40" s="26" t="n">
        <f aca="false">($C$297 * A40) + $C$298</f>
        <v>16.1715660526102</v>
      </c>
      <c r="E40" s="26" t="n">
        <f aca="false">D40+273.15</f>
        <v>289.32156605261</v>
      </c>
      <c r="F40" s="18" t="n">
        <v>0.03</v>
      </c>
      <c r="G40" s="18" t="n">
        <v>0.0314053</v>
      </c>
      <c r="H40" s="45" t="n">
        <f aca="false">($G$297 * E40) + $G$298</f>
        <v>-0.0694024222610778</v>
      </c>
      <c r="I40" s="32" t="n">
        <f aca="false">G40-H40</f>
        <v>0.100807722261078</v>
      </c>
    </row>
    <row r="41" customFormat="false" ht="15" hidden="false" customHeight="false" outlineLevel="0" collapsed="false">
      <c r="A41" s="24" t="n">
        <v>37742</v>
      </c>
      <c r="B41" s="26" t="n">
        <v>398.0329</v>
      </c>
      <c r="C41" s="26" t="n">
        <f aca="false">POWER(B41/0.0000000567037441900005, 0.25) - 273.15</f>
        <v>16.3021691739589</v>
      </c>
      <c r="D41" s="26" t="n">
        <f aca="false">($C$297 * A41) + $C$298</f>
        <v>16.1736980648644</v>
      </c>
      <c r="E41" s="26" t="n">
        <f aca="false">D41+273.15</f>
        <v>289.323698064864</v>
      </c>
      <c r="F41" s="18" t="n">
        <v>0.08</v>
      </c>
      <c r="G41" s="18" t="n">
        <v>0.032419</v>
      </c>
      <c r="H41" s="45" t="n">
        <f aca="false">($G$297 * E41) + $G$298</f>
        <v>-0.0679186555769036</v>
      </c>
      <c r="I41" s="32" t="n">
        <f aca="false">G41-H41</f>
        <v>0.100337655576904</v>
      </c>
    </row>
    <row r="42" customFormat="false" ht="15" hidden="false" customHeight="false" outlineLevel="0" collapsed="false">
      <c r="A42" s="24" t="n">
        <v>37773</v>
      </c>
      <c r="B42" s="26" t="n">
        <v>398.0529</v>
      </c>
      <c r="C42" s="26" t="n">
        <f aca="false">POWER(B42/0.0000000567037441900005, 0.25) - 273.15</f>
        <v>16.3058051386654</v>
      </c>
      <c r="D42" s="26" t="n">
        <f aca="false">($C$297 * A42) + $C$298</f>
        <v>16.1759011441937</v>
      </c>
      <c r="E42" s="26" t="n">
        <f aca="false">D42+273.15</f>
        <v>289.325901144194</v>
      </c>
      <c r="F42" s="18" t="n">
        <v>-0.14</v>
      </c>
      <c r="G42" s="18" t="n">
        <v>0.0347663</v>
      </c>
      <c r="H42" s="45" t="n">
        <f aca="false">($G$297 * E42) + $G$298</f>
        <v>-0.0663854300032369</v>
      </c>
      <c r="I42" s="32" t="n">
        <f aca="false">G42-H42</f>
        <v>0.101151730003237</v>
      </c>
    </row>
    <row r="43" customFormat="false" ht="15" hidden="false" customHeight="false" outlineLevel="0" collapsed="false">
      <c r="A43" s="24" t="n">
        <v>37803</v>
      </c>
      <c r="B43" s="26" t="n">
        <v>398.0625</v>
      </c>
      <c r="C43" s="26" t="n">
        <f aca="false">POWER(B43/0.0000000567037441900005, 0.25) - 273.15</f>
        <v>16.3075503530567</v>
      </c>
      <c r="D43" s="26" t="n">
        <f aca="false">($C$297 * A43) + $C$298</f>
        <v>16.178033156448</v>
      </c>
      <c r="E43" s="26" t="n">
        <f aca="false">D43+273.15</f>
        <v>289.328033156448</v>
      </c>
      <c r="F43" s="18" t="n">
        <v>-0.06</v>
      </c>
      <c r="G43" s="18" t="n">
        <v>0.0371587</v>
      </c>
      <c r="H43" s="45" t="n">
        <f aca="false">($G$297 * E43) + $G$298</f>
        <v>-0.0649016633190627</v>
      </c>
      <c r="I43" s="32" t="n">
        <f aca="false">G43-H43</f>
        <v>0.102060363319063</v>
      </c>
    </row>
    <row r="44" customFormat="false" ht="15" hidden="false" customHeight="false" outlineLevel="0" collapsed="false">
      <c r="A44" s="24" t="n">
        <v>37834</v>
      </c>
      <c r="B44" s="26" t="n">
        <v>398.0606</v>
      </c>
      <c r="C44" s="26" t="n">
        <f aca="false">POWER(B44/0.0000000567037441900005, 0.25) - 273.15</f>
        <v>16.3072049485473</v>
      </c>
      <c r="D44" s="26" t="n">
        <f aca="false">($C$297 * A44) + $C$298</f>
        <v>16.1802362357773</v>
      </c>
      <c r="E44" s="26" t="n">
        <f aca="false">D44+273.15</f>
        <v>289.330236235777</v>
      </c>
      <c r="F44" s="18" t="n">
        <v>-0.04</v>
      </c>
      <c r="G44" s="18" t="n">
        <v>0.0386365</v>
      </c>
      <c r="H44" s="45" t="n">
        <f aca="false">($G$297 * E44) + $G$298</f>
        <v>-0.063368437745396</v>
      </c>
      <c r="I44" s="32" t="n">
        <f aca="false">G44-H44</f>
        <v>0.102004937745396</v>
      </c>
    </row>
    <row r="45" customFormat="false" ht="15" hidden="false" customHeight="false" outlineLevel="0" collapsed="false">
      <c r="A45" s="24" t="n">
        <v>37865</v>
      </c>
      <c r="B45" s="26" t="n">
        <v>398.0462</v>
      </c>
      <c r="C45" s="26" t="n">
        <f aca="false">POWER(B45/0.0000000567037441900005, 0.25) - 273.15</f>
        <v>16.3045871057508</v>
      </c>
      <c r="D45" s="26" t="n">
        <f aca="false">($C$297 * A45) + $C$298</f>
        <v>16.1824393151067</v>
      </c>
      <c r="E45" s="26" t="n">
        <f aca="false">D45+273.15</f>
        <v>289.332439315107</v>
      </c>
      <c r="F45" s="18" t="n">
        <v>-0.03</v>
      </c>
      <c r="G45" s="18" t="n">
        <v>0.0384514</v>
      </c>
      <c r="H45" s="45" t="n">
        <f aca="false">($G$297 * E45) + $G$298</f>
        <v>-0.0618352121717294</v>
      </c>
      <c r="I45" s="32" t="n">
        <f aca="false">G45-H45</f>
        <v>0.100286612171729</v>
      </c>
    </row>
    <row r="46" customFormat="false" ht="15" hidden="false" customHeight="false" outlineLevel="0" collapsed="false">
      <c r="A46" s="24" t="n">
        <v>37895</v>
      </c>
      <c r="B46" s="26" t="n">
        <v>398.0201</v>
      </c>
      <c r="C46" s="26" t="n">
        <f aca="false">POWER(B46/0.0000000567037441900005, 0.25) - 273.15</f>
        <v>16.2998420846367</v>
      </c>
      <c r="D46" s="26" t="n">
        <f aca="false">($C$297 * A46) + $C$298</f>
        <v>16.1845713273609</v>
      </c>
      <c r="E46" s="26" t="n">
        <f aca="false">D46+273.15</f>
        <v>289.334571327361</v>
      </c>
      <c r="F46" s="18" t="n">
        <v>0.12</v>
      </c>
      <c r="G46" s="18" t="n">
        <v>0.036088</v>
      </c>
      <c r="H46" s="45" t="n">
        <f aca="false">($G$297 * E46) + $G$298</f>
        <v>-0.0603514454875551</v>
      </c>
      <c r="I46" s="32" t="n">
        <f aca="false">G46-H46</f>
        <v>0.0964394454875551</v>
      </c>
    </row>
    <row r="47" customFormat="false" ht="15" hidden="false" customHeight="false" outlineLevel="0" collapsed="false">
      <c r="A47" s="24" t="n">
        <v>37926</v>
      </c>
      <c r="B47" s="26" t="n">
        <v>397.9851</v>
      </c>
      <c r="C47" s="26" t="n">
        <f aca="false">POWER(B47/0.0000000567037441900005, 0.25) - 273.15</f>
        <v>16.2934786631922</v>
      </c>
      <c r="D47" s="26" t="n">
        <f aca="false">($C$297 * A47) + $C$298</f>
        <v>16.1867744066903</v>
      </c>
      <c r="E47" s="26" t="n">
        <f aca="false">D47+273.15</f>
        <v>289.33677440669</v>
      </c>
      <c r="F47" s="18" t="n">
        <v>0.04</v>
      </c>
      <c r="G47" s="18" t="n">
        <v>0.0313688</v>
      </c>
      <c r="H47" s="45" t="n">
        <f aca="false">($G$297 * E47) + $G$298</f>
        <v>-0.0588182199138885</v>
      </c>
      <c r="I47" s="32" t="n">
        <f aca="false">G47-H47</f>
        <v>0.0901870199138885</v>
      </c>
    </row>
    <row r="48" customFormat="false" ht="15" hidden="false" customHeight="false" outlineLevel="0" collapsed="false">
      <c r="A48" s="24" t="n">
        <v>37956</v>
      </c>
      <c r="B48" s="26" t="n">
        <v>397.9439</v>
      </c>
      <c r="C48" s="26" t="n">
        <f aca="false">POWER(B48/0.0000000567037441900005, 0.25) - 273.15</f>
        <v>16.2859874692463</v>
      </c>
      <c r="D48" s="26" t="n">
        <f aca="false">($C$297 * A48) + $C$298</f>
        <v>16.1889064189445</v>
      </c>
      <c r="E48" s="26" t="n">
        <f aca="false">D48+273.15</f>
        <v>289.338906418944</v>
      </c>
      <c r="F48" s="18" t="n">
        <v>0.25</v>
      </c>
      <c r="G48" s="18" t="n">
        <v>0.0245316</v>
      </c>
      <c r="H48" s="45" t="n">
        <f aca="false">($G$297 * E48) + $G$298</f>
        <v>-0.0573344532297142</v>
      </c>
      <c r="I48" s="32" t="n">
        <f aca="false">G48-H48</f>
        <v>0.0818660532297142</v>
      </c>
    </row>
    <row r="49" customFormat="false" ht="15" hidden="false" customHeight="false" outlineLevel="0" collapsed="false">
      <c r="A49" s="24" t="n">
        <v>37987</v>
      </c>
      <c r="B49" s="26" t="n">
        <v>397.8981</v>
      </c>
      <c r="C49" s="26" t="n">
        <f aca="false">POWER(B49/0.0000000567037441900005, 0.25) - 273.15</f>
        <v>16.2776591971004</v>
      </c>
      <c r="D49" s="26" t="n">
        <f aca="false">($C$297 * A49) + $C$298</f>
        <v>16.1911094982739</v>
      </c>
      <c r="E49" s="26" t="n">
        <f aca="false">D49+273.15</f>
        <v>289.341109498274</v>
      </c>
      <c r="F49" s="18" t="n">
        <v>0.07</v>
      </c>
      <c r="G49" s="18" t="n">
        <v>0.0157626</v>
      </c>
      <c r="H49" s="45" t="n">
        <f aca="false">($G$297 * E49) + $G$298</f>
        <v>-0.0558012276560476</v>
      </c>
      <c r="I49" s="32" t="n">
        <f aca="false">G49-H49</f>
        <v>0.0715638276560476</v>
      </c>
    </row>
    <row r="50" customFormat="false" ht="15" hidden="false" customHeight="false" outlineLevel="0" collapsed="false">
      <c r="A50" s="24" t="n">
        <v>38018</v>
      </c>
      <c r="B50" s="26" t="n">
        <v>397.851</v>
      </c>
      <c r="C50" s="26" t="n">
        <f aca="false">POWER(B50/0.0000000567037441900005, 0.25) - 273.15</f>
        <v>16.2690937830474</v>
      </c>
      <c r="D50" s="26" t="n">
        <f aca="false">($C$297 * A50) + $C$298</f>
        <v>16.1933125776032</v>
      </c>
      <c r="E50" s="26" t="n">
        <f aca="false">D50+273.15</f>
        <v>289.343312577603</v>
      </c>
      <c r="F50" s="18" t="n">
        <v>0.08</v>
      </c>
      <c r="G50" s="18" t="n">
        <v>0.00535701</v>
      </c>
      <c r="H50" s="45" t="n">
        <f aca="false">($G$297 * E50) + $G$298</f>
        <v>-0.0542680020823809</v>
      </c>
      <c r="I50" s="32" t="n">
        <f aca="false">G50-H50</f>
        <v>0.0596250120823809</v>
      </c>
    </row>
    <row r="51" customFormat="false" ht="15" hidden="false" customHeight="false" outlineLevel="0" collapsed="false">
      <c r="A51" s="24" t="n">
        <v>38047</v>
      </c>
      <c r="B51" s="26" t="n">
        <v>397.8063</v>
      </c>
      <c r="C51" s="26" t="n">
        <f aca="false">POWER(B51/0.0000000567037441900005, 0.25) - 273.15</f>
        <v>16.2609641198074</v>
      </c>
      <c r="D51" s="26" t="n">
        <f aca="false">($C$297 * A51) + $C$298</f>
        <v>16.1953735227823</v>
      </c>
      <c r="E51" s="26" t="n">
        <f aca="false">D51+273.15</f>
        <v>289.345373522782</v>
      </c>
      <c r="F51" s="18" t="n">
        <v>0.22</v>
      </c>
      <c r="G51" s="18" t="n">
        <v>-0.00595217</v>
      </c>
      <c r="H51" s="45" t="n">
        <f aca="false">($G$297 * E51) + $G$298</f>
        <v>-0.0528336942876706</v>
      </c>
      <c r="I51" s="32" t="n">
        <f aca="false">G51-H51</f>
        <v>0.0468815242876706</v>
      </c>
    </row>
    <row r="52" customFormat="false" ht="15" hidden="false" customHeight="false" outlineLevel="0" collapsed="false">
      <c r="A52" s="24" t="n">
        <v>38078</v>
      </c>
      <c r="B52" s="26" t="n">
        <v>397.7688</v>
      </c>
      <c r="C52" s="26" t="n">
        <f aca="false">POWER(B52/0.0000000567037441900005, 0.25) - 273.15</f>
        <v>16.2541434040298</v>
      </c>
      <c r="D52" s="26" t="n">
        <f aca="false">($C$297 * A52) + $C$298</f>
        <v>16.1975766021117</v>
      </c>
      <c r="E52" s="26" t="n">
        <f aca="false">D52+273.15</f>
        <v>289.347576602112</v>
      </c>
      <c r="F52" s="18" t="n">
        <v>0.01</v>
      </c>
      <c r="G52" s="18" t="n">
        <v>-0.0172353</v>
      </c>
      <c r="H52" s="45" t="n">
        <f aca="false">($G$297 * E52) + $G$298</f>
        <v>-0.0513004687140324</v>
      </c>
      <c r="I52" s="32" t="n">
        <f aca="false">G52-H52</f>
        <v>0.0340651687140324</v>
      </c>
    </row>
    <row r="53" customFormat="false" ht="15" hidden="false" customHeight="false" outlineLevel="0" collapsed="false">
      <c r="A53" s="24" t="n">
        <v>38108</v>
      </c>
      <c r="B53" s="26" t="n">
        <v>397.7438</v>
      </c>
      <c r="C53" s="26" t="n">
        <f aca="false">POWER(B53/0.0000000567037441900005, 0.25) - 273.15</f>
        <v>16.2495959922449</v>
      </c>
      <c r="D53" s="26" t="n">
        <f aca="false">($C$297 * A53) + $C$298</f>
        <v>16.1997086143659</v>
      </c>
      <c r="E53" s="26" t="n">
        <f aca="false">D53+273.15</f>
        <v>289.349708614366</v>
      </c>
      <c r="F53" s="18" t="n">
        <v>-0.05</v>
      </c>
      <c r="G53" s="18" t="n">
        <v>-0.0280615</v>
      </c>
      <c r="H53" s="45" t="n">
        <f aca="false">($G$297 * E53) + $G$298</f>
        <v>-0.0498167020298297</v>
      </c>
      <c r="I53" s="32" t="n">
        <f aca="false">G53-H53</f>
        <v>0.0217552020298297</v>
      </c>
    </row>
    <row r="54" customFormat="false" ht="15" hidden="false" customHeight="false" outlineLevel="0" collapsed="false">
      <c r="A54" s="24" t="n">
        <v>38139</v>
      </c>
      <c r="B54" s="26" t="n">
        <v>397.7359</v>
      </c>
      <c r="C54" s="26" t="n">
        <f aca="false">POWER(B54/0.0000000567037441900005, 0.25) - 273.15</f>
        <v>16.2481589655475</v>
      </c>
      <c r="D54" s="26" t="n">
        <f aca="false">($C$297 * A54) + $C$298</f>
        <v>16.2019116936953</v>
      </c>
      <c r="E54" s="26" t="n">
        <f aca="false">D54+273.15</f>
        <v>289.351911693695</v>
      </c>
      <c r="F54" s="18" t="n">
        <v>-0.14</v>
      </c>
      <c r="G54" s="18" t="n">
        <v>-0.0376847</v>
      </c>
      <c r="H54" s="45" t="n">
        <f aca="false">($G$297 * E54) + $G$298</f>
        <v>-0.048283476456163</v>
      </c>
      <c r="I54" s="32" t="n">
        <f aca="false">G54-H54</f>
        <v>0.010598776456163</v>
      </c>
    </row>
    <row r="55" customFormat="false" ht="15" hidden="false" customHeight="false" outlineLevel="0" collapsed="false">
      <c r="A55" s="24" t="n">
        <v>38169</v>
      </c>
      <c r="B55" s="26" t="n">
        <v>397.748</v>
      </c>
      <c r="C55" s="26" t="n">
        <f aca="false">POWER(B55/0.0000000567037441900005, 0.25) - 273.15</f>
        <v>16.2503599724062</v>
      </c>
      <c r="D55" s="26" t="n">
        <f aca="false">($C$297 * A55) + $C$298</f>
        <v>16.2040437059495</v>
      </c>
      <c r="E55" s="26" t="n">
        <f aca="false">D55+273.15</f>
        <v>289.354043705949</v>
      </c>
      <c r="F55" s="18" t="n">
        <v>-0.37</v>
      </c>
      <c r="G55" s="18" t="n">
        <v>-0.0451178</v>
      </c>
      <c r="H55" s="45" t="n">
        <f aca="false">($G$297 * E55) + $G$298</f>
        <v>-0.0467997097719888</v>
      </c>
      <c r="I55" s="32" t="n">
        <f aca="false">G55-H55</f>
        <v>0.00168190977198877</v>
      </c>
    </row>
    <row r="56" customFormat="false" ht="15" hidden="false" customHeight="false" outlineLevel="0" collapsed="false">
      <c r="A56" s="24" t="n">
        <v>38200</v>
      </c>
      <c r="B56" s="26" t="n">
        <v>397.7807</v>
      </c>
      <c r="C56" s="26" t="n">
        <f aca="false">POWER(B56/0.0000000567037441900005, 0.25) - 273.15</f>
        <v>16.2563078967393</v>
      </c>
      <c r="D56" s="26" t="n">
        <f aca="false">($C$297 * A56) + $C$298</f>
        <v>16.2062467852789</v>
      </c>
      <c r="E56" s="26" t="n">
        <f aca="false">D56+273.15</f>
        <v>289.356246785279</v>
      </c>
      <c r="F56" s="18" t="n">
        <v>-0.23</v>
      </c>
      <c r="G56" s="18" t="n">
        <v>-0.0496199</v>
      </c>
      <c r="H56" s="45" t="n">
        <f aca="false">($G$297 * E56) + $G$298</f>
        <v>-0.0452664841983221</v>
      </c>
      <c r="I56" s="32" t="n">
        <f aca="false">G56-H56</f>
        <v>-0.00435341580167786</v>
      </c>
    </row>
    <row r="57" customFormat="false" ht="15" hidden="false" customHeight="false" outlineLevel="0" collapsed="false">
      <c r="A57" s="24" t="n">
        <v>38231</v>
      </c>
      <c r="B57" s="26" t="n">
        <v>397.8333</v>
      </c>
      <c r="C57" s="26" t="n">
        <f aca="false">POWER(B57/0.0000000567037441900005, 0.25) - 273.15</f>
        <v>16.2658747365787</v>
      </c>
      <c r="D57" s="26" t="n">
        <f aca="false">($C$297 * A57) + $C$298</f>
        <v>16.2084498646082</v>
      </c>
      <c r="E57" s="26" t="n">
        <f aca="false">D57+273.15</f>
        <v>289.358449864608</v>
      </c>
      <c r="F57" s="18" t="n">
        <v>-0.15</v>
      </c>
      <c r="G57" s="18" t="n">
        <v>-0.0504854</v>
      </c>
      <c r="H57" s="45" t="n">
        <f aca="false">($G$297 * E57) + $G$298</f>
        <v>-0.0437332586246555</v>
      </c>
      <c r="I57" s="32" t="n">
        <f aca="false">G57-H57</f>
        <v>-0.00675214137534451</v>
      </c>
    </row>
    <row r="58" customFormat="false" ht="15" hidden="false" customHeight="false" outlineLevel="0" collapsed="false">
      <c r="A58" s="24" t="n">
        <v>38261</v>
      </c>
      <c r="B58" s="26" t="n">
        <v>397.9035</v>
      </c>
      <c r="C58" s="26" t="n">
        <f aca="false">POWER(B58/0.0000000567037441900005, 0.25) - 273.15</f>
        <v>16.2786411705036</v>
      </c>
      <c r="D58" s="26" t="n">
        <f aca="false">($C$297 * A58) + $C$298</f>
        <v>16.2105818768625</v>
      </c>
      <c r="E58" s="26" t="n">
        <f aca="false">D58+273.15</f>
        <v>289.360581876862</v>
      </c>
      <c r="F58" s="18" t="n">
        <v>-0.02</v>
      </c>
      <c r="G58" s="18" t="n">
        <v>-0.0472598</v>
      </c>
      <c r="H58" s="45" t="n">
        <f aca="false">($G$297 * E58) + $G$298</f>
        <v>-0.0422494919404812</v>
      </c>
      <c r="I58" s="32" t="n">
        <f aca="false">G58-H58</f>
        <v>-0.00501030805951878</v>
      </c>
    </row>
    <row r="59" customFormat="false" ht="15" hidden="false" customHeight="false" outlineLevel="0" collapsed="false">
      <c r="A59" s="24" t="n">
        <v>38292</v>
      </c>
      <c r="B59" s="26" t="n">
        <v>397.9878</v>
      </c>
      <c r="C59" s="26" t="n">
        <f aca="false">POWER(B59/0.0000000567037441900005, 0.25) - 273.15</f>
        <v>16.2939695706434</v>
      </c>
      <c r="D59" s="26" t="n">
        <f aca="false">($C$297 * A59) + $C$298</f>
        <v>16.2127849561918</v>
      </c>
      <c r="E59" s="26" t="n">
        <f aca="false">D59+273.15</f>
        <v>289.362784956192</v>
      </c>
      <c r="F59" s="18" t="n">
        <v>-0.08</v>
      </c>
      <c r="G59" s="18" t="n">
        <v>-0.0401082</v>
      </c>
      <c r="H59" s="45" t="n">
        <f aca="false">($G$297 * E59) + $G$298</f>
        <v>-0.0407162663668146</v>
      </c>
      <c r="I59" s="32" t="n">
        <f aca="false">G59-H59</f>
        <v>0.000608066366814583</v>
      </c>
    </row>
    <row r="60" customFormat="false" ht="15" hidden="false" customHeight="false" outlineLevel="0" collapsed="false">
      <c r="A60" s="24" t="n">
        <v>38322</v>
      </c>
      <c r="B60" s="26" t="n">
        <v>398.0809</v>
      </c>
      <c r="C60" s="26" t="n">
        <f aca="false">POWER(B60/0.0000000567037441900005, 0.25) - 273.15</f>
        <v>16.3108952590752</v>
      </c>
      <c r="D60" s="26" t="n">
        <f aca="false">($C$297 * A60) + $C$298</f>
        <v>16.2149169684461</v>
      </c>
      <c r="E60" s="26" t="n">
        <f aca="false">D60+273.15</f>
        <v>289.364916968446</v>
      </c>
      <c r="F60" s="18" t="n">
        <v>-0.07</v>
      </c>
      <c r="G60" s="18" t="n">
        <v>-0.0297232</v>
      </c>
      <c r="H60" s="45" t="n">
        <f aca="false">($G$297 * E60) + $G$298</f>
        <v>-0.0392324996826403</v>
      </c>
      <c r="I60" s="32" t="n">
        <f aca="false">G60-H60</f>
        <v>0.00950929968264031</v>
      </c>
    </row>
    <row r="61" customFormat="false" ht="15" hidden="false" customHeight="false" outlineLevel="0" collapsed="false">
      <c r="A61" s="24" t="n">
        <v>38353</v>
      </c>
      <c r="B61" s="26" t="n">
        <v>398.178</v>
      </c>
      <c r="C61" s="26" t="n">
        <f aca="false">POWER(B61/0.0000000567037441900005, 0.25) - 273.15</f>
        <v>16.3285449895553</v>
      </c>
      <c r="D61" s="26" t="n">
        <f aca="false">($C$297 * A61) + $C$298</f>
        <v>16.2171200477754</v>
      </c>
      <c r="E61" s="26" t="n">
        <f aca="false">D61+273.15</f>
        <v>289.367120047775</v>
      </c>
      <c r="F61" s="18" t="n">
        <v>0.15</v>
      </c>
      <c r="G61" s="18" t="n">
        <v>-0.0165217</v>
      </c>
      <c r="H61" s="45" t="n">
        <f aca="false">($G$297 * E61) + $G$298</f>
        <v>-0.0376992741089737</v>
      </c>
      <c r="I61" s="32" t="n">
        <f aca="false">G61-H61</f>
        <v>0.0211775741089737</v>
      </c>
    </row>
    <row r="62" customFormat="false" ht="15" hidden="false" customHeight="false" outlineLevel="0" collapsed="false">
      <c r="A62" s="24" t="n">
        <v>38384</v>
      </c>
      <c r="B62" s="26" t="n">
        <v>398.2734</v>
      </c>
      <c r="C62" s="26" t="n">
        <f aca="false">POWER(B62/0.0000000567037441900005, 0.25) - 273.15</f>
        <v>16.3458825699264</v>
      </c>
      <c r="D62" s="26" t="n">
        <f aca="false">($C$297 * A62) + $C$298</f>
        <v>16.2193231271048</v>
      </c>
      <c r="E62" s="26" t="n">
        <f aca="false">D62+273.15</f>
        <v>289.369323127105</v>
      </c>
      <c r="F62" s="18" t="n">
        <v>0.01</v>
      </c>
      <c r="G62" s="18" t="n">
        <v>-0.00145515</v>
      </c>
      <c r="H62" s="45" t="n">
        <f aca="false">($G$297 * E62) + $G$298</f>
        <v>-0.0361660485353354</v>
      </c>
      <c r="I62" s="32" t="n">
        <f aca="false">G62-H62</f>
        <v>0.0347108985353354</v>
      </c>
    </row>
    <row r="63" customFormat="false" ht="15" hidden="false" customHeight="false" outlineLevel="0" collapsed="false">
      <c r="A63" s="24" t="n">
        <v>38412</v>
      </c>
      <c r="B63" s="26" t="n">
        <v>398.3603</v>
      </c>
      <c r="C63" s="26" t="n">
        <f aca="false">POWER(B63/0.0000000567037441900005, 0.25) - 273.15</f>
        <v>16.3616726867451</v>
      </c>
      <c r="D63" s="26" t="n">
        <f aca="false">($C$297 * A63) + $C$298</f>
        <v>16.2213130052087</v>
      </c>
      <c r="E63" s="26" t="n">
        <f aca="false">D63+273.15</f>
        <v>289.371313005209</v>
      </c>
      <c r="F63" s="18" t="n">
        <v>0.06</v>
      </c>
      <c r="G63" s="18" t="n">
        <v>0.0133266</v>
      </c>
      <c r="H63" s="45" t="n">
        <f aca="false">($G$297 * E63) + $G$298</f>
        <v>-0.0347811996300607</v>
      </c>
      <c r="I63" s="32" t="n">
        <f aca="false">G63-H63</f>
        <v>0.0481077996300607</v>
      </c>
    </row>
    <row r="64" customFormat="false" ht="15" hidden="false" customHeight="false" outlineLevel="0" collapsed="false">
      <c r="A64" s="24" t="n">
        <v>38443</v>
      </c>
      <c r="B64" s="26" t="n">
        <v>398.4303</v>
      </c>
      <c r="C64" s="26" t="n">
        <f aca="false">POWER(B64/0.0000000567037441900005, 0.25) - 273.15</f>
        <v>16.3743901198117</v>
      </c>
      <c r="D64" s="26" t="n">
        <f aca="false">($C$297 * A64) + $C$298</f>
        <v>16.2235160845381</v>
      </c>
      <c r="E64" s="26" t="n">
        <f aca="false">D64+273.15</f>
        <v>289.373516084538</v>
      </c>
      <c r="F64" s="18" t="n">
        <v>0.2</v>
      </c>
      <c r="G64" s="18" t="n">
        <v>0.025962</v>
      </c>
      <c r="H64" s="45" t="n">
        <f aca="false">($G$297 * E64) + $G$298</f>
        <v>-0.033247974056394</v>
      </c>
      <c r="I64" s="32" t="n">
        <f aca="false">G64-H64</f>
        <v>0.059209974056394</v>
      </c>
    </row>
    <row r="65" customFormat="false" ht="15" hidden="false" customHeight="false" outlineLevel="0" collapsed="false">
      <c r="A65" s="24" t="n">
        <v>38473</v>
      </c>
      <c r="B65" s="26" t="n">
        <v>398.4795</v>
      </c>
      <c r="C65" s="26" t="n">
        <f aca="false">POWER(B65/0.0000000567037441900005, 0.25) - 273.15</f>
        <v>16.3833276556998</v>
      </c>
      <c r="D65" s="26" t="n">
        <f aca="false">($C$297 * A65) + $C$298</f>
        <v>16.2256480967923</v>
      </c>
      <c r="E65" s="26" t="n">
        <f aca="false">D65+273.15</f>
        <v>289.375648096792</v>
      </c>
      <c r="F65" s="18" t="n">
        <v>0.01</v>
      </c>
      <c r="G65" s="18" t="n">
        <v>0.0353449</v>
      </c>
      <c r="H65" s="45" t="n">
        <f aca="false">($G$297 * E65) + $G$298</f>
        <v>-0.0317642073722197</v>
      </c>
      <c r="I65" s="32" t="n">
        <f aca="false">G65-H65</f>
        <v>0.0671091073722197</v>
      </c>
    </row>
    <row r="66" customFormat="false" ht="15" hidden="false" customHeight="false" outlineLevel="0" collapsed="false">
      <c r="A66" s="24" t="n">
        <v>38504</v>
      </c>
      <c r="B66" s="26" t="n">
        <v>398.5059</v>
      </c>
      <c r="C66" s="26" t="n">
        <f aca="false">POWER(B66/0.0000000567037441900005, 0.25) - 273.15</f>
        <v>16.3881230654728</v>
      </c>
      <c r="D66" s="26" t="n">
        <f aca="false">($C$297 * A66) + $C$298</f>
        <v>16.2278511761217</v>
      </c>
      <c r="E66" s="26" t="n">
        <f aca="false">D66+273.15</f>
        <v>289.377851176122</v>
      </c>
      <c r="F66" s="18" t="n">
        <v>0.01</v>
      </c>
      <c r="G66" s="18" t="n">
        <v>0.0409281</v>
      </c>
      <c r="H66" s="45" t="n">
        <f aca="false">($G$297 * E66) + $G$298</f>
        <v>-0.0302309817985531</v>
      </c>
      <c r="I66" s="32" t="n">
        <f aca="false">G66-H66</f>
        <v>0.0711590817985531</v>
      </c>
    </row>
    <row r="67" customFormat="false" ht="15" hidden="false" customHeight="false" outlineLevel="0" collapsed="false">
      <c r="A67" s="24" t="n">
        <v>38534</v>
      </c>
      <c r="B67" s="26" t="n">
        <v>398.5082</v>
      </c>
      <c r="C67" s="26" t="n">
        <f aca="false">POWER(B67/0.0000000567037441900005, 0.25) - 273.15</f>
        <v>16.3885408361016</v>
      </c>
      <c r="D67" s="26" t="n">
        <f aca="false">($C$297 * A67) + $C$298</f>
        <v>16.2299831883759</v>
      </c>
      <c r="E67" s="26" t="n">
        <f aca="false">D67+273.15</f>
        <v>289.379983188376</v>
      </c>
      <c r="F67" s="18" t="n">
        <v>0.09</v>
      </c>
      <c r="G67" s="18" t="n">
        <v>0.0429418</v>
      </c>
      <c r="H67" s="45" t="n">
        <f aca="false">($G$297 * E67) + $G$298</f>
        <v>-0.0287472151143788</v>
      </c>
      <c r="I67" s="32" t="n">
        <f aca="false">G67-H67</f>
        <v>0.0716890151143788</v>
      </c>
    </row>
    <row r="68" customFormat="false" ht="15" hidden="false" customHeight="false" outlineLevel="0" collapsed="false">
      <c r="A68" s="24" t="n">
        <v>38565</v>
      </c>
      <c r="B68" s="26" t="n">
        <v>398.4872</v>
      </c>
      <c r="C68" s="26" t="n">
        <f aca="false">POWER(B68/0.0000000567037441900005, 0.25) - 273.15</f>
        <v>16.3847263414968</v>
      </c>
      <c r="D68" s="26" t="n">
        <f aca="false">($C$297 * A68) + $C$298</f>
        <v>16.2321862677053</v>
      </c>
      <c r="E68" s="26" t="n">
        <f aca="false">D68+273.15</f>
        <v>289.382186267705</v>
      </c>
      <c r="F68" s="18" t="n">
        <v>-0.03</v>
      </c>
      <c r="G68" s="18" t="n">
        <v>0.0414684</v>
      </c>
      <c r="H68" s="45" t="n">
        <f aca="false">($G$297 * E68) + $G$298</f>
        <v>-0.0272139895407122</v>
      </c>
      <c r="I68" s="32" t="n">
        <f aca="false">G68-H68</f>
        <v>0.0686823895407122</v>
      </c>
    </row>
    <row r="69" customFormat="false" ht="15" hidden="false" customHeight="false" outlineLevel="0" collapsed="false">
      <c r="A69" s="24" t="n">
        <v>38596</v>
      </c>
      <c r="B69" s="26" t="n">
        <v>398.4472</v>
      </c>
      <c r="C69" s="26" t="n">
        <f aca="false">POWER(B69/0.0000000567037441900005, 0.25) - 273.15</f>
        <v>16.377460220383</v>
      </c>
      <c r="D69" s="26" t="n">
        <f aca="false">($C$297 * A69) + $C$298</f>
        <v>16.2343893470346</v>
      </c>
      <c r="E69" s="26" t="n">
        <f aca="false">D69+273.15</f>
        <v>289.384389347035</v>
      </c>
      <c r="F69" s="18" t="n">
        <v>0.08</v>
      </c>
      <c r="G69" s="18" t="n">
        <v>0.0368286</v>
      </c>
      <c r="H69" s="45" t="n">
        <f aca="false">($G$297 * E69) + $G$298</f>
        <v>-0.0256807639670455</v>
      </c>
      <c r="I69" s="32" t="n">
        <f aca="false">G69-H69</f>
        <v>0.0625093639670455</v>
      </c>
    </row>
    <row r="70" customFormat="false" ht="15" hidden="false" customHeight="false" outlineLevel="0" collapsed="false">
      <c r="A70" s="24" t="n">
        <v>38626</v>
      </c>
      <c r="B70" s="26" t="n">
        <v>398.3929</v>
      </c>
      <c r="C70" s="26" t="n">
        <f aca="false">POWER(B70/0.0000000567037441900005, 0.25) - 273.15</f>
        <v>16.3675955855034</v>
      </c>
      <c r="D70" s="26" t="n">
        <f aca="false">($C$297 * A70) + $C$298</f>
        <v>16.2365213592889</v>
      </c>
      <c r="E70" s="26" t="n">
        <f aca="false">D70+273.15</f>
        <v>289.386521359289</v>
      </c>
      <c r="F70" s="18" t="n">
        <v>0.11</v>
      </c>
      <c r="G70" s="18" t="n">
        <v>0.0297159</v>
      </c>
      <c r="H70" s="45" t="n">
        <f aca="false">($G$297 * E70) + $G$298</f>
        <v>-0.0241969972828713</v>
      </c>
      <c r="I70" s="32" t="n">
        <f aca="false">G70-H70</f>
        <v>0.0539128972828713</v>
      </c>
    </row>
    <row r="71" customFormat="false" ht="15" hidden="false" customHeight="false" outlineLevel="0" collapsed="false">
      <c r="A71" s="24" t="n">
        <v>38657</v>
      </c>
      <c r="B71" s="26" t="n">
        <v>398.3289</v>
      </c>
      <c r="C71" s="26" t="n">
        <f aca="false">POWER(B71/0.0000000567037441900005, 0.25) - 273.15</f>
        <v>16.3559674650886</v>
      </c>
      <c r="D71" s="26" t="n">
        <f aca="false">($C$297 * A71) + $C$298</f>
        <v>16.2387244386182</v>
      </c>
      <c r="E71" s="26" t="n">
        <f aca="false">D71+273.15</f>
        <v>289.388724438618</v>
      </c>
      <c r="F71" s="18" t="n">
        <v>0.07</v>
      </c>
      <c r="G71" s="18" t="n">
        <v>0.0211066</v>
      </c>
      <c r="H71" s="45" t="n">
        <f aca="false">($G$297 * E71) + $G$298</f>
        <v>-0.0226637717092046</v>
      </c>
      <c r="I71" s="32" t="n">
        <f aca="false">G71-H71</f>
        <v>0.0437703717092046</v>
      </c>
    </row>
    <row r="72" customFormat="false" ht="15" hidden="false" customHeight="false" outlineLevel="0" collapsed="false">
      <c r="A72" s="24" t="n">
        <v>38687</v>
      </c>
      <c r="B72" s="26" t="n">
        <v>398.2605</v>
      </c>
      <c r="C72" s="26" t="n">
        <f aca="false">POWER(B72/0.0000000567037441900005, 0.25) - 273.15</f>
        <v>16.3435383622503</v>
      </c>
      <c r="D72" s="26" t="n">
        <f aca="false">($C$297 * A72) + $C$298</f>
        <v>16.2408564508725</v>
      </c>
      <c r="E72" s="26" t="n">
        <f aca="false">D72+273.15</f>
        <v>289.390856450872</v>
      </c>
      <c r="F72" s="18" t="n">
        <v>-0.04</v>
      </c>
      <c r="G72" s="18" t="n">
        <v>0.0118576</v>
      </c>
      <c r="H72" s="45" t="n">
        <f aca="false">($G$297 * E72) + $G$298</f>
        <v>-0.0211800050250304</v>
      </c>
      <c r="I72" s="32" t="n">
        <f aca="false">G72-H72</f>
        <v>0.0330376050250304</v>
      </c>
    </row>
    <row r="73" customFormat="false" ht="15" hidden="false" customHeight="false" outlineLevel="0" collapsed="false">
      <c r="A73" s="24" t="n">
        <v>38718</v>
      </c>
      <c r="B73" s="26" t="n">
        <v>398.1917</v>
      </c>
      <c r="C73" s="26" t="n">
        <f aca="false">POWER(B73/0.0000000567037441900005, 0.25) - 273.15</f>
        <v>16.3310349594292</v>
      </c>
      <c r="D73" s="26" t="n">
        <f aca="false">($C$297 * A73) + $C$298</f>
        <v>16.2430595302018</v>
      </c>
      <c r="E73" s="26" t="n">
        <f aca="false">D73+273.15</f>
        <v>289.393059530202</v>
      </c>
      <c r="F73" s="18" t="n">
        <v>0.01</v>
      </c>
      <c r="G73" s="18" t="n">
        <v>0.00238744</v>
      </c>
      <c r="H73" s="45" t="n">
        <f aca="false">($G$297 * E73) + $G$298</f>
        <v>-0.0196467794513637</v>
      </c>
      <c r="I73" s="32" t="n">
        <f aca="false">G73-H73</f>
        <v>0.0220342194513637</v>
      </c>
    </row>
    <row r="74" customFormat="false" ht="15" hidden="false" customHeight="false" outlineLevel="0" collapsed="false">
      <c r="A74" s="24" t="n">
        <v>38749</v>
      </c>
      <c r="B74" s="26" t="n">
        <v>398.1256</v>
      </c>
      <c r="C74" s="26" t="n">
        <f aca="false">POWER(B74/0.0000000567037441900005, 0.25) - 273.15</f>
        <v>16.3190207162492</v>
      </c>
      <c r="D74" s="26" t="n">
        <f aca="false">($C$297 * A74) + $C$298</f>
        <v>16.2452626095312</v>
      </c>
      <c r="E74" s="26" t="n">
        <f aca="false">D74+273.15</f>
        <v>289.395262609531</v>
      </c>
      <c r="F74" s="18" t="n">
        <v>0.01</v>
      </c>
      <c r="G74" s="18" t="n">
        <v>-0.00670001</v>
      </c>
      <c r="H74" s="45" t="n">
        <f aca="false">($G$297 * E74) + $G$298</f>
        <v>-0.0181135538776971</v>
      </c>
      <c r="I74" s="32" t="n">
        <f aca="false">G74-H74</f>
        <v>0.0114135438776971</v>
      </c>
    </row>
    <row r="75" customFormat="false" ht="15" hidden="false" customHeight="false" outlineLevel="0" collapsed="false">
      <c r="A75" s="24" t="n">
        <v>38777</v>
      </c>
      <c r="B75" s="26" t="n">
        <v>398.0678</v>
      </c>
      <c r="C75" s="26" t="n">
        <f aca="false">POWER(B75/0.0000000567037441900005, 0.25) - 273.15</f>
        <v>16.3085138433108</v>
      </c>
      <c r="D75" s="26" t="n">
        <f aca="false">($C$297 * A75) + $C$298</f>
        <v>16.2472524876351</v>
      </c>
      <c r="E75" s="26" t="n">
        <f aca="false">D75+273.15</f>
        <v>289.397252487635</v>
      </c>
      <c r="F75" s="18" t="n">
        <v>0.02</v>
      </c>
      <c r="G75" s="18" t="n">
        <v>-0.014146</v>
      </c>
      <c r="H75" s="45" t="n">
        <f aca="false">($G$297 * E75) + $G$298</f>
        <v>-0.0167287049724791</v>
      </c>
      <c r="I75" s="32" t="n">
        <f aca="false">G75-H75</f>
        <v>0.00258270497247914</v>
      </c>
    </row>
    <row r="76" customFormat="false" ht="15" hidden="false" customHeight="false" outlineLevel="0" collapsed="false">
      <c r="A76" s="24" t="n">
        <v>38808</v>
      </c>
      <c r="B76" s="26" t="n">
        <v>398.0251</v>
      </c>
      <c r="C76" s="26" t="n">
        <f aca="false">POWER(B76/0.0000000567037441900005, 0.25) - 273.15</f>
        <v>16.3007511105834</v>
      </c>
      <c r="D76" s="26" t="n">
        <f aca="false">($C$297 * A76) + $C$298</f>
        <v>16.2494555669645</v>
      </c>
      <c r="E76" s="26" t="n">
        <f aca="false">D76+273.15</f>
        <v>289.399455566964</v>
      </c>
      <c r="F76" s="18" t="n">
        <v>-0.05</v>
      </c>
      <c r="G76" s="18" t="n">
        <v>-0.0187653</v>
      </c>
      <c r="H76" s="45" t="n">
        <f aca="false">($G$297 * E76) + $G$298</f>
        <v>-0.0151954793988125</v>
      </c>
      <c r="I76" s="32" t="n">
        <f aca="false">G76-H76</f>
        <v>-0.0035698206011875</v>
      </c>
    </row>
    <row r="77" customFormat="false" ht="15" hidden="false" customHeight="false" outlineLevel="0" collapsed="false">
      <c r="A77" s="24" t="n">
        <v>38838</v>
      </c>
      <c r="B77" s="26" t="n">
        <v>397.9997</v>
      </c>
      <c r="C77" s="26" t="n">
        <f aca="false">POWER(B77/0.0000000567037441900005, 0.25) - 273.15</f>
        <v>16.2961331700162</v>
      </c>
      <c r="D77" s="26" t="n">
        <f aca="false">($C$297 * A77) + $C$298</f>
        <v>16.2515875792187</v>
      </c>
      <c r="E77" s="26" t="n">
        <f aca="false">D77+273.15</f>
        <v>289.401587579219</v>
      </c>
      <c r="F77" s="18" t="n">
        <v>-0.22</v>
      </c>
      <c r="G77" s="18" t="n">
        <v>-0.020014</v>
      </c>
      <c r="H77" s="45" t="n">
        <f aca="false">($G$297 * E77) + $G$298</f>
        <v>-0.0137117127146382</v>
      </c>
      <c r="I77" s="32" t="n">
        <f aca="false">G77-H77</f>
        <v>-0.00630228728536178</v>
      </c>
    </row>
    <row r="78" customFormat="false" ht="15" hidden="false" customHeight="false" outlineLevel="0" collapsed="false">
      <c r="A78" s="24" t="n">
        <v>38869</v>
      </c>
      <c r="B78" s="26" t="n">
        <v>397.9907</v>
      </c>
      <c r="C78" s="26" t="n">
        <f aca="false">POWER(B78/0.0000000567037441900005, 0.25) - 273.15</f>
        <v>16.2944968388273</v>
      </c>
      <c r="D78" s="26" t="n">
        <f aca="false">($C$297 * A78) + $C$298</f>
        <v>16.2537906585481</v>
      </c>
      <c r="E78" s="26" t="n">
        <f aca="false">D78+273.15</f>
        <v>289.403790658548</v>
      </c>
      <c r="F78" s="18" t="n">
        <v>-0.08</v>
      </c>
      <c r="G78" s="18" t="n">
        <v>-0.0178667</v>
      </c>
      <c r="H78" s="45" t="n">
        <f aca="false">($G$297 * E78) + $G$298</f>
        <v>-0.0121784871409716</v>
      </c>
      <c r="I78" s="32" t="n">
        <f aca="false">G78-H78</f>
        <v>-0.00568821285902842</v>
      </c>
    </row>
    <row r="79" customFormat="false" ht="15" hidden="false" customHeight="false" outlineLevel="0" collapsed="false">
      <c r="A79" s="24" t="n">
        <v>38899</v>
      </c>
      <c r="B79" s="26" t="n">
        <v>397.998</v>
      </c>
      <c r="C79" s="26" t="n">
        <f aca="false">POWER(B79/0.0000000567037441900005, 0.25) - 273.15</f>
        <v>16.2958240873621</v>
      </c>
      <c r="D79" s="26" t="n">
        <f aca="false">($C$297 * A79) + $C$298</f>
        <v>16.2559226708023</v>
      </c>
      <c r="E79" s="26" t="n">
        <f aca="false">D79+273.15</f>
        <v>289.405922670802</v>
      </c>
      <c r="F79" s="18" t="n">
        <v>-0.02</v>
      </c>
      <c r="G79" s="18" t="n">
        <v>-0.0128587</v>
      </c>
      <c r="H79" s="45" t="n">
        <f aca="false">($G$297 * E79) + $G$298</f>
        <v>-0.0106947204567973</v>
      </c>
      <c r="I79" s="32" t="n">
        <f aca="false">G79-H79</f>
        <v>-0.00216397954320269</v>
      </c>
    </row>
    <row r="80" customFormat="false" ht="15" hidden="false" customHeight="false" outlineLevel="0" collapsed="false">
      <c r="A80" s="24" t="n">
        <v>38930</v>
      </c>
      <c r="B80" s="26" t="n">
        <v>398.0198</v>
      </c>
      <c r="C80" s="26" t="n">
        <f aca="false">POWER(B80/0.0000000567037441900005, 0.25) - 273.15</f>
        <v>16.2997875428076</v>
      </c>
      <c r="D80" s="26" t="n">
        <f aca="false">($C$297 * A80) + $C$298</f>
        <v>16.2581257501317</v>
      </c>
      <c r="E80" s="26" t="n">
        <f aca="false">D80+273.15</f>
        <v>289.408125750132</v>
      </c>
      <c r="F80" s="18" t="n">
        <v>0</v>
      </c>
      <c r="G80" s="18" t="n">
        <v>-0.0052543</v>
      </c>
      <c r="H80" s="45" t="n">
        <f aca="false">($G$297 * E80) + $G$298</f>
        <v>-0.00916149488313067</v>
      </c>
      <c r="I80" s="32" t="n">
        <f aca="false">G80-H80</f>
        <v>0.00390719488313067</v>
      </c>
    </row>
    <row r="81" customFormat="false" ht="15" hidden="false" customHeight="false" outlineLevel="0" collapsed="false">
      <c r="A81" s="24" t="n">
        <v>38961</v>
      </c>
      <c r="B81" s="26" t="n">
        <v>398.0505</v>
      </c>
      <c r="C81" s="26" t="n">
        <f aca="false">POWER(B81/0.0000000567037441900005, 0.25) - 273.15</f>
        <v>16.3053688301351</v>
      </c>
      <c r="D81" s="26" t="n">
        <f aca="false">($C$297 * A81) + $C$298</f>
        <v>16.260328829461</v>
      </c>
      <c r="E81" s="26" t="n">
        <f aca="false">D81+273.15</f>
        <v>289.410328829461</v>
      </c>
      <c r="F81" s="18" t="n">
        <v>-0.03</v>
      </c>
      <c r="G81" s="18" t="n">
        <v>0.00413218</v>
      </c>
      <c r="H81" s="45" t="n">
        <f aca="false">($G$297 * E81) + $G$298</f>
        <v>-0.00762826930946403</v>
      </c>
      <c r="I81" s="32" t="n">
        <f aca="false">G81-H81</f>
        <v>0.011760449309464</v>
      </c>
    </row>
    <row r="82" customFormat="false" ht="15" hidden="false" customHeight="false" outlineLevel="0" collapsed="false">
      <c r="A82" s="24" t="n">
        <v>38991</v>
      </c>
      <c r="B82" s="26" t="n">
        <v>398.0833</v>
      </c>
      <c r="C82" s="26" t="n">
        <f aca="false">POWER(B82/0.0000000567037441900005, 0.25) - 273.15</f>
        <v>16.3113315426158</v>
      </c>
      <c r="D82" s="26" t="n">
        <f aca="false">($C$297 * A82) + $C$298</f>
        <v>16.2624608417153</v>
      </c>
      <c r="E82" s="26" t="n">
        <f aca="false">D82+273.15</f>
        <v>289.412460841715</v>
      </c>
      <c r="F82" s="18" t="n">
        <v>0.06</v>
      </c>
      <c r="G82" s="18" t="n">
        <v>0.0141559</v>
      </c>
      <c r="H82" s="45" t="n">
        <f aca="false">($G$297 * E82) + $G$298</f>
        <v>-0.00614450262528976</v>
      </c>
      <c r="I82" s="32" t="n">
        <f aca="false">G82-H82</f>
        <v>0.0203004026252898</v>
      </c>
    </row>
    <row r="83" customFormat="false" ht="15" hidden="false" customHeight="false" outlineLevel="0" collapsed="false">
      <c r="A83" s="24" t="n">
        <v>39022</v>
      </c>
      <c r="B83" s="26" t="n">
        <v>398.1121</v>
      </c>
      <c r="C83" s="26" t="n">
        <f aca="false">POWER(B83/0.0000000567037441900005, 0.25) - 273.15</f>
        <v>16.3165667912366</v>
      </c>
      <c r="D83" s="26" t="n">
        <f aca="false">($C$297 * A83) + $C$298</f>
        <v>16.2646639210446</v>
      </c>
      <c r="E83" s="26" t="n">
        <f aca="false">D83+273.15</f>
        <v>289.414663921045</v>
      </c>
      <c r="F83" s="18" t="n">
        <v>-0.06</v>
      </c>
      <c r="G83" s="18" t="n">
        <v>0.0237377</v>
      </c>
      <c r="H83" s="45" t="n">
        <f aca="false">($G$297 * E83) + $G$298</f>
        <v>-0.00461127705162312</v>
      </c>
      <c r="I83" s="32" t="n">
        <f aca="false">G83-H83</f>
        <v>0.0283489770516231</v>
      </c>
    </row>
    <row r="84" customFormat="false" ht="15" hidden="false" customHeight="false" outlineLevel="0" collapsed="false">
      <c r="A84" s="24" t="n">
        <v>39052</v>
      </c>
      <c r="B84" s="26" t="n">
        <v>398.1321</v>
      </c>
      <c r="C84" s="26" t="n">
        <f aca="false">POWER(B84/0.0000000567037441900005, 0.25) - 273.15</f>
        <v>16.320202213442</v>
      </c>
      <c r="D84" s="26" t="n">
        <f aca="false">($C$297 * A84) + $C$298</f>
        <v>16.2667959332989</v>
      </c>
      <c r="E84" s="26" t="n">
        <f aca="false">D84+273.15</f>
        <v>289.416795933299</v>
      </c>
      <c r="F84" s="18" t="n">
        <v>0.05</v>
      </c>
      <c r="G84" s="18" t="n">
        <v>0.0319176</v>
      </c>
      <c r="H84" s="45" t="n">
        <f aca="false">($G$297 * E84) + $G$298</f>
        <v>-0.00312751036744885</v>
      </c>
      <c r="I84" s="32" t="n">
        <f aca="false">G84-H84</f>
        <v>0.0350451103674488</v>
      </c>
    </row>
    <row r="85" customFormat="false" ht="15" hidden="false" customHeight="false" outlineLevel="0" collapsed="false">
      <c r="A85" s="24" t="n">
        <v>39083</v>
      </c>
      <c r="B85" s="26" t="n">
        <v>398.1405</v>
      </c>
      <c r="C85" s="26" t="n">
        <f aca="false">POWER(B85/0.0000000567037441900005, 0.25) - 273.15</f>
        <v>16.3217290499244</v>
      </c>
      <c r="D85" s="26" t="n">
        <f aca="false">($C$297 * A85) + $C$298</f>
        <v>16.2689990126282</v>
      </c>
      <c r="E85" s="26" t="n">
        <f aca="false">D85+273.15</f>
        <v>289.418999012628</v>
      </c>
      <c r="F85" s="18" t="n">
        <v>0.28</v>
      </c>
      <c r="G85" s="18" t="n">
        <v>0.0379402</v>
      </c>
      <c r="H85" s="45" t="n">
        <f aca="false">($G$297 * E85) + $G$298</f>
        <v>-0.00159428479378221</v>
      </c>
      <c r="I85" s="32" t="n">
        <f aca="false">G85-H85</f>
        <v>0.0395344847937822</v>
      </c>
    </row>
    <row r="86" customFormat="false" ht="15" hidden="false" customHeight="false" outlineLevel="0" collapsed="false">
      <c r="A86" s="24" t="n">
        <v>39114</v>
      </c>
      <c r="B86" s="26" t="n">
        <v>398.1341</v>
      </c>
      <c r="C86" s="26" t="n">
        <f aca="false">POWER(B86/0.0000000567037441900005, 0.25) - 273.15</f>
        <v>16.3205657481292</v>
      </c>
      <c r="D86" s="26" t="n">
        <f aca="false">($C$297 * A86) + $C$298</f>
        <v>16.2712020919576</v>
      </c>
      <c r="E86" s="26" t="n">
        <f aca="false">D86+273.15</f>
        <v>289.421202091958</v>
      </c>
      <c r="F86" s="18" t="n">
        <v>0.03</v>
      </c>
      <c r="G86" s="18" t="n">
        <v>0.0408203</v>
      </c>
      <c r="H86" s="45" t="n">
        <f aca="false">($G$297 * E86) + $G$298</f>
        <v>-6.10592201155669E-005</v>
      </c>
      <c r="I86" s="32" t="n">
        <f aca="false">G86-H86</f>
        <v>0.0408813592201156</v>
      </c>
    </row>
    <row r="87" customFormat="false" ht="15" hidden="false" customHeight="false" outlineLevel="0" collapsed="false">
      <c r="A87" s="24" t="n">
        <v>39142</v>
      </c>
      <c r="B87" s="26" t="n">
        <v>398.1098</v>
      </c>
      <c r="C87" s="26" t="n">
        <f aca="false">POWER(B87/0.0000000567037441900005, 0.25) - 273.15</f>
        <v>16.3161487089012</v>
      </c>
      <c r="D87" s="26" t="n">
        <f aca="false">($C$297 * A87) + $C$298</f>
        <v>16.2731919700615</v>
      </c>
      <c r="E87" s="26" t="n">
        <f aca="false">D87+273.15</f>
        <v>289.423191970062</v>
      </c>
      <c r="F87" s="18" t="n">
        <v>0.13</v>
      </c>
      <c r="G87" s="18" t="n">
        <v>0.0394005</v>
      </c>
      <c r="H87" s="45" t="n">
        <f aca="false">($G$297 * E87) + $G$298</f>
        <v>0.00132378968513081</v>
      </c>
      <c r="I87" s="32" t="n">
        <f aca="false">G87-H87</f>
        <v>0.0380767103148692</v>
      </c>
    </row>
    <row r="88" customFormat="false" ht="15" hidden="false" customHeight="false" outlineLevel="0" collapsed="false">
      <c r="A88" s="24" t="n">
        <v>39173</v>
      </c>
      <c r="B88" s="26" t="n">
        <v>398.0641</v>
      </c>
      <c r="C88" s="26" t="n">
        <f aca="false">POWER(B88/0.0000000567037441900005, 0.25) - 273.15</f>
        <v>16.3078412190529</v>
      </c>
      <c r="D88" s="26" t="n">
        <f aca="false">($C$297 * A88) + $C$298</f>
        <v>16.2753950493909</v>
      </c>
      <c r="E88" s="26" t="n">
        <f aca="false">D88+273.15</f>
        <v>289.425395049391</v>
      </c>
      <c r="F88" s="18" t="n">
        <v>0.02</v>
      </c>
      <c r="G88" s="18" t="n">
        <v>0.0324355</v>
      </c>
      <c r="H88" s="45" t="n">
        <f aca="false">($G$297 * E88) + $G$298</f>
        <v>0.00285701525879745</v>
      </c>
      <c r="I88" s="32" t="n">
        <f aca="false">G88-H88</f>
        <v>0.0295784847412026</v>
      </c>
    </row>
    <row r="89" customFormat="false" ht="15" hidden="false" customHeight="false" outlineLevel="0" collapsed="false">
      <c r="A89" s="24" t="n">
        <v>39203</v>
      </c>
      <c r="B89" s="26" t="n">
        <v>397.9969</v>
      </c>
      <c r="C89" s="26" t="n">
        <f aca="false">POWER(B89/0.0000000567037441900005, 0.25) - 273.15</f>
        <v>16.2956240921758</v>
      </c>
      <c r="D89" s="26" t="n">
        <f aca="false">($C$297 * A89) + $C$298</f>
        <v>16.2775270616451</v>
      </c>
      <c r="E89" s="26" t="n">
        <f aca="false">D89+273.15</f>
        <v>289.427527061645</v>
      </c>
      <c r="F89" s="18" t="n">
        <v>0.02</v>
      </c>
      <c r="G89" s="18" t="n">
        <v>0.0196535</v>
      </c>
      <c r="H89" s="45" t="n">
        <f aca="false">($G$297 * E89) + $G$298</f>
        <v>0.00434078194297172</v>
      </c>
      <c r="I89" s="32" t="n">
        <f aca="false">G89-H89</f>
        <v>0.0153127180570283</v>
      </c>
    </row>
    <row r="90" customFormat="false" ht="15" hidden="false" customHeight="false" outlineLevel="0" collapsed="false">
      <c r="A90" s="24" t="n">
        <v>39234</v>
      </c>
      <c r="B90" s="26" t="n">
        <v>397.9127</v>
      </c>
      <c r="C90" s="26" t="n">
        <f aca="false">POWER(B90/0.0000000567037441900005, 0.25) - 273.15</f>
        <v>16.2803141392083</v>
      </c>
      <c r="D90" s="26" t="n">
        <f aca="false">($C$297 * A90) + $C$298</f>
        <v>16.2797301409745</v>
      </c>
      <c r="E90" s="26" t="n">
        <f aca="false">D90+273.15</f>
        <v>289.429730140974</v>
      </c>
      <c r="F90" s="18" t="n">
        <v>-0.01</v>
      </c>
      <c r="G90" s="18" t="n">
        <v>0.0014396</v>
      </c>
      <c r="H90" s="45" t="n">
        <f aca="false">($G$297 * E90) + $G$298</f>
        <v>0.00587400751663836</v>
      </c>
      <c r="I90" s="32" t="n">
        <f aca="false">G90-H90</f>
        <v>-0.00443440751663836</v>
      </c>
    </row>
    <row r="91" customFormat="false" ht="15" hidden="false" customHeight="false" outlineLevel="0" collapsed="false">
      <c r="A91" s="24" t="n">
        <v>39264</v>
      </c>
      <c r="B91" s="26" t="n">
        <v>397.8164</v>
      </c>
      <c r="C91" s="26" t="n">
        <f aca="false">POWER(B91/0.0000000567037441900005, 0.25) - 273.15</f>
        <v>16.2628010834928</v>
      </c>
      <c r="D91" s="26" t="n">
        <f aca="false">($C$297 * A91) + $C$298</f>
        <v>16.2818621532287</v>
      </c>
      <c r="E91" s="26" t="n">
        <f aca="false">D91+273.15</f>
        <v>289.431862153229</v>
      </c>
      <c r="F91" s="18" t="n">
        <v>0.05</v>
      </c>
      <c r="G91" s="18" t="n">
        <v>-0.0212979</v>
      </c>
      <c r="H91" s="45" t="n">
        <f aca="false">($G$297 * E91) + $G$298</f>
        <v>0.00735777420081263</v>
      </c>
      <c r="I91" s="32" t="n">
        <f aca="false">G91-H91</f>
        <v>-0.0286556742008126</v>
      </c>
    </row>
    <row r="92" customFormat="false" ht="15" hidden="false" customHeight="false" outlineLevel="0" collapsed="false">
      <c r="A92" s="24" t="n">
        <v>39295</v>
      </c>
      <c r="B92" s="26" t="n">
        <v>397.7132</v>
      </c>
      <c r="C92" s="26" t="n">
        <f aca="false">POWER(B92/0.0000000567037441900005, 0.25) - 273.15</f>
        <v>16.2440296684355</v>
      </c>
      <c r="D92" s="26" t="n">
        <f aca="false">($C$297 * A92) + $C$298</f>
        <v>16.2840652325581</v>
      </c>
      <c r="E92" s="26" t="n">
        <f aca="false">D92+273.15</f>
        <v>289.434065232558</v>
      </c>
      <c r="F92" s="18" t="n">
        <v>0.07</v>
      </c>
      <c r="G92" s="18" t="n">
        <v>-0.047464</v>
      </c>
      <c r="H92" s="45" t="n">
        <f aca="false">($G$297 * E92) + $G$298</f>
        <v>0.00889099977447927</v>
      </c>
      <c r="I92" s="32" t="n">
        <f aca="false">G92-H92</f>
        <v>-0.0563549997744793</v>
      </c>
    </row>
    <row r="93" customFormat="false" ht="15" hidden="false" customHeight="false" outlineLevel="0" collapsed="false">
      <c r="A93" s="24" t="n">
        <v>39326</v>
      </c>
      <c r="B93" s="26" t="n">
        <v>397.6093</v>
      </c>
      <c r="C93" s="26" t="n">
        <f aca="false">POWER(B93/0.0000000567037441900005, 0.25) - 273.15</f>
        <v>16.225127237119</v>
      </c>
      <c r="D93" s="26" t="n">
        <f aca="false">($C$297 * A93) + $C$298</f>
        <v>16.2862683118874</v>
      </c>
      <c r="E93" s="26" t="n">
        <f aca="false">D93+273.15</f>
        <v>289.436268311887</v>
      </c>
      <c r="F93" s="18" t="n">
        <v>-0.05</v>
      </c>
      <c r="G93" s="18" t="n">
        <v>-0.0754491</v>
      </c>
      <c r="H93" s="45" t="n">
        <f aca="false">($G$297 * E93) + $G$298</f>
        <v>0.0104242253481459</v>
      </c>
      <c r="I93" s="32" t="n">
        <f aca="false">G93-H93</f>
        <v>-0.0858733253481459</v>
      </c>
    </row>
    <row r="94" customFormat="false" ht="15" hidden="false" customHeight="false" outlineLevel="0" collapsed="false">
      <c r="A94" s="24" t="n">
        <v>39356</v>
      </c>
      <c r="B94" s="26" t="n">
        <v>397.5125</v>
      </c>
      <c r="C94" s="26" t="n">
        <f aca="false">POWER(B94/0.0000000567037441900005, 0.25) - 273.15</f>
        <v>16.2075131684786</v>
      </c>
      <c r="D94" s="26" t="n">
        <f aca="false">($C$297 * A94) + $C$298</f>
        <v>16.2884003241417</v>
      </c>
      <c r="E94" s="26" t="n">
        <f aca="false">D94+273.15</f>
        <v>289.438400324142</v>
      </c>
      <c r="F94" s="18" t="n">
        <v>-0.04</v>
      </c>
      <c r="G94" s="18" t="n">
        <v>-0.103789</v>
      </c>
      <c r="H94" s="45" t="n">
        <f aca="false">($G$297 * E94) + $G$298</f>
        <v>0.0119079920323202</v>
      </c>
      <c r="I94" s="32" t="n">
        <f aca="false">G94-H94</f>
        <v>-0.11569699203232</v>
      </c>
    </row>
    <row r="95" customFormat="false" ht="15" hidden="false" customHeight="false" outlineLevel="0" collapsed="false">
      <c r="A95" s="24" t="n">
        <v>39387</v>
      </c>
      <c r="B95" s="26" t="n">
        <v>397.4292</v>
      </c>
      <c r="C95" s="26" t="n">
        <f aca="false">POWER(B95/0.0000000567037441900005, 0.25) - 273.15</f>
        <v>16.1923530318862</v>
      </c>
      <c r="D95" s="26" t="n">
        <f aca="false">($C$297 * A95) + $C$298</f>
        <v>16.290603403471</v>
      </c>
      <c r="E95" s="26" t="n">
        <f aca="false">D95+273.15</f>
        <v>289.440603403471</v>
      </c>
      <c r="F95" s="18" t="n">
        <v>-0.09</v>
      </c>
      <c r="G95" s="18" t="n">
        <v>-0.131059</v>
      </c>
      <c r="H95" s="45" t="n">
        <f aca="false">($G$297 * E95) + $G$298</f>
        <v>0.0134412176059868</v>
      </c>
      <c r="I95" s="32" t="n">
        <f aca="false">G95-H95</f>
        <v>-0.144500217605987</v>
      </c>
    </row>
    <row r="96" customFormat="false" ht="15" hidden="false" customHeight="false" outlineLevel="0" collapsed="false">
      <c r="A96" s="24" t="n">
        <v>39417</v>
      </c>
      <c r="B96" s="26" t="n">
        <v>397.3624</v>
      </c>
      <c r="C96" s="26" t="n">
        <f aca="false">POWER(B96/0.0000000567037441900005, 0.25) - 273.15</f>
        <v>16.1801940815926</v>
      </c>
      <c r="D96" s="26" t="n">
        <f aca="false">($C$297 * A96) + $C$298</f>
        <v>16.2927354157253</v>
      </c>
      <c r="E96" s="26" t="n">
        <f aca="false">D96+273.15</f>
        <v>289.442735415725</v>
      </c>
      <c r="F96" s="18" t="n">
        <v>-0.16</v>
      </c>
      <c r="G96" s="18" t="n">
        <v>-0.1563</v>
      </c>
      <c r="H96" s="45" t="n">
        <f aca="false">($G$297 * E96) + $G$298</f>
        <v>0.0149249842901611</v>
      </c>
      <c r="I96" s="32" t="n">
        <f aca="false">G96-H96</f>
        <v>-0.171224984290161</v>
      </c>
    </row>
    <row r="97" customFormat="false" ht="15" hidden="false" customHeight="false" outlineLevel="0" collapsed="false">
      <c r="A97" s="24" t="n">
        <v>39448</v>
      </c>
      <c r="B97" s="26" t="n">
        <v>397.312</v>
      </c>
      <c r="C97" s="26" t="n">
        <f aca="false">POWER(B97/0.0000000567037441900005, 0.25) - 273.15</f>
        <v>16.1710192481047</v>
      </c>
      <c r="D97" s="26" t="n">
        <f aca="false">($C$297 * A97) + $C$298</f>
        <v>16.2949384950546</v>
      </c>
      <c r="E97" s="26" t="n">
        <f aca="false">D97+273.15</f>
        <v>289.444938495055</v>
      </c>
      <c r="F97" s="18" t="n">
        <v>-0.37</v>
      </c>
      <c r="G97" s="18" t="n">
        <v>-0.179104</v>
      </c>
      <c r="H97" s="45" t="n">
        <f aca="false">($G$297 * E97) + $G$298</f>
        <v>0.0164582098638277</v>
      </c>
      <c r="I97" s="32" t="n">
        <f aca="false">G97-H97</f>
        <v>-0.195562209863828</v>
      </c>
    </row>
    <row r="98" customFormat="false" ht="15" hidden="false" customHeight="false" outlineLevel="0" collapsed="false">
      <c r="A98" s="24" t="n">
        <v>39479</v>
      </c>
      <c r="B98" s="26" t="n">
        <v>397.2791</v>
      </c>
      <c r="C98" s="26" t="n">
        <f aca="false">POWER(B98/0.0000000567037441900005, 0.25) - 273.15</f>
        <v>16.1650296498009</v>
      </c>
      <c r="D98" s="26" t="n">
        <f aca="false">($C$297 * A98) + $C$298</f>
        <v>16.297141574384</v>
      </c>
      <c r="E98" s="26" t="n">
        <f aca="false">D98+273.15</f>
        <v>289.447141574384</v>
      </c>
      <c r="F98" s="18" t="n">
        <v>-0.3</v>
      </c>
      <c r="G98" s="18" t="n">
        <v>-0.198472</v>
      </c>
      <c r="H98" s="45" t="n">
        <f aca="false">($G$297 * E98) + $G$298</f>
        <v>0.0179914354374944</v>
      </c>
      <c r="I98" s="32" t="n">
        <f aca="false">G98-H98</f>
        <v>-0.216463435437494</v>
      </c>
    </row>
    <row r="99" customFormat="false" ht="15" hidden="false" customHeight="false" outlineLevel="0" collapsed="false">
      <c r="A99" s="24" t="n">
        <v>39508</v>
      </c>
      <c r="B99" s="26" t="n">
        <v>397.266</v>
      </c>
      <c r="C99" s="26" t="n">
        <f aca="false">POWER(B99/0.0000000567037441900005, 0.25) - 273.15</f>
        <v>16.1626446302049</v>
      </c>
      <c r="D99" s="26" t="n">
        <f aca="false">($C$297 * A99) + $C$298</f>
        <v>16.2992025195631</v>
      </c>
      <c r="E99" s="26" t="n">
        <f aca="false">D99+273.15</f>
        <v>289.449202519563</v>
      </c>
      <c r="F99" s="18" t="n">
        <v>-0.27</v>
      </c>
      <c r="G99" s="18" t="n">
        <v>-0.213143</v>
      </c>
      <c r="H99" s="45" t="n">
        <f aca="false">($G$297 * E99) + $G$298</f>
        <v>0.0194257432322047</v>
      </c>
      <c r="I99" s="32" t="n">
        <f aca="false">G99-H99</f>
        <v>-0.232568743232205</v>
      </c>
    </row>
    <row r="100" customFormat="false" ht="15" hidden="false" customHeight="false" outlineLevel="0" collapsed="false">
      <c r="A100" s="24" t="n">
        <v>39539</v>
      </c>
      <c r="B100" s="26" t="n">
        <v>397.2732</v>
      </c>
      <c r="C100" s="26" t="n">
        <f aca="false">POWER(B100/0.0000000567037441900005, 0.25) - 273.15</f>
        <v>16.1639554879703</v>
      </c>
      <c r="D100" s="26" t="n">
        <f aca="false">($C$297 * A100) + $C$298</f>
        <v>16.3014055988924</v>
      </c>
      <c r="E100" s="26" t="n">
        <f aca="false">D100+273.15</f>
        <v>289.451405598892</v>
      </c>
      <c r="F100" s="18" t="n">
        <v>-0.25</v>
      </c>
      <c r="G100" s="18" t="n">
        <v>-0.222004</v>
      </c>
      <c r="H100" s="45" t="n">
        <f aca="false">($G$297 * E100) + $G$298</f>
        <v>0.0209589688058429</v>
      </c>
      <c r="I100" s="32" t="n">
        <f aca="false">G100-H100</f>
        <v>-0.242962968805843</v>
      </c>
    </row>
    <row r="101" customFormat="false" ht="15" hidden="false" customHeight="false" outlineLevel="0" collapsed="false">
      <c r="A101" s="24" t="n">
        <v>39569</v>
      </c>
      <c r="B101" s="26" t="n">
        <v>397.2979</v>
      </c>
      <c r="C101" s="26" t="n">
        <f aca="false">POWER(B101/0.0000000567037441900005, 0.25) - 273.15</f>
        <v>16.1684523229538</v>
      </c>
      <c r="D101" s="26" t="n">
        <f aca="false">($C$297 * A101) + $C$298</f>
        <v>16.3035376111467</v>
      </c>
      <c r="E101" s="26" t="n">
        <f aca="false">D101+273.15</f>
        <v>289.453537611147</v>
      </c>
      <c r="F101" s="18" t="n">
        <v>-0.39</v>
      </c>
      <c r="G101" s="18" t="n">
        <v>-0.224688</v>
      </c>
      <c r="H101" s="45" t="n">
        <f aca="false">($G$297 * E101) + $G$298</f>
        <v>0.0224427354900456</v>
      </c>
      <c r="I101" s="32" t="n">
        <f aca="false">G101-H101</f>
        <v>-0.247130735490046</v>
      </c>
    </row>
    <row r="102" customFormat="false" ht="15" hidden="false" customHeight="false" outlineLevel="0" collapsed="false">
      <c r="A102" s="24" t="n">
        <v>39600</v>
      </c>
      <c r="B102" s="26" t="n">
        <v>397.3354</v>
      </c>
      <c r="C102" s="26" t="n">
        <f aca="false">POWER(B102/0.0000000567037441900005, 0.25) - 273.15</f>
        <v>16.1752791007718</v>
      </c>
      <c r="D102" s="26" t="n">
        <f aca="false">($C$297 * A102) + $C$298</f>
        <v>16.305740690476</v>
      </c>
      <c r="E102" s="26" t="n">
        <f aca="false">D102+273.15</f>
        <v>289.455740690476</v>
      </c>
      <c r="F102" s="18" t="n">
        <v>-0.31</v>
      </c>
      <c r="G102" s="18" t="n">
        <v>-0.22157</v>
      </c>
      <c r="H102" s="45" t="n">
        <f aca="false">($G$297 * E102) + $G$298</f>
        <v>0.0239759610636838</v>
      </c>
      <c r="I102" s="32" t="n">
        <f aca="false">G102-H102</f>
        <v>-0.245545961063684</v>
      </c>
    </row>
    <row r="103" customFormat="false" ht="15" hidden="false" customHeight="false" outlineLevel="0" collapsed="false">
      <c r="A103" s="24" t="n">
        <v>39630</v>
      </c>
      <c r="B103" s="26" t="n">
        <v>397.381</v>
      </c>
      <c r="C103" s="26" t="n">
        <f aca="false">POWER(B103/0.0000000567037441900005, 0.25) - 273.15</f>
        <v>16.1835798115642</v>
      </c>
      <c r="D103" s="26" t="n">
        <f aca="false">($C$297 * A103) + $C$298</f>
        <v>16.3078727027303</v>
      </c>
      <c r="E103" s="26" t="n">
        <f aca="false">D103+273.15</f>
        <v>289.45787270273</v>
      </c>
      <c r="F103" s="18" t="n">
        <v>-0.23</v>
      </c>
      <c r="G103" s="18" t="n">
        <v>-0.213544</v>
      </c>
      <c r="H103" s="45" t="n">
        <f aca="false">($G$297 * E103) + $G$298</f>
        <v>0.0254597277478865</v>
      </c>
      <c r="I103" s="32" t="n">
        <f aca="false">G103-H103</f>
        <v>-0.239003727747886</v>
      </c>
    </row>
    <row r="104" customFormat="false" ht="15" hidden="false" customHeight="false" outlineLevel="0" collapsed="false">
      <c r="A104" s="24" t="n">
        <v>39661</v>
      </c>
      <c r="B104" s="26" t="n">
        <v>397.4316</v>
      </c>
      <c r="C104" s="26" t="n">
        <f aca="false">POWER(B104/0.0000000567037441900005, 0.25) - 273.15</f>
        <v>16.1927898518749</v>
      </c>
      <c r="D104" s="26" t="n">
        <f aca="false">($C$297 * A104) + $C$298</f>
        <v>16.3100757820596</v>
      </c>
      <c r="E104" s="26" t="n">
        <f aca="false">D104+273.15</f>
        <v>289.46007578206</v>
      </c>
      <c r="F104" s="18" t="n">
        <v>-0.29</v>
      </c>
      <c r="G104" s="18" t="n">
        <v>-0.202239</v>
      </c>
      <c r="H104" s="45" t="n">
        <f aca="false">($G$297 * E104) + $G$298</f>
        <v>0.0269929533215532</v>
      </c>
      <c r="I104" s="32" t="n">
        <f aca="false">G104-H104</f>
        <v>-0.229231953321553</v>
      </c>
    </row>
    <row r="105" customFormat="false" ht="15" hidden="false" customHeight="false" outlineLevel="0" collapsed="false">
      <c r="A105" s="24" t="n">
        <v>39692</v>
      </c>
      <c r="B105" s="26" t="n">
        <v>397.4853</v>
      </c>
      <c r="C105" s="26" t="n">
        <f aca="false">POWER(B105/0.0000000567037441900005, 0.25) - 273.15</f>
        <v>16.2025631817986</v>
      </c>
      <c r="D105" s="26" t="n">
        <f aca="false">($C$297 * A105) + $C$298</f>
        <v>16.312278861389</v>
      </c>
      <c r="E105" s="26" t="n">
        <f aca="false">D105+273.15</f>
        <v>289.462278861389</v>
      </c>
      <c r="F105" s="18" t="n">
        <v>-0.15</v>
      </c>
      <c r="G105" s="18" t="n">
        <v>-0.189265</v>
      </c>
      <c r="H105" s="45" t="n">
        <f aca="false">($G$297 * E105) + $G$298</f>
        <v>0.0285261788951914</v>
      </c>
      <c r="I105" s="32" t="n">
        <f aca="false">G105-H105</f>
        <v>-0.217791178895191</v>
      </c>
    </row>
    <row r="106" customFormat="false" ht="15" hidden="false" customHeight="false" outlineLevel="0" collapsed="false">
      <c r="A106" s="24" t="n">
        <v>39722</v>
      </c>
      <c r="B106" s="26" t="n">
        <v>397.5394</v>
      </c>
      <c r="C106" s="26" t="n">
        <f aca="false">POWER(B106/0.0000000567037441900005, 0.25) - 273.15</f>
        <v>16.2124083098817</v>
      </c>
      <c r="D106" s="26" t="n">
        <f aca="false">($C$297 * A106) + $C$298</f>
        <v>16.3144108736432</v>
      </c>
      <c r="E106" s="26" t="n">
        <f aca="false">D106+273.15</f>
        <v>289.464410873643</v>
      </c>
      <c r="F106" s="18" t="n">
        <v>-0.16</v>
      </c>
      <c r="G106" s="18" t="n">
        <v>-0.175523</v>
      </c>
      <c r="H106" s="45" t="n">
        <f aca="false">($G$297 * E106) + $G$298</f>
        <v>0.0300099455793941</v>
      </c>
      <c r="I106" s="32" t="n">
        <f aca="false">G106-H106</f>
        <v>-0.205532945579394</v>
      </c>
    </row>
    <row r="107" customFormat="false" ht="15" hidden="false" customHeight="false" outlineLevel="0" collapsed="false">
      <c r="A107" s="24" t="n">
        <v>39753</v>
      </c>
      <c r="B107" s="26" t="n">
        <v>397.5914</v>
      </c>
      <c r="C107" s="26" t="n">
        <f aca="false">POWER(B107/0.0000000567037441900005, 0.25) - 273.15</f>
        <v>16.221870332523</v>
      </c>
      <c r="D107" s="26" t="n">
        <f aca="false">($C$297 * A107) + $C$298</f>
        <v>16.3166139529726</v>
      </c>
      <c r="E107" s="26" t="n">
        <f aca="false">D107+273.15</f>
        <v>289.466613952973</v>
      </c>
      <c r="F107" s="18" t="n">
        <v>-0.07</v>
      </c>
      <c r="G107" s="18" t="n">
        <v>-0.161805</v>
      </c>
      <c r="H107" s="45" t="n">
        <f aca="false">($G$297 * E107) + $G$298</f>
        <v>0.0315431711530607</v>
      </c>
      <c r="I107" s="32" t="n">
        <f aca="false">G107-H107</f>
        <v>-0.193348171153061</v>
      </c>
    </row>
    <row r="108" customFormat="false" ht="15" hidden="false" customHeight="false" outlineLevel="0" collapsed="false">
      <c r="A108" s="24" t="n">
        <v>39783</v>
      </c>
      <c r="B108" s="26" t="n">
        <v>397.6415</v>
      </c>
      <c r="C108" s="26" t="n">
        <f aca="false">POWER(B108/0.0000000567037441900005, 0.25) - 273.15</f>
        <v>16.230985749568</v>
      </c>
      <c r="D108" s="26" t="n">
        <f aca="false">($C$297 * A108) + $C$298</f>
        <v>16.3187459652268</v>
      </c>
      <c r="E108" s="26" t="n">
        <f aca="false">D108+273.15</f>
        <v>289.468745965227</v>
      </c>
      <c r="F108" s="18" t="n">
        <v>-0.1</v>
      </c>
      <c r="G108" s="18" t="n">
        <v>-0.148188</v>
      </c>
      <c r="H108" s="45" t="n">
        <f aca="false">($G$297 * E108) + $G$298</f>
        <v>0.033026937837235</v>
      </c>
      <c r="I108" s="32" t="n">
        <f aca="false">G108-H108</f>
        <v>-0.181214937837235</v>
      </c>
    </row>
    <row r="109" customFormat="false" ht="15" hidden="false" customHeight="false" outlineLevel="0" collapsed="false">
      <c r="A109" s="24" t="n">
        <v>39814</v>
      </c>
      <c r="B109" s="26" t="n">
        <v>397.6929</v>
      </c>
      <c r="C109" s="26" t="n">
        <f aca="false">POWER(B109/0.0000000567037441900005, 0.25) - 273.15</f>
        <v>16.2403367992704</v>
      </c>
      <c r="D109" s="26" t="n">
        <f aca="false">($C$297 * A109) + $C$298</f>
        <v>16.3209490445562</v>
      </c>
      <c r="E109" s="26" t="n">
        <f aca="false">D109+273.15</f>
        <v>289.470949044556</v>
      </c>
      <c r="F109" s="18" t="n">
        <v>-0.04</v>
      </c>
      <c r="G109" s="18" t="n">
        <v>-0.133822</v>
      </c>
      <c r="H109" s="45" t="n">
        <f aca="false">($G$297 * E109) + $G$298</f>
        <v>0.0345601634109016</v>
      </c>
      <c r="I109" s="32" t="n">
        <f aca="false">G109-H109</f>
        <v>-0.168382163410902</v>
      </c>
    </row>
    <row r="110" customFormat="false" ht="15" hidden="false" customHeight="false" outlineLevel="0" collapsed="false">
      <c r="A110" s="24" t="n">
        <v>39845</v>
      </c>
      <c r="B110" s="26" t="n">
        <v>397.7477</v>
      </c>
      <c r="C110" s="26" t="n">
        <f aca="false">POWER(B110/0.0000000567037441900005, 0.25) - 273.15</f>
        <v>16.2503054025954</v>
      </c>
      <c r="D110" s="26" t="n">
        <f aca="false">($C$297 * A110) + $C$298</f>
        <v>16.3231521238855</v>
      </c>
      <c r="E110" s="26" t="n">
        <f aca="false">D110+273.15</f>
        <v>289.473152123885</v>
      </c>
      <c r="F110" s="18" t="n">
        <v>-0.04</v>
      </c>
      <c r="G110" s="18" t="n">
        <v>-0.118228</v>
      </c>
      <c r="H110" s="45" t="n">
        <f aca="false">($G$297 * E110) + $G$298</f>
        <v>0.0360933889845398</v>
      </c>
      <c r="I110" s="32" t="n">
        <f aca="false">G110-H110</f>
        <v>-0.15432138898454</v>
      </c>
    </row>
    <row r="111" customFormat="false" ht="15" hidden="false" customHeight="false" outlineLevel="0" collapsed="false">
      <c r="A111" s="24" t="n">
        <v>39873</v>
      </c>
      <c r="B111" s="26" t="n">
        <v>397.804</v>
      </c>
      <c r="C111" s="26" t="n">
        <f aca="false">POWER(B111/0.0000000567037441900005, 0.25) - 273.15</f>
        <v>16.2605457964546</v>
      </c>
      <c r="D111" s="26" t="n">
        <f aca="false">($C$297 * A111) + $C$298</f>
        <v>16.3251420019895</v>
      </c>
      <c r="E111" s="26" t="n">
        <f aca="false">D111+273.15</f>
        <v>289.475142001989</v>
      </c>
      <c r="F111" s="18" t="n">
        <v>-0.1</v>
      </c>
      <c r="G111" s="18" t="n">
        <v>-0.101446</v>
      </c>
      <c r="H111" s="45" t="n">
        <f aca="false">($G$297 * E111) + $G$298</f>
        <v>0.0374782378898146</v>
      </c>
      <c r="I111" s="32" t="n">
        <f aca="false">G111-H111</f>
        <v>-0.138924237889815</v>
      </c>
    </row>
    <row r="112" customFormat="false" ht="15" hidden="false" customHeight="false" outlineLevel="0" collapsed="false">
      <c r="A112" s="24" t="n">
        <v>39904</v>
      </c>
      <c r="B112" s="26" t="n">
        <v>397.8628</v>
      </c>
      <c r="C112" s="26" t="n">
        <f aca="false">POWER(B112/0.0000000567037441900005, 0.25) - 273.15</f>
        <v>16.2712397543552</v>
      </c>
      <c r="D112" s="26" t="n">
        <f aca="false">($C$297 * A112) + $C$298</f>
        <v>16.3273450813188</v>
      </c>
      <c r="E112" s="26" t="n">
        <f aca="false">D112+273.15</f>
        <v>289.477345081319</v>
      </c>
      <c r="F112" s="18" t="n">
        <v>-0.14</v>
      </c>
      <c r="G112" s="18" t="n">
        <v>-0.0829723</v>
      </c>
      <c r="H112" s="45" t="n">
        <f aca="false">($G$297 * E112) + $G$298</f>
        <v>0.0390114634634813</v>
      </c>
      <c r="I112" s="32" t="n">
        <f aca="false">G112-H112</f>
        <v>-0.121983763463481</v>
      </c>
    </row>
    <row r="113" customFormat="false" ht="15" hidden="false" customHeight="false" outlineLevel="0" collapsed="false">
      <c r="A113" s="24" t="n">
        <v>39934</v>
      </c>
      <c r="B113" s="26" t="n">
        <v>397.9277</v>
      </c>
      <c r="C113" s="26" t="n">
        <f aca="false">POWER(B113/0.0000000567037441900005, 0.25) - 273.15</f>
        <v>16.2830417433672</v>
      </c>
      <c r="D113" s="26" t="n">
        <f aca="false">($C$297 * A113) + $C$298</f>
        <v>16.3294770935731</v>
      </c>
      <c r="E113" s="26" t="n">
        <f aca="false">D113+273.15</f>
        <v>289.479477093573</v>
      </c>
      <c r="F113" s="18" t="n">
        <v>-0.18</v>
      </c>
      <c r="G113" s="18" t="n">
        <v>-0.0621531</v>
      </c>
      <c r="H113" s="45" t="n">
        <f aca="false">($G$297 * E113) + $G$298</f>
        <v>0.0404952301476556</v>
      </c>
      <c r="I113" s="32" t="n">
        <f aca="false">G113-H113</f>
        <v>-0.102648330147656</v>
      </c>
    </row>
    <row r="114" customFormat="false" ht="15" hidden="false" customHeight="false" outlineLevel="0" collapsed="false">
      <c r="A114" s="24" t="n">
        <v>39965</v>
      </c>
      <c r="B114" s="26" t="n">
        <v>398.0016</v>
      </c>
      <c r="C114" s="26" t="n">
        <f aca="false">POWER(B114/0.0000000567037441900005, 0.25) - 273.15</f>
        <v>16.2964786141639</v>
      </c>
      <c r="D114" s="26" t="n">
        <f aca="false">($C$297 * A114) + $C$298</f>
        <v>16.3316801729024</v>
      </c>
      <c r="E114" s="26" t="n">
        <f aca="false">D114+273.15</f>
        <v>289.481680172902</v>
      </c>
      <c r="F114" s="18" t="n">
        <v>-0.3</v>
      </c>
      <c r="G114" s="18" t="n">
        <v>-0.0387891</v>
      </c>
      <c r="H114" s="45" t="n">
        <f aca="false">($G$297 * E114) + $G$298</f>
        <v>0.0420284557213222</v>
      </c>
      <c r="I114" s="32" t="n">
        <f aca="false">G114-H114</f>
        <v>-0.0808175557213222</v>
      </c>
    </row>
    <row r="115" customFormat="false" ht="15" hidden="false" customHeight="false" outlineLevel="0" collapsed="false">
      <c r="A115" s="24" t="n">
        <v>39995</v>
      </c>
      <c r="B115" s="26" t="n">
        <v>398.0834</v>
      </c>
      <c r="C115" s="26" t="n">
        <f aca="false">POWER(B115/0.0000000567037441900005, 0.25) - 273.15</f>
        <v>16.3113497210539</v>
      </c>
      <c r="D115" s="26" t="n">
        <f aca="false">($C$297 * A115) + $C$298</f>
        <v>16.3338121851567</v>
      </c>
      <c r="E115" s="26" t="n">
        <f aca="false">D115+273.15</f>
        <v>289.483812185157</v>
      </c>
      <c r="F115" s="18" t="n">
        <v>0.08</v>
      </c>
      <c r="G115" s="18" t="n">
        <v>-0.0132015</v>
      </c>
      <c r="H115" s="45" t="n">
        <f aca="false">($G$297 * E115) + $G$298</f>
        <v>0.0435122224054965</v>
      </c>
      <c r="I115" s="32" t="n">
        <f aca="false">G115-H115</f>
        <v>-0.0567137224054965</v>
      </c>
    </row>
    <row r="116" customFormat="false" ht="15" hidden="false" customHeight="false" outlineLevel="0" collapsed="false">
      <c r="A116" s="24" t="n">
        <v>40026</v>
      </c>
      <c r="B116" s="26" t="n">
        <v>398.1689</v>
      </c>
      <c r="C116" s="26" t="n">
        <f aca="false">POWER(B116/0.0000000567037441900005, 0.25) - 273.15</f>
        <v>16.3268910324456</v>
      </c>
      <c r="D116" s="26" t="n">
        <f aca="false">($C$297 * A116) + $C$298</f>
        <v>16.336015264486</v>
      </c>
      <c r="E116" s="26" t="n">
        <f aca="false">D116+273.15</f>
        <v>289.486015264486</v>
      </c>
      <c r="F116" s="18" t="n">
        <v>-0.07</v>
      </c>
      <c r="G116" s="18" t="n">
        <v>0.014395</v>
      </c>
      <c r="H116" s="45" t="n">
        <f aca="false">($G$297 * E116) + $G$298</f>
        <v>0.0450454479791631</v>
      </c>
      <c r="I116" s="32" t="n">
        <f aca="false">G116-H116</f>
        <v>-0.0306504479791631</v>
      </c>
    </row>
    <row r="117" customFormat="false" ht="15" hidden="false" customHeight="false" outlineLevel="0" collapsed="false">
      <c r="A117" s="24" t="n">
        <v>40057</v>
      </c>
      <c r="B117" s="26" t="n">
        <v>398.252</v>
      </c>
      <c r="C117" s="26" t="n">
        <f aca="false">POWER(B117/0.0000000567037441900005, 0.25) - 273.15</f>
        <v>16.3419936981607</v>
      </c>
      <c r="D117" s="26" t="n">
        <f aca="false">($C$297 * A117) + $C$298</f>
        <v>16.3382183438154</v>
      </c>
      <c r="E117" s="26" t="n">
        <f aca="false">D117+273.15</f>
        <v>289.488218343815</v>
      </c>
      <c r="F117" s="18" t="n">
        <v>0.09</v>
      </c>
      <c r="G117" s="18" t="n">
        <v>0.0431278</v>
      </c>
      <c r="H117" s="45" t="n">
        <f aca="false">($G$297 * E117) + $G$298</f>
        <v>0.0465786735527729</v>
      </c>
      <c r="I117" s="32" t="n">
        <f aca="false">G117-H117</f>
        <v>-0.0034508735527729</v>
      </c>
    </row>
    <row r="118" customFormat="false" ht="15" hidden="false" customHeight="false" outlineLevel="0" collapsed="false">
      <c r="A118" s="24" t="n">
        <v>40087</v>
      </c>
      <c r="B118" s="26" t="n">
        <v>398.3253</v>
      </c>
      <c r="C118" s="26" t="n">
        <f aca="false">POWER(B118/0.0000000567037441900005, 0.25) - 273.15</f>
        <v>16.3553133416901</v>
      </c>
      <c r="D118" s="26" t="n">
        <f aca="false">($C$297 * A118) + $C$298</f>
        <v>16.3403503560696</v>
      </c>
      <c r="E118" s="26" t="n">
        <f aca="false">D118+273.15</f>
        <v>289.49035035607</v>
      </c>
      <c r="F118" s="18" t="n">
        <v>0</v>
      </c>
      <c r="G118" s="18" t="n">
        <v>0.071754</v>
      </c>
      <c r="H118" s="45" t="n">
        <f aca="false">($G$297 * E118) + $G$298</f>
        <v>0.048062440237004</v>
      </c>
      <c r="I118" s="32" t="n">
        <f aca="false">G118-H118</f>
        <v>0.023691559762996</v>
      </c>
    </row>
    <row r="119" customFormat="false" ht="15" hidden="false" customHeight="false" outlineLevel="0" collapsed="false">
      <c r="A119" s="24" t="n">
        <v>40118</v>
      </c>
      <c r="B119" s="26" t="n">
        <v>398.3833</v>
      </c>
      <c r="C119" s="26" t="n">
        <f aca="false">POWER(B119/0.0000000567037441900005, 0.25) - 273.15</f>
        <v>16.3658514567593</v>
      </c>
      <c r="D119" s="26" t="n">
        <f aca="false">($C$297 * A119) + $C$298</f>
        <v>16.342553435399</v>
      </c>
      <c r="E119" s="26" t="n">
        <f aca="false">D119+273.15</f>
        <v>289.492553435399</v>
      </c>
      <c r="F119" s="18" t="n">
        <v>0.13</v>
      </c>
      <c r="G119" s="18" t="n">
        <v>0.0991127</v>
      </c>
      <c r="H119" s="45" t="n">
        <f aca="false">($G$297 * E119) + $G$298</f>
        <v>0.0495956658106707</v>
      </c>
      <c r="I119" s="32" t="n">
        <f aca="false">G119-H119</f>
        <v>0.0495170341893294</v>
      </c>
    </row>
    <row r="120" customFormat="false" ht="15" hidden="false" customHeight="false" outlineLevel="0" collapsed="false">
      <c r="A120" s="24" t="n">
        <v>40148</v>
      </c>
      <c r="B120" s="26" t="n">
        <v>398.4222</v>
      </c>
      <c r="C120" s="26" t="n">
        <f aca="false">POWER(B120/0.0000000567037441900005, 0.25) - 273.15</f>
        <v>16.372918616867</v>
      </c>
      <c r="D120" s="26" t="n">
        <f aca="false">($C$297 * A120) + $C$298</f>
        <v>16.3446854476532</v>
      </c>
      <c r="E120" s="26" t="n">
        <f aca="false">D120+273.15</f>
        <v>289.494685447653</v>
      </c>
      <c r="F120" s="18" t="n">
        <v>-0.01</v>
      </c>
      <c r="G120" s="18" t="n">
        <v>0.123989</v>
      </c>
      <c r="H120" s="45" t="n">
        <f aca="false">($G$297 * E120) + $G$298</f>
        <v>0.0510794324948449</v>
      </c>
      <c r="I120" s="32" t="n">
        <f aca="false">G120-H120</f>
        <v>0.0729095675051551</v>
      </c>
    </row>
    <row r="121" customFormat="false" ht="15" hidden="false" customHeight="false" outlineLevel="0" collapsed="false">
      <c r="A121" s="24" t="n">
        <v>40179</v>
      </c>
      <c r="B121" s="26" t="n">
        <v>398.4397</v>
      </c>
      <c r="C121" s="26" t="n">
        <f aca="false">POWER(B121/0.0000000567037441900005, 0.25) - 273.15</f>
        <v>16.3760977617691</v>
      </c>
      <c r="D121" s="26" t="n">
        <f aca="false">($C$297 * A121) + $C$298</f>
        <v>16.3468885269826</v>
      </c>
      <c r="E121" s="26" t="n">
        <f aca="false">D121+273.15</f>
        <v>289.496888526983</v>
      </c>
      <c r="F121" s="18" t="n">
        <v>0.36</v>
      </c>
      <c r="G121" s="18" t="n">
        <v>0.145148</v>
      </c>
      <c r="H121" s="45" t="n">
        <f aca="false">($G$297 * E121) + $G$298</f>
        <v>0.0526126580685116</v>
      </c>
      <c r="I121" s="32" t="n">
        <f aca="false">G121-H121</f>
        <v>0.0925353419314884</v>
      </c>
    </row>
    <row r="122" customFormat="false" ht="15" hidden="false" customHeight="false" outlineLevel="0" collapsed="false">
      <c r="A122" s="24" t="n">
        <v>40210</v>
      </c>
      <c r="B122" s="26" t="n">
        <v>398.437</v>
      </c>
      <c r="C122" s="26" t="n">
        <f aca="false">POWER(B122/0.0000000567037441900005, 0.25) - 273.15</f>
        <v>16.3756072719594</v>
      </c>
      <c r="D122" s="26" t="n">
        <f aca="false">($C$297 * A122) + $C$298</f>
        <v>16.3490916063119</v>
      </c>
      <c r="E122" s="26" t="n">
        <f aca="false">D122+273.15</f>
        <v>289.499091606312</v>
      </c>
      <c r="F122" s="18" t="n">
        <v>0.3</v>
      </c>
      <c r="G122" s="18" t="n">
        <v>0.161487</v>
      </c>
      <c r="H122" s="45" t="n">
        <f aca="false">($G$297 * E122) + $G$298</f>
        <v>0.0541458836421782</v>
      </c>
      <c r="I122" s="32" t="n">
        <f aca="false">G122-H122</f>
        <v>0.107341116357822</v>
      </c>
    </row>
    <row r="123" customFormat="false" ht="15" hidden="false" customHeight="false" outlineLevel="0" collapsed="false">
      <c r="A123" s="24" t="n">
        <v>40238</v>
      </c>
      <c r="B123" s="26" t="n">
        <v>398.4172</v>
      </c>
      <c r="C123" s="26" t="n">
        <f aca="false">POWER(B123/0.0000000567037441900005, 0.25) - 273.15</f>
        <v>16.3720102705162</v>
      </c>
      <c r="D123" s="26" t="n">
        <f aca="false">($C$297 * A123) + $C$298</f>
        <v>16.3510814844159</v>
      </c>
      <c r="E123" s="26" t="n">
        <f aca="false">D123+273.15</f>
        <v>289.501081484416</v>
      </c>
      <c r="F123" s="18" t="n">
        <v>0.38</v>
      </c>
      <c r="G123" s="18" t="n">
        <v>0.171987</v>
      </c>
      <c r="H123" s="45" t="n">
        <f aca="false">($G$297 * E123) + $G$298</f>
        <v>0.0555307325473962</v>
      </c>
      <c r="I123" s="32" t="n">
        <f aca="false">G123-H123</f>
        <v>0.116456267452604</v>
      </c>
    </row>
    <row r="124" customFormat="false" ht="15" hidden="false" customHeight="false" outlineLevel="0" collapsed="false">
      <c r="A124" s="24" t="n">
        <v>40269</v>
      </c>
      <c r="B124" s="26" t="n">
        <v>398.3814</v>
      </c>
      <c r="C124" s="26" t="n">
        <f aca="false">POWER(B124/0.0000000567037441900005, 0.25) - 273.15</f>
        <v>16.3655062608753</v>
      </c>
      <c r="D124" s="26" t="n">
        <f aca="false">($C$297 * A124) + $C$298</f>
        <v>16.3532845637452</v>
      </c>
      <c r="E124" s="26" t="n">
        <f aca="false">D124+273.15</f>
        <v>289.503284563745</v>
      </c>
      <c r="F124" s="18" t="n">
        <v>0.2</v>
      </c>
      <c r="G124" s="18" t="n">
        <v>0.175325</v>
      </c>
      <c r="H124" s="45" t="n">
        <f aca="false">($G$297 * E124) + $G$298</f>
        <v>0.0570639581210628</v>
      </c>
      <c r="I124" s="32" t="n">
        <f aca="false">G124-H124</f>
        <v>0.118261041878937</v>
      </c>
    </row>
    <row r="125" customFormat="false" ht="15" hidden="false" customHeight="false" outlineLevel="0" collapsed="false">
      <c r="A125" s="24" t="n">
        <v>40299</v>
      </c>
      <c r="B125" s="26" t="n">
        <v>398.3287</v>
      </c>
      <c r="C125" s="26" t="n">
        <f aca="false">POWER(B125/0.0000000567037441900005, 0.25) - 273.15</f>
        <v>16.3559311250161</v>
      </c>
      <c r="D125" s="26" t="n">
        <f aca="false">($C$297 * A125) + $C$298</f>
        <v>16.3554165759995</v>
      </c>
      <c r="E125" s="26" t="n">
        <f aca="false">D125+273.15</f>
        <v>289.505416575999</v>
      </c>
      <c r="F125" s="18" t="n">
        <v>0.28</v>
      </c>
      <c r="G125" s="18" t="n">
        <v>0.170652</v>
      </c>
      <c r="H125" s="45" t="n">
        <f aca="false">($G$297 * E125) + $G$298</f>
        <v>0.0585477248052371</v>
      </c>
      <c r="I125" s="32" t="n">
        <f aca="false">G125-H125</f>
        <v>0.112104275194763</v>
      </c>
    </row>
    <row r="126" customFormat="false" ht="15" hidden="false" customHeight="false" outlineLevel="0" collapsed="false">
      <c r="A126" s="24" t="n">
        <v>40330</v>
      </c>
      <c r="B126" s="26" t="n">
        <v>398.2587</v>
      </c>
      <c r="C126" s="26" t="n">
        <f aca="false">POWER(B126/0.0000000567037441900005, 0.25) - 273.15</f>
        <v>16.3432112589773</v>
      </c>
      <c r="D126" s="26" t="n">
        <f aca="false">($C$297 * A126) + $C$298</f>
        <v>16.3576196553288</v>
      </c>
      <c r="E126" s="26" t="n">
        <f aca="false">D126+273.15</f>
        <v>289.507619655329</v>
      </c>
      <c r="F126" s="18" t="n">
        <v>0.18</v>
      </c>
      <c r="G126" s="18" t="n">
        <v>0.157708</v>
      </c>
      <c r="H126" s="45" t="n">
        <f aca="false">($G$297 * E126) + $G$298</f>
        <v>0.0600809503789037</v>
      </c>
      <c r="I126" s="32" t="n">
        <f aca="false">G126-H126</f>
        <v>0.0976270496210963</v>
      </c>
    </row>
    <row r="127" customFormat="false" ht="15" hidden="false" customHeight="false" outlineLevel="0" collapsed="false">
      <c r="A127" s="24" t="n">
        <v>40360</v>
      </c>
      <c r="B127" s="26" t="n">
        <v>398.1729</v>
      </c>
      <c r="C127" s="26" t="n">
        <f aca="false">POWER(B127/0.0000000567037441900005, 0.25) - 273.15</f>
        <v>16.3276180500517</v>
      </c>
      <c r="D127" s="26" t="n">
        <f aca="false">($C$297 * A127) + $C$298</f>
        <v>16.3597516675831</v>
      </c>
      <c r="E127" s="26" t="n">
        <f aca="false">D127+273.15</f>
        <v>289.509751667583</v>
      </c>
      <c r="F127" s="18" t="n">
        <v>0.2</v>
      </c>
      <c r="G127" s="18" t="n">
        <v>0.136779</v>
      </c>
      <c r="H127" s="45" t="n">
        <f aca="false">($G$297 * E127) + $G$298</f>
        <v>0.061564717063078</v>
      </c>
      <c r="I127" s="32" t="n">
        <f aca="false">G127-H127</f>
        <v>0.075214282936922</v>
      </c>
    </row>
    <row r="128" customFormat="false" ht="15" hidden="false" customHeight="false" outlineLevel="0" collapsed="false">
      <c r="A128" s="24" t="n">
        <v>40391</v>
      </c>
      <c r="B128" s="26" t="n">
        <v>398.0742</v>
      </c>
      <c r="C128" s="26" t="n">
        <f aca="false">POWER(B128/0.0000000567037441900005, 0.25) - 273.15</f>
        <v>16.3096772904168</v>
      </c>
      <c r="D128" s="26" t="n">
        <f aca="false">($C$297 * A128) + $C$298</f>
        <v>16.3619547469124</v>
      </c>
      <c r="E128" s="26" t="n">
        <f aca="false">D128+273.15</f>
        <v>289.511954746912</v>
      </c>
      <c r="F128" s="18" t="n">
        <v>0.21</v>
      </c>
      <c r="G128" s="18" t="n">
        <v>0.109425</v>
      </c>
      <c r="H128" s="45" t="n">
        <f aca="false">($G$297 * E128) + $G$298</f>
        <v>0.0630979426367446</v>
      </c>
      <c r="I128" s="32" t="n">
        <f aca="false">G128-H128</f>
        <v>0.0463270573632554</v>
      </c>
    </row>
    <row r="129" customFormat="false" ht="15" hidden="false" customHeight="false" outlineLevel="0" collapsed="false">
      <c r="A129" s="24" t="n">
        <v>40422</v>
      </c>
      <c r="B129" s="26" t="n">
        <v>397.9688</v>
      </c>
      <c r="C129" s="26" t="n">
        <f aca="false">POWER(B129/0.0000000567037441900005, 0.25) - 273.15</f>
        <v>16.2905149836695</v>
      </c>
      <c r="D129" s="26" t="n">
        <f aca="false">($C$297 * A129) + $C$298</f>
        <v>16.3641578262418</v>
      </c>
      <c r="E129" s="26" t="n">
        <f aca="false">D129+273.15</f>
        <v>289.514157826242</v>
      </c>
      <c r="F129" s="18" t="n">
        <v>0.19</v>
      </c>
      <c r="G129" s="18" t="n">
        <v>0.0782648</v>
      </c>
      <c r="H129" s="45" t="n">
        <f aca="false">($G$297 * E129) + $G$298</f>
        <v>0.0646311682104113</v>
      </c>
      <c r="I129" s="32" t="n">
        <f aca="false">G129-H129</f>
        <v>0.0136336317895887</v>
      </c>
    </row>
    <row r="130" customFormat="false" ht="15" hidden="false" customHeight="false" outlineLevel="0" collapsed="false">
      <c r="A130" s="24" t="n">
        <v>40452</v>
      </c>
      <c r="B130" s="26" t="n">
        <v>397.8669</v>
      </c>
      <c r="C130" s="26" t="n">
        <f aca="false">POWER(B130/0.0000000567037441900005, 0.25) - 273.15</f>
        <v>16.2719853772794</v>
      </c>
      <c r="D130" s="26" t="n">
        <f aca="false">($C$297 * A130) + $C$298</f>
        <v>16.366289838496</v>
      </c>
      <c r="E130" s="26" t="n">
        <f aca="false">D130+273.15</f>
        <v>289.516289838496</v>
      </c>
      <c r="F130" s="18" t="n">
        <v>0.02</v>
      </c>
      <c r="G130" s="18" t="n">
        <v>0.0464013</v>
      </c>
      <c r="H130" s="45" t="n">
        <f aca="false">($G$297 * E130) + $G$298</f>
        <v>0.0661149348945855</v>
      </c>
      <c r="I130" s="32" t="n">
        <f aca="false">G130-H130</f>
        <v>-0.0197136348945855</v>
      </c>
    </row>
    <row r="131" customFormat="false" ht="15" hidden="false" customHeight="false" outlineLevel="0" collapsed="false">
      <c r="A131" s="24" t="n">
        <v>40483</v>
      </c>
      <c r="B131" s="26" t="n">
        <v>397.7779</v>
      </c>
      <c r="C131" s="26" t="n">
        <f aca="false">POWER(B131/0.0000000567037441900005, 0.25) - 273.15</f>
        <v>16.2557986087062</v>
      </c>
      <c r="D131" s="26" t="n">
        <f aca="false">($C$297 * A131) + $C$298</f>
        <v>16.3684929178254</v>
      </c>
      <c r="E131" s="26" t="n">
        <f aca="false">D131+273.15</f>
        <v>289.518492917825</v>
      </c>
      <c r="F131" s="18" t="n">
        <v>0.01</v>
      </c>
      <c r="G131" s="18" t="n">
        <v>0.0165798</v>
      </c>
      <c r="H131" s="45" t="n">
        <f aca="false">($G$297 * E131) + $G$298</f>
        <v>0.0676481604682522</v>
      </c>
      <c r="I131" s="32" t="n">
        <f aca="false">G131-H131</f>
        <v>-0.0510683604682522</v>
      </c>
    </row>
    <row r="132" customFormat="false" ht="15" hidden="false" customHeight="false" outlineLevel="0" collapsed="false">
      <c r="A132" s="24" t="n">
        <v>40513</v>
      </c>
      <c r="B132" s="26" t="n">
        <v>397.7066</v>
      </c>
      <c r="C132" s="26" t="n">
        <f aca="false">POWER(B132/0.0000000567037441900005, 0.25) - 273.15</f>
        <v>16.2428290466797</v>
      </c>
      <c r="D132" s="26" t="n">
        <f aca="false">($C$297 * A132) + $C$298</f>
        <v>16.3706249300796</v>
      </c>
      <c r="E132" s="26" t="n">
        <f aca="false">D132+273.15</f>
        <v>289.52062493008</v>
      </c>
      <c r="F132" s="18" t="n">
        <v>-0.04</v>
      </c>
      <c r="G132" s="18" t="n">
        <v>-0.0094831</v>
      </c>
      <c r="H132" s="45" t="n">
        <f aca="false">($G$297 * E132) + $G$298</f>
        <v>0.0691319271524264</v>
      </c>
      <c r="I132" s="32" t="n">
        <f aca="false">G132-H132</f>
        <v>-0.0786150271524264</v>
      </c>
    </row>
    <row r="133" customFormat="false" ht="15" hidden="false" customHeight="false" outlineLevel="0" collapsed="false">
      <c r="A133" s="24" t="n">
        <v>40544</v>
      </c>
      <c r="B133" s="26" t="n">
        <v>397.652</v>
      </c>
      <c r="C133" s="26" t="n">
        <f aca="false">POWER(B133/0.0000000567037441900005, 0.25) - 273.15</f>
        <v>16.2328960571335</v>
      </c>
      <c r="D133" s="26" t="n">
        <f aca="false">($C$297 * A133) + $C$298</f>
        <v>16.372828009409</v>
      </c>
      <c r="E133" s="26" t="n">
        <f aca="false">D133+273.15</f>
        <v>289.522828009409</v>
      </c>
      <c r="F133" s="18" t="n">
        <v>-0.21</v>
      </c>
      <c r="G133" s="18" t="n">
        <v>-0.0321761</v>
      </c>
      <c r="H133" s="45" t="n">
        <f aca="false">($G$297 * E133) + $G$298</f>
        <v>0.0706651527260931</v>
      </c>
      <c r="I133" s="32" t="n">
        <f aca="false">G133-H133</f>
        <v>-0.102841252726093</v>
      </c>
    </row>
    <row r="134" customFormat="false" ht="15" hidden="false" customHeight="false" outlineLevel="0" collapsed="false">
      <c r="A134" s="24" t="n">
        <v>40575</v>
      </c>
      <c r="B134" s="26" t="n">
        <v>397.6087</v>
      </c>
      <c r="C134" s="26" t="n">
        <f aca="false">POWER(B134/0.0000000567037441900005, 0.25) - 273.15</f>
        <v>16.2250180689138</v>
      </c>
      <c r="D134" s="26" t="n">
        <f aca="false">($C$297 * A134) + $C$298</f>
        <v>16.3750310887383</v>
      </c>
      <c r="E134" s="26" t="n">
        <f aca="false">D134+273.15</f>
        <v>289.525031088738</v>
      </c>
      <c r="F134" s="18" t="n">
        <v>-0.22</v>
      </c>
      <c r="G134" s="18" t="n">
        <v>-0.052368</v>
      </c>
      <c r="H134" s="45" t="n">
        <f aca="false">($G$297 * E134) + $G$298</f>
        <v>0.0721983782997597</v>
      </c>
      <c r="I134" s="32" t="n">
        <f aca="false">G134-H134</f>
        <v>-0.12456637829976</v>
      </c>
    </row>
    <row r="135" customFormat="false" ht="15" hidden="false" customHeight="false" outlineLevel="0" collapsed="false">
      <c r="A135" s="24" t="n">
        <v>40603</v>
      </c>
      <c r="B135" s="26" t="n">
        <v>397.5725</v>
      </c>
      <c r="C135" s="26" t="n">
        <f aca="false">POWER(B135/0.0000000567037441900005, 0.25) - 273.15</f>
        <v>16.2184313585882</v>
      </c>
      <c r="D135" s="26" t="n">
        <f aca="false">($C$297 * A135) + $C$298</f>
        <v>16.3770209668423</v>
      </c>
      <c r="E135" s="26" t="n">
        <f aca="false">D135+273.15</f>
        <v>289.527020966842</v>
      </c>
      <c r="F135" s="18" t="n">
        <v>-0.32</v>
      </c>
      <c r="G135" s="18" t="n">
        <v>-0.0707647</v>
      </c>
      <c r="H135" s="45" t="n">
        <f aca="false">($G$297 * E135) + $G$298</f>
        <v>0.0735832272050061</v>
      </c>
      <c r="I135" s="32" t="n">
        <f aca="false">G135-H135</f>
        <v>-0.144347927205006</v>
      </c>
    </row>
    <row r="136" customFormat="false" ht="15" hidden="false" customHeight="false" outlineLevel="0" collapsed="false">
      <c r="A136" s="24" t="n">
        <v>40634</v>
      </c>
      <c r="B136" s="26" t="n">
        <v>397.5397</v>
      </c>
      <c r="C136" s="26" t="n">
        <f aca="false">POWER(B136/0.0000000567037441900005, 0.25) - 273.15</f>
        <v>16.212462901136</v>
      </c>
      <c r="D136" s="26" t="n">
        <f aca="false">($C$297 * A136) + $C$298</f>
        <v>16.3792240461716</v>
      </c>
      <c r="E136" s="26" t="n">
        <f aca="false">D136+273.15</f>
        <v>289.529224046172</v>
      </c>
      <c r="F136" s="18" t="n">
        <v>-0.16</v>
      </c>
      <c r="G136" s="18" t="n">
        <v>-0.0880657</v>
      </c>
      <c r="H136" s="45" t="n">
        <f aca="false">($G$297 * E136) + $G$298</f>
        <v>0.0751164527786727</v>
      </c>
      <c r="I136" s="32" t="n">
        <f aca="false">G136-H136</f>
        <v>-0.163182152778673</v>
      </c>
    </row>
    <row r="137" customFormat="false" ht="15" hidden="false" customHeight="false" outlineLevel="0" collapsed="false">
      <c r="A137" s="24" t="n">
        <v>40664</v>
      </c>
      <c r="B137" s="26" t="n">
        <v>397.5084</v>
      </c>
      <c r="C137" s="26" t="n">
        <f aca="false">POWER(B137/0.0000000567037441900005, 0.25) - 273.15</f>
        <v>16.2067670470404</v>
      </c>
      <c r="D137" s="26" t="n">
        <f aca="false">($C$297 * A137) + $C$298</f>
        <v>16.3813560584259</v>
      </c>
      <c r="E137" s="26" t="n">
        <f aca="false">D137+273.15</f>
        <v>289.531356058426</v>
      </c>
      <c r="F137" s="18" t="n">
        <v>-0.13</v>
      </c>
      <c r="G137" s="18" t="n">
        <v>-0.104384</v>
      </c>
      <c r="H137" s="45" t="n">
        <f aca="false">($G$297 * E137) + $G$298</f>
        <v>0.076600219462847</v>
      </c>
      <c r="I137" s="32" t="n">
        <f aca="false">G137-H137</f>
        <v>-0.180984219462847</v>
      </c>
    </row>
    <row r="138" customFormat="false" ht="15" hidden="false" customHeight="false" outlineLevel="0" collapsed="false">
      <c r="A138" s="24" t="n">
        <v>40695</v>
      </c>
      <c r="B138" s="26" t="n">
        <v>397.4794</v>
      </c>
      <c r="C138" s="26" t="n">
        <f aca="false">POWER(B138/0.0000000567037441900005, 0.25) - 273.15</f>
        <v>16.2014894379233</v>
      </c>
      <c r="D138" s="26" t="n">
        <f aca="false">($C$297 * A138) + $C$298</f>
        <v>16.3835591377552</v>
      </c>
      <c r="E138" s="26" t="n">
        <f aca="false">D138+273.15</f>
        <v>289.533559137755</v>
      </c>
      <c r="F138" s="18" t="n">
        <v>0.01</v>
      </c>
      <c r="G138" s="18" t="n">
        <v>-0.118416</v>
      </c>
      <c r="H138" s="45" t="n">
        <f aca="false">($G$297 * E138) + $G$298</f>
        <v>0.0781334450365137</v>
      </c>
      <c r="I138" s="32" t="n">
        <f aca="false">G138-H138</f>
        <v>-0.196549445036514</v>
      </c>
    </row>
    <row r="139" customFormat="false" ht="15" hidden="false" customHeight="false" outlineLevel="0" collapsed="false">
      <c r="A139" s="24" t="n">
        <v>40725</v>
      </c>
      <c r="B139" s="26" t="n">
        <v>397.4583</v>
      </c>
      <c r="C139" s="26" t="n">
        <f aca="false">POWER(B139/0.0000000567037441900005, 0.25) - 273.15</f>
        <v>16.1976493408217</v>
      </c>
      <c r="D139" s="26" t="n">
        <f aca="false">($C$297 * A139) + $C$298</f>
        <v>16.3856911500095</v>
      </c>
      <c r="E139" s="26" t="n">
        <f aca="false">D139+273.15</f>
        <v>289.535691150009</v>
      </c>
      <c r="F139" s="18" t="n">
        <v>0.07</v>
      </c>
      <c r="G139" s="18" t="n">
        <v>-0.12824</v>
      </c>
      <c r="H139" s="45" t="n">
        <f aca="false">($G$297 * E139) + $G$298</f>
        <v>0.0796172117206879</v>
      </c>
      <c r="I139" s="32" t="n">
        <f aca="false">G139-H139</f>
        <v>-0.207857211720688</v>
      </c>
    </row>
    <row r="140" customFormat="false" ht="15" hidden="false" customHeight="false" outlineLevel="0" collapsed="false">
      <c r="A140" s="24" t="n">
        <v>40756</v>
      </c>
      <c r="B140" s="26" t="n">
        <v>397.4523</v>
      </c>
      <c r="C140" s="26" t="n">
        <f aca="false">POWER(B140/0.0000000567037441900005, 0.25) - 273.15</f>
        <v>16.1965573421617</v>
      </c>
      <c r="D140" s="26" t="n">
        <f aca="false">($C$297 * A140) + $C$298</f>
        <v>16.3878942293388</v>
      </c>
      <c r="E140" s="26" t="n">
        <f aca="false">D140+273.15</f>
        <v>289.537894229339</v>
      </c>
      <c r="F140" s="18" t="n">
        <v>0.02</v>
      </c>
      <c r="G140" s="18" t="n">
        <v>-0.133087</v>
      </c>
      <c r="H140" s="45" t="n">
        <f aca="false">($G$297 * E140) + $G$298</f>
        <v>0.0811504372943546</v>
      </c>
      <c r="I140" s="32" t="n">
        <f aca="false">G140-H140</f>
        <v>-0.214237437294355</v>
      </c>
    </row>
    <row r="141" customFormat="false" ht="15" hidden="false" customHeight="false" outlineLevel="0" collapsed="false">
      <c r="A141" s="24" t="n">
        <v>40787</v>
      </c>
      <c r="B141" s="26" t="n">
        <v>397.4644</v>
      </c>
      <c r="C141" s="26" t="n">
        <f aca="false">POWER(B141/0.0000000567037441900005, 0.25) - 273.15</f>
        <v>16.1987595267852</v>
      </c>
      <c r="D141" s="26" t="n">
        <f aca="false">($C$297 * A141) + $C$298</f>
        <v>16.3900973086682</v>
      </c>
      <c r="E141" s="26" t="n">
        <f aca="false">D141+273.15</f>
        <v>289.540097308668</v>
      </c>
      <c r="F141" s="18" t="n">
        <v>-0.01</v>
      </c>
      <c r="G141" s="18" t="n">
        <v>-0.133592</v>
      </c>
      <c r="H141" s="45" t="n">
        <f aca="false">($G$297 * E141) + $G$298</f>
        <v>0.0826836628680212</v>
      </c>
      <c r="I141" s="32" t="n">
        <f aca="false">G141-H141</f>
        <v>-0.216275662868021</v>
      </c>
    </row>
    <row r="142" customFormat="false" ht="15" hidden="false" customHeight="false" outlineLevel="0" collapsed="false">
      <c r="A142" s="24" t="n">
        <v>40817</v>
      </c>
      <c r="B142" s="26" t="n">
        <v>397.4918</v>
      </c>
      <c r="C142" s="26" t="n">
        <f aca="false">POWER(B142/0.0000000567037441900005, 0.25) - 273.15</f>
        <v>16.2037461061276</v>
      </c>
      <c r="D142" s="26" t="n">
        <f aca="false">($C$297 * A142) + $C$298</f>
        <v>16.3922293209224</v>
      </c>
      <c r="E142" s="26" t="n">
        <f aca="false">D142+273.15</f>
        <v>289.542229320922</v>
      </c>
      <c r="F142" s="18" t="n">
        <v>-0.23</v>
      </c>
      <c r="G142" s="18" t="n">
        <v>-0.131499</v>
      </c>
      <c r="H142" s="45" t="n">
        <f aca="false">($G$297 * E142) + $G$298</f>
        <v>0.0841674295521955</v>
      </c>
      <c r="I142" s="32" t="n">
        <f aca="false">G142-H142</f>
        <v>-0.215666429552195</v>
      </c>
    </row>
    <row r="143" customFormat="false" ht="15" hidden="false" customHeight="false" outlineLevel="0" collapsed="false">
      <c r="A143" s="24" t="n">
        <v>40848</v>
      </c>
      <c r="B143" s="26" t="n">
        <v>397.5283</v>
      </c>
      <c r="C143" s="26" t="n">
        <f aca="false">POWER(B143/0.0000000567037441900005, 0.25) - 273.15</f>
        <v>16.210388411751</v>
      </c>
      <c r="D143" s="26" t="n">
        <f aca="false">($C$297 * A143) + $C$298</f>
        <v>16.3944324002518</v>
      </c>
      <c r="E143" s="26" t="n">
        <f aca="false">D143+273.15</f>
        <v>289.544432400252</v>
      </c>
      <c r="F143" s="18" t="n">
        <v>-0.18</v>
      </c>
      <c r="G143" s="18" t="n">
        <v>-0.128675</v>
      </c>
      <c r="H143" s="45" t="n">
        <f aca="false">($G$297 * E143) + $G$298</f>
        <v>0.0857006551258621</v>
      </c>
      <c r="I143" s="32" t="n">
        <f aca="false">G143-H143</f>
        <v>-0.214375655125862</v>
      </c>
    </row>
    <row r="144" customFormat="false" ht="15" hidden="false" customHeight="false" outlineLevel="0" collapsed="false">
      <c r="A144" s="24" t="n">
        <v>40878</v>
      </c>
      <c r="B144" s="26" t="n">
        <v>397.5698</v>
      </c>
      <c r="C144" s="26" t="n">
        <f aca="false">POWER(B144/0.0000000567037441900005, 0.25) - 273.15</f>
        <v>16.2179400665884</v>
      </c>
      <c r="D144" s="26" t="n">
        <f aca="false">($C$297 * A144) + $C$298</f>
        <v>16.396564412506</v>
      </c>
      <c r="E144" s="26" t="n">
        <f aca="false">D144+273.15</f>
        <v>289.546564412506</v>
      </c>
      <c r="F144" s="18" t="n">
        <v>-0.13</v>
      </c>
      <c r="G144" s="18" t="n">
        <v>-0.126326</v>
      </c>
      <c r="H144" s="45" t="n">
        <f aca="false">($G$297 * E144) + $G$298</f>
        <v>0.0871844218100364</v>
      </c>
      <c r="I144" s="32" t="n">
        <f aca="false">G144-H144</f>
        <v>-0.213510421810036</v>
      </c>
    </row>
    <row r="145" customFormat="false" ht="15" hidden="false" customHeight="false" outlineLevel="0" collapsed="false">
      <c r="A145" s="24" t="n">
        <v>40909</v>
      </c>
      <c r="B145" s="26" t="n">
        <v>397.6156</v>
      </c>
      <c r="C145" s="26" t="n">
        <f aca="false">POWER(B145/0.0000000567037441900005, 0.25) - 273.15</f>
        <v>16.226273495814</v>
      </c>
      <c r="D145" s="26" t="n">
        <f aca="false">($C$297 * A145) + $C$298</f>
        <v>16.3987674918354</v>
      </c>
      <c r="E145" s="26" t="n">
        <f aca="false">D145+273.15</f>
        <v>289.548767491835</v>
      </c>
      <c r="F145" s="18" t="n">
        <v>-0.34</v>
      </c>
      <c r="G145" s="18" t="n">
        <v>-0.124303</v>
      </c>
      <c r="H145" s="45" t="n">
        <f aca="false">($G$297 * E145) + $G$298</f>
        <v>0.088717647383703</v>
      </c>
      <c r="I145" s="32" t="n">
        <f aca="false">G145-H145</f>
        <v>-0.213020647383703</v>
      </c>
    </row>
    <row r="146" customFormat="false" ht="15" hidden="false" customHeight="false" outlineLevel="0" collapsed="false">
      <c r="A146" s="24" t="n">
        <v>40940</v>
      </c>
      <c r="B146" s="26" t="n">
        <v>397.666</v>
      </c>
      <c r="C146" s="26" t="n">
        <f aca="false">POWER(B146/0.0000000567037441900005, 0.25) - 273.15</f>
        <v>16.2354430750397</v>
      </c>
      <c r="D146" s="26" t="n">
        <f aca="false">($C$297 * A146) + $C$298</f>
        <v>16.4009705711647</v>
      </c>
      <c r="E146" s="26" t="n">
        <f aca="false">D146+273.15</f>
        <v>289.550970571165</v>
      </c>
      <c r="F146" s="18" t="n">
        <v>-0.39</v>
      </c>
      <c r="G146" s="18" t="n">
        <v>-0.121895</v>
      </c>
      <c r="H146" s="45" t="n">
        <f aca="false">($G$297 * E146) + $G$298</f>
        <v>0.0902508729573697</v>
      </c>
      <c r="I146" s="32" t="n">
        <f aca="false">G146-H146</f>
        <v>-0.21214587295737</v>
      </c>
    </row>
    <row r="147" customFormat="false" ht="15" hidden="false" customHeight="false" outlineLevel="0" collapsed="false">
      <c r="A147" s="24" t="n">
        <v>40969</v>
      </c>
      <c r="B147" s="26" t="n">
        <v>397.7196</v>
      </c>
      <c r="C147" s="26" t="n">
        <f aca="false">POWER(B147/0.0000000567037441900005, 0.25) - 273.15</f>
        <v>16.2451938934433</v>
      </c>
      <c r="D147" s="26" t="n">
        <f aca="false">($C$297 * A147) + $C$298</f>
        <v>16.4030315163438</v>
      </c>
      <c r="E147" s="26" t="n">
        <f aca="false">D147+273.15</f>
        <v>289.553031516344</v>
      </c>
      <c r="F147" s="18" t="n">
        <v>-0.17</v>
      </c>
      <c r="G147" s="18" t="n">
        <v>-0.117425</v>
      </c>
      <c r="H147" s="45" t="n">
        <f aca="false">($G$297 * E147) + $G$298</f>
        <v>0.09168518075208</v>
      </c>
      <c r="I147" s="32" t="n">
        <f aca="false">G147-H147</f>
        <v>-0.20911018075208</v>
      </c>
    </row>
    <row r="148" customFormat="false" ht="15" hidden="false" customHeight="false" outlineLevel="0" collapsed="false">
      <c r="A148" s="24" t="n">
        <v>41000</v>
      </c>
      <c r="B148" s="26" t="n">
        <v>397.7776</v>
      </c>
      <c r="C148" s="26" t="n">
        <f aca="false">POWER(B148/0.0000000567037441900005, 0.25) - 273.15</f>
        <v>16.2557440419718</v>
      </c>
      <c r="D148" s="26" t="n">
        <f aca="false">($C$297 * A148) + $C$298</f>
        <v>16.4052345956732</v>
      </c>
      <c r="E148" s="26" t="n">
        <f aca="false">D148+273.15</f>
        <v>289.555234595673</v>
      </c>
      <c r="F148" s="18" t="n">
        <v>-0.02</v>
      </c>
      <c r="G148" s="18" t="n">
        <v>-0.108676</v>
      </c>
      <c r="H148" s="45" t="n">
        <f aca="false">($G$297 * E148) + $G$298</f>
        <v>0.0932184063257182</v>
      </c>
      <c r="I148" s="32" t="n">
        <f aca="false">G148-H148</f>
        <v>-0.201894406325718</v>
      </c>
    </row>
    <row r="149" customFormat="false" ht="15" hidden="false" customHeight="false" outlineLevel="0" collapsed="false">
      <c r="A149" s="24" t="n">
        <v>41030</v>
      </c>
      <c r="B149" s="26" t="n">
        <v>397.8432</v>
      </c>
      <c r="C149" s="26" t="n">
        <f aca="false">POWER(B149/0.0000000567037441900005, 0.25) - 273.15</f>
        <v>16.2676752334342</v>
      </c>
      <c r="D149" s="26" t="n">
        <f aca="false">($C$297 * A149) + $C$298</f>
        <v>16.4073666079274</v>
      </c>
      <c r="E149" s="26" t="n">
        <f aca="false">D149+273.15</f>
        <v>289.557366607927</v>
      </c>
      <c r="F149" s="18" t="n">
        <v>-0.07</v>
      </c>
      <c r="G149" s="18" t="n">
        <v>-0.0948262</v>
      </c>
      <c r="H149" s="45" t="n">
        <f aca="false">($G$297 * E149) + $G$298</f>
        <v>0.0947021730099209</v>
      </c>
      <c r="I149" s="32" t="n">
        <f aca="false">G149-H149</f>
        <v>-0.189528373009921</v>
      </c>
    </row>
    <row r="150" customFormat="false" ht="15" hidden="false" customHeight="false" outlineLevel="0" collapsed="false">
      <c r="A150" s="24" t="n">
        <v>41061</v>
      </c>
      <c r="B150" s="26" t="n">
        <v>397.9157</v>
      </c>
      <c r="C150" s="26" t="n">
        <f aca="false">POWER(B150/0.0000000567037441900005, 0.25) - 273.15</f>
        <v>16.2808596662093</v>
      </c>
      <c r="D150" s="26" t="n">
        <f aca="false">($C$297 * A150) + $C$298</f>
        <v>16.4095696872568</v>
      </c>
      <c r="E150" s="26" t="n">
        <f aca="false">D150+273.15</f>
        <v>289.559569687257</v>
      </c>
      <c r="F150" s="18" t="n">
        <v>0</v>
      </c>
      <c r="G150" s="18" t="n">
        <v>-0.0769675</v>
      </c>
      <c r="H150" s="45" t="n">
        <f aca="false">($G$297 * E150) + $G$298</f>
        <v>0.0962353985835591</v>
      </c>
      <c r="I150" s="32" t="n">
        <f aca="false">G150-H150</f>
        <v>-0.173202898583559</v>
      </c>
    </row>
    <row r="151" customFormat="false" ht="15" hidden="false" customHeight="false" outlineLevel="0" collapsed="false">
      <c r="A151" s="24" t="n">
        <v>41091</v>
      </c>
      <c r="B151" s="26" t="n">
        <v>397.9875</v>
      </c>
      <c r="C151" s="26" t="n">
        <f aca="false">POWER(B151/0.0000000567037441900005, 0.25) - 273.15</f>
        <v>16.2939150254944</v>
      </c>
      <c r="D151" s="26" t="n">
        <f aca="false">($C$297 * A151) + $C$298</f>
        <v>16.411701699511</v>
      </c>
      <c r="E151" s="26" t="n">
        <f aca="false">D151+273.15</f>
        <v>289.561701699511</v>
      </c>
      <c r="F151" s="18" t="n">
        <v>-0.12</v>
      </c>
      <c r="G151" s="18" t="n">
        <v>-0.0576104</v>
      </c>
      <c r="H151" s="45" t="n">
        <f aca="false">($G$297 * E151) + $G$298</f>
        <v>0.0977191652677618</v>
      </c>
      <c r="I151" s="32" t="n">
        <f aca="false">G151-H151</f>
        <v>-0.155329565267762</v>
      </c>
    </row>
    <row r="152" customFormat="false" ht="15" hidden="false" customHeight="false" outlineLevel="0" collapsed="false">
      <c r="A152" s="24" t="n">
        <v>41122</v>
      </c>
      <c r="B152" s="26" t="n">
        <v>398.0495</v>
      </c>
      <c r="C152" s="26" t="n">
        <f aca="false">POWER(B152/0.0000000567037441900005, 0.25) - 273.15</f>
        <v>16.3051870343319</v>
      </c>
      <c r="D152" s="26" t="n">
        <f aca="false">($C$297 * A152) + $C$298</f>
        <v>16.4139047788404</v>
      </c>
      <c r="E152" s="26" t="n">
        <f aca="false">D152+273.15</f>
        <v>289.56390477884</v>
      </c>
      <c r="F152" s="18" t="n">
        <v>-0.05</v>
      </c>
      <c r="G152" s="18" t="n">
        <v>-0.039453</v>
      </c>
      <c r="H152" s="45" t="n">
        <f aca="false">($G$297 * E152) + $G$298</f>
        <v>0.0992523908414285</v>
      </c>
      <c r="I152" s="32" t="n">
        <f aca="false">G152-H152</f>
        <v>-0.138705390841428</v>
      </c>
    </row>
    <row r="153" customFormat="false" ht="15" hidden="false" customHeight="false" outlineLevel="0" collapsed="false">
      <c r="A153" s="24" t="n">
        <v>41153</v>
      </c>
      <c r="B153" s="26" t="n">
        <v>398.0956</v>
      </c>
      <c r="C153" s="26" t="n">
        <f aca="false">POWER(B153/0.0000000567037441900005, 0.25) - 273.15</f>
        <v>16.3135674647993</v>
      </c>
      <c r="D153" s="26" t="n">
        <f aca="false">($C$297 * A153) + $C$298</f>
        <v>16.4161078581697</v>
      </c>
      <c r="E153" s="26" t="n">
        <f aca="false">D153+273.15</f>
        <v>289.56610785817</v>
      </c>
      <c r="F153" s="18" t="n">
        <v>0.04</v>
      </c>
      <c r="G153" s="18" t="n">
        <v>-0.0240744</v>
      </c>
      <c r="H153" s="45" t="n">
        <f aca="false">($G$297 * E153) + $G$298</f>
        <v>0.100785616415067</v>
      </c>
      <c r="I153" s="32" t="n">
        <f aca="false">G153-H153</f>
        <v>-0.124860016415067</v>
      </c>
    </row>
    <row r="154" customFormat="false" ht="15" hidden="false" customHeight="false" outlineLevel="0" collapsed="false">
      <c r="A154" s="24" t="n">
        <v>41183</v>
      </c>
      <c r="B154" s="26" t="n">
        <v>398.1228</v>
      </c>
      <c r="C154" s="26" t="n">
        <f aca="false">POWER(B154/0.0000000567037441900005, 0.25) - 273.15</f>
        <v>16.318511759154</v>
      </c>
      <c r="D154" s="26" t="n">
        <f aca="false">($C$297 * A154) + $C$298</f>
        <v>16.418239870424</v>
      </c>
      <c r="E154" s="26" t="n">
        <f aca="false">D154+273.15</f>
        <v>289.568239870424</v>
      </c>
      <c r="F154" s="18" t="n">
        <v>0.05</v>
      </c>
      <c r="G154" s="18" t="n">
        <v>-0.0121671</v>
      </c>
      <c r="H154" s="45" t="n">
        <f aca="false">($G$297 * E154) + $G$298</f>
        <v>0.102269383099269</v>
      </c>
      <c r="I154" s="32" t="n">
        <f aca="false">G154-H154</f>
        <v>-0.114436483099269</v>
      </c>
    </row>
    <row r="155" customFormat="false" ht="15" hidden="false" customHeight="false" outlineLevel="0" collapsed="false">
      <c r="A155" s="24" t="n">
        <v>41214</v>
      </c>
      <c r="B155" s="26" t="n">
        <v>398.1322</v>
      </c>
      <c r="C155" s="26" t="n">
        <f aca="false">POWER(B155/0.0000000567037441900005, 0.25) - 273.15</f>
        <v>16.3202203902089</v>
      </c>
      <c r="D155" s="26" t="n">
        <f aca="false">($C$297 * A155) + $C$298</f>
        <v>16.4204429497533</v>
      </c>
      <c r="E155" s="26" t="n">
        <f aca="false">D155+273.15</f>
        <v>289.570442949753</v>
      </c>
      <c r="F155" s="18" t="n">
        <v>0.02</v>
      </c>
      <c r="G155" s="18" t="n">
        <v>-0.00388928</v>
      </c>
      <c r="H155" s="45" t="n">
        <f aca="false">($G$297 * E155) + $G$298</f>
        <v>0.103802608672908</v>
      </c>
      <c r="I155" s="32" t="n">
        <f aca="false">G155-H155</f>
        <v>-0.107691888672908</v>
      </c>
    </row>
    <row r="156" customFormat="false" ht="15" hidden="false" customHeight="false" outlineLevel="0" collapsed="false">
      <c r="A156" s="24" t="n">
        <v>41244</v>
      </c>
      <c r="B156" s="26" t="n">
        <v>398.1257</v>
      </c>
      <c r="C156" s="26" t="n">
        <f aca="false">POWER(B156/0.0000000567037441900005, 0.25) - 273.15</f>
        <v>16.3190388932387</v>
      </c>
      <c r="D156" s="26" t="n">
        <f aca="false">($C$297 * A156) + $C$298</f>
        <v>16.4225749620075</v>
      </c>
      <c r="E156" s="26" t="n">
        <f aca="false">D156+273.15</f>
        <v>289.572574962008</v>
      </c>
      <c r="F156" s="18" t="n">
        <v>0</v>
      </c>
      <c r="G156" s="18" t="n">
        <v>0.00135369</v>
      </c>
      <c r="H156" s="45" t="n">
        <f aca="false">($G$297 * E156) + $G$298</f>
        <v>0.10528637535711</v>
      </c>
      <c r="I156" s="32" t="n">
        <f aca="false">G156-H156</f>
        <v>-0.10393268535711</v>
      </c>
    </row>
    <row r="157" customFormat="false" ht="15" hidden="false" customHeight="false" outlineLevel="0" collapsed="false">
      <c r="A157" s="24" t="n">
        <v>41275</v>
      </c>
      <c r="B157" s="26" t="n">
        <v>398.1078</v>
      </c>
      <c r="C157" s="26" t="n">
        <f aca="false">POWER(B157/0.0000000567037441900005, 0.25) - 273.15</f>
        <v>16.3157851575719</v>
      </c>
      <c r="D157" s="26" t="n">
        <f aca="false">($C$297 * A157) + $C$298</f>
        <v>16.4247780413369</v>
      </c>
      <c r="E157" s="26" t="n">
        <f aca="false">D157+273.15</f>
        <v>289.574778041337</v>
      </c>
      <c r="F157" s="18" t="n">
        <v>0.31</v>
      </c>
      <c r="G157" s="18" t="n">
        <v>0.00507454</v>
      </c>
      <c r="H157" s="45" t="n">
        <f aca="false">($G$297 * E157) + $G$298</f>
        <v>0.106819600930777</v>
      </c>
      <c r="I157" s="32" t="n">
        <f aca="false">G157-H157</f>
        <v>-0.101745060930777</v>
      </c>
    </row>
    <row r="158" customFormat="false" ht="15" hidden="false" customHeight="false" outlineLevel="0" collapsed="false">
      <c r="A158" s="24" t="n">
        <v>41306</v>
      </c>
      <c r="B158" s="26" t="n">
        <v>398.086</v>
      </c>
      <c r="C158" s="26" t="n">
        <f aca="false">POWER(B158/0.0000000567037441900005, 0.25) - 273.15</f>
        <v>16.311822359241</v>
      </c>
      <c r="D158" s="26" t="n">
        <f aca="false">($C$297 * A158) + $C$298</f>
        <v>16.4269811206663</v>
      </c>
      <c r="E158" s="26" t="n">
        <f aca="false">D158+273.15</f>
        <v>289.576981120666</v>
      </c>
      <c r="F158" s="18" t="n">
        <v>-0.03</v>
      </c>
      <c r="G158" s="18" t="n">
        <v>0.00828577</v>
      </c>
      <c r="H158" s="45" t="n">
        <f aca="false">($G$297 * E158) + $G$298</f>
        <v>0.108352826504415</v>
      </c>
      <c r="I158" s="32" t="n">
        <f aca="false">G158-H158</f>
        <v>-0.100067056504415</v>
      </c>
    </row>
    <row r="159" customFormat="false" ht="15" hidden="false" customHeight="false" outlineLevel="0" collapsed="false">
      <c r="A159" s="24" t="n">
        <v>41334</v>
      </c>
      <c r="B159" s="26" t="n">
        <v>398.0679</v>
      </c>
      <c r="C159" s="26" t="n">
        <f aca="false">POWER(B159/0.0000000567037441900005, 0.25) - 273.15</f>
        <v>16.3085320222797</v>
      </c>
      <c r="D159" s="26" t="n">
        <f aca="false">($C$297 * A159) + $C$298</f>
        <v>16.4289709987702</v>
      </c>
      <c r="E159" s="26" t="n">
        <f aca="false">D159+273.15</f>
        <v>289.57897099877</v>
      </c>
      <c r="F159" s="18" t="n">
        <v>-0.02</v>
      </c>
      <c r="G159" s="18" t="n">
        <v>0.0107071</v>
      </c>
      <c r="H159" s="45" t="n">
        <f aca="false">($G$297 * E159) + $G$298</f>
        <v>0.10973767540969</v>
      </c>
      <c r="I159" s="32" t="n">
        <f aca="false">G159-H159</f>
        <v>-0.0990305754096899</v>
      </c>
    </row>
    <row r="160" customFormat="false" ht="15" hidden="false" customHeight="false" outlineLevel="0" collapsed="false">
      <c r="A160" s="24" t="n">
        <v>41365</v>
      </c>
      <c r="B160" s="26" t="n">
        <v>398.0551</v>
      </c>
      <c r="C160" s="26" t="n">
        <f aca="false">POWER(B160/0.0000000567037441900005, 0.25) - 273.15</f>
        <v>16.3062050864182</v>
      </c>
      <c r="D160" s="26" t="n">
        <f aca="false">($C$297 * A160) + $C$298</f>
        <v>16.4311740780996</v>
      </c>
      <c r="E160" s="26" t="n">
        <f aca="false">D160+273.15</f>
        <v>289.5811740781</v>
      </c>
      <c r="F160" s="18" t="n">
        <v>-0.06</v>
      </c>
      <c r="G160" s="18" t="n">
        <v>0.0113164</v>
      </c>
      <c r="H160" s="45" t="n">
        <f aca="false">($G$297 * E160) + $G$298</f>
        <v>0.1112709009833</v>
      </c>
      <c r="I160" s="32" t="n">
        <f aca="false">G160-H160</f>
        <v>-0.0999545009832997</v>
      </c>
    </row>
    <row r="161" customFormat="false" ht="15" hidden="false" customHeight="false" outlineLevel="0" collapsed="false">
      <c r="A161" s="24" t="n">
        <v>41395</v>
      </c>
      <c r="B161" s="26" t="n">
        <v>398.0435</v>
      </c>
      <c r="C161" s="26" t="n">
        <f aca="false">POWER(B161/0.0000000567037441900005, 0.25) - 273.15</f>
        <v>16.304096252319</v>
      </c>
      <c r="D161" s="26" t="n">
        <f aca="false">($C$297 * A161) + $C$298</f>
        <v>16.4333060903538</v>
      </c>
      <c r="E161" s="26" t="n">
        <f aca="false">D161+273.15</f>
        <v>289.583306090354</v>
      </c>
      <c r="F161" s="18" t="n">
        <v>-0.12</v>
      </c>
      <c r="G161" s="18" t="n">
        <v>0.0094914</v>
      </c>
      <c r="H161" s="45" t="n">
        <f aca="false">($G$297 * E161) + $G$298</f>
        <v>0.112754667667531</v>
      </c>
      <c r="I161" s="32" t="n">
        <f aca="false">G161-H161</f>
        <v>-0.103263267667531</v>
      </c>
    </row>
    <row r="162" customFormat="false" ht="15" hidden="false" customHeight="false" outlineLevel="0" collapsed="false">
      <c r="A162" s="24" t="n">
        <v>41426</v>
      </c>
      <c r="B162" s="26" t="n">
        <v>398.032</v>
      </c>
      <c r="C162" s="26" t="n">
        <f aca="false">POWER(B162/0.0000000567037441900005, 0.25) - 273.15</f>
        <v>16.3020055523253</v>
      </c>
      <c r="D162" s="26" t="n">
        <f aca="false">($C$297 * A162) + $C$298</f>
        <v>16.4355091696832</v>
      </c>
      <c r="E162" s="26" t="n">
        <f aca="false">D162+273.15</f>
        <v>289.585509169683</v>
      </c>
      <c r="F162" s="18" t="n">
        <v>0.08</v>
      </c>
      <c r="G162" s="18" t="n">
        <v>0.00537903</v>
      </c>
      <c r="H162" s="45" t="n">
        <f aca="false">($G$297 * E162) + $G$298</f>
        <v>0.114287893241197</v>
      </c>
      <c r="I162" s="32" t="n">
        <f aca="false">G162-H162</f>
        <v>-0.108908863241197</v>
      </c>
    </row>
    <row r="163" customFormat="false" ht="15" hidden="false" customHeight="false" outlineLevel="0" collapsed="false">
      <c r="A163" s="24" t="n">
        <v>41456</v>
      </c>
      <c r="B163" s="26" t="n">
        <v>398.0241</v>
      </c>
      <c r="C163" s="26" t="n">
        <f aca="false">POWER(B163/0.0000000567037441900005, 0.25) - 273.15</f>
        <v>16.3005693060792</v>
      </c>
      <c r="D163" s="26" t="n">
        <f aca="false">($C$297 * A163) + $C$298</f>
        <v>16.4376411819374</v>
      </c>
      <c r="E163" s="26" t="n">
        <f aca="false">D163+273.15</f>
        <v>289.587641181937</v>
      </c>
      <c r="F163" s="18" t="n">
        <v>-0.08</v>
      </c>
      <c r="G163" s="18" t="n">
        <v>0.000180922</v>
      </c>
      <c r="H163" s="45" t="n">
        <f aca="false">($G$297 * E163) + $G$298</f>
        <v>0.115771659925372</v>
      </c>
      <c r="I163" s="32" t="n">
        <f aca="false">G163-H163</f>
        <v>-0.115590737925372</v>
      </c>
    </row>
    <row r="164" customFormat="false" ht="15" hidden="false" customHeight="false" outlineLevel="0" collapsed="false">
      <c r="A164" s="24" t="n">
        <v>41487</v>
      </c>
      <c r="B164" s="26" t="n">
        <v>398.0242</v>
      </c>
      <c r="C164" s="26" t="n">
        <f aca="false">POWER(B164/0.0000000567037441900005, 0.25) - 273.15</f>
        <v>16.300587486545</v>
      </c>
      <c r="D164" s="26" t="n">
        <f aca="false">($C$297 * A164) + $C$298</f>
        <v>16.4398442612668</v>
      </c>
      <c r="E164" s="26" t="n">
        <f aca="false">D164+273.15</f>
        <v>289.589844261267</v>
      </c>
      <c r="F164" s="18" t="n">
        <v>-0.07</v>
      </c>
      <c r="G164" s="18" t="n">
        <v>-0.00444152</v>
      </c>
      <c r="H164" s="45" t="n">
        <f aca="false">($G$297 * E164) + $G$298</f>
        <v>0.117304885499038</v>
      </c>
      <c r="I164" s="32" t="n">
        <f aca="false">G164-H164</f>
        <v>-0.121746405499038</v>
      </c>
    </row>
    <row r="165" customFormat="false" ht="15" hidden="false" customHeight="false" outlineLevel="0" collapsed="false">
      <c r="A165" s="24" t="n">
        <v>41518</v>
      </c>
      <c r="B165" s="26" t="n">
        <v>398.0347</v>
      </c>
      <c r="C165" s="26" t="n">
        <f aca="false">POWER(B165/0.0000000567037441900005, 0.25) - 273.15</f>
        <v>16.3024964163935</v>
      </c>
      <c r="D165" s="26" t="n">
        <f aca="false">($C$297 * A165) + $C$298</f>
        <v>16.4420473405961</v>
      </c>
      <c r="E165" s="26" t="n">
        <f aca="false">D165+273.15</f>
        <v>289.592047340596</v>
      </c>
      <c r="F165" s="18" t="n">
        <v>0.06</v>
      </c>
      <c r="G165" s="18" t="n">
        <v>-0.00694572</v>
      </c>
      <c r="H165" s="45" t="n">
        <f aca="false">($G$297 * E165) + $G$298</f>
        <v>0.118838111072648</v>
      </c>
      <c r="I165" s="32" t="n">
        <f aca="false">G165-H165</f>
        <v>-0.125783831072648</v>
      </c>
    </row>
    <row r="166" customFormat="false" ht="15" hidden="false" customHeight="false" outlineLevel="0" collapsed="false">
      <c r="A166" s="24" t="n">
        <v>41548</v>
      </c>
      <c r="B166" s="26" t="n">
        <v>398.056</v>
      </c>
      <c r="C166" s="26" t="n">
        <f aca="false">POWER(B166/0.0000000567037441900005, 0.25) - 273.15</f>
        <v>16.3063687009302</v>
      </c>
      <c r="D166" s="26" t="n">
        <f aca="false">($C$297 * A166) + $C$298</f>
        <v>16.4441793528504</v>
      </c>
      <c r="E166" s="26" t="n">
        <f aca="false">D166+273.15</f>
        <v>289.59417935285</v>
      </c>
      <c r="F166" s="18" t="n">
        <v>0.03</v>
      </c>
      <c r="G166" s="18" t="n">
        <v>-0.00621089</v>
      </c>
      <c r="H166" s="45" t="n">
        <f aca="false">($G$297 * E166) + $G$298</f>
        <v>0.120321877756879</v>
      </c>
      <c r="I166" s="32" t="n">
        <f aca="false">G166-H166</f>
        <v>-0.126532767756879</v>
      </c>
    </row>
    <row r="167" customFormat="false" ht="15" hidden="false" customHeight="false" outlineLevel="0" collapsed="false">
      <c r="A167" s="24" t="n">
        <v>41579</v>
      </c>
      <c r="B167" s="26" t="n">
        <v>398.0879</v>
      </c>
      <c r="C167" s="26" t="n">
        <f aca="false">POWER(B167/0.0000000567037441900005, 0.25) - 273.15</f>
        <v>16.3121677472213</v>
      </c>
      <c r="D167" s="26" t="n">
        <f aca="false">($C$297 * A167) + $C$298</f>
        <v>16.4463824321797</v>
      </c>
      <c r="E167" s="26" t="n">
        <f aca="false">D167+273.15</f>
        <v>289.59638243218</v>
      </c>
      <c r="F167" s="18" t="n">
        <v>-0.08</v>
      </c>
      <c r="G167" s="18" t="n">
        <v>-0.00209939</v>
      </c>
      <c r="H167" s="45" t="n">
        <f aca="false">($G$297 * E167) + $G$298</f>
        <v>0.121855103330546</v>
      </c>
      <c r="I167" s="32" t="n">
        <f aca="false">G167-H167</f>
        <v>-0.123954493330546</v>
      </c>
    </row>
    <row r="168" customFormat="false" ht="15" hidden="false" customHeight="false" outlineLevel="0" collapsed="false">
      <c r="A168" s="24" t="n">
        <v>41609</v>
      </c>
      <c r="B168" s="26" t="n">
        <v>398.1303</v>
      </c>
      <c r="C168" s="26" t="n">
        <f aca="false">POWER(B168/0.0000000567037441900005, 0.25) - 273.15</f>
        <v>16.3198750310524</v>
      </c>
      <c r="D168" s="26" t="n">
        <f aca="false">($C$297 * A168) + $C$298</f>
        <v>16.4485144444339</v>
      </c>
      <c r="E168" s="26" t="n">
        <f aca="false">D168+273.15</f>
        <v>289.598514444434</v>
      </c>
      <c r="F168" s="18" t="n">
        <v>0.02</v>
      </c>
      <c r="G168" s="18" t="n">
        <v>0.00470527</v>
      </c>
      <c r="H168" s="45" t="n">
        <f aca="false">($G$297 * E168) + $G$298</f>
        <v>0.12333887001472</v>
      </c>
      <c r="I168" s="32" t="n">
        <f aca="false">G168-H168</f>
        <v>-0.11863360001472</v>
      </c>
    </row>
    <row r="169" customFormat="false" ht="15" hidden="false" customHeight="false" outlineLevel="0" collapsed="false">
      <c r="A169" s="24" t="n">
        <v>41640</v>
      </c>
      <c r="B169" s="26" t="n">
        <v>398.179</v>
      </c>
      <c r="C169" s="26" t="n">
        <f aca="false">POWER(B169/0.0000000567037441900005, 0.25) - 273.15</f>
        <v>16.328726741355</v>
      </c>
      <c r="D169" s="26" t="n">
        <f aca="false">($C$297 * A169) + $C$298</f>
        <v>16.4507175237633</v>
      </c>
      <c r="E169" s="26" t="n">
        <f aca="false">D169+273.15</f>
        <v>289.600717523763</v>
      </c>
      <c r="F169" s="18" t="n">
        <v>0.07</v>
      </c>
      <c r="G169" s="18" t="n">
        <v>0.0126392</v>
      </c>
      <c r="H169" s="45" t="n">
        <f aca="false">($G$297 * E169) + $G$298</f>
        <v>0.124872095588387</v>
      </c>
      <c r="I169" s="32" t="n">
        <f aca="false">G169-H169</f>
        <v>-0.112232895588387</v>
      </c>
    </row>
    <row r="170" customFormat="false" ht="15" hidden="false" customHeight="false" outlineLevel="0" collapsed="false">
      <c r="A170" s="24" t="n">
        <v>41671</v>
      </c>
      <c r="B170" s="26" t="n">
        <v>398.2261</v>
      </c>
      <c r="C170" s="26" t="n">
        <f aca="false">POWER(B170/0.0000000567037441900005, 0.25) - 273.15</f>
        <v>16.3372868633552</v>
      </c>
      <c r="D170" s="26" t="n">
        <f aca="false">($C$297 * A170) + $C$298</f>
        <v>16.4529206030927</v>
      </c>
      <c r="E170" s="26" t="n">
        <f aca="false">D170+273.15</f>
        <v>289.602920603093</v>
      </c>
      <c r="F170" s="18" t="n">
        <v>-0.01</v>
      </c>
      <c r="G170" s="18" t="n">
        <v>0.0207598</v>
      </c>
      <c r="H170" s="45" t="n">
        <f aca="false">($G$297 * E170) + $G$298</f>
        <v>0.126405321162054</v>
      </c>
      <c r="I170" s="32" t="n">
        <f aca="false">G170-H170</f>
        <v>-0.105645521162054</v>
      </c>
    </row>
    <row r="171" customFormat="false" ht="15" hidden="false" customHeight="false" outlineLevel="0" collapsed="false">
      <c r="A171" s="24" t="n">
        <v>41699</v>
      </c>
      <c r="B171" s="26" t="n">
        <v>398.2664</v>
      </c>
      <c r="C171" s="26" t="n">
        <f aca="false">POWER(B171/0.0000000567037441900005, 0.25) - 273.15</f>
        <v>16.3446105263161</v>
      </c>
      <c r="D171" s="26" t="n">
        <f aca="false">($C$297 * A171) + $C$298</f>
        <v>16.4549104811966</v>
      </c>
      <c r="E171" s="26" t="n">
        <f aca="false">D171+273.15</f>
        <v>289.604910481197</v>
      </c>
      <c r="F171" s="18" t="n">
        <v>-0.02</v>
      </c>
      <c r="G171" s="18" t="n">
        <v>0.0286129</v>
      </c>
      <c r="H171" s="45" t="n">
        <f aca="false">($G$297 * E171) + $G$298</f>
        <v>0.127790170067271</v>
      </c>
      <c r="I171" s="32" t="n">
        <f aca="false">G171-H171</f>
        <v>-0.0991772700672714</v>
      </c>
    </row>
    <row r="172" customFormat="false" ht="15" hidden="false" customHeight="false" outlineLevel="0" collapsed="false">
      <c r="A172" s="24" t="n">
        <v>41730</v>
      </c>
      <c r="B172" s="26" t="n">
        <v>398.2989</v>
      </c>
      <c r="C172" s="26" t="n">
        <f aca="false">POWER(B172/0.0000000567037441900005, 0.25) - 273.15</f>
        <v>16.3505163012826</v>
      </c>
      <c r="D172" s="26" t="n">
        <f aca="false">($C$297 * A172) + $C$298</f>
        <v>16.457113560526</v>
      </c>
      <c r="E172" s="26" t="n">
        <f aca="false">D172+273.15</f>
        <v>289.607113560526</v>
      </c>
      <c r="F172" s="18" t="n">
        <v>0</v>
      </c>
      <c r="G172" s="18" t="n">
        <v>0.0360301</v>
      </c>
      <c r="H172" s="45" t="n">
        <f aca="false">($G$297 * E172) + $G$298</f>
        <v>0.129323395640938</v>
      </c>
      <c r="I172" s="32" t="n">
        <f aca="false">G172-H172</f>
        <v>-0.0932932956409381</v>
      </c>
    </row>
    <row r="173" customFormat="false" ht="15" hidden="false" customHeight="false" outlineLevel="0" collapsed="false">
      <c r="A173" s="24" t="n">
        <v>41760</v>
      </c>
      <c r="B173" s="26" t="n">
        <v>398.326</v>
      </c>
      <c r="C173" s="26" t="n">
        <f aca="false">POWER(B173/0.0000000567037441900005, 0.25) - 273.15</f>
        <v>16.3554405326981</v>
      </c>
      <c r="D173" s="26" t="n">
        <f aca="false">($C$297 * A173) + $C$298</f>
        <v>16.4592455727802</v>
      </c>
      <c r="E173" s="26" t="n">
        <f aca="false">D173+273.15</f>
        <v>289.60924557278</v>
      </c>
      <c r="F173" s="18" t="n">
        <v>0.12</v>
      </c>
      <c r="G173" s="18" t="n">
        <v>0.042871</v>
      </c>
      <c r="H173" s="45" t="n">
        <f aca="false">($G$297 * E173) + $G$298</f>
        <v>0.130807162325112</v>
      </c>
      <c r="I173" s="32" t="n">
        <f aca="false">G173-H173</f>
        <v>-0.0879361623251124</v>
      </c>
    </row>
    <row r="174" customFormat="false" ht="15" hidden="false" customHeight="false" outlineLevel="0" collapsed="false">
      <c r="A174" s="24" t="n">
        <v>41791</v>
      </c>
      <c r="B174" s="26" t="n">
        <v>398.349</v>
      </c>
      <c r="C174" s="26" t="n">
        <f aca="false">POWER(B174/0.0000000567037441900005, 0.25) - 273.15</f>
        <v>16.3596195725782</v>
      </c>
      <c r="D174" s="26" t="n">
        <f aca="false">($C$297 * A174) + $C$298</f>
        <v>16.4614486521096</v>
      </c>
      <c r="E174" s="26" t="n">
        <f aca="false">D174+273.15</f>
        <v>289.61144865211</v>
      </c>
      <c r="F174" s="18" t="n">
        <v>0.12</v>
      </c>
      <c r="G174" s="18" t="n">
        <v>0.0488652</v>
      </c>
      <c r="H174" s="45" t="n">
        <f aca="false">($G$297 * E174) + $G$298</f>
        <v>0.132340387898779</v>
      </c>
      <c r="I174" s="32" t="n">
        <f aca="false">G174-H174</f>
        <v>-0.083475187898779</v>
      </c>
    </row>
    <row r="175" customFormat="false" ht="15" hidden="false" customHeight="false" outlineLevel="0" collapsed="false">
      <c r="A175" s="24" t="n">
        <v>41821</v>
      </c>
      <c r="B175" s="26" t="n">
        <v>398.3686</v>
      </c>
      <c r="C175" s="26" t="n">
        <f aca="false">POWER(B175/0.0000000567037441900005, 0.25) - 273.15</f>
        <v>16.3631806985303</v>
      </c>
      <c r="D175" s="26" t="n">
        <f aca="false">($C$297 * A175) + $C$298</f>
        <v>16.4635806643638</v>
      </c>
      <c r="E175" s="26" t="n">
        <f aca="false">D175+273.15</f>
        <v>289.613580664364</v>
      </c>
      <c r="F175" s="18" t="n">
        <v>0.09</v>
      </c>
      <c r="G175" s="18" t="n">
        <v>0.0538917</v>
      </c>
      <c r="H175" s="45" t="n">
        <f aca="false">($G$297 * E175) + $G$298</f>
        <v>0.133824154582953</v>
      </c>
      <c r="I175" s="32" t="n">
        <f aca="false">G175-H175</f>
        <v>-0.0799324545829533</v>
      </c>
    </row>
    <row r="176" customFormat="false" ht="15" hidden="false" customHeight="false" outlineLevel="0" collapsed="false">
      <c r="A176" s="24" t="n">
        <v>41852</v>
      </c>
      <c r="B176" s="26" t="n">
        <v>398.3872</v>
      </c>
      <c r="C176" s="26" t="n">
        <f aca="false">POWER(B176/0.0000000567037441900005, 0.25) - 273.15</f>
        <v>16.3665600128633</v>
      </c>
      <c r="D176" s="26" t="n">
        <f aca="false">($C$297 * A176) + $C$298</f>
        <v>16.4657837436932</v>
      </c>
      <c r="E176" s="26" t="n">
        <f aca="false">D176+273.15</f>
        <v>289.615783743693</v>
      </c>
      <c r="F176" s="18" t="n">
        <v>-0.06</v>
      </c>
      <c r="G176" s="18" t="n">
        <v>0.0582813</v>
      </c>
      <c r="H176" s="45" t="n">
        <f aca="false">($G$297 * E176) + $G$298</f>
        <v>0.13535738015662</v>
      </c>
      <c r="I176" s="32" t="n">
        <f aca="false">G176-H176</f>
        <v>-0.0770760801566199</v>
      </c>
    </row>
    <row r="177" customFormat="false" ht="15" hidden="false" customHeight="false" outlineLevel="0" collapsed="false">
      <c r="A177" s="24" t="n">
        <v>41883</v>
      </c>
      <c r="B177" s="26" t="n">
        <v>398.4087</v>
      </c>
      <c r="C177" s="26" t="n">
        <f aca="false">POWER(B177/0.0000000567037441900005, 0.25) - 273.15</f>
        <v>16.3704660620985</v>
      </c>
      <c r="D177" s="26" t="n">
        <f aca="false">($C$297 * A177) + $C$298</f>
        <v>16.4679868230225</v>
      </c>
      <c r="E177" s="26" t="n">
        <f aca="false">D177+273.15</f>
        <v>289.617986823023</v>
      </c>
      <c r="F177" s="18" t="n">
        <v>-0.01</v>
      </c>
      <c r="G177" s="18" t="n">
        <v>0.0623411</v>
      </c>
      <c r="H177" s="45" t="n">
        <f aca="false">($G$297 * E177) + $G$298</f>
        <v>0.136890605730287</v>
      </c>
      <c r="I177" s="32" t="n">
        <f aca="false">G177-H177</f>
        <v>-0.0745495057302866</v>
      </c>
    </row>
    <row r="178" customFormat="false" ht="15" hidden="false" customHeight="false" outlineLevel="0" collapsed="false">
      <c r="A178" s="24" t="n">
        <v>41913</v>
      </c>
      <c r="B178" s="26" t="n">
        <v>398.4365</v>
      </c>
      <c r="C178" s="26" t="n">
        <f aca="false">POWER(B178/0.0000000567037441900005, 0.25) - 273.15</f>
        <v>16.3755164402396</v>
      </c>
      <c r="D178" s="26" t="n">
        <f aca="false">($C$297 * A178) + $C$298</f>
        <v>16.4701188352768</v>
      </c>
      <c r="E178" s="26" t="n">
        <f aca="false">D178+273.15</f>
        <v>289.620118835277</v>
      </c>
      <c r="F178" s="18" t="n">
        <v>0.09</v>
      </c>
      <c r="G178" s="18" t="n">
        <v>0.066261</v>
      </c>
      <c r="H178" s="45" t="n">
        <f aca="false">($G$297 * E178) + $G$298</f>
        <v>0.138374372414461</v>
      </c>
      <c r="I178" s="32" t="n">
        <f aca="false">G178-H178</f>
        <v>-0.0721133724144608</v>
      </c>
    </row>
    <row r="179" customFormat="false" ht="15" hidden="false" customHeight="false" outlineLevel="0" collapsed="false">
      <c r="A179" s="24" t="n">
        <v>41944</v>
      </c>
      <c r="B179" s="26" t="n">
        <v>398.4712</v>
      </c>
      <c r="C179" s="26" t="n">
        <f aca="false">POWER(B179/0.0000000567037441900005, 0.25) - 273.15</f>
        <v>16.3818199586976</v>
      </c>
      <c r="D179" s="26" t="n">
        <f aca="false">($C$297 * A179) + $C$298</f>
        <v>16.4723219146061</v>
      </c>
      <c r="E179" s="26" t="n">
        <f aca="false">D179+273.15</f>
        <v>289.622321914606</v>
      </c>
      <c r="F179" s="18" t="n">
        <v>0.11</v>
      </c>
      <c r="G179" s="18" t="n">
        <v>0.0704725</v>
      </c>
      <c r="H179" s="45" t="n">
        <f aca="false">($G$297 * E179) + $G$298</f>
        <v>0.139907597988127</v>
      </c>
      <c r="I179" s="32" t="n">
        <f aca="false">G179-H179</f>
        <v>-0.0694350979881275</v>
      </c>
    </row>
    <row r="180" customFormat="false" ht="15" hidden="false" customHeight="false" outlineLevel="0" collapsed="false">
      <c r="A180" s="24" t="n">
        <v>41974</v>
      </c>
      <c r="B180" s="26" t="n">
        <v>398.5132</v>
      </c>
      <c r="C180" s="26" t="n">
        <f aca="false">POWER(B180/0.0000000567037441900005, 0.25) - 273.15</f>
        <v>16.3894490268821</v>
      </c>
      <c r="D180" s="26" t="n">
        <f aca="false">($C$297 * A180) + $C$298</f>
        <v>16.4744539268603</v>
      </c>
      <c r="E180" s="26" t="n">
        <f aca="false">D180+273.15</f>
        <v>289.62445392686</v>
      </c>
      <c r="F180" s="18" t="n">
        <v>0.11</v>
      </c>
      <c r="G180" s="18" t="n">
        <v>0.0751735</v>
      </c>
      <c r="H180" s="45" t="n">
        <f aca="false">($G$297 * E180) + $G$298</f>
        <v>0.141391364672302</v>
      </c>
      <c r="I180" s="32" t="n">
        <f aca="false">G180-H180</f>
        <v>-0.0662178646723017</v>
      </c>
    </row>
    <row r="181" customFormat="false" ht="15" hidden="false" customHeight="false" outlineLevel="0" collapsed="false">
      <c r="A181" s="24" t="n">
        <v>42005</v>
      </c>
      <c r="B181" s="26" t="n">
        <v>398.5664</v>
      </c>
      <c r="C181" s="26" t="n">
        <f aca="false">POWER(B181/0.0000000567037441900005, 0.25) - 273.15</f>
        <v>16.3991116476137</v>
      </c>
      <c r="D181" s="26" t="n">
        <f aca="false">($C$297 * A181) + $C$298</f>
        <v>16.4766570061897</v>
      </c>
      <c r="E181" s="26" t="n">
        <f aca="false">D181+273.15</f>
        <v>289.62665700619</v>
      </c>
      <c r="F181" s="18" t="n">
        <v>0.17</v>
      </c>
      <c r="G181" s="18" t="n">
        <v>0.0808191</v>
      </c>
      <c r="H181" s="45" t="n">
        <f aca="false">($G$297 * E181) + $G$298</f>
        <v>0.142924590245968</v>
      </c>
      <c r="I181" s="32" t="n">
        <f aca="false">G181-H181</f>
        <v>-0.0621054902459684</v>
      </c>
    </row>
    <row r="182" customFormat="false" ht="15" hidden="false" customHeight="false" outlineLevel="0" collapsed="false">
      <c r="A182" s="24" t="n">
        <v>42036</v>
      </c>
      <c r="B182" s="26" t="n">
        <v>398.6366</v>
      </c>
      <c r="C182" s="26" t="n">
        <f aca="false">POWER(B182/0.0000000567037441900005, 0.25) - 273.15</f>
        <v>16.4118604676573</v>
      </c>
      <c r="D182" s="26" t="n">
        <f aca="false">($C$297 * A182) + $C$298</f>
        <v>16.4788600855191</v>
      </c>
      <c r="E182" s="26" t="n">
        <f aca="false">D182+273.15</f>
        <v>289.628860085519</v>
      </c>
      <c r="F182" s="18" t="n">
        <v>0.05</v>
      </c>
      <c r="G182" s="18" t="n">
        <v>0.0879166</v>
      </c>
      <c r="H182" s="45" t="n">
        <f aca="false">($G$297 * E182) + $G$298</f>
        <v>0.144457815819635</v>
      </c>
      <c r="I182" s="32" t="n">
        <f aca="false">G182-H182</f>
        <v>-0.056541215819635</v>
      </c>
    </row>
    <row r="183" customFormat="false" ht="15" hidden="false" customHeight="false" outlineLevel="0" collapsed="false">
      <c r="A183" s="24" t="n">
        <v>42064</v>
      </c>
      <c r="B183" s="26" t="n">
        <v>398.7262</v>
      </c>
      <c r="C183" s="26" t="n">
        <f aca="false">POWER(B183/0.0000000567037441900005, 0.25) - 273.15</f>
        <v>16.4281300200344</v>
      </c>
      <c r="D183" s="26" t="n">
        <f aca="false">($C$297 * A183) + $C$298</f>
        <v>16.480849963623</v>
      </c>
      <c r="E183" s="26" t="n">
        <f aca="false">D183+273.15</f>
        <v>289.630849963623</v>
      </c>
      <c r="F183" s="18" t="n">
        <v>0.07</v>
      </c>
      <c r="G183" s="18" t="n">
        <v>0.0973819</v>
      </c>
      <c r="H183" s="45" t="n">
        <f aca="false">($G$297 * E183) + $G$298</f>
        <v>0.145842664724881</v>
      </c>
      <c r="I183" s="32" t="n">
        <f aca="false">G183-H183</f>
        <v>-0.0484607647248814</v>
      </c>
    </row>
    <row r="184" customFormat="false" ht="15" hidden="false" customHeight="false" outlineLevel="0" collapsed="false">
      <c r="A184" s="24" t="n">
        <v>42095</v>
      </c>
      <c r="B184" s="26" t="n">
        <v>398.8347</v>
      </c>
      <c r="C184" s="26" t="n">
        <f aca="false">POWER(B184/0.0000000567037441900005, 0.25) - 273.15</f>
        <v>16.4478277609162</v>
      </c>
      <c r="D184" s="26" t="n">
        <f aca="false">($C$297 * A184) + $C$298</f>
        <v>16.4830530429524</v>
      </c>
      <c r="E184" s="26" t="n">
        <f aca="false">D184+273.15</f>
        <v>289.633053042952</v>
      </c>
      <c r="F184" s="18" t="n">
        <v>-0.02</v>
      </c>
      <c r="G184" s="18" t="n">
        <v>0.110263</v>
      </c>
      <c r="H184" s="45" t="n">
        <f aca="false">($G$297 * E184) + $G$298</f>
        <v>0.147375890298548</v>
      </c>
      <c r="I184" s="32" t="n">
        <f aca="false">G184-H184</f>
        <v>-0.037112890298548</v>
      </c>
    </row>
    <row r="185" customFormat="false" ht="15" hidden="false" customHeight="false" outlineLevel="0" collapsed="false">
      <c r="A185" s="24" t="n">
        <v>42125</v>
      </c>
      <c r="B185" s="26" t="n">
        <v>398.9609</v>
      </c>
      <c r="C185" s="26" t="n">
        <f aca="false">POWER(B185/0.0000000567037441900005, 0.25) - 273.15</f>
        <v>16.4707338107371</v>
      </c>
      <c r="D185" s="26" t="n">
        <f aca="false">($C$297 * A185) + $C$298</f>
        <v>16.4851850552066</v>
      </c>
      <c r="E185" s="26" t="n">
        <f aca="false">D185+273.15</f>
        <v>289.635185055207</v>
      </c>
      <c r="F185" s="18" t="n">
        <v>0.15</v>
      </c>
      <c r="G185" s="18" t="n">
        <v>0.127794</v>
      </c>
      <c r="H185" s="45" t="n">
        <f aca="false">($G$297 * E185) + $G$298</f>
        <v>0.148859656982722</v>
      </c>
      <c r="I185" s="32" t="n">
        <f aca="false">G185-H185</f>
        <v>-0.0210656569827223</v>
      </c>
    </row>
    <row r="186" customFormat="false" ht="15" hidden="false" customHeight="false" outlineLevel="0" collapsed="false">
      <c r="A186" s="24" t="n">
        <v>42156</v>
      </c>
      <c r="B186" s="26" t="n">
        <v>399.1015</v>
      </c>
      <c r="C186" s="26" t="n">
        <f aca="false">POWER(B186/0.0000000567037441900005, 0.25) - 273.15</f>
        <v>16.4962471472609</v>
      </c>
      <c r="D186" s="26" t="n">
        <f aca="false">($C$297 * A186) + $C$298</f>
        <v>16.487388134536</v>
      </c>
      <c r="E186" s="26" t="n">
        <f aca="false">D186+273.15</f>
        <v>289.637388134536</v>
      </c>
      <c r="F186" s="18" t="n">
        <v>0.18</v>
      </c>
      <c r="G186" s="18" t="n">
        <v>0.150824</v>
      </c>
      <c r="H186" s="45" t="n">
        <f aca="false">($G$297 * E186) + $G$298</f>
        <v>0.150392882556389</v>
      </c>
      <c r="I186" s="32" t="n">
        <f aca="false">G186-H186</f>
        <v>0.000431117443611045</v>
      </c>
    </row>
    <row r="187" customFormat="false" ht="15" hidden="false" customHeight="false" outlineLevel="0" collapsed="false">
      <c r="A187" s="24" t="n">
        <v>42186</v>
      </c>
      <c r="B187" s="26" t="n">
        <v>399.2518</v>
      </c>
      <c r="C187" s="26" t="n">
        <f aca="false">POWER(B187/0.0000000567037441900005, 0.25) - 273.15</f>
        <v>16.5235131963096</v>
      </c>
      <c r="D187" s="26" t="n">
        <f aca="false">($C$297 * A187) + $C$298</f>
        <v>16.4895201467902</v>
      </c>
      <c r="E187" s="26" t="n">
        <f aca="false">D187+273.15</f>
        <v>289.63952014679</v>
      </c>
      <c r="F187" s="18" t="n">
        <v>0.03</v>
      </c>
      <c r="G187" s="18" t="n">
        <v>0.179066</v>
      </c>
      <c r="H187" s="45" t="n">
        <f aca="false">($G$297 * E187) + $G$298</f>
        <v>0.151876649240563</v>
      </c>
      <c r="I187" s="32" t="n">
        <f aca="false">G187-H187</f>
        <v>0.0271893507594368</v>
      </c>
    </row>
    <row r="188" customFormat="false" ht="15" hidden="false" customHeight="false" outlineLevel="0" collapsed="false">
      <c r="A188" s="24" t="n">
        <v>42217</v>
      </c>
      <c r="B188" s="26" t="n">
        <v>399.4028</v>
      </c>
      <c r="C188" s="26" t="n">
        <f aca="false">POWER(B188/0.0000000567037441900005, 0.25) - 273.15</f>
        <v>16.55089848187</v>
      </c>
      <c r="D188" s="26" t="n">
        <f aca="false">($C$297 * A188) + $C$298</f>
        <v>16.4917232261196</v>
      </c>
      <c r="E188" s="26" t="n">
        <f aca="false">D188+273.15</f>
        <v>289.64172322612</v>
      </c>
      <c r="F188" s="18" t="n">
        <v>0.13</v>
      </c>
      <c r="G188" s="18" t="n">
        <v>0.210944</v>
      </c>
      <c r="H188" s="45" t="n">
        <f aca="false">($G$297 * E188) + $G$298</f>
        <v>0.15340987481423</v>
      </c>
      <c r="I188" s="32" t="n">
        <f aca="false">G188-H188</f>
        <v>0.0575341251857701</v>
      </c>
    </row>
    <row r="189" customFormat="false" ht="15" hidden="false" customHeight="false" outlineLevel="0" collapsed="false">
      <c r="A189" s="24" t="n">
        <v>42248</v>
      </c>
      <c r="B189" s="26" t="n">
        <v>399.545</v>
      </c>
      <c r="C189" s="26" t="n">
        <f aca="false">POWER(B189/0.0000000567037441900005, 0.25) - 273.15</f>
        <v>16.5766807052444</v>
      </c>
      <c r="D189" s="26" t="n">
        <f aca="false">($C$297 * A189) + $C$298</f>
        <v>16.4939263054489</v>
      </c>
      <c r="E189" s="26" t="n">
        <f aca="false">D189+273.15</f>
        <v>289.643926305449</v>
      </c>
      <c r="F189" s="18" t="n">
        <v>0.09</v>
      </c>
      <c r="G189" s="18" t="n">
        <v>0.244067</v>
      </c>
      <c r="H189" s="45" t="n">
        <f aca="false">($G$297 * E189) + $G$298</f>
        <v>0.154943100387897</v>
      </c>
      <c r="I189" s="32" t="n">
        <f aca="false">G189-H189</f>
        <v>0.0891238996121035</v>
      </c>
    </row>
    <row r="190" customFormat="false" ht="15" hidden="false" customHeight="false" outlineLevel="0" collapsed="false">
      <c r="A190" s="24" t="n">
        <v>42278</v>
      </c>
      <c r="B190" s="26" t="n">
        <v>399.6723</v>
      </c>
      <c r="C190" s="26" t="n">
        <f aca="false">POWER(B190/0.0000000567037441900005, 0.25) - 273.15</f>
        <v>16.5997555782869</v>
      </c>
      <c r="D190" s="26" t="n">
        <f aca="false">($C$297 * A190) + $C$298</f>
        <v>16.4960583177032</v>
      </c>
      <c r="E190" s="26" t="n">
        <f aca="false">D190+273.15</f>
        <v>289.646058317703</v>
      </c>
      <c r="F190" s="18" t="n">
        <v>0.28</v>
      </c>
      <c r="G190" s="18" t="n">
        <v>0.27603</v>
      </c>
      <c r="H190" s="45" t="n">
        <f aca="false">($G$297 * E190) + $G$298</f>
        <v>0.156426867072071</v>
      </c>
      <c r="I190" s="32" t="n">
        <f aca="false">G190-H190</f>
        <v>0.119603132927929</v>
      </c>
    </row>
    <row r="191" customFormat="false" ht="15" hidden="false" customHeight="false" outlineLevel="0" collapsed="false">
      <c r="A191" s="24" t="n">
        <v>42309</v>
      </c>
      <c r="B191" s="26" t="n">
        <v>399.7823</v>
      </c>
      <c r="C191" s="26" t="n">
        <f aca="false">POWER(B191/0.0000000567037441900005, 0.25) - 273.15</f>
        <v>16.6196901497458</v>
      </c>
      <c r="D191" s="26" t="n">
        <f aca="false">($C$297 * A191) + $C$298</f>
        <v>16.4982613970325</v>
      </c>
      <c r="E191" s="26" t="n">
        <f aca="false">D191+273.15</f>
        <v>289.648261397032</v>
      </c>
      <c r="F191" s="18" t="n">
        <v>0.22</v>
      </c>
      <c r="G191" s="18" t="n">
        <v>0.304857</v>
      </c>
      <c r="H191" s="45" t="n">
        <f aca="false">($G$297 * E191) + $G$298</f>
        <v>0.157960092645737</v>
      </c>
      <c r="I191" s="32" t="n">
        <f aca="false">G191-H191</f>
        <v>0.146896907354263</v>
      </c>
    </row>
    <row r="192" customFormat="false" ht="15" hidden="false" customHeight="false" outlineLevel="0" collapsed="false">
      <c r="A192" s="24" t="n">
        <v>42339</v>
      </c>
      <c r="B192" s="26" t="n">
        <v>399.8715</v>
      </c>
      <c r="C192" s="26" t="n">
        <f aca="false">POWER(B192/0.0000000567037441900005, 0.25) - 273.15</f>
        <v>16.635852254704</v>
      </c>
      <c r="D192" s="26" t="n">
        <f aca="false">($C$297 * A192) + $C$298</f>
        <v>16.5003934092867</v>
      </c>
      <c r="E192" s="26" t="n">
        <f aca="false">D192+273.15</f>
        <v>289.650393409287</v>
      </c>
      <c r="F192" s="18" t="n">
        <v>0.36</v>
      </c>
      <c r="G192" s="18" t="n">
        <v>0.32916</v>
      </c>
      <c r="H192" s="45" t="n">
        <f aca="false">($G$297 * E192) + $G$298</f>
        <v>0.159443859329912</v>
      </c>
      <c r="I192" s="32" t="n">
        <f aca="false">G192-H192</f>
        <v>0.169716140670088</v>
      </c>
    </row>
    <row r="193" customFormat="false" ht="15" hidden="false" customHeight="false" outlineLevel="0" collapsed="false">
      <c r="A193" s="24" t="n">
        <v>42370</v>
      </c>
      <c r="B193" s="26" t="n">
        <v>399.9363</v>
      </c>
      <c r="C193" s="26" t="n">
        <f aca="false">POWER(B193/0.0000000567037441900005, 0.25) - 273.15</f>
        <v>16.6475916398543</v>
      </c>
      <c r="D193" s="26" t="n">
        <f aca="false">($C$297 * A193) + $C$298</f>
        <v>16.5025964886161</v>
      </c>
      <c r="E193" s="26" t="n">
        <f aca="false">D193+273.15</f>
        <v>289.652596488616</v>
      </c>
      <c r="F193" s="18" t="n">
        <v>0.43</v>
      </c>
      <c r="G193" s="18" t="n">
        <v>0.348296</v>
      </c>
      <c r="H193" s="45" t="n">
        <f aca="false">($G$297 * E193) + $G$298</f>
        <v>0.160977084903578</v>
      </c>
      <c r="I193" s="32" t="n">
        <f aca="false">G193-H193</f>
        <v>0.187318915096422</v>
      </c>
    </row>
    <row r="194" customFormat="false" ht="15" hidden="false" customHeight="false" outlineLevel="0" collapsed="false">
      <c r="A194" s="24" t="n">
        <v>42401</v>
      </c>
      <c r="B194" s="26" t="n">
        <v>399.975</v>
      </c>
      <c r="C194" s="26" t="n">
        <f aca="false">POWER(B194/0.0000000567037441900005, 0.25) - 273.15</f>
        <v>16.6546019811601</v>
      </c>
      <c r="D194" s="26" t="n">
        <f aca="false">($C$297 * A194) + $C$298</f>
        <v>16.5047995679455</v>
      </c>
      <c r="E194" s="26" t="n">
        <f aca="false">D194+273.15</f>
        <v>289.654799567945</v>
      </c>
      <c r="F194" s="18" t="n">
        <v>0.71</v>
      </c>
      <c r="G194" s="18" t="n">
        <v>0.362724</v>
      </c>
      <c r="H194" s="45" t="n">
        <f aca="false">($G$297 * E194) + $G$298</f>
        <v>0.162510310477245</v>
      </c>
      <c r="I194" s="32" t="n">
        <f aca="false">G194-H194</f>
        <v>0.200213689522755</v>
      </c>
    </row>
    <row r="195" customFormat="false" ht="15" hidden="false" customHeight="false" outlineLevel="0" collapsed="false">
      <c r="A195" s="24" t="n">
        <v>42430</v>
      </c>
      <c r="B195" s="26" t="n">
        <v>399.9883</v>
      </c>
      <c r="C195" s="26" t="n">
        <f aca="false">POWER(B195/0.0000000567037441900005, 0.25) - 273.15</f>
        <v>16.6570111024456</v>
      </c>
      <c r="D195" s="26" t="n">
        <f aca="false">($C$297 * A195) + $C$298</f>
        <v>16.5068605131246</v>
      </c>
      <c r="E195" s="26" t="n">
        <f aca="false">D195+273.15</f>
        <v>289.656860513125</v>
      </c>
      <c r="F195" s="18" t="n">
        <v>0.65</v>
      </c>
      <c r="G195" s="18" t="n">
        <v>0.372789</v>
      </c>
      <c r="H195" s="45" t="n">
        <f aca="false">($G$297 * E195) + $G$298</f>
        <v>0.163944618271955</v>
      </c>
      <c r="I195" s="32" t="n">
        <f aca="false">G195-H195</f>
        <v>0.208844381728045</v>
      </c>
    </row>
    <row r="196" customFormat="false" ht="15" hidden="false" customHeight="false" outlineLevel="0" collapsed="false">
      <c r="A196" s="24" t="n">
        <v>42461</v>
      </c>
      <c r="B196" s="26" t="n">
        <v>399.9794</v>
      </c>
      <c r="C196" s="26" t="n">
        <f aca="false">POWER(B196/0.0000000567037441900005, 0.25) - 273.15</f>
        <v>16.655398990341</v>
      </c>
      <c r="D196" s="26" t="n">
        <f aca="false">($C$297 * A196) + $C$298</f>
        <v>16.5090635924539</v>
      </c>
      <c r="E196" s="26" t="n">
        <f aca="false">D196+273.15</f>
        <v>289.659063592454</v>
      </c>
      <c r="F196" s="18" t="n">
        <v>0.61</v>
      </c>
      <c r="G196" s="18" t="n">
        <v>0.378761</v>
      </c>
      <c r="H196" s="45" t="n">
        <f aca="false">($G$297 * E196) + $G$298</f>
        <v>0.165477843845594</v>
      </c>
      <c r="I196" s="32" t="n">
        <f aca="false">G196-H196</f>
        <v>0.213283156154406</v>
      </c>
    </row>
    <row r="197" customFormat="false" ht="15" hidden="false" customHeight="false" outlineLevel="0" collapsed="false">
      <c r="A197" s="24" t="n">
        <v>42491</v>
      </c>
      <c r="B197" s="26" t="n">
        <v>399.9518</v>
      </c>
      <c r="C197" s="26" t="n">
        <f aca="false">POWER(B197/0.0000000567037441900005, 0.25) - 273.15</f>
        <v>16.6503994603679</v>
      </c>
      <c r="D197" s="26" t="n">
        <f aca="false">($C$297 * A197) + $C$298</f>
        <v>16.5111956047082</v>
      </c>
      <c r="E197" s="26" t="n">
        <f aca="false">D197+273.15</f>
        <v>289.661195604708</v>
      </c>
      <c r="F197" s="18" t="n">
        <v>0.42</v>
      </c>
      <c r="G197" s="18" t="n">
        <v>0.380094</v>
      </c>
      <c r="H197" s="45" t="n">
        <f aca="false">($G$297 * E197) + $G$298</f>
        <v>0.166961610529796</v>
      </c>
      <c r="I197" s="32" t="n">
        <f aca="false">G197-H197</f>
        <v>0.213132389470204</v>
      </c>
    </row>
    <row r="198" customFormat="false" ht="15" hidden="false" customHeight="false" outlineLevel="0" collapsed="false">
      <c r="A198" s="24" t="n">
        <v>42522</v>
      </c>
      <c r="B198" s="26" t="n">
        <v>399.9095</v>
      </c>
      <c r="C198" s="26" t="n">
        <f aca="false">POWER(B198/0.0000000567037441900005, 0.25) - 273.15</f>
        <v>16.6427366350511</v>
      </c>
      <c r="D198" s="26" t="n">
        <f aca="false">($C$297 * A198) + $C$298</f>
        <v>16.5133986840375</v>
      </c>
      <c r="E198" s="26" t="n">
        <f aca="false">D198+273.15</f>
        <v>289.663398684037</v>
      </c>
      <c r="F198" s="18" t="n">
        <v>0.21</v>
      </c>
      <c r="G198" s="18" t="n">
        <v>0.375565</v>
      </c>
      <c r="H198" s="45" t="n">
        <f aca="false">($G$297 * E198) + $G$298</f>
        <v>0.168494836103434</v>
      </c>
      <c r="I198" s="32" t="n">
        <f aca="false">G198-H198</f>
        <v>0.207070163896566</v>
      </c>
    </row>
    <row r="199" customFormat="false" ht="15" hidden="false" customHeight="false" outlineLevel="0" collapsed="false">
      <c r="A199" s="24" t="n">
        <v>42552</v>
      </c>
      <c r="B199" s="26" t="n">
        <v>399.8571</v>
      </c>
      <c r="C199" s="26" t="n">
        <f aca="false">POWER(B199/0.0000000567037441900005, 0.25) - 273.15</f>
        <v>16.6332433086888</v>
      </c>
      <c r="D199" s="26" t="n">
        <f aca="false">($C$297 * A199) + $C$298</f>
        <v>16.5155306962917</v>
      </c>
      <c r="E199" s="26" t="n">
        <f aca="false">D199+273.15</f>
        <v>289.665530696292</v>
      </c>
      <c r="F199" s="18" t="n">
        <v>0.26</v>
      </c>
      <c r="G199" s="18" t="n">
        <v>0.364882</v>
      </c>
      <c r="H199" s="45" t="n">
        <f aca="false">($G$297 * E199) + $G$298</f>
        <v>0.169978602787637</v>
      </c>
      <c r="I199" s="32" t="n">
        <f aca="false">G199-H199</f>
        <v>0.194903397212363</v>
      </c>
    </row>
    <row r="200" customFormat="false" ht="15" hidden="false" customHeight="false" outlineLevel="0" collapsed="false">
      <c r="A200" s="24" t="n">
        <v>42583</v>
      </c>
      <c r="B200" s="26" t="n">
        <v>399.8003</v>
      </c>
      <c r="C200" s="26" t="n">
        <f aca="false">POWER(B200/0.0000000567037441900005, 0.25) - 273.15</f>
        <v>16.6229517788622</v>
      </c>
      <c r="D200" s="26" t="n">
        <f aca="false">($C$297 * A200) + $C$298</f>
        <v>16.5177337756211</v>
      </c>
      <c r="E200" s="26" t="n">
        <f aca="false">D200+273.15</f>
        <v>289.667733775621</v>
      </c>
      <c r="F200" s="18" t="n">
        <v>0.32</v>
      </c>
      <c r="G200" s="18" t="n">
        <v>0.349046</v>
      </c>
      <c r="H200" s="45" t="n">
        <f aca="false">($G$297 * E200) + $G$298</f>
        <v>0.171511828361275</v>
      </c>
      <c r="I200" s="32" t="n">
        <f aca="false">G200-H200</f>
        <v>0.177534171638725</v>
      </c>
    </row>
    <row r="201" customFormat="false" ht="15" hidden="false" customHeight="false" outlineLevel="0" collapsed="false">
      <c r="A201" s="24" t="n">
        <v>42614</v>
      </c>
      <c r="B201" s="26" t="n">
        <v>399.7438</v>
      </c>
      <c r="C201" s="26" t="n">
        <f aca="false">POWER(B201/0.0000000567037441900005, 0.25) - 273.15</f>
        <v>16.6127135177267</v>
      </c>
      <c r="D201" s="26" t="n">
        <f aca="false">($C$297 * A201) + $C$298</f>
        <v>16.5199368549505</v>
      </c>
      <c r="E201" s="26" t="n">
        <f aca="false">D201+273.15</f>
        <v>289.66993685495</v>
      </c>
      <c r="F201" s="18" t="n">
        <v>0.3</v>
      </c>
      <c r="G201" s="18" t="n">
        <v>0.329654</v>
      </c>
      <c r="H201" s="45" t="n">
        <f aca="false">($G$297 * E201) + $G$298</f>
        <v>0.173045053934942</v>
      </c>
      <c r="I201" s="32" t="n">
        <f aca="false">G201-H201</f>
        <v>0.156608946065058</v>
      </c>
    </row>
    <row r="202" customFormat="false" ht="15" hidden="false" customHeight="false" outlineLevel="0" collapsed="false">
      <c r="A202" s="24" t="n">
        <v>42644</v>
      </c>
      <c r="B202" s="26" t="n">
        <v>399.6909</v>
      </c>
      <c r="C202" s="26" t="n">
        <f aca="false">POWER(B202/0.0000000567037441900005, 0.25) - 273.15</f>
        <v>16.6031266221412</v>
      </c>
      <c r="D202" s="26" t="n">
        <f aca="false">($C$297 * A202) + $C$298</f>
        <v>16.5220688672047</v>
      </c>
      <c r="E202" s="26" t="n">
        <f aca="false">D202+273.15</f>
        <v>289.672068867205</v>
      </c>
      <c r="F202" s="18" t="n">
        <v>0.28</v>
      </c>
      <c r="G202" s="18" t="n">
        <v>0.308764</v>
      </c>
      <c r="H202" s="45" t="n">
        <f aca="false">($G$297 * E202) + $G$298</f>
        <v>0.174528820619145</v>
      </c>
      <c r="I202" s="32" t="n">
        <f aca="false">G202-H202</f>
        <v>0.134235179380855</v>
      </c>
    </row>
    <row r="203" customFormat="false" ht="15" hidden="false" customHeight="false" outlineLevel="0" collapsed="false">
      <c r="A203" s="24" t="n">
        <v>42675</v>
      </c>
      <c r="B203" s="26" t="n">
        <v>399.6452</v>
      </c>
      <c r="C203" s="26" t="n">
        <f aca="false">POWER(B203/0.0000000567037441900005, 0.25) - 273.15</f>
        <v>16.59484379303</v>
      </c>
      <c r="D203" s="26" t="n">
        <f aca="false">($C$297 * A203) + $C$298</f>
        <v>16.5242719465341</v>
      </c>
      <c r="E203" s="26" t="n">
        <f aca="false">D203+273.15</f>
        <v>289.674271946534</v>
      </c>
      <c r="F203" s="18" t="n">
        <v>0.35</v>
      </c>
      <c r="G203" s="18" t="n">
        <v>0.289266</v>
      </c>
      <c r="H203" s="45" t="n">
        <f aca="false">($G$297 * E203) + $G$298</f>
        <v>0.176062046192783</v>
      </c>
      <c r="I203" s="32" t="n">
        <f aca="false">G203-H203</f>
        <v>0.113203953807217</v>
      </c>
    </row>
    <row r="204" customFormat="false" ht="15" hidden="false" customHeight="false" outlineLevel="0" collapsed="false">
      <c r="A204" s="24" t="n">
        <v>42705</v>
      </c>
      <c r="B204" s="26" t="n">
        <v>399.6095</v>
      </c>
      <c r="C204" s="26" t="n">
        <f aca="false">POWER(B204/0.0000000567037441900005, 0.25) - 273.15</f>
        <v>16.5883729049485</v>
      </c>
      <c r="D204" s="26" t="n">
        <f aca="false">($C$297 * A204) + $C$298</f>
        <v>16.5264039587883</v>
      </c>
      <c r="E204" s="26" t="n">
        <f aca="false">D204+273.15</f>
        <v>289.676403958788</v>
      </c>
      <c r="F204" s="18" t="n">
        <v>0.17</v>
      </c>
      <c r="G204" s="18" t="n">
        <v>0.274148</v>
      </c>
      <c r="H204" s="45" t="n">
        <f aca="false">($G$297 * E204) + $G$298</f>
        <v>0.177545812876986</v>
      </c>
      <c r="I204" s="32" t="n">
        <f aca="false">G204-H204</f>
        <v>0.0966021871230144</v>
      </c>
    </row>
    <row r="205" customFormat="false" ht="15" hidden="false" customHeight="false" outlineLevel="0" collapsed="false">
      <c r="A205" s="24" t="n">
        <v>42736</v>
      </c>
      <c r="B205" s="26" t="n">
        <v>399.5832</v>
      </c>
      <c r="C205" s="26" t="n">
        <f aca="false">POWER(B205/0.0000000567037441900005, 0.25) - 273.15</f>
        <v>16.5836055587757</v>
      </c>
      <c r="D205" s="26" t="n">
        <f aca="false">($C$297 * A205) + $C$298</f>
        <v>16.5286070381177</v>
      </c>
      <c r="E205" s="26" t="n">
        <f aca="false">D205+273.15</f>
        <v>289.678607038118</v>
      </c>
      <c r="F205" s="18" t="n">
        <v>0.27</v>
      </c>
      <c r="G205" s="18" t="n">
        <v>0.265173</v>
      </c>
      <c r="H205" s="45" t="n">
        <f aca="false">($G$297 * E205) + $G$298</f>
        <v>0.179079038450652</v>
      </c>
      <c r="I205" s="32" t="n">
        <f aca="false">G205-H205</f>
        <v>0.0860939615493478</v>
      </c>
    </row>
    <row r="206" customFormat="false" ht="15" hidden="false" customHeight="false" outlineLevel="0" collapsed="false">
      <c r="A206" s="24" t="n">
        <v>42767</v>
      </c>
      <c r="B206" s="26" t="n">
        <v>399.5634</v>
      </c>
      <c r="C206" s="26" t="n">
        <f aca="false">POWER(B206/0.0000000567037441900005, 0.25) - 273.15</f>
        <v>16.5800162987717</v>
      </c>
      <c r="D206" s="26" t="n">
        <f aca="false">($C$297 * A206) + $C$298</f>
        <v>16.530810117447</v>
      </c>
      <c r="E206" s="26" t="n">
        <f aca="false">D206+273.15</f>
        <v>289.680810117447</v>
      </c>
      <c r="F206" s="18" t="n">
        <v>0.31</v>
      </c>
      <c r="G206" s="18" t="n">
        <v>0.261506</v>
      </c>
      <c r="H206" s="45" t="n">
        <f aca="false">($G$297 * E206) + $G$298</f>
        <v>0.18061226402429</v>
      </c>
      <c r="I206" s="32" t="n">
        <f aca="false">G206-H206</f>
        <v>0.0808937359757095</v>
      </c>
    </row>
    <row r="207" customFormat="false" ht="15" hidden="false" customHeight="false" outlineLevel="0" collapsed="false">
      <c r="A207" s="24" t="n">
        <v>42795</v>
      </c>
      <c r="B207" s="26" t="n">
        <v>399.5473</v>
      </c>
      <c r="C207" s="26" t="n">
        <f aca="false">POWER(B207/0.0000000567037441900005, 0.25) - 273.15</f>
        <v>16.5770976607357</v>
      </c>
      <c r="D207" s="26" t="n">
        <f aca="false">($C$297 * A207) + $C$298</f>
        <v>16.532799995551</v>
      </c>
      <c r="E207" s="26" t="n">
        <f aca="false">D207+273.15</f>
        <v>289.682799995551</v>
      </c>
      <c r="F207" s="18" t="n">
        <v>0.19</v>
      </c>
      <c r="G207" s="18" t="n">
        <v>0.261129</v>
      </c>
      <c r="H207" s="45" t="n">
        <f aca="false">($G$297 * E207) + $G$298</f>
        <v>0.181997112929565</v>
      </c>
      <c r="I207" s="32" t="n">
        <f aca="false">G207-H207</f>
        <v>0.0791318870704348</v>
      </c>
    </row>
    <row r="208" customFormat="false" ht="15" hidden="false" customHeight="false" outlineLevel="0" collapsed="false">
      <c r="A208" s="24" t="n">
        <v>42826</v>
      </c>
      <c r="B208" s="26" t="n">
        <v>399.5311</v>
      </c>
      <c r="C208" s="26" t="n">
        <f aca="false">POWER(B208/0.0000000567037441900005, 0.25) - 273.15</f>
        <v>16.5741608054821</v>
      </c>
      <c r="D208" s="26" t="n">
        <f aca="false">($C$297 * A208) + $C$298</f>
        <v>16.5350030748803</v>
      </c>
      <c r="E208" s="26" t="n">
        <f aca="false">D208+273.15</f>
        <v>289.68500307488</v>
      </c>
      <c r="F208" s="18" t="n">
        <v>0.19</v>
      </c>
      <c r="G208" s="18" t="n">
        <v>0.261383</v>
      </c>
      <c r="H208" s="45" t="n">
        <f aca="false">($G$297 * E208) + $G$298</f>
        <v>0.183530338503175</v>
      </c>
      <c r="I208" s="32" t="n">
        <f aca="false">G208-H208</f>
        <v>0.077852661496825</v>
      </c>
    </row>
    <row r="209" customFormat="false" ht="15" hidden="false" customHeight="false" outlineLevel="0" collapsed="false">
      <c r="A209" s="24" t="n">
        <v>42856</v>
      </c>
      <c r="B209" s="26" t="n">
        <v>399.5121</v>
      </c>
      <c r="C209" s="26" t="n">
        <f aca="false">POWER(B209/0.0000000567037441900005, 0.25) - 273.15</f>
        <v>16.5707162318139</v>
      </c>
      <c r="D209" s="26" t="n">
        <f aca="false">($C$297 * A209) + $C$298</f>
        <v>16.5371350871346</v>
      </c>
      <c r="E209" s="26" t="n">
        <f aca="false">D209+273.15</f>
        <v>289.687135087135</v>
      </c>
      <c r="F209" s="18" t="n">
        <v>0.33</v>
      </c>
      <c r="G209" s="18" t="n">
        <v>0.260527</v>
      </c>
      <c r="H209" s="45" t="n">
        <f aca="false">($G$297 * E209) + $G$298</f>
        <v>0.185014105187406</v>
      </c>
      <c r="I209" s="32" t="n">
        <f aca="false">G209-H209</f>
        <v>0.0755128948125939</v>
      </c>
    </row>
    <row r="210" customFormat="false" ht="15" hidden="false" customHeight="false" outlineLevel="0" collapsed="false">
      <c r="A210" s="24" t="n">
        <v>42887</v>
      </c>
      <c r="B210" s="26" t="n">
        <v>399.4884</v>
      </c>
      <c r="C210" s="26" t="n">
        <f aca="false">POWER(B210/0.0000000567037441900005, 0.25) - 273.15</f>
        <v>16.5664194071817</v>
      </c>
      <c r="D210" s="26" t="n">
        <f aca="false">($C$297 * A210) + $C$298</f>
        <v>16.5393381664639</v>
      </c>
      <c r="E210" s="26" t="n">
        <f aca="false">D210+273.15</f>
        <v>289.689338166464</v>
      </c>
      <c r="F210" s="18" t="n">
        <v>0.1</v>
      </c>
      <c r="G210" s="18" t="n">
        <v>0.258214</v>
      </c>
      <c r="H210" s="45" t="n">
        <f aca="false">($G$297 * E210) + $G$298</f>
        <v>0.186547330761073</v>
      </c>
      <c r="I210" s="32" t="n">
        <f aca="false">G210-H210</f>
        <v>0.0716666692389272</v>
      </c>
    </row>
    <row r="211" customFormat="false" ht="15" hidden="false" customHeight="false" outlineLevel="0" collapsed="false">
      <c r="A211" s="24" t="n">
        <v>42917</v>
      </c>
      <c r="B211" s="26" t="n">
        <v>399.4586</v>
      </c>
      <c r="C211" s="26" t="n">
        <f aca="false">POWER(B211/0.0000000567037441900005, 0.25) - 273.15</f>
        <v>16.5610163774457</v>
      </c>
      <c r="D211" s="26" t="n">
        <f aca="false">($C$297 * A211) + $C$298</f>
        <v>16.5414701787181</v>
      </c>
      <c r="E211" s="26" t="n">
        <f aca="false">D211+273.15</f>
        <v>289.691470178718</v>
      </c>
      <c r="F211" s="18" t="n">
        <v>0.17</v>
      </c>
      <c r="G211" s="18" t="n">
        <v>0.254247</v>
      </c>
      <c r="H211" s="45" t="n">
        <f aca="false">($G$297 * E211) + $G$298</f>
        <v>0.188031097445247</v>
      </c>
      <c r="I211" s="32" t="n">
        <f aca="false">G211-H211</f>
        <v>0.066215902554753</v>
      </c>
    </row>
    <row r="212" customFormat="false" ht="15" hidden="false" customHeight="false" outlineLevel="0" collapsed="false">
      <c r="A212" s="24" t="n">
        <v>42948</v>
      </c>
      <c r="B212" s="26" t="n">
        <v>399.4233</v>
      </c>
      <c r="C212" s="26" t="n">
        <f aca="false">POWER(B212/0.0000000567037441900005, 0.25) - 273.15</f>
        <v>16.5546157530772</v>
      </c>
      <c r="D212" s="26" t="n">
        <f aca="false">($C$297 * A212) + $C$298</f>
        <v>16.5436732580475</v>
      </c>
      <c r="E212" s="26" t="n">
        <f aca="false">D212+273.15</f>
        <v>289.693673258048</v>
      </c>
      <c r="F212" s="18" t="n">
        <v>0.3</v>
      </c>
      <c r="G212" s="18" t="n">
        <v>0.248543</v>
      </c>
      <c r="H212" s="45" t="n">
        <f aca="false">($G$297 * E212) + $G$298</f>
        <v>0.189564323018914</v>
      </c>
      <c r="I212" s="32" t="n">
        <f aca="false">G212-H212</f>
        <v>0.0589786769810863</v>
      </c>
    </row>
    <row r="213" customFormat="false" ht="15" hidden="false" customHeight="false" outlineLevel="0" collapsed="false">
      <c r="A213" s="24" t="n">
        <v>42979</v>
      </c>
      <c r="B213" s="26" t="n">
        <v>399.3852</v>
      </c>
      <c r="C213" s="26" t="n">
        <f aca="false">POWER(B213/0.0000000567037441900005, 0.25) - 273.15</f>
        <v>16.5477069543755</v>
      </c>
      <c r="D213" s="26" t="n">
        <f aca="false">($C$297 * A213) + $C$298</f>
        <v>16.5458763373769</v>
      </c>
      <c r="E213" s="26" t="n">
        <f aca="false">D213+273.15</f>
        <v>289.695876337377</v>
      </c>
      <c r="F213" s="18" t="n">
        <v>0.4</v>
      </c>
      <c r="G213" s="18" t="n">
        <v>0.241634</v>
      </c>
      <c r="H213" s="45" t="n">
        <f aca="false">($G$297 * E213) + $G$298</f>
        <v>0.191097548592523</v>
      </c>
      <c r="I213" s="32" t="n">
        <f aca="false">G213-H213</f>
        <v>0.0505364514074765</v>
      </c>
    </row>
    <row r="214" customFormat="false" ht="15" hidden="false" customHeight="false" outlineLevel="0" collapsed="false">
      <c r="A214" s="24" t="n">
        <v>43009</v>
      </c>
      <c r="B214" s="26" t="n">
        <v>399.3477</v>
      </c>
      <c r="C214" s="26" t="n">
        <f aca="false">POWER(B214/0.0000000567037441900005, 0.25) - 273.15</f>
        <v>16.5409064729447</v>
      </c>
      <c r="D214" s="26" t="n">
        <f aca="false">($C$297 * A214) + $C$298</f>
        <v>16.5480083496311</v>
      </c>
      <c r="E214" s="26" t="n">
        <f aca="false">D214+273.15</f>
        <v>289.698008349631</v>
      </c>
      <c r="F214" s="18" t="n">
        <v>0.48</v>
      </c>
      <c r="G214" s="18" t="n">
        <v>0.234311</v>
      </c>
      <c r="H214" s="45" t="n">
        <f aca="false">($G$297 * E214) + $G$298</f>
        <v>0.192581315276755</v>
      </c>
      <c r="I214" s="32" t="n">
        <f aca="false">G214-H214</f>
        <v>0.0417296847232454</v>
      </c>
    </row>
    <row r="215" customFormat="false" ht="15" hidden="false" customHeight="false" outlineLevel="0" collapsed="false">
      <c r="A215" s="24" t="n">
        <v>43040</v>
      </c>
      <c r="B215" s="26" t="n">
        <v>399.3124</v>
      </c>
      <c r="C215" s="26" t="n">
        <f aca="false">POWER(B215/0.0000000567037441900005, 0.25) - 273.15</f>
        <v>16.5345045154598</v>
      </c>
      <c r="D215" s="26" t="n">
        <f aca="false">($C$297 * A215) + $C$298</f>
        <v>16.5502114289605</v>
      </c>
      <c r="E215" s="26" t="n">
        <f aca="false">D215+273.15</f>
        <v>289.70021142896</v>
      </c>
      <c r="F215" s="18" t="n">
        <v>0.23</v>
      </c>
      <c r="G215" s="18" t="n">
        <v>0.226148</v>
      </c>
      <c r="H215" s="45" t="n">
        <f aca="false">($G$297 * E215) + $G$298</f>
        <v>0.194114540850364</v>
      </c>
      <c r="I215" s="32" t="n">
        <f aca="false">G215-H215</f>
        <v>0.0320334591496356</v>
      </c>
    </row>
    <row r="216" customFormat="false" ht="15" hidden="false" customHeight="false" outlineLevel="0" collapsed="false">
      <c r="A216" s="24" t="n">
        <v>43070</v>
      </c>
      <c r="B216" s="26" t="n">
        <v>399.2817</v>
      </c>
      <c r="C216" s="26" t="n">
        <f aca="false">POWER(B216/0.0000000567037441900005, 0.25) - 273.15</f>
        <v>16.5289364622879</v>
      </c>
      <c r="D216" s="26" t="n">
        <f aca="false">($C$297 * A216) + $C$298</f>
        <v>16.5523434412147</v>
      </c>
      <c r="E216" s="26" t="n">
        <f aca="false">D216+273.15</f>
        <v>289.702343441215</v>
      </c>
      <c r="F216" s="18" t="n">
        <v>0.32</v>
      </c>
      <c r="G216" s="18" t="n">
        <v>0.216023</v>
      </c>
      <c r="H216" s="45" t="n">
        <f aca="false">($G$297 * E216) + $G$298</f>
        <v>0.195598307534596</v>
      </c>
      <c r="I216" s="32" t="n">
        <f aca="false">G216-H216</f>
        <v>0.0204246924654045</v>
      </c>
    </row>
    <row r="217" customFormat="false" ht="15" hidden="false" customHeight="false" outlineLevel="0" collapsed="false">
      <c r="A217" s="24" t="n">
        <v>43101</v>
      </c>
      <c r="B217" s="26" t="n">
        <v>399.2584</v>
      </c>
      <c r="C217" s="26" t="n">
        <f aca="false">POWER(B217/0.0000000567037441900005, 0.25) - 273.15</f>
        <v>16.5247103313855</v>
      </c>
      <c r="D217" s="26" t="n">
        <f aca="false">($C$297 * A217) + $C$298</f>
        <v>16.5545465205441</v>
      </c>
      <c r="E217" s="26" t="n">
        <f aca="false">D217+273.15</f>
        <v>289.704546520544</v>
      </c>
      <c r="F217" s="18" t="n">
        <v>0.16</v>
      </c>
      <c r="G217" s="18" t="n">
        <v>0.202973</v>
      </c>
      <c r="H217" s="45" t="n">
        <f aca="false">($G$297 * E217) + $G$298</f>
        <v>0.197131533108262</v>
      </c>
      <c r="I217" s="32" t="n">
        <f aca="false">G217-H217</f>
        <v>0.00584146689173784</v>
      </c>
    </row>
    <row r="218" customFormat="false" ht="15" hidden="false" customHeight="false" outlineLevel="0" collapsed="false">
      <c r="A218" s="24" t="n">
        <v>43132</v>
      </c>
      <c r="B218" s="26" t="n">
        <v>399.243</v>
      </c>
      <c r="C218" s="26" t="n">
        <f aca="false">POWER(B218/0.0000000567037441900005, 0.25) - 273.15</f>
        <v>16.5219169931202</v>
      </c>
      <c r="D218" s="26" t="n">
        <f aca="false">($C$297 * A218) + $C$298</f>
        <v>16.5567495998734</v>
      </c>
      <c r="E218" s="26" t="n">
        <f aca="false">D218+273.15</f>
        <v>289.706749599873</v>
      </c>
      <c r="F218" s="18" t="n">
        <v>0.09</v>
      </c>
      <c r="G218" s="18" t="n">
        <v>0.186919</v>
      </c>
      <c r="H218" s="45" t="n">
        <f aca="false">($G$297 * E218) + $G$298</f>
        <v>0.198664758681872</v>
      </c>
      <c r="I218" s="32" t="n">
        <f aca="false">G218-H218</f>
        <v>-0.0117457586818719</v>
      </c>
    </row>
    <row r="219" customFormat="false" ht="15" hidden="false" customHeight="false" outlineLevel="0" collapsed="false">
      <c r="A219" s="24" t="n">
        <v>43160</v>
      </c>
      <c r="B219" s="26" t="n">
        <v>399.235</v>
      </c>
      <c r="C219" s="26" t="n">
        <f aca="false">POWER(B219/0.0000000567037441900005, 0.25) - 273.15</f>
        <v>16.5204658764135</v>
      </c>
      <c r="D219" s="26" t="n">
        <f aca="false">($C$297 * A219) + $C$298</f>
        <v>16.5587394779774</v>
      </c>
      <c r="E219" s="26" t="n">
        <f aca="false">D219+273.15</f>
        <v>289.708739477977</v>
      </c>
      <c r="F219" s="18" t="n">
        <v>0.16</v>
      </c>
      <c r="G219" s="18" t="n">
        <v>0.169084</v>
      </c>
      <c r="H219" s="45" t="n">
        <f aca="false">($G$297 * E219) + $G$298</f>
        <v>0.200049607587147</v>
      </c>
      <c r="I219" s="32" t="n">
        <f aca="false">G219-H219</f>
        <v>-0.0309656075871468</v>
      </c>
    </row>
    <row r="220" customFormat="false" ht="15" hidden="false" customHeight="false" outlineLevel="0" collapsed="false">
      <c r="A220" s="24" t="n">
        <v>43191</v>
      </c>
      <c r="B220" s="26" t="n">
        <v>399.235</v>
      </c>
      <c r="C220" s="26" t="n">
        <f aca="false">POWER(B220/0.0000000567037441900005, 0.25) - 273.15</f>
        <v>16.5204658764135</v>
      </c>
      <c r="D220" s="26" t="n">
        <f aca="false">($C$297 * A220) + $C$298</f>
        <v>16.5609425573067</v>
      </c>
      <c r="E220" s="26" t="n">
        <f aca="false">D220+273.15</f>
        <v>289.710942557307</v>
      </c>
      <c r="F220" s="18" t="n">
        <v>0.1</v>
      </c>
      <c r="G220" s="18" t="n">
        <v>0.151458</v>
      </c>
      <c r="H220" s="45" t="n">
        <f aca="false">($G$297 * E220) + $G$298</f>
        <v>0.201582833160785</v>
      </c>
      <c r="I220" s="32" t="n">
        <f aca="false">G220-H220</f>
        <v>-0.050124833160785</v>
      </c>
    </row>
    <row r="221" customFormat="false" ht="15" hidden="false" customHeight="false" outlineLevel="0" collapsed="false">
      <c r="A221" s="24" t="n">
        <v>43221</v>
      </c>
      <c r="B221" s="26" t="n">
        <v>399.2442</v>
      </c>
      <c r="C221" s="26" t="n">
        <f aca="false">POWER(B221/0.0000000567037441900005, 0.25) - 273.15</f>
        <v>16.5221346587453</v>
      </c>
      <c r="D221" s="26" t="n">
        <f aca="false">($C$297 * A221) + $C$298</f>
        <v>16.563074569561</v>
      </c>
      <c r="E221" s="26" t="n">
        <f aca="false">D221+273.15</f>
        <v>289.713074569561</v>
      </c>
      <c r="F221" s="18" t="n">
        <v>0.05</v>
      </c>
      <c r="G221" s="18" t="n">
        <v>0.13574</v>
      </c>
      <c r="H221" s="45" t="n">
        <f aca="false">($G$297 * E221) + $G$298</f>
        <v>0.203066599844988</v>
      </c>
      <c r="I221" s="32" t="n">
        <f aca="false">G221-H221</f>
        <v>-0.0673265998449877</v>
      </c>
    </row>
    <row r="222" customFormat="false" ht="15" hidden="false" customHeight="false" outlineLevel="0" collapsed="false">
      <c r="A222" s="24" t="n">
        <v>43252</v>
      </c>
      <c r="B222" s="26" t="n">
        <v>399.2658</v>
      </c>
      <c r="C222" s="26" t="n">
        <f aca="false">POWER(B222/0.0000000567037441900005, 0.25) - 273.15</f>
        <v>16.5260525560937</v>
      </c>
      <c r="D222" s="26" t="n">
        <f aca="false">($C$297 * A222) + $C$298</f>
        <v>16.5652776488903</v>
      </c>
      <c r="E222" s="26" t="n">
        <f aca="false">D222+273.15</f>
        <v>289.71527764889</v>
      </c>
      <c r="F222" s="18" t="n">
        <v>0.07</v>
      </c>
      <c r="G222" s="18" t="n">
        <v>0.124246</v>
      </c>
      <c r="H222" s="45" t="n">
        <f aca="false">($G$297 * E222) + $G$298</f>
        <v>0.204599825418654</v>
      </c>
      <c r="I222" s="32" t="n">
        <f aca="false">G222-H222</f>
        <v>-0.0803538254186543</v>
      </c>
    </row>
    <row r="223" customFormat="false" ht="15" hidden="false" customHeight="false" outlineLevel="0" collapsed="false">
      <c r="A223" s="24" t="n">
        <v>43282</v>
      </c>
      <c r="B223" s="26" t="n">
        <v>399.3012</v>
      </c>
      <c r="C223" s="26" t="n">
        <f aca="false">POWER(B223/0.0000000567037441900005, 0.25) - 273.15</f>
        <v>16.5324732107866</v>
      </c>
      <c r="D223" s="26" t="n">
        <f aca="false">($C$297 * A223) + $C$298</f>
        <v>16.5674096611445</v>
      </c>
      <c r="E223" s="26" t="n">
        <f aca="false">D223+273.15</f>
        <v>289.717409661145</v>
      </c>
      <c r="F223" s="18" t="n">
        <v>0.18</v>
      </c>
      <c r="G223" s="18" t="n">
        <v>0.11915</v>
      </c>
      <c r="H223" s="45" t="n">
        <f aca="false">($G$297 * E223) + $G$298</f>
        <v>0.206083592102829</v>
      </c>
      <c r="I223" s="32" t="n">
        <f aca="false">G223-H223</f>
        <v>-0.0869335921028286</v>
      </c>
    </row>
    <row r="224" customFormat="false" ht="15" hidden="false" customHeight="false" outlineLevel="0" collapsed="false">
      <c r="A224" s="24" t="n">
        <v>43313</v>
      </c>
      <c r="B224" s="26" t="n">
        <v>399.3487</v>
      </c>
      <c r="C224" s="26" t="n">
        <f aca="false">POWER(B224/0.0000000567037441900005, 0.25) - 273.15</f>
        <v>16.5410878253317</v>
      </c>
      <c r="D224" s="26" t="n">
        <f aca="false">($C$297 * A224) + $C$298</f>
        <v>16.5696127404739</v>
      </c>
      <c r="E224" s="26" t="n">
        <f aca="false">D224+273.15</f>
        <v>289.719612740474</v>
      </c>
      <c r="F224" s="18" t="n">
        <v>0.07</v>
      </c>
      <c r="G224" s="18" t="n">
        <v>0.120921</v>
      </c>
      <c r="H224" s="45" t="n">
        <f aca="false">($G$297 * E224) + $G$298</f>
        <v>0.207616817676495</v>
      </c>
      <c r="I224" s="32" t="n">
        <f aca="false">G224-H224</f>
        <v>-0.0866958176764952</v>
      </c>
    </row>
    <row r="225" customFormat="false" ht="15" hidden="false" customHeight="false" outlineLevel="0" collapsed="false">
      <c r="A225" s="24" t="n">
        <v>43344</v>
      </c>
      <c r="B225" s="26" t="n">
        <v>399.4062</v>
      </c>
      <c r="C225" s="26" t="n">
        <f aca="false">POWER(B225/0.0000000567037441900005, 0.25) - 273.15</f>
        <v>16.5515150147978</v>
      </c>
      <c r="D225" s="26" t="n">
        <f aca="false">($C$297 * A225) + $C$298</f>
        <v>16.5718158198033</v>
      </c>
      <c r="E225" s="26" t="n">
        <f aca="false">D225+273.15</f>
        <v>289.721815819803</v>
      </c>
      <c r="F225" s="18" t="n">
        <v>-0.02</v>
      </c>
      <c r="G225" s="18" t="n">
        <v>0.128634</v>
      </c>
      <c r="H225" s="45" t="n">
        <f aca="false">($G$297 * E225) + $G$298</f>
        <v>0.209150043250162</v>
      </c>
      <c r="I225" s="32" t="n">
        <f aca="false">G225-H225</f>
        <v>-0.0805160432501618</v>
      </c>
    </row>
    <row r="226" customFormat="false" ht="15" hidden="false" customHeight="false" outlineLevel="0" collapsed="false">
      <c r="A226" s="24" t="n">
        <v>43374</v>
      </c>
      <c r="B226" s="26" t="n">
        <v>399.4708</v>
      </c>
      <c r="C226" s="26" t="n">
        <f aca="false">POWER(B226/0.0000000567037441900005, 0.25) - 273.15</f>
        <v>16.5632283926083</v>
      </c>
      <c r="D226" s="26" t="n">
        <f aca="false">($C$297 * A226) + $C$298</f>
        <v>16.5739478320575</v>
      </c>
      <c r="E226" s="26" t="n">
        <f aca="false">D226+273.15</f>
        <v>289.723947832058</v>
      </c>
      <c r="F226" s="18" t="n">
        <v>0.04</v>
      </c>
      <c r="G226" s="18" t="n">
        <v>0.140291</v>
      </c>
      <c r="H226" s="45" t="n">
        <f aca="false">($G$297 * E226) + $G$298</f>
        <v>0.210633809934336</v>
      </c>
      <c r="I226" s="32" t="n">
        <f aca="false">G226-H226</f>
        <v>-0.0703428099343361</v>
      </c>
    </row>
    <row r="227" customFormat="false" ht="15" hidden="false" customHeight="false" outlineLevel="0" collapsed="false">
      <c r="A227" s="24" t="n">
        <v>43405</v>
      </c>
      <c r="B227" s="26" t="n">
        <v>399.5384</v>
      </c>
      <c r="C227" s="26" t="n">
        <f aca="false">POWER(B227/0.0000000567037441900005, 0.25) - 273.15</f>
        <v>16.5754842142747</v>
      </c>
      <c r="D227" s="26" t="n">
        <f aca="false">($C$297 * A227) + $C$298</f>
        <v>16.5761509113869</v>
      </c>
      <c r="E227" s="26" t="n">
        <f aca="false">D227+273.15</f>
        <v>289.726150911387</v>
      </c>
      <c r="F227" s="18" t="n">
        <v>0.13</v>
      </c>
      <c r="G227" s="18" t="n">
        <v>0.154446</v>
      </c>
      <c r="H227" s="45" t="n">
        <f aca="false">($G$297 * E227) + $G$298</f>
        <v>0.212167035508003</v>
      </c>
      <c r="I227" s="32" t="n">
        <f aca="false">G227-H227</f>
        <v>-0.0577210355080028</v>
      </c>
    </row>
    <row r="228" customFormat="false" ht="15" hidden="false" customHeight="false" outlineLevel="0" collapsed="false">
      <c r="A228" s="24" t="n">
        <v>43435</v>
      </c>
      <c r="B228" s="26" t="n">
        <v>399.6046</v>
      </c>
      <c r="C228" s="26" t="n">
        <f aca="false">POWER(B228/0.0000000567037441900005, 0.25) - 273.15</f>
        <v>16.587484710001</v>
      </c>
      <c r="D228" s="26" t="n">
        <f aca="false">($C$297 * A228) + $C$298</f>
        <v>16.5782829236411</v>
      </c>
      <c r="E228" s="26" t="n">
        <f aca="false">D228+273.15</f>
        <v>289.728282923641</v>
      </c>
      <c r="F228" s="18" t="n">
        <v>0.14</v>
      </c>
      <c r="G228" s="18" t="n">
        <v>0.170105</v>
      </c>
      <c r="H228" s="45" t="n">
        <f aca="false">($G$297 * E228) + $G$298</f>
        <v>0.213650802192177</v>
      </c>
      <c r="I228" s="32" t="n">
        <f aca="false">G228-H228</f>
        <v>-0.0435458021921771</v>
      </c>
    </row>
    <row r="229" customFormat="false" ht="15" hidden="false" customHeight="false" outlineLevel="0" collapsed="false">
      <c r="A229" s="24" t="n">
        <v>43466</v>
      </c>
      <c r="B229" s="26" t="n">
        <v>399.6671</v>
      </c>
      <c r="C229" s="26" t="n">
        <f aca="false">POWER(B229/0.0000000567037441900005, 0.25) - 273.15</f>
        <v>16.5988131148736</v>
      </c>
      <c r="D229" s="26" t="n">
        <f aca="false">($C$297 * A229) + $C$298</f>
        <v>16.5804860029705</v>
      </c>
      <c r="E229" s="26" t="n">
        <f aca="false">D229+273.15</f>
        <v>289.73048600297</v>
      </c>
      <c r="F229" s="18" t="n">
        <v>0.25</v>
      </c>
      <c r="G229" s="18" t="n">
        <v>0.186777</v>
      </c>
      <c r="H229" s="45" t="n">
        <f aca="false">($G$297 * E229) + $G$298</f>
        <v>0.215184027765844</v>
      </c>
      <c r="I229" s="32" t="n">
        <f aca="false">G229-H229</f>
        <v>-0.0284070277658437</v>
      </c>
    </row>
    <row r="230" customFormat="false" ht="15" hidden="false" customHeight="false" outlineLevel="0" collapsed="false">
      <c r="A230" s="24" t="n">
        <v>43497</v>
      </c>
      <c r="B230" s="26" t="n">
        <v>399.7256</v>
      </c>
      <c r="C230" s="26" t="n">
        <f aca="false">POWER(B230/0.0000000567037441900005, 0.25) - 273.15</f>
        <v>16.6094152980743</v>
      </c>
      <c r="D230" s="26" t="n">
        <f aca="false">($C$297 * A230) + $C$298</f>
        <v>16.5826890822998</v>
      </c>
      <c r="E230" s="26" t="n">
        <f aca="false">D230+273.15</f>
        <v>289.7326890823</v>
      </c>
      <c r="F230" s="18" t="n">
        <v>0.22</v>
      </c>
      <c r="G230" s="18" t="n">
        <v>0.204799</v>
      </c>
      <c r="H230" s="45" t="n">
        <f aca="false">($G$297 * E230) + $G$298</f>
        <v>0.216717253339482</v>
      </c>
      <c r="I230" s="32" t="n">
        <f aca="false">G230-H230</f>
        <v>-0.0119182533394819</v>
      </c>
    </row>
    <row r="231" customFormat="false" ht="15" hidden="false" customHeight="false" outlineLevel="0" collapsed="false">
      <c r="A231" s="24" t="n">
        <v>43525</v>
      </c>
      <c r="B231" s="26" t="n">
        <v>399.7829</v>
      </c>
      <c r="C231" s="26" t="n">
        <f aca="false">POWER(B231/0.0000000567037441900005, 0.25) - 273.15</f>
        <v>16.6197988724908</v>
      </c>
      <c r="D231" s="26" t="n">
        <f aca="false">($C$297 * A231) + $C$298</f>
        <v>16.5846789604038</v>
      </c>
      <c r="E231" s="26" t="n">
        <f aca="false">D231+273.15</f>
        <v>289.734678960404</v>
      </c>
      <c r="F231" s="18" t="n">
        <v>0.23</v>
      </c>
      <c r="G231" s="18" t="n">
        <v>0.224464</v>
      </c>
      <c r="H231" s="45" t="n">
        <f aca="false">($G$297 * E231) + $G$298</f>
        <v>0.218102102244728</v>
      </c>
      <c r="I231" s="32" t="n">
        <f aca="false">G231-H231</f>
        <v>0.00636189775527174</v>
      </c>
    </row>
    <row r="232" customFormat="false" ht="15" hidden="false" customHeight="false" outlineLevel="0" collapsed="false">
      <c r="A232" s="24" t="n">
        <v>43556</v>
      </c>
      <c r="B232" s="26" t="n">
        <v>399.8424</v>
      </c>
      <c r="C232" s="26" t="n">
        <f aca="false">POWER(B232/0.0000000567037441900005, 0.25) - 273.15</f>
        <v>16.6305799369465</v>
      </c>
      <c r="D232" s="26" t="n">
        <f aca="false">($C$297 * A232) + $C$298</f>
        <v>16.5868820397331</v>
      </c>
      <c r="E232" s="26" t="n">
        <f aca="false">D232+273.15</f>
        <v>289.736882039733</v>
      </c>
      <c r="F232" s="18" t="n">
        <v>0.33</v>
      </c>
      <c r="G232" s="18" t="n">
        <v>0.246129</v>
      </c>
      <c r="H232" s="45" t="n">
        <f aca="false">($G$297 * E232) + $G$298</f>
        <v>0.219635327818395</v>
      </c>
      <c r="I232" s="32" t="n">
        <f aca="false">G232-H232</f>
        <v>0.0264936721816051</v>
      </c>
    </row>
    <row r="233" customFormat="false" ht="15" hidden="false" customHeight="false" outlineLevel="0" collapsed="false">
      <c r="A233" s="24" t="n">
        <v>43586</v>
      </c>
      <c r="B233" s="26" t="n">
        <v>399.9058</v>
      </c>
      <c r="C233" s="26" t="n">
        <f aca="false">POWER(B233/0.0000000567037441900005, 0.25) - 273.15</f>
        <v>16.6420663353672</v>
      </c>
      <c r="D233" s="26" t="n">
        <f aca="false">($C$297 * A233) + $C$298</f>
        <v>16.5890140519874</v>
      </c>
      <c r="E233" s="26" t="n">
        <f aca="false">D233+273.15</f>
        <v>289.739014051987</v>
      </c>
      <c r="F233" s="18" t="n">
        <v>0.21</v>
      </c>
      <c r="G233" s="18" t="n">
        <v>0.269913</v>
      </c>
      <c r="H233" s="45" t="n">
        <f aca="false">($G$297 * E233) + $G$298</f>
        <v>0.221119094502569</v>
      </c>
      <c r="I233" s="32" t="n">
        <f aca="false">G233-H233</f>
        <v>0.0487939054974309</v>
      </c>
    </row>
    <row r="234" customFormat="false" ht="15" hidden="false" customHeight="false" outlineLevel="0" collapsed="false">
      <c r="A234" s="24" t="n">
        <v>43617</v>
      </c>
      <c r="B234" s="26" t="n">
        <v>399.9718</v>
      </c>
      <c r="C234" s="26" t="n">
        <f aca="false">POWER(B234/0.0000000567037441900005, 0.25) - 273.15</f>
        <v>16.6540223339892</v>
      </c>
      <c r="D234" s="26" t="n">
        <f aca="false">($C$297 * A234) + $C$298</f>
        <v>16.5912171313167</v>
      </c>
      <c r="E234" s="26" t="n">
        <f aca="false">D234+273.15</f>
        <v>289.741217131317</v>
      </c>
      <c r="F234" s="18" t="n">
        <v>0.35</v>
      </c>
      <c r="G234" s="18" t="n">
        <v>0.294278</v>
      </c>
      <c r="H234" s="45" t="n">
        <f aca="false">($G$297 * E234) + $G$298</f>
        <v>0.222652320076264</v>
      </c>
      <c r="I234" s="32" t="n">
        <f aca="false">G234-H234</f>
        <v>0.0716256799237358</v>
      </c>
    </row>
    <row r="235" customFormat="false" ht="15" hidden="false" customHeight="false" outlineLevel="0" collapsed="false">
      <c r="A235" s="24" t="n">
        <v>43647</v>
      </c>
      <c r="B235" s="26" t="n">
        <v>400.0385</v>
      </c>
      <c r="C235" s="26" t="n">
        <f aca="false">POWER(B235/0.0000000567037441900005, 0.25) - 273.15</f>
        <v>16.6661036354694</v>
      </c>
      <c r="D235" s="26" t="n">
        <f aca="false">($C$297 * A235) + $C$298</f>
        <v>16.5933491435709</v>
      </c>
      <c r="E235" s="26" t="n">
        <f aca="false">D235+273.15</f>
        <v>289.743349143571</v>
      </c>
      <c r="F235" s="18" t="n">
        <v>0.26</v>
      </c>
      <c r="G235" s="18" t="n">
        <v>0.316777</v>
      </c>
      <c r="H235" s="45" t="n">
        <f aca="false">($G$297 * E235) + $G$298</f>
        <v>0.224136086760438</v>
      </c>
      <c r="I235" s="32" t="n">
        <f aca="false">G235-H235</f>
        <v>0.0926409132395615</v>
      </c>
    </row>
    <row r="236" customFormat="false" ht="15" hidden="false" customHeight="false" outlineLevel="0" collapsed="false">
      <c r="A236" s="24" t="n">
        <v>43678</v>
      </c>
      <c r="B236" s="26" t="n">
        <v>400.1024</v>
      </c>
      <c r="C236" s="26" t="n">
        <f aca="false">POWER(B236/0.0000000567037441900005, 0.25) - 273.15</f>
        <v>16.6776763589783</v>
      </c>
      <c r="D236" s="26" t="n">
        <f aca="false">($C$297 * A236) + $C$298</f>
        <v>16.5955522229003</v>
      </c>
      <c r="E236" s="26" t="n">
        <f aca="false">D236+273.15</f>
        <v>289.7455522229</v>
      </c>
      <c r="F236" s="18" t="n">
        <v>0.27</v>
      </c>
      <c r="G236" s="18" t="n">
        <v>0.335983</v>
      </c>
      <c r="H236" s="45" t="n">
        <f aca="false">($G$297 * E236) + $G$298</f>
        <v>0.225669312334105</v>
      </c>
      <c r="I236" s="32" t="n">
        <f aca="false">G236-H236</f>
        <v>0.110313687665895</v>
      </c>
    </row>
    <row r="237" customFormat="false" ht="15" hidden="false" customHeight="false" outlineLevel="0" collapsed="false">
      <c r="A237" s="24" t="n">
        <v>43709</v>
      </c>
      <c r="B237" s="26" t="n">
        <v>400.1578</v>
      </c>
      <c r="C237" s="26" t="n">
        <f aca="false">POWER(B237/0.0000000567037441900005, 0.25) - 273.15</f>
        <v>16.6877085529985</v>
      </c>
      <c r="D237" s="26" t="n">
        <f aca="false">($C$297 * A237) + $C$298</f>
        <v>16.5977553022297</v>
      </c>
      <c r="E237" s="26" t="n">
        <f aca="false">D237+273.15</f>
        <v>289.74775530223</v>
      </c>
      <c r="F237" s="18" t="n">
        <v>0.46</v>
      </c>
      <c r="G237" s="18" t="n">
        <v>0.351547</v>
      </c>
      <c r="H237" s="45" t="n">
        <f aca="false">($G$297 * E237) + $G$298</f>
        <v>0.227202537907772</v>
      </c>
      <c r="I237" s="32" t="n">
        <f aca="false">G237-H237</f>
        <v>0.124344462092228</v>
      </c>
    </row>
    <row r="238" customFormat="false" ht="15" hidden="false" customHeight="false" outlineLevel="0" collapsed="false">
      <c r="A238" s="24" t="n">
        <v>43739</v>
      </c>
      <c r="B238" s="26" t="n">
        <v>400.1987</v>
      </c>
      <c r="C238" s="26" t="n">
        <f aca="false">POWER(B238/0.0000000567037441900005, 0.25) - 273.15</f>
        <v>16.6951143238878</v>
      </c>
      <c r="D238" s="26" t="n">
        <f aca="false">($C$297 * A238) + $C$298</f>
        <v>16.5998873144839</v>
      </c>
      <c r="E238" s="26" t="n">
        <f aca="false">D238+273.15</f>
        <v>289.749887314484</v>
      </c>
      <c r="F238" s="18" t="n">
        <v>0.3</v>
      </c>
      <c r="G238" s="18" t="n">
        <v>0.363347</v>
      </c>
      <c r="H238" s="45" t="n">
        <f aca="false">($G$297 * E238) + $G$298</f>
        <v>0.228686304591946</v>
      </c>
      <c r="I238" s="32" t="n">
        <f aca="false">G238-H238</f>
        <v>0.134660695408054</v>
      </c>
    </row>
    <row r="239" customFormat="false" ht="15" hidden="false" customHeight="false" outlineLevel="0" collapsed="false">
      <c r="A239" s="24" t="n">
        <v>43770</v>
      </c>
      <c r="B239" s="26" t="n">
        <v>400.2232</v>
      </c>
      <c r="C239" s="26" t="n">
        <f aca="false">POWER(B239/0.0000000567037441900005, 0.25) - 273.15</f>
        <v>16.6995502717569</v>
      </c>
      <c r="D239" s="26" t="n">
        <f aca="false">($C$297 * A239) + $C$298</f>
        <v>16.6020903938133</v>
      </c>
      <c r="E239" s="26" t="n">
        <f aca="false">D239+273.15</f>
        <v>289.752090393813</v>
      </c>
      <c r="F239" s="18" t="n">
        <v>0.43</v>
      </c>
      <c r="G239" s="18" t="n">
        <v>0.371457</v>
      </c>
      <c r="H239" s="45" t="n">
        <f aca="false">($G$297 * E239) + $G$298</f>
        <v>0.230219530165613</v>
      </c>
      <c r="I239" s="32" t="n">
        <f aca="false">G239-H239</f>
        <v>0.141237469834387</v>
      </c>
    </row>
    <row r="240" customFormat="false" ht="15" hidden="false" customHeight="false" outlineLevel="0" collapsed="false">
      <c r="A240" s="24" t="n">
        <v>43800</v>
      </c>
      <c r="B240" s="26" t="n">
        <v>400.2333</v>
      </c>
      <c r="C240" s="26" t="n">
        <f aca="false">POWER(B240/0.0000000567037441900005, 0.25) - 273.15</f>
        <v>16.7013789093484</v>
      </c>
      <c r="D240" s="26" t="n">
        <f aca="false">($C$297 * A240) + $C$298</f>
        <v>16.6042224060675</v>
      </c>
      <c r="E240" s="26" t="n">
        <f aca="false">D240+273.15</f>
        <v>289.754222406067</v>
      </c>
      <c r="F240" s="18" t="n">
        <v>0.45</v>
      </c>
      <c r="G240" s="18" t="n">
        <v>0.376434</v>
      </c>
      <c r="H240" s="45" t="n">
        <f aca="false">($G$297 * E240) + $G$298</f>
        <v>0.231703296849787</v>
      </c>
      <c r="I240" s="32" t="n">
        <f aca="false">G240-H240</f>
        <v>0.144730703150213</v>
      </c>
    </row>
    <row r="241" customFormat="false" ht="15" hidden="false" customHeight="false" outlineLevel="0" collapsed="false">
      <c r="A241" s="24" t="n">
        <v>43831</v>
      </c>
      <c r="B241" s="26" t="n">
        <v>400.2331</v>
      </c>
      <c r="C241" s="26" t="n">
        <f aca="false">POWER(B241/0.0000000567037441900005, 0.25) - 273.15</f>
        <v>16.7013426990389</v>
      </c>
      <c r="D241" s="26" t="n">
        <f aca="false">($C$297 * A241) + $C$298</f>
        <v>16.6064254853969</v>
      </c>
      <c r="E241" s="26" t="n">
        <f aca="false">D241+273.15</f>
        <v>289.756425485397</v>
      </c>
      <c r="F241" s="18" t="n">
        <v>0.43</v>
      </c>
      <c r="G241" s="18" t="n">
        <v>0.37896</v>
      </c>
      <c r="H241" s="45" t="n">
        <f aca="false">($G$297 * E241) + $G$298</f>
        <v>0.233236522423454</v>
      </c>
      <c r="I241" s="32" t="n">
        <f aca="false">G241-H241</f>
        <v>0.145723477576546</v>
      </c>
    </row>
    <row r="242" customFormat="false" ht="15" hidden="false" customHeight="false" outlineLevel="0" collapsed="false">
      <c r="A242" s="24" t="n">
        <v>43862</v>
      </c>
      <c r="B242" s="26" t="n">
        <v>400.2278</v>
      </c>
      <c r="C242" s="26" t="n">
        <f aca="false">POWER(B242/0.0000000567037441900005, 0.25) - 273.15</f>
        <v>16.7003831208925</v>
      </c>
      <c r="D242" s="26" t="n">
        <f aca="false">($C$297 * A242) + $C$298</f>
        <v>16.6086285647262</v>
      </c>
      <c r="E242" s="26" t="n">
        <f aca="false">D242+273.15</f>
        <v>289.758628564726</v>
      </c>
      <c r="F242" s="18" t="n">
        <v>0.6</v>
      </c>
      <c r="G242" s="18" t="n">
        <v>0.379844</v>
      </c>
      <c r="H242" s="45" t="n">
        <f aca="false">($G$297 * E242) + $G$298</f>
        <v>0.23476974799712</v>
      </c>
      <c r="I242" s="32" t="n">
        <f aca="false">G242-H242</f>
        <v>0.14507425200288</v>
      </c>
    </row>
    <row r="243" customFormat="false" ht="15" hidden="false" customHeight="false" outlineLevel="0" collapsed="false">
      <c r="A243" s="24" t="n">
        <v>43891</v>
      </c>
      <c r="B243" s="26" t="n">
        <v>400.2177</v>
      </c>
      <c r="C243" s="26" t="n">
        <f aca="false">POWER(B243/0.0000000567037441900005, 0.25) - 273.15</f>
        <v>16.6985544644537</v>
      </c>
      <c r="D243" s="26" t="n">
        <f aca="false">($C$297 * A243) + $C$298</f>
        <v>16.6106895099053</v>
      </c>
      <c r="E243" s="26" t="n">
        <f aca="false">D243+273.15</f>
        <v>289.760689509905</v>
      </c>
      <c r="F243" s="18" t="n">
        <v>0.36</v>
      </c>
      <c r="G243" s="18" t="n">
        <v>0.378773</v>
      </c>
      <c r="H243" s="45" t="n">
        <f aca="false">($G$297 * E243) + $G$298</f>
        <v>0.236204055791802</v>
      </c>
      <c r="I243" s="32" t="n">
        <f aca="false">G243-H243</f>
        <v>0.142568944208198</v>
      </c>
    </row>
    <row r="244" customFormat="false" ht="15" hidden="false" customHeight="false" outlineLevel="0" collapsed="false">
      <c r="A244" s="24" t="n">
        <v>43922</v>
      </c>
      <c r="B244" s="26" t="n">
        <v>400.2008</v>
      </c>
      <c r="C244" s="26" t="n">
        <f aca="false">POWER(B244/0.0000000567037441900005, 0.25) - 273.15</f>
        <v>16.6954945559715</v>
      </c>
      <c r="D244" s="26" t="n">
        <f aca="false">($C$297 * A244) + $C$298</f>
        <v>16.6128925892347</v>
      </c>
      <c r="E244" s="26" t="n">
        <f aca="false">D244+273.15</f>
        <v>289.762892589235</v>
      </c>
      <c r="F244" s="18" t="n">
        <v>0.27</v>
      </c>
      <c r="G244" s="18" t="n">
        <v>0.374875</v>
      </c>
      <c r="H244" s="45" t="n">
        <f aca="false">($G$297 * E244) + $G$298</f>
        <v>0.237737281365469</v>
      </c>
      <c r="I244" s="32" t="n">
        <f aca="false">G244-H244</f>
        <v>0.137137718634531</v>
      </c>
    </row>
    <row r="245" customFormat="false" ht="15" hidden="false" customHeight="false" outlineLevel="0" collapsed="false">
      <c r="A245" s="24" t="n">
        <v>43952</v>
      </c>
      <c r="B245" s="26" t="n">
        <v>400.1724</v>
      </c>
      <c r="C245" s="26" t="n">
        <f aca="false">POWER(B245/0.0000000567037441900005, 0.25) - 273.15</f>
        <v>16.6903522429682</v>
      </c>
      <c r="D245" s="26" t="n">
        <f aca="false">($C$297 * A245) + $C$298</f>
        <v>16.6150246014889</v>
      </c>
      <c r="E245" s="26" t="n">
        <f aca="false">D245+273.15</f>
        <v>289.765024601489</v>
      </c>
      <c r="F245" s="18" t="n">
        <v>0.43</v>
      </c>
      <c r="G245" s="18" t="n">
        <v>0.367678</v>
      </c>
      <c r="H245" s="45" t="n">
        <f aca="false">($G$297 * E245) + $G$298</f>
        <v>0.239221048049671</v>
      </c>
      <c r="I245" s="32" t="n">
        <f aca="false">G245-H245</f>
        <v>0.128456951950329</v>
      </c>
    </row>
    <row r="246" customFormat="false" ht="15" hidden="false" customHeight="false" outlineLevel="0" collapsed="false">
      <c r="A246" s="24" t="n">
        <v>43983</v>
      </c>
      <c r="B246" s="26" t="n">
        <v>400.1274</v>
      </c>
      <c r="C246" s="26" t="n">
        <f aca="false">POWER(B246/0.0000000567037441900005, 0.25) - 273.15</f>
        <v>16.6822036513275</v>
      </c>
      <c r="D246" s="26" t="n">
        <f aca="false">($C$297 * A246) + $C$298</f>
        <v>16.6172276808183</v>
      </c>
      <c r="E246" s="26" t="n">
        <f aca="false">D246+273.15</f>
        <v>289.767227680818</v>
      </c>
      <c r="F246" s="18" t="n">
        <v>0.31</v>
      </c>
      <c r="G246" s="18" t="n">
        <v>0.356267</v>
      </c>
      <c r="H246" s="45" t="n">
        <f aca="false">($G$297 * E246) + $G$298</f>
        <v>0.24075427362331</v>
      </c>
      <c r="I246" s="32" t="n">
        <f aca="false">G246-H246</f>
        <v>0.11551272637669</v>
      </c>
    </row>
    <row r="247" customFormat="false" ht="15" hidden="false" customHeight="false" outlineLevel="0" collapsed="false">
      <c r="A247" s="24" t="n">
        <v>44013</v>
      </c>
      <c r="B247" s="26" t="n">
        <v>400.0645</v>
      </c>
      <c r="C247" s="26" t="n">
        <f aca="false">POWER(B247/0.0000000567037441900005, 0.25) - 273.15</f>
        <v>16.6708125791387</v>
      </c>
      <c r="D247" s="26" t="n">
        <f aca="false">($C$297 * A247) + $C$298</f>
        <v>16.6193596930725</v>
      </c>
      <c r="E247" s="26" t="n">
        <f aca="false">D247+273.15</f>
        <v>289.769359693072</v>
      </c>
      <c r="F247" s="18" t="n">
        <v>0.32</v>
      </c>
      <c r="G247" s="18" t="n">
        <v>0.340233</v>
      </c>
      <c r="H247" s="45" t="n">
        <f aca="false">($G$297 * E247) + $G$298</f>
        <v>0.242238040307512</v>
      </c>
      <c r="I247" s="32" t="n">
        <f aca="false">G247-H247</f>
        <v>0.0979949596924876</v>
      </c>
    </row>
    <row r="248" customFormat="false" ht="15" hidden="false" customHeight="false" outlineLevel="0" collapsed="false">
      <c r="A248" s="24" t="n">
        <v>44044</v>
      </c>
      <c r="B248" s="26" t="n">
        <v>399.9877</v>
      </c>
      <c r="C248" s="26" t="n">
        <f aca="false">POWER(B248/0.0000000567037441900005, 0.25) - 273.15</f>
        <v>16.6569024215764</v>
      </c>
      <c r="D248" s="26" t="n">
        <f aca="false">($C$297 * A248) + $C$298</f>
        <v>16.6215627724019</v>
      </c>
      <c r="E248" s="26" t="n">
        <f aca="false">D248+273.15</f>
        <v>289.771562772402</v>
      </c>
      <c r="F248" s="18" t="n">
        <v>0.31</v>
      </c>
      <c r="G248" s="18" t="n">
        <v>0.320038</v>
      </c>
      <c r="H248" s="45" t="n">
        <f aca="false">($G$297 * E248) + $G$298</f>
        <v>0.243771265881151</v>
      </c>
      <c r="I248" s="32" t="n">
        <f aca="false">G248-H248</f>
        <v>0.0762667341188494</v>
      </c>
    </row>
    <row r="249" customFormat="false" ht="15" hidden="false" customHeight="false" outlineLevel="0" collapsed="false">
      <c r="A249" s="24" t="n">
        <v>44075</v>
      </c>
      <c r="B249" s="26" t="n">
        <v>399.9043</v>
      </c>
      <c r="C249" s="26" t="n">
        <f aca="false">POWER(B249/0.0000000567037441900005, 0.25) - 273.15</f>
        <v>16.6417945909271</v>
      </c>
      <c r="D249" s="26" t="n">
        <f aca="false">($C$297 * A249) + $C$298</f>
        <v>16.6237658517312</v>
      </c>
      <c r="E249" s="26" t="n">
        <f aca="false">D249+273.15</f>
        <v>289.773765851731</v>
      </c>
      <c r="F249" s="18" t="n">
        <v>0.41</v>
      </c>
      <c r="G249" s="18" t="n">
        <v>0.296732</v>
      </c>
      <c r="H249" s="45" t="n">
        <f aca="false">($G$297 * E249) + $G$298</f>
        <v>0.245304491454817</v>
      </c>
      <c r="I249" s="32" t="n">
        <f aca="false">G249-H249</f>
        <v>0.0514275085451827</v>
      </c>
    </row>
    <row r="250" customFormat="false" ht="15" hidden="false" customHeight="false" outlineLevel="0" collapsed="false">
      <c r="A250" s="24" t="n">
        <v>44105</v>
      </c>
      <c r="B250" s="26" t="n">
        <v>399.8233</v>
      </c>
      <c r="C250" s="26" t="n">
        <f aca="false">POWER(B250/0.0000000567037441900005, 0.25) - 273.15</f>
        <v>16.6271192557967</v>
      </c>
      <c r="D250" s="26" t="n">
        <f aca="false">($C$297 * A250) + $C$298</f>
        <v>16.6258978639854</v>
      </c>
      <c r="E250" s="26" t="n">
        <f aca="false">D250+273.15</f>
        <v>289.775897863985</v>
      </c>
      <c r="F250" s="18" t="n">
        <v>0.39</v>
      </c>
      <c r="G250" s="18" t="n">
        <v>0.272381</v>
      </c>
      <c r="H250" s="45" t="n">
        <f aca="false">($G$297 * E250) + $G$298</f>
        <v>0.246788258138992</v>
      </c>
      <c r="I250" s="32" t="n">
        <f aca="false">G250-H250</f>
        <v>0.0255927418610085</v>
      </c>
    </row>
    <row r="251" customFormat="false" ht="15" hidden="false" customHeight="false" outlineLevel="0" collapsed="false">
      <c r="A251" s="24" t="n">
        <v>44136</v>
      </c>
      <c r="B251" s="26" t="n">
        <v>399.7533</v>
      </c>
      <c r="C251" s="26" t="n">
        <f aca="false">POWER(B251/0.0000000567037441900005, 0.25) - 273.15</f>
        <v>16.6144350711607</v>
      </c>
      <c r="D251" s="26" t="n">
        <f aca="false">($C$297 * A251) + $C$298</f>
        <v>16.6281009433148</v>
      </c>
      <c r="E251" s="26" t="n">
        <f aca="false">D251+273.15</f>
        <v>289.778100943315</v>
      </c>
      <c r="F251" s="18" t="n">
        <v>0.41</v>
      </c>
      <c r="G251" s="18" t="n">
        <v>0.248829</v>
      </c>
      <c r="H251" s="45" t="n">
        <f aca="false">($G$297 * E251) + $G$298</f>
        <v>0.248321483712658</v>
      </c>
      <c r="I251" s="32" t="n">
        <f aca="false">G251-H251</f>
        <v>0.00050751628734183</v>
      </c>
    </row>
    <row r="252" customFormat="false" ht="15" hidden="false" customHeight="false" outlineLevel="0" collapsed="false">
      <c r="A252" s="24" t="n">
        <v>44166</v>
      </c>
      <c r="B252" s="26" t="n">
        <v>399.6983</v>
      </c>
      <c r="C252" s="26" t="n">
        <f aca="false">POWER(B252/0.0000000567037441900005, 0.25) - 273.15</f>
        <v>16.60446775741</v>
      </c>
      <c r="D252" s="26" t="n">
        <f aca="false">($C$297 * A252) + $C$298</f>
        <v>16.630232955569</v>
      </c>
      <c r="E252" s="26" t="n">
        <f aca="false">D252+273.15</f>
        <v>289.780232955569</v>
      </c>
      <c r="F252" s="18" t="n">
        <v>0.16</v>
      </c>
      <c r="G252" s="18" t="n">
        <v>0.227325</v>
      </c>
      <c r="H252" s="45" t="n">
        <f aca="false">($G$297 * E252) + $G$298</f>
        <v>0.249805250396861</v>
      </c>
      <c r="I252" s="32" t="n">
        <f aca="false">G252-H252</f>
        <v>-0.0224802503968609</v>
      </c>
    </row>
    <row r="253" customFormat="false" ht="15" hidden="false" customHeight="false" outlineLevel="0" collapsed="false">
      <c r="A253" s="24" t="n">
        <v>44197</v>
      </c>
      <c r="B253" s="26" t="n">
        <v>399.6583</v>
      </c>
      <c r="C253" s="26" t="n">
        <f aca="false">POWER(B253/0.0000000567037441900005, 0.25) - 273.15</f>
        <v>16.5972181558384</v>
      </c>
      <c r="D253" s="26" t="n">
        <f aca="false">($C$297 * A253) + $C$298</f>
        <v>16.6324360348984</v>
      </c>
      <c r="E253" s="26" t="n">
        <f aca="false">D253+273.15</f>
        <v>289.782436034898</v>
      </c>
      <c r="F253" s="18" t="n">
        <v>0.13</v>
      </c>
      <c r="G253" s="18" t="n">
        <v>0.208422</v>
      </c>
      <c r="H253" s="45" t="n">
        <f aca="false">($G$297 * E253) + $G$298</f>
        <v>0.251338475970499</v>
      </c>
      <c r="I253" s="32" t="n">
        <f aca="false">G253-H253</f>
        <v>-0.0429164759704991</v>
      </c>
    </row>
    <row r="254" customFormat="false" ht="15" hidden="false" customHeight="false" outlineLevel="0" collapsed="false">
      <c r="A254" s="24" t="n">
        <v>44228</v>
      </c>
      <c r="B254" s="26" t="n">
        <v>399.6308</v>
      </c>
      <c r="C254" s="26" t="n">
        <f aca="false">POWER(B254/0.0000000567037441900005, 0.25) - 273.15</f>
        <v>16.592233739082</v>
      </c>
      <c r="D254" s="26" t="n">
        <f aca="false">($C$297 * A254) + $C$298</f>
        <v>16.6346391142278</v>
      </c>
      <c r="E254" s="26" t="n">
        <f aca="false">D254+273.15</f>
        <v>289.784639114228</v>
      </c>
      <c r="F254" s="18" t="n">
        <v>0.21</v>
      </c>
      <c r="G254" s="18" t="n">
        <v>0.191566</v>
      </c>
      <c r="H254" s="45" t="n">
        <f aca="false">($G$297 * E254) + $G$298</f>
        <v>0.252871701544166</v>
      </c>
      <c r="I254" s="32" t="n">
        <f aca="false">G254-H254</f>
        <v>-0.0613057015441657</v>
      </c>
    </row>
    <row r="255" customFormat="false" ht="15" hidden="false" customHeight="false" outlineLevel="0" collapsed="false">
      <c r="A255" s="24" t="n">
        <v>44256</v>
      </c>
      <c r="B255" s="26" t="n">
        <v>399.6126</v>
      </c>
      <c r="C255" s="26" t="n">
        <f aca="false">POWER(B255/0.0000000567037441900005, 0.25) - 273.15</f>
        <v>16.5889348199825</v>
      </c>
      <c r="D255" s="26" t="n">
        <f aca="false">($C$297 * A255) + $C$298</f>
        <v>16.6366289923317</v>
      </c>
      <c r="E255" s="26" t="n">
        <f aca="false">D255+273.15</f>
        <v>289.786628992332</v>
      </c>
      <c r="F255" s="18" t="n">
        <v>0</v>
      </c>
      <c r="G255" s="18" t="n">
        <v>0.176881</v>
      </c>
      <c r="H255" s="45" t="n">
        <f aca="false">($G$297 * E255) + $G$298</f>
        <v>0.254256550449384</v>
      </c>
      <c r="I255" s="32" t="n">
        <f aca="false">G255-H255</f>
        <v>-0.0773755504493837</v>
      </c>
    </row>
    <row r="256" customFormat="false" ht="15" hidden="false" customHeight="false" outlineLevel="0" collapsed="false">
      <c r="A256" s="24" t="n">
        <v>44287</v>
      </c>
      <c r="B256" s="26" t="n">
        <v>399.6001</v>
      </c>
      <c r="C256" s="26" t="n">
        <f aca="false">POWER(B256/0.0000000567037441900005, 0.25) - 273.15</f>
        <v>16.5866690135682</v>
      </c>
      <c r="D256" s="26" t="n">
        <f aca="false">($C$297 * A256) + $C$298</f>
        <v>16.6388320716611</v>
      </c>
      <c r="E256" s="26" t="n">
        <f aca="false">D256+273.15</f>
        <v>289.788832071661</v>
      </c>
      <c r="F256" s="18" t="n">
        <v>-0.04</v>
      </c>
      <c r="G256" s="18" t="n">
        <v>0.164551</v>
      </c>
      <c r="H256" s="45" t="n">
        <f aca="false">($G$297 * E256) + $G$298</f>
        <v>0.25578977602305</v>
      </c>
      <c r="I256" s="32" t="n">
        <f aca="false">G256-H256</f>
        <v>-0.0912387760230503</v>
      </c>
    </row>
    <row r="257" customFormat="false" ht="15" hidden="false" customHeight="false" outlineLevel="0" collapsed="false">
      <c r="A257" s="24" t="n">
        <v>44317</v>
      </c>
      <c r="B257" s="26" t="n">
        <v>399.5912</v>
      </c>
      <c r="C257" s="26" t="n">
        <f aca="false">POWER(B257/0.0000000567037441900005, 0.25) - 273.15</f>
        <v>16.5850557270026</v>
      </c>
      <c r="D257" s="26" t="n">
        <f aca="false">($C$297 * A257) + $C$298</f>
        <v>16.6409640839153</v>
      </c>
      <c r="E257" s="26" t="n">
        <f aca="false">D257+273.15</f>
        <v>289.790964083915</v>
      </c>
      <c r="F257" s="18" t="n">
        <v>0.09</v>
      </c>
      <c r="G257" s="18" t="n">
        <v>0.15423</v>
      </c>
      <c r="H257" s="45" t="n">
        <f aca="false">($G$297 * E257) + $G$298</f>
        <v>0.257273542707253</v>
      </c>
      <c r="I257" s="32" t="n">
        <f aca="false">G257-H257</f>
        <v>-0.103043542707253</v>
      </c>
    </row>
    <row r="258" customFormat="false" ht="15" hidden="false" customHeight="false" outlineLevel="0" collapsed="false">
      <c r="A258" s="24" t="n">
        <v>44348</v>
      </c>
      <c r="B258" s="26" t="n">
        <v>399.5869</v>
      </c>
      <c r="C258" s="26" t="n">
        <f aca="false">POWER(B258/0.0000000567037441900005, 0.25) - 273.15</f>
        <v>16.5842762642872</v>
      </c>
      <c r="D258" s="26" t="n">
        <f aca="false">($C$297 * A258) + $C$298</f>
        <v>16.6431671632447</v>
      </c>
      <c r="E258" s="26" t="n">
        <f aca="false">D258+273.15</f>
        <v>289.793167163245</v>
      </c>
      <c r="F258" s="18" t="n">
        <v>0</v>
      </c>
      <c r="G258" s="18" t="n">
        <v>0.146515</v>
      </c>
      <c r="H258" s="45" t="n">
        <f aca="false">($G$297 * E258) + $G$298</f>
        <v>0.258806768280891</v>
      </c>
      <c r="I258" s="32" t="n">
        <f aca="false">G258-H258</f>
        <v>-0.112291768280891</v>
      </c>
    </row>
    <row r="259" customFormat="false" ht="15" hidden="false" customHeight="false" outlineLevel="0" collapsed="false">
      <c r="A259" s="24" t="n">
        <v>44378</v>
      </c>
      <c r="B259" s="26" t="n">
        <v>399.5894</v>
      </c>
      <c r="C259" s="26" t="n">
        <f aca="false">POWER(B259/0.0000000567037441900005, 0.25) - 273.15</f>
        <v>16.5847294410501</v>
      </c>
      <c r="D259" s="26" t="n">
        <f aca="false">($C$297 * A259) + $C$298</f>
        <v>16.6452991754989</v>
      </c>
      <c r="E259" s="26" t="n">
        <f aca="false">D259+273.15</f>
        <v>289.795299175499</v>
      </c>
      <c r="F259" s="18" t="n">
        <v>0.21</v>
      </c>
      <c r="G259" s="18" t="n">
        <v>0.1427</v>
      </c>
      <c r="H259" s="45" t="n">
        <f aca="false">($G$297 * E259) + $G$298</f>
        <v>0.260290534965094</v>
      </c>
      <c r="I259" s="32" t="n">
        <f aca="false">G259-H259</f>
        <v>-0.117590534965094</v>
      </c>
    </row>
    <row r="260" customFormat="false" ht="15" hidden="false" customHeight="false" outlineLevel="0" collapsed="false">
      <c r="A260" s="24" t="n">
        <v>44409</v>
      </c>
      <c r="B260" s="26" t="n">
        <v>399.5999</v>
      </c>
      <c r="C260" s="26" t="n">
        <f aca="false">POWER(B260/0.0000000567037441900005, 0.25) - 273.15</f>
        <v>16.5866327602334</v>
      </c>
      <c r="D260" s="26" t="n">
        <f aca="false">($C$297 * A260) + $C$298</f>
        <v>16.6475022548283</v>
      </c>
      <c r="E260" s="26" t="n">
        <f aca="false">D260+273.15</f>
        <v>289.797502254828</v>
      </c>
      <c r="F260" s="18" t="n">
        <v>0.18</v>
      </c>
      <c r="G260" s="18" t="n">
        <v>0.143188</v>
      </c>
      <c r="H260" s="45" t="n">
        <f aca="false">($G$297 * E260) + $G$298</f>
        <v>0.261823760538761</v>
      </c>
      <c r="I260" s="32" t="n">
        <f aca="false">G260-H260</f>
        <v>-0.118635760538761</v>
      </c>
    </row>
    <row r="261" customFormat="false" ht="15" hidden="false" customHeight="false" outlineLevel="0" collapsed="false">
      <c r="A261" s="24" t="n">
        <v>44440</v>
      </c>
      <c r="B261" s="26" t="n">
        <v>399.6164</v>
      </c>
      <c r="C261" s="26" t="n">
        <f aca="false">POWER(B261/0.0000000567037441900005, 0.25) - 273.15</f>
        <v>16.5896236145965</v>
      </c>
      <c r="D261" s="26" t="n">
        <f aca="false">($C$297 * A261) + $C$298</f>
        <v>16.6497053341576</v>
      </c>
      <c r="E261" s="26" t="n">
        <f aca="false">D261+273.15</f>
        <v>289.799705334158</v>
      </c>
      <c r="F261" s="18" t="n">
        <v>0.26</v>
      </c>
      <c r="G261" s="18" t="n">
        <v>0.147457</v>
      </c>
      <c r="H261" s="45" t="n">
        <f aca="false">($G$297 * E261) + $G$298</f>
        <v>0.263356986112399</v>
      </c>
      <c r="I261" s="32" t="n">
        <f aca="false">G261-H261</f>
        <v>-0.115899986112399</v>
      </c>
    </row>
    <row r="262" customFormat="false" ht="15" hidden="false" customHeight="false" outlineLevel="0" collapsed="false">
      <c r="A262" s="24" t="n">
        <v>44470</v>
      </c>
      <c r="B262" s="26" t="n">
        <v>399.6347</v>
      </c>
      <c r="C262" s="26" t="n">
        <f aca="false">POWER(B262/0.0000000567037441900005, 0.25) - 273.15</f>
        <v>16.5929406356577</v>
      </c>
      <c r="D262" s="26" t="n">
        <f aca="false">($C$297 * A262) + $C$298</f>
        <v>16.6518373464118</v>
      </c>
      <c r="E262" s="26" t="n">
        <f aca="false">D262+273.15</f>
        <v>289.801837346412</v>
      </c>
      <c r="F262" s="18" t="n">
        <v>0.38</v>
      </c>
      <c r="G262" s="18" t="n">
        <v>0.154612</v>
      </c>
      <c r="H262" s="45" t="n">
        <f aca="false">($G$297 * E262) + $G$298</f>
        <v>0.264840752796601</v>
      </c>
      <c r="I262" s="32" t="n">
        <f aca="false">G262-H262</f>
        <v>-0.110228752796601</v>
      </c>
    </row>
    <row r="263" customFormat="false" ht="15" hidden="false" customHeight="false" outlineLevel="0" collapsed="false">
      <c r="A263" s="24" t="n">
        <v>44501</v>
      </c>
      <c r="B263" s="26" t="n">
        <v>399.6477</v>
      </c>
      <c r="C263" s="26" t="n">
        <f aca="false">POWER(B263/0.0000000567037441900005, 0.25) - 273.15</f>
        <v>16.5952969202102</v>
      </c>
      <c r="D263" s="26" t="n">
        <f aca="false">($C$297 * A263) + $C$298</f>
        <v>16.6540404257412</v>
      </c>
      <c r="E263" s="26" t="n">
        <f aca="false">D263+273.15</f>
        <v>289.804040425741</v>
      </c>
      <c r="F263" s="18" t="n">
        <v>0.09</v>
      </c>
      <c r="G263" s="18" t="n">
        <v>0.163175</v>
      </c>
      <c r="H263" s="45" t="n">
        <f aca="false">($G$297 * E263) + $G$298</f>
        <v>0.26637397837024</v>
      </c>
      <c r="I263" s="32" t="n">
        <f aca="false">G263-H263</f>
        <v>-0.10319897837024</v>
      </c>
    </row>
    <row r="264" customFormat="false" ht="15" hidden="false" customHeight="false" outlineLevel="0" collapsed="false">
      <c r="A264" s="24" t="n">
        <v>44531</v>
      </c>
      <c r="B264" s="26" t="n">
        <v>399.6508</v>
      </c>
      <c r="C264" s="26" t="n">
        <f aca="false">POWER(B264/0.0000000567037441900005, 0.25) - 273.15</f>
        <v>16.5958587949612</v>
      </c>
      <c r="D264" s="26" t="n">
        <f aca="false">($C$297 * A264) + $C$298</f>
        <v>16.6561724379954</v>
      </c>
      <c r="E264" s="26" t="n">
        <f aca="false">D264+273.15</f>
        <v>289.806172437995</v>
      </c>
      <c r="F264" s="18" t="n">
        <v>0.22</v>
      </c>
      <c r="G264" s="18" t="n">
        <v>0.171566</v>
      </c>
      <c r="H264" s="45" t="n">
        <f aca="false">($G$297 * E264) + $G$298</f>
        <v>0.267857745054442</v>
      </c>
      <c r="I264" s="32" t="n">
        <f aca="false">G264-H264</f>
        <v>-0.0962917450544424</v>
      </c>
    </row>
    <row r="265" customFormat="false" ht="15" hidden="false" customHeight="false" outlineLevel="0" collapsed="false">
      <c r="A265" s="24" t="n">
        <v>44562</v>
      </c>
      <c r="B265" s="26" t="n">
        <v>399.6422</v>
      </c>
      <c r="C265" s="26" t="n">
        <f aca="false">POWER(B265/0.0000000567037441900005, 0.25) - 273.15</f>
        <v>16.5943000376075</v>
      </c>
      <c r="D265" s="26" t="n">
        <f aca="false">($C$297 * A265) + $C$298</f>
        <v>16.6583755173248</v>
      </c>
      <c r="E265" s="26" t="n">
        <f aca="false">D265+273.15</f>
        <v>289.808375517325</v>
      </c>
      <c r="F265" s="18" t="n">
        <v>0.04</v>
      </c>
      <c r="G265" s="18" t="n">
        <v>0.178337</v>
      </c>
      <c r="H265" s="45" t="n">
        <f aca="false">($G$297 * E265) + $G$298</f>
        <v>0.269390970628137</v>
      </c>
      <c r="I265" s="32" t="n">
        <f aca="false">G265-H265</f>
        <v>-0.0910539706281374</v>
      </c>
    </row>
    <row r="266" customFormat="false" ht="15" hidden="false" customHeight="false" outlineLevel="0" collapsed="false">
      <c r="A266" s="24" t="n">
        <v>44593</v>
      </c>
      <c r="B266" s="26" t="n">
        <v>399.6235</v>
      </c>
      <c r="C266" s="26" t="n">
        <f aca="false">POWER(B266/0.0000000567037441900005, 0.25) - 273.15</f>
        <v>16.5909105597905</v>
      </c>
      <c r="D266" s="26" t="n">
        <f aca="false">($C$297 * A266) + $C$298</f>
        <v>16.6605785966542</v>
      </c>
      <c r="E266" s="26" t="n">
        <f aca="false">D266+273.15</f>
        <v>289.810578596654</v>
      </c>
      <c r="F266" s="18" t="n">
        <v>0.01</v>
      </c>
      <c r="G266" s="18" t="n">
        <v>0.182243</v>
      </c>
      <c r="H266" s="45" t="n">
        <f aca="false">($G$297 * E266) + $G$298</f>
        <v>0.270924196201747</v>
      </c>
      <c r="I266" s="32" t="n">
        <f aca="false">G266-H266</f>
        <v>-0.0886811962017472</v>
      </c>
    </row>
    <row r="267" customFormat="false" ht="15" hidden="false" customHeight="false" outlineLevel="0" collapsed="false">
      <c r="A267" s="24" t="n">
        <v>44621</v>
      </c>
      <c r="B267" s="26" t="n">
        <v>399.5993</v>
      </c>
      <c r="C267" s="26" t="n">
        <f aca="false">POWER(B267/0.0000000567037441900005, 0.25) - 273.15</f>
        <v>16.5865240001477</v>
      </c>
      <c r="D267" s="26" t="n">
        <f aca="false">($C$297 * A267) + $C$298</f>
        <v>16.6625684747581</v>
      </c>
      <c r="E267" s="26" t="n">
        <f aca="false">D267+273.15</f>
        <v>289.812568474758</v>
      </c>
      <c r="F267" s="18" t="n">
        <v>0.16</v>
      </c>
      <c r="G267" s="18" t="n">
        <v>0.183186</v>
      </c>
      <c r="H267" s="45" t="n">
        <f aca="false">($G$297 * E267) + $G$298</f>
        <v>0.272309045107022</v>
      </c>
      <c r="I267" s="32" t="n">
        <f aca="false">G267-H267</f>
        <v>-0.0891230451070221</v>
      </c>
    </row>
    <row r="268" customFormat="false" ht="15" hidden="false" customHeight="false" outlineLevel="0" collapsed="false">
      <c r="A268" s="24" t="n">
        <v>44652</v>
      </c>
      <c r="B268" s="26" t="n">
        <v>399.5759</v>
      </c>
      <c r="C268" s="26" t="n">
        <f aca="false">POWER(B268/0.0000000567037441900005, 0.25) - 273.15</f>
        <v>16.582282261268</v>
      </c>
      <c r="D268" s="26" t="n">
        <f aca="false">($C$297 * A268) + $C$298</f>
        <v>16.6647715540875</v>
      </c>
      <c r="E268" s="26" t="n">
        <f aca="false">D268+273.15</f>
        <v>289.814771554087</v>
      </c>
      <c r="F268" s="18" t="n">
        <v>0.27</v>
      </c>
      <c r="G268" s="18" t="n">
        <v>0.182381</v>
      </c>
      <c r="H268" s="45" t="n">
        <f aca="false">($G$297 * E268) + $G$298</f>
        <v>0.27384227068066</v>
      </c>
      <c r="I268" s="32" t="n">
        <f aca="false">G268-H268</f>
        <v>-0.0914612706806603</v>
      </c>
    </row>
    <row r="269" customFormat="false" ht="15" hidden="false" customHeight="false" outlineLevel="0" collapsed="false">
      <c r="A269" s="24" t="n">
        <v>44682</v>
      </c>
      <c r="B269" s="26" t="n">
        <v>399.5604</v>
      </c>
      <c r="C269" s="26" t="n">
        <f aca="false">POWER(B269/0.0000000567037441900005, 0.25) - 273.15</f>
        <v>16.5794724598614</v>
      </c>
      <c r="D269" s="26" t="n">
        <f aca="false">($C$297 * A269) + $C$298</f>
        <v>16.6669035663417</v>
      </c>
      <c r="E269" s="26" t="n">
        <f aca="false">D269+273.15</f>
        <v>289.816903566342</v>
      </c>
      <c r="F269" s="18" t="n">
        <v>0.18</v>
      </c>
      <c r="G269" s="18" t="n">
        <v>0.181351</v>
      </c>
      <c r="H269" s="45" t="n">
        <f aca="false">($G$297 * E269) + $G$298</f>
        <v>0.275326037364863</v>
      </c>
      <c r="I269" s="32" t="n">
        <f aca="false">G269-H269</f>
        <v>-0.093975037364863</v>
      </c>
    </row>
    <row r="270" customFormat="false" ht="15" hidden="false" customHeight="false" outlineLevel="0" collapsed="false">
      <c r="A270" s="24" t="n">
        <v>44713</v>
      </c>
      <c r="B270" s="26" t="n">
        <v>399.5593</v>
      </c>
      <c r="C270" s="26" t="n">
        <f aca="false">POWER(B270/0.0000000567037441900005, 0.25) - 273.15</f>
        <v>16.5792730514937</v>
      </c>
      <c r="D270" s="26" t="n">
        <f aca="false">($C$297 * A270) + $C$298</f>
        <v>16.6691066456711</v>
      </c>
      <c r="E270" s="26" t="n">
        <f aca="false">D270+273.15</f>
        <v>289.819106645671</v>
      </c>
      <c r="F270" s="18" t="n">
        <v>0.07</v>
      </c>
      <c r="G270" s="18" t="n">
        <v>0.181358</v>
      </c>
      <c r="H270" s="45" t="n">
        <f aca="false">($G$297 * E270) + $G$298</f>
        <v>0.276859262938501</v>
      </c>
      <c r="I270" s="32" t="n">
        <f aca="false">G270-H270</f>
        <v>-0.0955012629385012</v>
      </c>
    </row>
    <row r="271" customFormat="false" ht="15" hidden="false" customHeight="false" outlineLevel="0" collapsed="false">
      <c r="A271" s="24" t="n">
        <v>44743</v>
      </c>
      <c r="B271" s="26" t="n">
        <v>399.5762</v>
      </c>
      <c r="C271" s="26" t="n">
        <f aca="false">POWER(B271/0.0000000567037441900005, 0.25) - 273.15</f>
        <v>16.5823366437146</v>
      </c>
      <c r="D271" s="26" t="n">
        <f aca="false">($C$297 * A271) + $C$298</f>
        <v>16.6712386579253</v>
      </c>
      <c r="E271" s="26" t="n">
        <f aca="false">D271+273.15</f>
        <v>289.821238657925</v>
      </c>
      <c r="F271" s="18" t="n">
        <v>0.37</v>
      </c>
      <c r="G271" s="18" t="n">
        <v>0.183098</v>
      </c>
      <c r="H271" s="45" t="n">
        <f aca="false">($G$297 * E271) + $G$298</f>
        <v>0.278343029622704</v>
      </c>
      <c r="I271" s="32" t="n">
        <f aca="false">G271-H271</f>
        <v>-0.0952450296227039</v>
      </c>
    </row>
    <row r="272" customFormat="false" ht="15" hidden="false" customHeight="false" outlineLevel="0" collapsed="false">
      <c r="A272" s="24" t="n">
        <v>44774</v>
      </c>
      <c r="B272" s="26" t="n">
        <v>399.6128</v>
      </c>
      <c r="C272" s="26" t="n">
        <f aca="false">POWER(B272/0.0000000567037441900005, 0.25) - 273.15</f>
        <v>16.5889710724531</v>
      </c>
      <c r="D272" s="26" t="n">
        <f aca="false">($C$297 * A272) + $C$298</f>
        <v>16.6734417372547</v>
      </c>
      <c r="E272" s="26" t="n">
        <f aca="false">D272+273.15</f>
        <v>289.823441737255</v>
      </c>
      <c r="F272" s="18" t="n">
        <v>0.29</v>
      </c>
      <c r="G272" s="18" t="n">
        <v>0.187197</v>
      </c>
      <c r="H272" s="45" t="n">
        <f aca="false">($G$297 * E272) + $G$298</f>
        <v>0.27987625519637</v>
      </c>
      <c r="I272" s="32" t="n">
        <f aca="false">G272-H272</f>
        <v>-0.0926792551963705</v>
      </c>
    </row>
    <row r="273" customFormat="false" ht="15" hidden="false" customHeight="false" outlineLevel="0" collapsed="false">
      <c r="A273" s="24" t="n">
        <v>44805</v>
      </c>
      <c r="B273" s="26" t="n">
        <v>399.6707</v>
      </c>
      <c r="C273" s="26" t="n">
        <f aca="false">POWER(B273/0.0000000567037441900005, 0.25) - 273.15</f>
        <v>16.5994655905239</v>
      </c>
      <c r="D273" s="26" t="n">
        <f aca="false">($C$297 * A273) + $C$298</f>
        <v>16.675644816584</v>
      </c>
      <c r="E273" s="26" t="n">
        <f aca="false">D273+273.15</f>
        <v>289.825644816584</v>
      </c>
      <c r="F273" s="18" t="n">
        <v>0.25</v>
      </c>
      <c r="G273" s="18" t="n">
        <v>0.194118</v>
      </c>
      <c r="H273" s="45" t="n">
        <f aca="false">($G$297 * E273) + $G$298</f>
        <v>0.281409480770009</v>
      </c>
      <c r="I273" s="32" t="n">
        <f aca="false">G273-H273</f>
        <v>-0.0872914807700087</v>
      </c>
    </row>
    <row r="274" customFormat="false" ht="15" hidden="false" customHeight="false" outlineLevel="0" collapsed="false">
      <c r="A274" s="24" t="n">
        <v>44835</v>
      </c>
      <c r="B274" s="26" t="n">
        <v>399.7514</v>
      </c>
      <c r="C274" s="26" t="n">
        <f aca="false">POWER(B274/0.0000000567037441900005, 0.25) - 273.15</f>
        <v>16.6140907629286</v>
      </c>
      <c r="D274" s="26" t="n">
        <f aca="false">($C$297 * A274) + $C$298</f>
        <v>16.6777768288382</v>
      </c>
      <c r="E274" s="26" t="n">
        <f aca="false">D274+273.15</f>
        <v>289.827776828838</v>
      </c>
      <c r="F274" s="18" t="n">
        <v>0.33</v>
      </c>
      <c r="G274" s="18" t="n">
        <v>0.20394</v>
      </c>
      <c r="H274" s="45" t="n">
        <f aca="false">($G$297 * E274) + $G$298</f>
        <v>0.282893247454211</v>
      </c>
      <c r="I274" s="32" t="n">
        <f aca="false">G274-H274</f>
        <v>-0.0789532474542114</v>
      </c>
    </row>
    <row r="275" customFormat="false" ht="15" hidden="false" customHeight="false" outlineLevel="0" collapsed="false">
      <c r="A275" s="24" t="n">
        <v>44866</v>
      </c>
      <c r="B275" s="26" t="n">
        <v>399.8557</v>
      </c>
      <c r="C275" s="26" t="n">
        <f aca="false">POWER(B275/0.0000000567037441900005, 0.25) - 273.15</f>
        <v>16.6329896574011</v>
      </c>
      <c r="D275" s="26" t="n">
        <f aca="false">($C$297 * A275) + $C$298</f>
        <v>16.6799799081676</v>
      </c>
      <c r="E275" s="26" t="n">
        <f aca="false">D275+273.15</f>
        <v>289.829979908168</v>
      </c>
      <c r="F275" s="18" t="n">
        <v>0.17</v>
      </c>
      <c r="G275" s="18" t="n">
        <v>0.217449</v>
      </c>
      <c r="H275" s="45" t="n">
        <f aca="false">($G$297 * E275) + $G$298</f>
        <v>0.284426473027878</v>
      </c>
      <c r="I275" s="32" t="n">
        <f aca="false">G275-H275</f>
        <v>-0.066977473027878</v>
      </c>
    </row>
    <row r="276" customFormat="false" ht="15" hidden="false" customHeight="false" outlineLevel="0" collapsed="false">
      <c r="A276" s="24" t="n">
        <v>44896</v>
      </c>
      <c r="B276" s="26" t="n">
        <v>399.9837</v>
      </c>
      <c r="C276" s="26" t="n">
        <f aca="false">POWER(B276/0.0000000567037441900005, 0.25) - 273.15</f>
        <v>16.6561778793237</v>
      </c>
      <c r="D276" s="26" t="n">
        <f aca="false">($C$297 * A276) + $C$298</f>
        <v>16.6821119204218</v>
      </c>
      <c r="E276" s="26" t="n">
        <f aca="false">D276+273.15</f>
        <v>289.832111920422</v>
      </c>
      <c r="F276" s="18" t="n">
        <v>0.06</v>
      </c>
      <c r="G276" s="18" t="n">
        <v>0.235407</v>
      </c>
      <c r="H276" s="45" t="n">
        <f aca="false">($G$297 * E276) + $G$298</f>
        <v>0.285910239712052</v>
      </c>
      <c r="I276" s="32" t="n">
        <f aca="false">G276-H276</f>
        <v>-0.0505032397120523</v>
      </c>
    </row>
    <row r="277" customFormat="false" ht="15" hidden="false" customHeight="false" outlineLevel="0" collapsed="false">
      <c r="A277" s="24" t="n">
        <v>44927</v>
      </c>
      <c r="B277" s="26" t="n">
        <v>400.1358</v>
      </c>
      <c r="C277" s="26" t="n">
        <f aca="false">POWER(B277/0.0000000567037441900005, 0.25) - 273.15</f>
        <v>16.6837247739404</v>
      </c>
      <c r="D277" s="26" t="n">
        <f aca="false">($C$297 * A277) + $C$298</f>
        <v>16.6843149997512</v>
      </c>
      <c r="E277" s="26" t="n">
        <f aca="false">D277+273.15</f>
        <v>289.834314999751</v>
      </c>
      <c r="F277" s="18" t="n">
        <v>-0.04</v>
      </c>
      <c r="G277" s="18" t="n">
        <v>0.258727</v>
      </c>
      <c r="H277" s="45" t="n">
        <f aca="false">($G$297 * E277) + $G$298</f>
        <v>0.287443465285719</v>
      </c>
      <c r="I277" s="32" t="n">
        <f aca="false">G277-H277</f>
        <v>-0.028716465285719</v>
      </c>
    </row>
    <row r="278" customFormat="false" ht="15" hidden="false" customHeight="false" outlineLevel="0" collapsed="false">
      <c r="A278" s="24" t="n">
        <v>44958</v>
      </c>
      <c r="B278" s="26" t="n">
        <v>400.3482</v>
      </c>
      <c r="C278" s="26" t="n">
        <f aca="false">POWER(B278/0.0000000567037441900005, 0.25) - 273.15</f>
        <v>16.7221794890797</v>
      </c>
      <c r="D278" s="26" t="n">
        <f aca="false">($C$297 * A278) + $C$298</f>
        <v>16.6865180790806</v>
      </c>
      <c r="E278" s="26" t="n">
        <f aca="false">D278+273.15</f>
        <v>289.83651807908</v>
      </c>
      <c r="F278" s="18" t="n">
        <v>0.09</v>
      </c>
      <c r="G278" s="18" t="n">
        <v>0.300397</v>
      </c>
      <c r="H278" s="45" t="n">
        <f aca="false">($G$297 * E278) + $G$298</f>
        <v>0.288976690859357</v>
      </c>
      <c r="I278" s="32" t="n">
        <f aca="false">G278-H278</f>
        <v>0.0114203091406428</v>
      </c>
    </row>
    <row r="279" customFormat="false" ht="15" hidden="false" customHeight="false" outlineLevel="0" collapsed="false">
      <c r="A279" s="24" t="n">
        <v>44986</v>
      </c>
      <c r="B279" s="26" t="n">
        <v>400.5659</v>
      </c>
      <c r="C279" s="26" t="n">
        <f aca="false">POWER(B279/0.0000000567037441900005, 0.25) - 273.15</f>
        <v>16.761577886141</v>
      </c>
      <c r="D279" s="26" t="n">
        <f aca="false">($C$297 * A279) + $C$298</f>
        <v>16.6885079571845</v>
      </c>
      <c r="E279" s="26" t="n">
        <f aca="false">D279+273.15</f>
        <v>289.838507957184</v>
      </c>
      <c r="F279" s="18" t="n">
        <v>0.21</v>
      </c>
      <c r="G279" s="18" t="n">
        <v>0.344796</v>
      </c>
      <c r="H279" s="45" t="n">
        <f aca="false">($G$297 * E279) + $G$298</f>
        <v>0.290361539764604</v>
      </c>
      <c r="I279" s="32" t="n">
        <f aca="false">G279-H279</f>
        <v>0.0544344602353964</v>
      </c>
    </row>
    <row r="280" customFormat="false" ht="15" hidden="false" customHeight="false" outlineLevel="0" collapsed="false">
      <c r="A280" s="24" t="n">
        <v>45017</v>
      </c>
      <c r="B280" s="26" t="n">
        <v>400.7857</v>
      </c>
      <c r="C280" s="26" t="n">
        <f aca="false">POWER(B280/0.0000000567037441900005, 0.25) - 273.15</f>
        <v>16.8013400430884</v>
      </c>
      <c r="D280" s="26" t="n">
        <f aca="false">($C$297 * A280) + $C$298</f>
        <v>16.6907110365139</v>
      </c>
      <c r="E280" s="26" t="n">
        <f aca="false">D280+273.15</f>
        <v>289.840711036514</v>
      </c>
      <c r="F280" s="18" t="n">
        <v>0.19</v>
      </c>
      <c r="G280" s="18" t="n">
        <v>0.389976</v>
      </c>
      <c r="H280" s="45" t="n">
        <f aca="false">($G$297 * E280) + $G$298</f>
        <v>0.29189476533827</v>
      </c>
      <c r="I280" s="32" t="n">
        <f aca="false">G280-H280</f>
        <v>0.0980812346617298</v>
      </c>
    </row>
    <row r="281" customFormat="false" ht="15" hidden="false" customHeight="false" outlineLevel="0" collapsed="false">
      <c r="A281" s="24" t="n">
        <v>45047</v>
      </c>
      <c r="B281" s="26" t="n">
        <v>401.0075</v>
      </c>
      <c r="C281" s="26" t="n">
        <f aca="false">POWER(B281/0.0000000567037441900005, 0.25) - 273.15</f>
        <v>16.8414474278035</v>
      </c>
      <c r="D281" s="26" t="n">
        <f aca="false">($C$297 * A281) + $C$298</f>
        <v>16.6928430487681</v>
      </c>
      <c r="E281" s="26" t="n">
        <f aca="false">D281+273.15</f>
        <v>289.842843048768</v>
      </c>
      <c r="F281" s="18" t="n">
        <v>0.38</v>
      </c>
      <c r="G281" s="18" t="n">
        <v>0.435821</v>
      </c>
      <c r="H281" s="45" t="n">
        <f aca="false">($G$297 * E281) + $G$298</f>
        <v>0.293378532022444</v>
      </c>
      <c r="I281" s="32" t="n">
        <f aca="false">G281-H281</f>
        <v>0.142442467977555</v>
      </c>
    </row>
    <row r="282" customFormat="false" ht="15" hidden="false" customHeight="false" outlineLevel="0" collapsed="false">
      <c r="A282" s="24" t="n">
        <v>45078</v>
      </c>
      <c r="B282" s="26" t="n">
        <v>401.2315</v>
      </c>
      <c r="C282" s="26" t="n">
        <f aca="false">POWER(B282/0.0000000567037441900005, 0.25) - 273.15</f>
        <v>16.8819357489263</v>
      </c>
      <c r="D282" s="26" t="n">
        <f aca="false">($C$297 * A282) + $C$298</f>
        <v>16.6950461280975</v>
      </c>
      <c r="E282" s="26" t="n">
        <f aca="false">D282+273.15</f>
        <v>289.845046128097</v>
      </c>
      <c r="F282" s="18" t="n">
        <v>0.38</v>
      </c>
      <c r="G282" s="18" t="n">
        <v>0.482398</v>
      </c>
      <c r="H282" s="45" t="n">
        <f aca="false">($G$297 * E282) + $G$298</f>
        <v>0.294911757596111</v>
      </c>
      <c r="I282" s="32" t="n">
        <f aca="false">G282-H282</f>
        <v>0.187486242403889</v>
      </c>
    </row>
    <row r="283" customFormat="false" ht="15" hidden="false" customHeight="false" outlineLevel="0" collapsed="false">
      <c r="A283" s="24" t="n">
        <v>45108</v>
      </c>
      <c r="B283" s="26" t="n">
        <v>401.4578</v>
      </c>
      <c r="C283" s="26" t="n">
        <f aca="false">POWER(B283/0.0000000567037441900005, 0.25) - 273.15</f>
        <v>16.9228225871065</v>
      </c>
      <c r="D283" s="26" t="n">
        <f aca="false">($C$297 * A283) + $C$298</f>
        <v>16.6971781403517</v>
      </c>
      <c r="E283" s="26" t="n">
        <f aca="false">D283+273.15</f>
        <v>289.847178140352</v>
      </c>
      <c r="F283" s="18" t="n">
        <v>0.65</v>
      </c>
      <c r="G283" s="18" t="n">
        <v>0.529736</v>
      </c>
      <c r="H283" s="45" t="n">
        <f aca="false">($G$297 * E283) + $G$298</f>
        <v>0.296395524280285</v>
      </c>
      <c r="I283" s="32" t="n">
        <f aca="false">G283-H283</f>
        <v>0.233340475719715</v>
      </c>
    </row>
    <row r="284" customFormat="false" ht="15" hidden="false" customHeight="false" outlineLevel="0" collapsed="false">
      <c r="A284" s="24" t="n">
        <v>45139</v>
      </c>
      <c r="B284" s="26" t="n">
        <v>401.6862</v>
      </c>
      <c r="C284" s="26" t="n">
        <f aca="false">POWER(B284/0.0000000567037441900005, 0.25) - 273.15</f>
        <v>16.9640713201846</v>
      </c>
      <c r="D284" s="26" t="n">
        <f aca="false">($C$297 * A284) + $C$298</f>
        <v>16.6993812196811</v>
      </c>
      <c r="E284" s="26" t="n">
        <f aca="false">D284+273.15</f>
        <v>289.849381219681</v>
      </c>
      <c r="F284" s="18" t="n">
        <v>0.7</v>
      </c>
      <c r="G284" s="18" t="n">
        <v>0.577834</v>
      </c>
      <c r="H284" s="45" t="n">
        <f aca="false">($G$297 * E284) + $G$298</f>
        <v>0.297928749853952</v>
      </c>
      <c r="I284" s="32" t="n">
        <f aca="false">G284-H284</f>
        <v>0.279905250146048</v>
      </c>
    </row>
    <row r="285" customFormat="false" ht="15" hidden="false" customHeight="false" outlineLevel="0" collapsed="false">
      <c r="A285" s="24" t="n">
        <v>45170</v>
      </c>
      <c r="B285" s="26" t="n">
        <v>401.9167</v>
      </c>
      <c r="C285" s="26" t="n">
        <f aca="false">POWER(B285/0.0000000567037441900005, 0.25) - 273.15</f>
        <v>17.0056814803332</v>
      </c>
      <c r="D285" s="26" t="n">
        <f aca="false">($C$297 * A285) + $C$298</f>
        <v>16.7015842990104</v>
      </c>
      <c r="E285" s="26" t="n">
        <f aca="false">D285+273.15</f>
        <v>289.85158429901</v>
      </c>
      <c r="F285" s="18" t="n">
        <v>0.9</v>
      </c>
      <c r="G285" s="18" t="n">
        <v>0.626703</v>
      </c>
      <c r="H285" s="45" t="n">
        <f aca="false">($G$297 * E285) + $G$298</f>
        <v>0.299461975427619</v>
      </c>
      <c r="I285" s="32" t="n">
        <f aca="false">G285-H285</f>
        <v>0.327241024572381</v>
      </c>
    </row>
    <row r="286" customFormat="false" ht="15" hidden="false" customHeight="false" outlineLevel="0" collapsed="false">
      <c r="A286" s="24" t="n">
        <v>45200</v>
      </c>
      <c r="B286" s="26" t="n">
        <v>402.1491</v>
      </c>
      <c r="C286" s="26" t="n">
        <f aca="false">POWER(B286/0.0000000567037441900005, 0.25) - 273.15</f>
        <v>17.0476165153686</v>
      </c>
      <c r="D286" s="26" t="n">
        <f aca="false">($C$297 * A286) + $C$298</f>
        <v>16.7037163112646</v>
      </c>
      <c r="E286" s="26" t="n">
        <f aca="false">D286+273.15</f>
        <v>289.853716311265</v>
      </c>
      <c r="F286" s="18" t="n">
        <v>0.93</v>
      </c>
      <c r="G286" s="18" t="n">
        <v>0.676351</v>
      </c>
      <c r="H286" s="45" t="n">
        <f aca="false">($G$297 * E286) + $G$298</f>
        <v>0.300945742111793</v>
      </c>
      <c r="I286" s="32" t="n">
        <f aca="false">G286-H286</f>
        <v>0.375405257888207</v>
      </c>
    </row>
    <row r="287" customFormat="false" ht="15" hidden="false" customHeight="false" outlineLevel="0" collapsed="false">
      <c r="A287" s="24" t="n">
        <v>45231</v>
      </c>
      <c r="B287" s="26" t="n">
        <v>402.3832</v>
      </c>
      <c r="C287" s="26" t="n">
        <f aca="false">POWER(B287/0.0000000567037441900005, 0.25) - 273.15</f>
        <v>17.0898399326726</v>
      </c>
      <c r="D287" s="26" t="n">
        <f aca="false">($C$297 * A287) + $C$298</f>
        <v>16.705919390594</v>
      </c>
      <c r="E287" s="26" t="n">
        <f aca="false">D287+273.15</f>
        <v>289.855919390594</v>
      </c>
      <c r="F287" s="18" t="n">
        <v>0.92</v>
      </c>
      <c r="G287" s="18" t="n">
        <v>0.726766</v>
      </c>
      <c r="H287" s="45" t="n">
        <f aca="false">($G$297 * E287) + $G$298</f>
        <v>0.30247896768546</v>
      </c>
      <c r="I287" s="32" t="n">
        <f aca="false">G287-H287</f>
        <v>0.42428703231454</v>
      </c>
    </row>
    <row r="288" customFormat="false" ht="15" hidden="false" customHeight="false" outlineLevel="0" collapsed="false">
      <c r="A288" s="24" t="n">
        <v>45261</v>
      </c>
      <c r="B288" s="26" t="n">
        <v>402.6189</v>
      </c>
      <c r="C288" s="26" t="n">
        <f aca="false">POWER(B288/0.0000000567037441900005, 0.25) - 273.15</f>
        <v>17.1323333248956</v>
      </c>
      <c r="D288" s="26" t="n">
        <f aca="false">($C$297 * A288) + $C$298</f>
        <v>16.7080514028482</v>
      </c>
      <c r="E288" s="26" t="n">
        <f aca="false">D288+273.15</f>
        <v>289.858051402848</v>
      </c>
      <c r="F288" s="18" t="n">
        <v>0.83</v>
      </c>
      <c r="G288" s="18" t="n">
        <v>0.777922</v>
      </c>
      <c r="H288" s="45" t="n">
        <f aca="false">($G$297 * E288) + $G$298</f>
        <v>0.303962734369634</v>
      </c>
      <c r="I288" s="32" t="n">
        <f aca="false">G288-H288</f>
        <v>0.473959265630366</v>
      </c>
    </row>
    <row r="290" customFormat="false" ht="15" hidden="false" customHeight="false" outlineLevel="0" collapsed="false">
      <c r="A290" s="27"/>
      <c r="F290" s="18" t="n">
        <f aca="false">MIN(F3:F288)</f>
        <v>-0.39</v>
      </c>
      <c r="H290" s="45" t="n">
        <f aca="false">(F297 * E3) + F298</f>
        <v>-0.123076752006511</v>
      </c>
    </row>
    <row r="291" customFormat="false" ht="15" hidden="false" customHeight="false" outlineLevel="0" collapsed="false">
      <c r="A291" s="27"/>
      <c r="F291" s="18" t="n">
        <f aca="false">MAX(F3:F288)</f>
        <v>0.93</v>
      </c>
      <c r="H291" s="45" t="n">
        <f aca="false">(F297 * E288) + F298</f>
        <v>0.303877365568439</v>
      </c>
    </row>
    <row r="292" customFormat="false" ht="15" hidden="false" customHeight="false" outlineLevel="0" collapsed="false">
      <c r="B292" s="26"/>
      <c r="F292" s="26" t="n">
        <f aca="false">F291-F290</f>
        <v>1.32</v>
      </c>
      <c r="G292" s="26"/>
      <c r="H292" s="26" t="n">
        <f aca="false">H291-H290</f>
        <v>0.426954117574951</v>
      </c>
    </row>
    <row r="293" customFormat="false" ht="15" hidden="false" customHeight="false" outlineLevel="0" collapsed="false">
      <c r="A293" s="27"/>
      <c r="B293" s="26"/>
      <c r="F293" s="26"/>
      <c r="G293" s="26"/>
      <c r="H293" s="26"/>
    </row>
    <row r="294" customFormat="false" ht="15" hidden="false" customHeight="false" outlineLevel="0" collapsed="false">
      <c r="A294" s="27"/>
      <c r="B294" s="26"/>
      <c r="F294" s="26"/>
      <c r="G294" s="26"/>
    </row>
    <row r="295" customFormat="false" ht="15" hidden="false" customHeight="false" outlineLevel="0" collapsed="false">
      <c r="A295" s="27"/>
      <c r="B295" s="26"/>
      <c r="F295" s="26"/>
      <c r="G295" s="26"/>
    </row>
    <row r="296" customFormat="false" ht="15" hidden="false" customHeight="false" outlineLevel="0" collapsed="false">
      <c r="A296" s="27"/>
      <c r="B296" s="3"/>
      <c r="F296" s="26"/>
      <c r="G296" s="26"/>
    </row>
    <row r="297" customFormat="false" ht="15" hidden="false" customHeight="false" outlineLevel="0" collapsed="false">
      <c r="A297" s="27" t="s">
        <v>51</v>
      </c>
      <c r="B297" s="3"/>
      <c r="C297" s="3" t="n">
        <f aca="false">INDEX(LINEST(C3:C288,A3:A288),1)</f>
        <v>7.10670751408247E-005</v>
      </c>
      <c r="F297" s="18" t="n">
        <f aca="false">INDEX(LINEST(F3:F288,E3:E288),1)</f>
        <v>0.692537477860333</v>
      </c>
      <c r="G297" s="18" t="n">
        <f aca="false">INDEX(LINEST(G3:G288,E3:E288),1)</f>
        <v>0.695946602204512</v>
      </c>
      <c r="H297" s="33"/>
    </row>
    <row r="298" customFormat="false" ht="15" hidden="false" customHeight="false" outlineLevel="0" collapsed="false">
      <c r="A298" s="27" t="s">
        <v>52</v>
      </c>
      <c r="B298" s="3"/>
      <c r="C298" s="3" t="n">
        <f aca="false">INDEX(LINEST(C3:C288,A3:A288),2)</f>
        <v>13.4914845148994</v>
      </c>
      <c r="F298" s="18" t="n">
        <f aca="false">INDEX(LINEST(F3:F288,E3:E288),2)</f>
        <v>-200.433686490471</v>
      </c>
      <c r="G298" s="18" t="n">
        <f aca="false">INDEX(LINEST(G3:G288,E3:E288),2)</f>
        <v>-201.421763261063</v>
      </c>
    </row>
    <row r="299" customFormat="false" ht="15" hidden="false" customHeight="false" outlineLevel="0" collapsed="false">
      <c r="A299" s="27" t="s">
        <v>77</v>
      </c>
      <c r="B299" s="3"/>
      <c r="C299" s="18" t="n">
        <f aca="false">INDEX(LINEST(C3:C288,A3:A288,,1),3,1)</f>
        <v>0.739944973782046</v>
      </c>
    </row>
    <row r="300" customFormat="false" ht="15" hidden="false" customHeight="false" outlineLevel="0" collapsed="false">
      <c r="A300" s="27" t="s">
        <v>54</v>
      </c>
      <c r="B300" s="3"/>
      <c r="C300" s="18" t="n">
        <f aca="false">INDEX(LINEST(C3:C288,A3:A288,,1),3,2)</f>
        <v>0.106243382531384</v>
      </c>
      <c r="F300" s="33"/>
      <c r="G300" s="33"/>
    </row>
  </sheetData>
  <mergeCells count="3">
    <mergeCell ref="A1:A2"/>
    <mergeCell ref="B1:E1"/>
    <mergeCell ref="F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3" activeCellId="0" sqref="A3"/>
    </sheetView>
  </sheetViews>
  <sheetFormatPr defaultRowHeight="15"/>
  <cols>
    <col collapsed="false" hidden="false" max="1" min="1" style="18" width="10.4132653061225"/>
    <col collapsed="false" hidden="false" max="2" min="2" style="3" width="10.5918367346939"/>
    <col collapsed="false" hidden="false" max="3" min="3" style="3" width="17.8826530612245"/>
    <col collapsed="false" hidden="false" max="4" min="4" style="3" width="10.0714285714286"/>
    <col collapsed="false" hidden="false" max="5" min="5" style="3" width="13.5459183673469"/>
    <col collapsed="false" hidden="false" max="6" min="6" style="3" width="14.5867346938776"/>
    <col collapsed="false" hidden="false" max="7" min="7" style="3" width="9.37755102040816"/>
    <col collapsed="false" hidden="false" max="8" min="8" style="18" width="18.0612244897959"/>
    <col collapsed="false" hidden="false" max="9" min="9" style="3" width="8.50510204081633"/>
    <col collapsed="false" hidden="false" max="1023" min="10" style="3" width="11.5204081632653"/>
    <col collapsed="false" hidden="false" max="1025" min="1024" style="0" width="11.5204081632653"/>
  </cols>
  <sheetData>
    <row r="1" s="19" customFormat="true" ht="15.9" hidden="false" customHeight="true" outlineLevel="0" collapsed="false">
      <c r="B1" s="20" t="s">
        <v>6</v>
      </c>
      <c r="C1" s="20" t="s">
        <v>6</v>
      </c>
      <c r="D1" s="20"/>
      <c r="E1" s="20" t="s">
        <v>42</v>
      </c>
      <c r="F1" s="20"/>
      <c r="G1" s="20"/>
      <c r="H1" s="20"/>
      <c r="I1" s="20"/>
      <c r="AMI1" s="3"/>
      <c r="AMJ1" s="0"/>
    </row>
    <row r="2" s="8" customFormat="true" ht="15.9" hidden="false" customHeight="false" outlineLevel="0" collapsed="false">
      <c r="A2" s="20" t="s">
        <v>43</v>
      </c>
      <c r="B2" s="8" t="s">
        <v>44</v>
      </c>
      <c r="C2" s="8" t="s">
        <v>45</v>
      </c>
      <c r="D2" s="8" t="s">
        <v>46</v>
      </c>
      <c r="E2" s="21" t="s">
        <v>8</v>
      </c>
      <c r="F2" s="8" t="s">
        <v>21</v>
      </c>
      <c r="G2" s="8" t="s">
        <v>47</v>
      </c>
      <c r="H2" s="8" t="s">
        <v>45</v>
      </c>
      <c r="I2" s="8" t="s">
        <v>46</v>
      </c>
      <c r="AMI2" s="22"/>
      <c r="AMJ2" s="23"/>
    </row>
    <row r="3" customFormat="false" ht="15.9" hidden="false" customHeight="false" outlineLevel="0" collapsed="false">
      <c r="A3" s="24" t="n">
        <v>36586</v>
      </c>
      <c r="B3" s="25" t="n">
        <v>343.4767</v>
      </c>
      <c r="C3" s="25" t="n">
        <v>340.3246</v>
      </c>
      <c r="D3" s="26" t="n">
        <f aca="false">(A3 * $C$297) + $C$298</f>
        <v>340.182265500184</v>
      </c>
      <c r="E3" s="26" t="n">
        <f aca="false">gtoa_sw_all!B3</f>
        <v>99.2593</v>
      </c>
      <c r="F3" s="26" t="n">
        <f aca="false">gtoa_lw_all!B3</f>
        <v>238.2608</v>
      </c>
      <c r="G3" s="26" t="n">
        <f aca="false">B3 - (E3 + F3)</f>
        <v>5.95660000000004</v>
      </c>
      <c r="H3" s="26" t="n">
        <v>0.491877</v>
      </c>
      <c r="I3" s="26" t="n">
        <f aca="false">(A3 * $H$297) + $H$298</f>
        <v>0.28456602734456</v>
      </c>
    </row>
    <row r="4" customFormat="false" ht="15.9" hidden="false" customHeight="false" outlineLevel="0" collapsed="false">
      <c r="A4" s="24" t="n">
        <v>36617</v>
      </c>
      <c r="B4" s="25" t="n">
        <v>337.7537</v>
      </c>
      <c r="C4" s="25" t="n">
        <v>340.3267</v>
      </c>
      <c r="D4" s="26" t="n">
        <f aca="false">(A4 * $C$297) + $C$298</f>
        <v>340.182410377433</v>
      </c>
      <c r="E4" s="26" t="n">
        <f aca="false">gtoa_sw_all!B4</f>
        <v>97.778</v>
      </c>
      <c r="F4" s="26" t="n">
        <f aca="false">gtoa_lw_all!B4</f>
        <v>238.0449</v>
      </c>
      <c r="G4" s="26" t="n">
        <f aca="false">B4 - (E4 + F4)</f>
        <v>1.93079999999998</v>
      </c>
      <c r="H4" s="26" t="n">
        <v>0.516186</v>
      </c>
      <c r="I4" s="26" t="n">
        <f aca="false">(A4 * $H$297) + $H$298</f>
        <v>0.288723774269215</v>
      </c>
    </row>
    <row r="5" customFormat="false" ht="15.9" hidden="false" customHeight="false" outlineLevel="0" collapsed="false">
      <c r="A5" s="24" t="n">
        <v>36647</v>
      </c>
      <c r="B5" s="25" t="n">
        <v>332.7582</v>
      </c>
      <c r="C5" s="25" t="n">
        <v>340.3286</v>
      </c>
      <c r="D5" s="26" t="n">
        <f aca="false">(A5 * $C$297) + $C$298</f>
        <v>340.182550581222</v>
      </c>
      <c r="E5" s="26" t="n">
        <f aca="false">gtoa_sw_all!B5</f>
        <v>97.9278</v>
      </c>
      <c r="F5" s="26" t="n">
        <f aca="false">gtoa_lw_all!B5</f>
        <v>240.7603</v>
      </c>
      <c r="G5" s="26" t="n">
        <f aca="false">B5 - (E5 + F5)</f>
        <v>-5.92990000000003</v>
      </c>
      <c r="H5" s="26" t="n">
        <v>0.540262</v>
      </c>
      <c r="I5" s="26" t="n">
        <f aca="false">(A5 * $H$297) + $H$298</f>
        <v>0.292747400325333</v>
      </c>
    </row>
    <row r="6" customFormat="false" ht="15.9" hidden="false" customHeight="false" outlineLevel="0" collapsed="false">
      <c r="A6" s="24" t="n">
        <v>36678</v>
      </c>
      <c r="B6" s="25" t="n">
        <v>329.818</v>
      </c>
      <c r="C6" s="25" t="n">
        <v>340.3302</v>
      </c>
      <c r="D6" s="26" t="n">
        <f aca="false">(A6 * $C$297) + $C$298</f>
        <v>340.182695458471</v>
      </c>
      <c r="E6" s="26" t="n">
        <f aca="false">gtoa_sw_all!B6</f>
        <v>96.8201</v>
      </c>
      <c r="F6" s="26" t="n">
        <f aca="false">gtoa_lw_all!B6</f>
        <v>243.2279</v>
      </c>
      <c r="G6" s="26" t="n">
        <f aca="false">B6 - (E6 + F6)</f>
        <v>-10.23</v>
      </c>
      <c r="H6" s="26" t="n">
        <v>0.564167</v>
      </c>
      <c r="I6" s="26" t="n">
        <f aca="false">(A6 * $H$297) + $H$298</f>
        <v>0.296905147249988</v>
      </c>
    </row>
    <row r="7" customFormat="false" ht="15.9" hidden="false" customHeight="false" outlineLevel="0" collapsed="false">
      <c r="A7" s="24" t="n">
        <v>36708</v>
      </c>
      <c r="B7" s="25" t="n">
        <v>329.4982</v>
      </c>
      <c r="C7" s="25" t="n">
        <v>340.3315</v>
      </c>
      <c r="D7" s="26" t="n">
        <f aca="false">(A7 * $C$297) + $C$298</f>
        <v>340.182835662261</v>
      </c>
      <c r="E7" s="26" t="n">
        <f aca="false">gtoa_sw_all!B7</f>
        <v>94.2208</v>
      </c>
      <c r="F7" s="26" t="n">
        <f aca="false">gtoa_lw_all!B7</f>
        <v>243.9855</v>
      </c>
      <c r="G7" s="26" t="n">
        <f aca="false">B7 - (E7 + F7)</f>
        <v>-8.7081</v>
      </c>
      <c r="H7" s="26" t="n">
        <v>0.587728</v>
      </c>
      <c r="I7" s="26" t="n">
        <f aca="false">(A7 * $H$297) + $H$298</f>
        <v>0.300928773306106</v>
      </c>
    </row>
    <row r="8" customFormat="false" ht="15.9" hidden="false" customHeight="false" outlineLevel="0" collapsed="false">
      <c r="A8" s="24" t="n">
        <v>36739</v>
      </c>
      <c r="B8" s="25" t="n">
        <v>332.0284</v>
      </c>
      <c r="C8" s="25" t="n">
        <v>340.3328</v>
      </c>
      <c r="D8" s="26" t="n">
        <f aca="false">(A8 * $C$297) + $C$298</f>
        <v>340.182980539509</v>
      </c>
      <c r="E8" s="26" t="n">
        <f aca="false">gtoa_sw_all!B8</f>
        <v>93.5803</v>
      </c>
      <c r="F8" s="26" t="n">
        <f aca="false">gtoa_lw_all!B8</f>
        <v>243.6605</v>
      </c>
      <c r="G8" s="26" t="n">
        <f aca="false">B8 - (E8 + F8)</f>
        <v>-5.21240000000006</v>
      </c>
      <c r="H8" s="26" t="n">
        <v>0.610681</v>
      </c>
      <c r="I8" s="26" t="n">
        <f aca="false">(A8 * $H$297) + $H$298</f>
        <v>0.305086520230761</v>
      </c>
    </row>
    <row r="9" customFormat="false" ht="15.9" hidden="false" customHeight="false" outlineLevel="0" collapsed="false">
      <c r="A9" s="24" t="n">
        <v>36770</v>
      </c>
      <c r="B9" s="25" t="n">
        <v>336.5446</v>
      </c>
      <c r="C9" s="25" t="n">
        <v>340.334</v>
      </c>
      <c r="D9" s="26" t="n">
        <f aca="false">(A9 * $C$297) + $C$298</f>
        <v>340.183125416758</v>
      </c>
      <c r="E9" s="26" t="n">
        <f aca="false">gtoa_sw_all!B9</f>
        <v>95.2076</v>
      </c>
      <c r="F9" s="26" t="n">
        <f aca="false">gtoa_lw_all!B9</f>
        <v>242.2362</v>
      </c>
      <c r="G9" s="26" t="n">
        <f aca="false">B9 - (E9 + F9)</f>
        <v>-0.899200000000008</v>
      </c>
      <c r="H9" s="26" t="n">
        <v>0.632463</v>
      </c>
      <c r="I9" s="26" t="n">
        <f aca="false">(A9 * $H$297) + $H$298</f>
        <v>0.309244267155416</v>
      </c>
    </row>
    <row r="10" customFormat="false" ht="15.9" hidden="false" customHeight="false" outlineLevel="0" collapsed="false">
      <c r="A10" s="24" t="n">
        <v>36800</v>
      </c>
      <c r="B10" s="25" t="n">
        <v>342.5323</v>
      </c>
      <c r="C10" s="25" t="n">
        <v>340.3353</v>
      </c>
      <c r="D10" s="26" t="n">
        <f aca="false">(A10 * $C$297) + $C$298</f>
        <v>340.183265620547</v>
      </c>
      <c r="E10" s="26" t="n">
        <f aca="false">gtoa_sw_all!B10</f>
        <v>101.9133</v>
      </c>
      <c r="F10" s="26" t="n">
        <f aca="false">gtoa_lw_all!B10</f>
        <v>238.9593</v>
      </c>
      <c r="G10" s="26" t="n">
        <f aca="false">B10 - (E10 + F10)</f>
        <v>1.65969999999999</v>
      </c>
      <c r="H10" s="26" t="n">
        <v>0.651991</v>
      </c>
      <c r="I10" s="26" t="n">
        <f aca="false">(A10 * $H$297) + $H$298</f>
        <v>0.313267893211533</v>
      </c>
    </row>
    <row r="11" customFormat="false" ht="15.9" hidden="false" customHeight="false" outlineLevel="0" collapsed="false">
      <c r="A11" s="24" t="n">
        <v>36831</v>
      </c>
      <c r="B11" s="25" t="n">
        <v>347.9319</v>
      </c>
      <c r="C11" s="25" t="n">
        <v>340.3367</v>
      </c>
      <c r="D11" s="26" t="n">
        <f aca="false">(A11 * $C$297) + $C$298</f>
        <v>340.183410497796</v>
      </c>
      <c r="E11" s="26" t="n">
        <f aca="false">gtoa_sw_all!B11</f>
        <v>106.5276</v>
      </c>
      <c r="F11" s="26" t="n">
        <f aca="false">gtoa_lw_all!B11</f>
        <v>237.2526</v>
      </c>
      <c r="G11" s="26" t="n">
        <f aca="false">B11 - (E11 + F11)</f>
        <v>4.15169999999995</v>
      </c>
      <c r="H11" s="26" t="n">
        <v>0.668087</v>
      </c>
      <c r="I11" s="26" t="n">
        <f aca="false">(A11 * $H$297) + $H$298</f>
        <v>0.317425640136189</v>
      </c>
    </row>
    <row r="12" customFormat="false" ht="15.9" hidden="false" customHeight="false" outlineLevel="0" collapsed="false">
      <c r="A12" s="24" t="n">
        <v>36861</v>
      </c>
      <c r="B12" s="25" t="n">
        <v>351.3683</v>
      </c>
      <c r="C12" s="25" t="n">
        <v>340.3384</v>
      </c>
      <c r="D12" s="26" t="n">
        <f aca="false">(A12 * $C$297) + $C$298</f>
        <v>340.183550701585</v>
      </c>
      <c r="E12" s="26" t="n">
        <f aca="false">gtoa_sw_all!B12</f>
        <v>108.2846</v>
      </c>
      <c r="F12" s="26" t="n">
        <f aca="false">gtoa_lw_all!B12</f>
        <v>237.0764</v>
      </c>
      <c r="G12" s="26" t="n">
        <f aca="false">B12 - (E12 + F12)</f>
        <v>6.00729999999999</v>
      </c>
      <c r="H12" s="26" t="n">
        <v>0.679167</v>
      </c>
      <c r="I12" s="26" t="n">
        <f aca="false">(A12 * $H$297) + $H$298</f>
        <v>0.321449266192306</v>
      </c>
    </row>
    <row r="13" customFormat="false" ht="15.9" hidden="false" customHeight="false" outlineLevel="0" collapsed="false">
      <c r="A13" s="24" t="n">
        <v>36892</v>
      </c>
      <c r="B13" s="25" t="n">
        <v>351.5569</v>
      </c>
      <c r="C13" s="25" t="n">
        <v>340.3401</v>
      </c>
      <c r="D13" s="26" t="n">
        <f aca="false">(A13 * $C$297) + $C$298</f>
        <v>340.183695578834</v>
      </c>
      <c r="E13" s="26" t="n">
        <f aca="false">gtoa_sw_all!B13</f>
        <v>104.7067</v>
      </c>
      <c r="F13" s="26" t="n">
        <f aca="false">gtoa_lw_all!B13</f>
        <v>237.071</v>
      </c>
      <c r="G13" s="26" t="n">
        <f aca="false">B13 - (E13 + F13)</f>
        <v>9.7792</v>
      </c>
      <c r="H13" s="26" t="n">
        <v>0.6838</v>
      </c>
      <c r="I13" s="26" t="n">
        <f aca="false">(A13 * $H$297) + $H$298</f>
        <v>0.325607013116961</v>
      </c>
    </row>
    <row r="14" customFormat="false" ht="15.9" hidden="false" customHeight="false" outlineLevel="0" collapsed="false">
      <c r="A14" s="24" t="n">
        <v>36923</v>
      </c>
      <c r="B14" s="25" t="n">
        <v>348.691</v>
      </c>
      <c r="C14" s="25" t="n">
        <v>340.3408</v>
      </c>
      <c r="D14" s="26" t="n">
        <f aca="false">(A14 * $C$297) + $C$298</f>
        <v>340.183840456083</v>
      </c>
      <c r="E14" s="26" t="n">
        <f aca="false">gtoa_sw_all!B14</f>
        <v>102.8689</v>
      </c>
      <c r="F14" s="26" t="n">
        <f aca="false">gtoa_lw_all!B14</f>
        <v>236.8513</v>
      </c>
      <c r="G14" s="26" t="n">
        <f aca="false">B14 - (E14 + F14)</f>
        <v>8.9708</v>
      </c>
      <c r="H14" s="26" t="n">
        <v>0.678079</v>
      </c>
      <c r="I14" s="26" t="n">
        <f aca="false">(A14 * $H$297) + $H$298</f>
        <v>0.329764760041615</v>
      </c>
    </row>
    <row r="15" customFormat="false" ht="15.9" hidden="false" customHeight="false" outlineLevel="0" collapsed="false">
      <c r="A15" s="24" t="n">
        <v>36951</v>
      </c>
      <c r="B15" s="25" t="n">
        <v>343.5588</v>
      </c>
      <c r="C15" s="25" t="n">
        <v>340.3384</v>
      </c>
      <c r="D15" s="26" t="n">
        <f aca="false">(A15 * $C$297) + $C$298</f>
        <v>340.183971312953</v>
      </c>
      <c r="E15" s="26" t="n">
        <f aca="false">gtoa_sw_all!B15</f>
        <v>99.094</v>
      </c>
      <c r="F15" s="26" t="n">
        <f aca="false">gtoa_lw_all!B15</f>
        <v>236.9253</v>
      </c>
      <c r="G15" s="26" t="n">
        <f aca="false">B15 - (E15 + F15)</f>
        <v>7.53950000000003</v>
      </c>
      <c r="H15" s="26" t="n">
        <v>0.665972</v>
      </c>
      <c r="I15" s="26" t="n">
        <f aca="false">(A15 * $H$297) + $H$298</f>
        <v>0.333520144360659</v>
      </c>
    </row>
    <row r="16" customFormat="false" ht="15.9" hidden="false" customHeight="false" outlineLevel="0" collapsed="false">
      <c r="A16" s="24" t="n">
        <v>36982</v>
      </c>
      <c r="B16" s="25" t="n">
        <v>337.7459</v>
      </c>
      <c r="C16" s="25" t="n">
        <v>340.3351</v>
      </c>
      <c r="D16" s="26" t="n">
        <f aca="false">(A16 * $C$297) + $C$298</f>
        <v>340.184116190202</v>
      </c>
      <c r="E16" s="26" t="n">
        <f aca="false">gtoa_sw_all!B16</f>
        <v>98.4699</v>
      </c>
      <c r="F16" s="26" t="n">
        <f aca="false">gtoa_lw_all!B16</f>
        <v>238.2747</v>
      </c>
      <c r="G16" s="26" t="n">
        <f aca="false">B16 - (E16 + F16)</f>
        <v>1.00130000000001</v>
      </c>
      <c r="H16" s="26" t="n">
        <v>0.641209</v>
      </c>
      <c r="I16" s="26" t="n">
        <f aca="false">(A16 * $H$297) + $H$298</f>
        <v>0.337677891285314</v>
      </c>
    </row>
    <row r="17" customFormat="false" ht="15.9" hidden="false" customHeight="false" outlineLevel="0" collapsed="false">
      <c r="A17" s="24" t="n">
        <v>37012</v>
      </c>
      <c r="B17" s="25" t="n">
        <v>332.8753</v>
      </c>
      <c r="C17" s="25" t="n">
        <v>340.3322</v>
      </c>
      <c r="D17" s="26" t="n">
        <f aca="false">(A17 * $C$297) + $C$298</f>
        <v>340.184256393991</v>
      </c>
      <c r="E17" s="26" t="n">
        <f aca="false">gtoa_sw_all!B17</f>
        <v>97.902</v>
      </c>
      <c r="F17" s="26" t="n">
        <f aca="false">gtoa_lw_all!B17</f>
        <v>241.0882</v>
      </c>
      <c r="G17" s="26" t="n">
        <f aca="false">B17 - (E17 + F17)</f>
        <v>-6.11490000000003</v>
      </c>
      <c r="H17" s="26" t="n">
        <v>0.598972</v>
      </c>
      <c r="I17" s="26" t="n">
        <f aca="false">(A17 * $H$297) + $H$298</f>
        <v>0.341701517341431</v>
      </c>
    </row>
    <row r="18" customFormat="false" ht="15.9" hidden="false" customHeight="false" outlineLevel="0" collapsed="false">
      <c r="A18" s="24" t="n">
        <v>37043</v>
      </c>
      <c r="B18" s="25" t="n">
        <v>329.8704</v>
      </c>
      <c r="C18" s="25" t="n">
        <v>340.3313</v>
      </c>
      <c r="D18" s="26" t="n">
        <f aca="false">(A18 * $C$297) + $C$298</f>
        <v>340.18440127124</v>
      </c>
      <c r="E18" s="26" t="n">
        <f aca="false">gtoa_sw_all!B18</f>
        <v>96.6713</v>
      </c>
      <c r="F18" s="26" t="n">
        <f aca="false">gtoa_lw_all!B18</f>
        <v>242.9247</v>
      </c>
      <c r="G18" s="26" t="n">
        <f aca="false">B18 - (E18 + F18)</f>
        <v>-9.72559999999999</v>
      </c>
      <c r="H18" s="26" t="n">
        <v>0.538215</v>
      </c>
      <c r="I18" s="26" t="n">
        <f aca="false">(A18 * $H$297) + $H$298</f>
        <v>0.345859264266086</v>
      </c>
    </row>
    <row r="19" customFormat="false" ht="15.9" hidden="false" customHeight="false" outlineLevel="0" collapsed="false">
      <c r="A19" s="24" t="n">
        <v>37073</v>
      </c>
      <c r="B19" s="25" t="n">
        <v>329.5839</v>
      </c>
      <c r="C19" s="25" t="n">
        <v>340.333</v>
      </c>
      <c r="D19" s="26" t="n">
        <f aca="false">(A19 * $C$297) + $C$298</f>
        <v>340.184541475029</v>
      </c>
      <c r="E19" s="26" t="n">
        <f aca="false">gtoa_sw_all!B19</f>
        <v>93.9057</v>
      </c>
      <c r="F19" s="26" t="n">
        <f aca="false">gtoa_lw_all!B19</f>
        <v>244.351</v>
      </c>
      <c r="G19" s="26" t="n">
        <f aca="false">B19 - (E19 + F19)</f>
        <v>-8.6728</v>
      </c>
      <c r="H19" s="26" t="n">
        <v>0.463707</v>
      </c>
      <c r="I19" s="26" t="n">
        <f aca="false">(A19 * $H$297) + $H$298</f>
        <v>0.349882890322204</v>
      </c>
    </row>
    <row r="20" customFormat="false" ht="15.9" hidden="false" customHeight="false" outlineLevel="0" collapsed="false">
      <c r="A20" s="24" t="n">
        <v>37104</v>
      </c>
      <c r="B20" s="25" t="n">
        <v>331.9124</v>
      </c>
      <c r="C20" s="25" t="n">
        <v>340.3372</v>
      </c>
      <c r="D20" s="26" t="n">
        <f aca="false">(A20 * $C$297) + $C$298</f>
        <v>340.184686352278</v>
      </c>
      <c r="E20" s="26" t="n">
        <f aca="false">gtoa_sw_all!B20</f>
        <v>93.3337</v>
      </c>
      <c r="F20" s="26" t="n">
        <f aca="false">gtoa_lw_all!B20</f>
        <v>244.6748</v>
      </c>
      <c r="G20" s="26" t="n">
        <f aca="false">B20 - (E20 + F20)</f>
        <v>-6.09610000000004</v>
      </c>
      <c r="H20" s="26" t="n">
        <v>0.384619</v>
      </c>
      <c r="I20" s="26" t="n">
        <f aca="false">(A20 * $H$297) + $H$298</f>
        <v>0.354040637246859</v>
      </c>
    </row>
    <row r="21" customFormat="false" ht="15.9" hidden="false" customHeight="false" outlineLevel="0" collapsed="false">
      <c r="A21" s="24" t="n">
        <v>37135</v>
      </c>
      <c r="B21" s="25" t="n">
        <v>336.459</v>
      </c>
      <c r="C21" s="25" t="n">
        <v>340.3427</v>
      </c>
      <c r="D21" s="26" t="n">
        <f aca="false">(A21 * $C$297) + $C$298</f>
        <v>340.184831229527</v>
      </c>
      <c r="E21" s="26" t="n">
        <f aca="false">gtoa_sw_all!B21</f>
        <v>94.4606</v>
      </c>
      <c r="F21" s="26" t="n">
        <f aca="false">gtoa_lw_all!B21</f>
        <v>241.986</v>
      </c>
      <c r="G21" s="26" t="n">
        <f aca="false">B21 - (E21 + F21)</f>
        <v>0.0124000000000137</v>
      </c>
      <c r="H21" s="26" t="n">
        <v>0.312589</v>
      </c>
      <c r="I21" s="26" t="n">
        <f aca="false">(A21 * $H$297) + $H$298</f>
        <v>0.358198384171514</v>
      </c>
    </row>
    <row r="22" customFormat="false" ht="15.9" hidden="false" customHeight="false" outlineLevel="0" collapsed="false">
      <c r="A22" s="24" t="n">
        <v>37165</v>
      </c>
      <c r="B22" s="25" t="n">
        <v>342.3967</v>
      </c>
      <c r="C22" s="25" t="n">
        <v>340.3481</v>
      </c>
      <c r="D22" s="26" t="n">
        <f aca="false">(A22 * $C$297) + $C$298</f>
        <v>340.184971433316</v>
      </c>
      <c r="E22" s="26" t="n">
        <f aca="false">gtoa_sw_all!B22</f>
        <v>101.5953</v>
      </c>
      <c r="F22" s="26" t="n">
        <f aca="false">gtoa_lw_all!B22</f>
        <v>239.7055</v>
      </c>
      <c r="G22" s="26" t="n">
        <f aca="false">B22 - (E22 + F22)</f>
        <v>1.09590000000003</v>
      </c>
      <c r="H22" s="26" t="n">
        <v>0.254259</v>
      </c>
      <c r="I22" s="26" t="n">
        <f aca="false">(A22 * $H$297) + $H$298</f>
        <v>0.362222010227632</v>
      </c>
    </row>
    <row r="23" customFormat="false" ht="15.9" hidden="false" customHeight="false" outlineLevel="0" collapsed="false">
      <c r="A23" s="24" t="n">
        <v>37196</v>
      </c>
      <c r="B23" s="25" t="n">
        <v>347.7983</v>
      </c>
      <c r="C23" s="25" t="n">
        <v>340.3514</v>
      </c>
      <c r="D23" s="26" t="n">
        <f aca="false">(A23 * $C$297) + $C$298</f>
        <v>340.185116310565</v>
      </c>
      <c r="E23" s="26" t="n">
        <f aca="false">gtoa_sw_all!B23</f>
        <v>105.8264</v>
      </c>
      <c r="F23" s="26" t="n">
        <f aca="false">gtoa_lw_all!B23</f>
        <v>238.3983</v>
      </c>
      <c r="G23" s="26" t="n">
        <f aca="false">B23 - (E23 + F23)</f>
        <v>3.5736</v>
      </c>
      <c r="H23" s="26" t="n">
        <v>0.205697</v>
      </c>
      <c r="I23" s="26" t="n">
        <f aca="false">(A23 * $H$297) + $H$298</f>
        <v>0.366379757152287</v>
      </c>
    </row>
    <row r="24" customFormat="false" ht="15.9" hidden="false" customHeight="false" outlineLevel="0" collapsed="false">
      <c r="A24" s="24" t="n">
        <v>37226</v>
      </c>
      <c r="B24" s="25" t="n">
        <v>351.3011</v>
      </c>
      <c r="C24" s="25" t="n">
        <v>340.3519</v>
      </c>
      <c r="D24" s="26" t="n">
        <f aca="false">(A24 * $C$297) + $C$298</f>
        <v>340.185256514354</v>
      </c>
      <c r="E24" s="26" t="n">
        <f aca="false">gtoa_sw_all!B24</f>
        <v>108.8706</v>
      </c>
      <c r="F24" s="26" t="n">
        <f aca="false">gtoa_lw_all!B24</f>
        <v>237.2753</v>
      </c>
      <c r="G24" s="26" t="n">
        <f aca="false">B24 - (E24 + F24)</f>
        <v>5.15520000000004</v>
      </c>
      <c r="H24" s="26" t="n">
        <v>0.158335</v>
      </c>
      <c r="I24" s="26" t="n">
        <f aca="false">(A24 * $H$297) + $H$298</f>
        <v>0.370403383208404</v>
      </c>
    </row>
    <row r="25" customFormat="false" ht="15.9" hidden="false" customHeight="false" outlineLevel="0" collapsed="false">
      <c r="A25" s="24" t="n">
        <v>37257</v>
      </c>
      <c r="B25" s="25" t="n">
        <v>351.663</v>
      </c>
      <c r="C25" s="25" t="n">
        <v>340.3498</v>
      </c>
      <c r="D25" s="26" t="n">
        <f aca="false">(A25 * $C$297) + $C$298</f>
        <v>340.185401391603</v>
      </c>
      <c r="E25" s="26" t="n">
        <f aca="false">gtoa_sw_all!B25</f>
        <v>106.6129</v>
      </c>
      <c r="F25" s="26" t="n">
        <f aca="false">gtoa_lw_all!B25</f>
        <v>237.2311</v>
      </c>
      <c r="G25" s="26" t="n">
        <f aca="false">B25 - (E25 + F25)</f>
        <v>7.81900000000002</v>
      </c>
      <c r="H25" s="26" t="n">
        <v>0.111161</v>
      </c>
      <c r="I25" s="26" t="n">
        <f aca="false">(A25 * $H$297) + $H$298</f>
        <v>0.374561130133059</v>
      </c>
    </row>
    <row r="26" customFormat="false" ht="15.9" hidden="false" customHeight="false" outlineLevel="0" collapsed="false">
      <c r="A26" s="24" t="n">
        <v>37288</v>
      </c>
      <c r="B26" s="25" t="n">
        <v>348.8065</v>
      </c>
      <c r="C26" s="25" t="n">
        <v>340.3458</v>
      </c>
      <c r="D26" s="26" t="n">
        <f aca="false">(A26 * $C$297) + $C$298</f>
        <v>340.185546268852</v>
      </c>
      <c r="E26" s="26" t="n">
        <f aca="false">gtoa_sw_all!B26</f>
        <v>102.7505</v>
      </c>
      <c r="F26" s="26" t="n">
        <f aca="false">gtoa_lw_all!B26</f>
        <v>238.0113</v>
      </c>
      <c r="G26" s="26" t="n">
        <f aca="false">B26 - (E26 + F26)</f>
        <v>8.04470000000003</v>
      </c>
      <c r="H26" s="26" t="n">
        <v>0.0715128</v>
      </c>
      <c r="I26" s="26" t="n">
        <f aca="false">(A26 * $H$297) + $H$298</f>
        <v>0.378718877057715</v>
      </c>
    </row>
    <row r="27" customFormat="false" ht="15.9" hidden="false" customHeight="false" outlineLevel="0" collapsed="false">
      <c r="A27" s="24" t="n">
        <v>37316</v>
      </c>
      <c r="B27" s="25" t="n">
        <v>343.7904</v>
      </c>
      <c r="C27" s="25" t="n">
        <v>340.341</v>
      </c>
      <c r="D27" s="26" t="n">
        <f aca="false">(A27 * $C$297) + $C$298</f>
        <v>340.185677125722</v>
      </c>
      <c r="E27" s="26" t="n">
        <f aca="false">gtoa_sw_all!B27</f>
        <v>99.1906</v>
      </c>
      <c r="F27" s="26" t="n">
        <f aca="false">gtoa_lw_all!B27</f>
        <v>238.1032</v>
      </c>
      <c r="G27" s="26" t="n">
        <f aca="false">B27 - (E27 + F27)</f>
        <v>6.4966</v>
      </c>
      <c r="H27" s="26" t="n">
        <v>0.0486324</v>
      </c>
      <c r="I27" s="26" t="n">
        <f aca="false">(A27 * $H$297) + $H$298</f>
        <v>0.382474261376758</v>
      </c>
    </row>
    <row r="28" customFormat="false" ht="15.9" hidden="false" customHeight="false" outlineLevel="0" collapsed="false">
      <c r="A28" s="24" t="n">
        <v>37347</v>
      </c>
      <c r="B28" s="25" t="n">
        <v>337.8634</v>
      </c>
      <c r="C28" s="25" t="n">
        <v>340.3365</v>
      </c>
      <c r="D28" s="26" t="n">
        <f aca="false">(A28 * $C$297) + $C$298</f>
        <v>340.18582200297</v>
      </c>
      <c r="E28" s="26" t="n">
        <f aca="false">gtoa_sw_all!B28</f>
        <v>97.8862</v>
      </c>
      <c r="F28" s="26" t="n">
        <f aca="false">gtoa_lw_all!B28</f>
        <v>239.278</v>
      </c>
      <c r="G28" s="26" t="n">
        <f aca="false">B28 - (E28 + F28)</f>
        <v>0.699200000000019</v>
      </c>
      <c r="H28" s="26" t="n">
        <v>0.0470137</v>
      </c>
      <c r="I28" s="26" t="n">
        <f aca="false">(A28 * $H$297) + $H$298</f>
        <v>0.386632008301413</v>
      </c>
    </row>
    <row r="29" customFormat="false" ht="15.9" hidden="false" customHeight="false" outlineLevel="0" collapsed="false">
      <c r="A29" s="24" t="n">
        <v>37377</v>
      </c>
      <c r="B29" s="25" t="n">
        <v>332.903</v>
      </c>
      <c r="C29" s="25" t="n">
        <v>340.3323</v>
      </c>
      <c r="D29" s="26" t="n">
        <f aca="false">(A29 * $C$297) + $C$298</f>
        <v>340.18596220676</v>
      </c>
      <c r="E29" s="26" t="n">
        <f aca="false">gtoa_sw_all!B29</f>
        <v>96.691</v>
      </c>
      <c r="F29" s="26" t="n">
        <f aca="false">gtoa_lw_all!B29</f>
        <v>241.7771</v>
      </c>
      <c r="G29" s="26" t="n">
        <f aca="false">B29 - (E29 + F29)</f>
        <v>-5.56509999999997</v>
      </c>
      <c r="H29" s="26" t="n">
        <v>0.0611071</v>
      </c>
      <c r="I29" s="26" t="n">
        <f aca="false">(A29 * $H$297) + $H$298</f>
        <v>0.39065563435753</v>
      </c>
    </row>
    <row r="30" customFormat="false" ht="15.9" hidden="false" customHeight="false" outlineLevel="0" collapsed="false">
      <c r="A30" s="24" t="n">
        <v>37408</v>
      </c>
      <c r="B30" s="25" t="n">
        <v>329.9354</v>
      </c>
      <c r="C30" s="25" t="n">
        <v>340.3282</v>
      </c>
      <c r="D30" s="26" t="n">
        <f aca="false">(A30 * $C$297) + $C$298</f>
        <v>340.186107084008</v>
      </c>
      <c r="E30" s="26" t="n">
        <f aca="false">gtoa_sw_all!B30</f>
        <v>96.8363</v>
      </c>
      <c r="F30" s="26" t="n">
        <f aca="false">gtoa_lw_all!B30</f>
        <v>243.2118</v>
      </c>
      <c r="G30" s="26" t="n">
        <f aca="false">B30 - (E30 + F30)</f>
        <v>-10.1127</v>
      </c>
      <c r="H30" s="26" t="n">
        <v>0.0875106</v>
      </c>
      <c r="I30" s="26" t="n">
        <f aca="false">(A30 * $H$297) + $H$298</f>
        <v>0.394813381282185</v>
      </c>
    </row>
    <row r="31" customFormat="false" ht="15.9" hidden="false" customHeight="false" outlineLevel="0" collapsed="false">
      <c r="A31" s="24" t="n">
        <v>37438</v>
      </c>
      <c r="B31" s="25" t="n">
        <v>329.4204</v>
      </c>
      <c r="C31" s="25" t="n">
        <v>340.3233</v>
      </c>
      <c r="D31" s="26" t="n">
        <f aca="false">(A31 * $C$297) + $C$298</f>
        <v>340.186247287798</v>
      </c>
      <c r="E31" s="26" t="n">
        <f aca="false">gtoa_sw_all!B31</f>
        <v>94.6415</v>
      </c>
      <c r="F31" s="26" t="n">
        <f aca="false">gtoa_lw_all!B31</f>
        <v>244.946</v>
      </c>
      <c r="G31" s="26" t="n">
        <f aca="false">B31 - (E31 + F31)</f>
        <v>-10.1671</v>
      </c>
      <c r="H31" s="26" t="n">
        <v>0.122064</v>
      </c>
      <c r="I31" s="26" t="n">
        <f aca="false">(A31 * $H$297) + $H$298</f>
        <v>0.398837007338303</v>
      </c>
    </row>
    <row r="32" customFormat="false" ht="15.9" hidden="false" customHeight="false" outlineLevel="0" collapsed="false">
      <c r="A32" s="24" t="n">
        <v>37469</v>
      </c>
      <c r="B32" s="25" t="n">
        <v>331.8152</v>
      </c>
      <c r="C32" s="25" t="n">
        <v>340.3171</v>
      </c>
      <c r="D32" s="26" t="n">
        <f aca="false">(A32 * $C$297) + $C$298</f>
        <v>340.186392165047</v>
      </c>
      <c r="E32" s="26" t="n">
        <f aca="false">gtoa_sw_all!B32</f>
        <v>93.8173</v>
      </c>
      <c r="F32" s="26" t="n">
        <f aca="false">gtoa_lw_all!B32</f>
        <v>244.5774</v>
      </c>
      <c r="G32" s="26" t="n">
        <f aca="false">B32 - (E32 + F32)</f>
        <v>-6.5795</v>
      </c>
      <c r="H32" s="26" t="n">
        <v>0.154781</v>
      </c>
      <c r="I32" s="26" t="n">
        <f aca="false">(A32 * $H$297) + $H$298</f>
        <v>0.402994754262958</v>
      </c>
    </row>
    <row r="33" customFormat="false" ht="15.9" hidden="false" customHeight="false" outlineLevel="0" collapsed="false">
      <c r="A33" s="24" t="n">
        <v>37500</v>
      </c>
      <c r="B33" s="25" t="n">
        <v>336.4554</v>
      </c>
      <c r="C33" s="25" t="n">
        <v>340.3093</v>
      </c>
      <c r="D33" s="26" t="n">
        <f aca="false">(A33 * $C$297) + $C$298</f>
        <v>340.186537042295</v>
      </c>
      <c r="E33" s="26" t="n">
        <f aca="false">gtoa_sw_all!B33</f>
        <v>94.4619</v>
      </c>
      <c r="F33" s="26" t="n">
        <f aca="false">gtoa_lw_all!B33</f>
        <v>243.1625</v>
      </c>
      <c r="G33" s="26" t="n">
        <f aca="false">B33 - (E33 + F33)</f>
        <v>-1.16899999999998</v>
      </c>
      <c r="H33" s="26" t="n">
        <v>0.181101</v>
      </c>
      <c r="I33" s="26" t="n">
        <f aca="false">(A33 * $H$297) + $H$298</f>
        <v>0.407152501187612</v>
      </c>
    </row>
    <row r="34" customFormat="false" ht="15.9" hidden="false" customHeight="false" outlineLevel="0" collapsed="false">
      <c r="A34" s="24" t="n">
        <v>37530</v>
      </c>
      <c r="B34" s="25" t="n">
        <v>342.2703</v>
      </c>
      <c r="C34" s="25" t="n">
        <v>340.3002</v>
      </c>
      <c r="D34" s="26" t="n">
        <f aca="false">(A34 * $C$297) + $C$298</f>
        <v>340.186677246085</v>
      </c>
      <c r="E34" s="26" t="n">
        <f aca="false">gtoa_sw_all!B34</f>
        <v>99.6375</v>
      </c>
      <c r="F34" s="26" t="n">
        <f aca="false">gtoa_lw_all!B34</f>
        <v>240.0437</v>
      </c>
      <c r="G34" s="26" t="n">
        <f aca="false">B34 - (E34 + F34)</f>
        <v>2.58910000000003</v>
      </c>
      <c r="H34" s="26" t="n">
        <v>0.204254</v>
      </c>
      <c r="I34" s="26" t="n">
        <f aca="false">(A34 * $H$297) + $H$298</f>
        <v>0.41117612724373</v>
      </c>
    </row>
    <row r="35" customFormat="false" ht="15.9" hidden="false" customHeight="false" outlineLevel="0" collapsed="false">
      <c r="A35" s="24" t="n">
        <v>37561</v>
      </c>
      <c r="B35" s="25" t="n">
        <v>347.7222</v>
      </c>
      <c r="C35" s="25" t="n">
        <v>340.2904</v>
      </c>
      <c r="D35" s="26" t="n">
        <f aca="false">(A35 * $C$297) + $C$298</f>
        <v>340.186822123333</v>
      </c>
      <c r="E35" s="26" t="n">
        <f aca="false">gtoa_sw_all!B35</f>
        <v>106.3173</v>
      </c>
      <c r="F35" s="26" t="n">
        <f aca="false">gtoa_lw_all!B35</f>
        <v>237.8849</v>
      </c>
      <c r="G35" s="26" t="n">
        <f aca="false">B35 - (E35 + F35)</f>
        <v>3.51999999999998</v>
      </c>
      <c r="H35" s="26" t="n">
        <v>0.232252</v>
      </c>
      <c r="I35" s="26" t="n">
        <f aca="false">(A35 * $H$297) + $H$298</f>
        <v>0.415333874168385</v>
      </c>
    </row>
    <row r="36" customFormat="false" ht="15.9" hidden="false" customHeight="false" outlineLevel="0" collapsed="false">
      <c r="A36" s="24" t="n">
        <v>37591</v>
      </c>
      <c r="B36" s="25" t="n">
        <v>351.292</v>
      </c>
      <c r="C36" s="25" t="n">
        <v>340.2807</v>
      </c>
      <c r="D36" s="26" t="n">
        <f aca="false">(A36 * $C$297) + $C$298</f>
        <v>340.186962327123</v>
      </c>
      <c r="E36" s="26" t="n">
        <f aca="false">gtoa_sw_all!B36</f>
        <v>108.3382</v>
      </c>
      <c r="F36" s="26" t="n">
        <f aca="false">gtoa_lw_all!B36</f>
        <v>236.9075</v>
      </c>
      <c r="G36" s="26" t="n">
        <f aca="false">B36 - (E36 + F36)</f>
        <v>6.04629999999997</v>
      </c>
      <c r="H36" s="26" t="n">
        <v>0.272853</v>
      </c>
      <c r="I36" s="26" t="n">
        <f aca="false">(A36 * $H$297) + $H$298</f>
        <v>0.419357500224502</v>
      </c>
    </row>
    <row r="37" customFormat="false" ht="15.9" hidden="false" customHeight="false" outlineLevel="0" collapsed="false">
      <c r="A37" s="24" t="n">
        <v>37622</v>
      </c>
      <c r="B37" s="25" t="n">
        <v>351.5549</v>
      </c>
      <c r="C37" s="25" t="n">
        <v>340.2708</v>
      </c>
      <c r="D37" s="26" t="n">
        <f aca="false">(A37 * $C$297) + $C$298</f>
        <v>340.187107204371</v>
      </c>
      <c r="E37" s="26" t="n">
        <f aca="false">gtoa_sw_all!B37</f>
        <v>105.9764</v>
      </c>
      <c r="F37" s="26" t="n">
        <f aca="false">gtoa_lw_all!B37</f>
        <v>237.9626</v>
      </c>
      <c r="G37" s="26" t="n">
        <f aca="false">B37 - (E37 + F37)</f>
        <v>7.61589999999995</v>
      </c>
      <c r="H37" s="26" t="n">
        <v>0.325321</v>
      </c>
      <c r="I37" s="26" t="n">
        <f aca="false">(A37 * $H$297) + $H$298</f>
        <v>0.423515247149158</v>
      </c>
    </row>
    <row r="38" customFormat="false" ht="15.9" hidden="false" customHeight="false" outlineLevel="0" collapsed="false">
      <c r="A38" s="24" t="n">
        <v>37653</v>
      </c>
      <c r="B38" s="25" t="n">
        <v>348.721</v>
      </c>
      <c r="C38" s="25" t="n">
        <v>340.2608</v>
      </c>
      <c r="D38" s="26" t="n">
        <f aca="false">(A38 * $C$297) + $C$298</f>
        <v>340.18725208162</v>
      </c>
      <c r="E38" s="26" t="n">
        <f aca="false">gtoa_sw_all!B38</f>
        <v>101.7925</v>
      </c>
      <c r="F38" s="26" t="n">
        <f aca="false">gtoa_lw_all!B38</f>
        <v>238.0826</v>
      </c>
      <c r="G38" s="26" t="n">
        <f aca="false">B38 - (E38 + F38)</f>
        <v>8.84589999999997</v>
      </c>
      <c r="H38" s="26" t="n">
        <v>0.381573</v>
      </c>
      <c r="I38" s="26" t="n">
        <f aca="false">(A38 * $H$297) + $H$298</f>
        <v>0.427672994073813</v>
      </c>
    </row>
    <row r="39" customFormat="false" ht="15.9" hidden="false" customHeight="false" outlineLevel="0" collapsed="false">
      <c r="A39" s="24" t="n">
        <v>37681</v>
      </c>
      <c r="B39" s="25" t="n">
        <v>343.6187</v>
      </c>
      <c r="C39" s="25" t="n">
        <v>340.2507</v>
      </c>
      <c r="D39" s="26" t="n">
        <f aca="false">(A39 * $C$297) + $C$298</f>
        <v>340.18738293849</v>
      </c>
      <c r="E39" s="26" t="n">
        <f aca="false">gtoa_sw_all!B39</f>
        <v>98.3057</v>
      </c>
      <c r="F39" s="26" t="n">
        <f aca="false">gtoa_lw_all!B39</f>
        <v>238.9038</v>
      </c>
      <c r="G39" s="26" t="n">
        <f aca="false">B39 - (E39 + F39)</f>
        <v>6.4092</v>
      </c>
      <c r="H39" s="26" t="n">
        <v>0.434445</v>
      </c>
      <c r="I39" s="26" t="n">
        <f aca="false">(A39 * $H$297) + $H$298</f>
        <v>0.431428378392856</v>
      </c>
    </row>
    <row r="40" customFormat="false" ht="15.9" hidden="false" customHeight="false" outlineLevel="0" collapsed="false">
      <c r="A40" s="24" t="n">
        <v>37712</v>
      </c>
      <c r="B40" s="25" t="n">
        <v>337.813</v>
      </c>
      <c r="C40" s="25" t="n">
        <v>340.2406</v>
      </c>
      <c r="D40" s="26" t="n">
        <f aca="false">(A40 * $C$297) + $C$298</f>
        <v>340.187527815739</v>
      </c>
      <c r="E40" s="26" t="n">
        <f aca="false">gtoa_sw_all!B40</f>
        <v>97.4877</v>
      </c>
      <c r="F40" s="26" t="n">
        <f aca="false">gtoa_lw_all!B40</f>
        <v>239.035</v>
      </c>
      <c r="G40" s="26" t="n">
        <f aca="false">B40 - (E40 + F40)</f>
        <v>1.2903</v>
      </c>
      <c r="H40" s="26" t="n">
        <v>0.474498</v>
      </c>
      <c r="I40" s="26" t="n">
        <f aca="false">(A40 * $H$297) + $H$298</f>
        <v>0.435586125317511</v>
      </c>
    </row>
    <row r="41" customFormat="false" ht="15.9" hidden="false" customHeight="false" outlineLevel="0" collapsed="false">
      <c r="A41" s="24" t="n">
        <v>37742</v>
      </c>
      <c r="B41" s="25" t="n">
        <v>332.8325</v>
      </c>
      <c r="C41" s="25" t="n">
        <v>340.2303</v>
      </c>
      <c r="D41" s="26" t="n">
        <f aca="false">(A41 * $C$297) + $C$298</f>
        <v>340.187668019528</v>
      </c>
      <c r="E41" s="26" t="n">
        <f aca="false">gtoa_sw_all!B41</f>
        <v>97.869</v>
      </c>
      <c r="F41" s="26" t="n">
        <f aca="false">gtoa_lw_all!B41</f>
        <v>240.9712</v>
      </c>
      <c r="G41" s="26" t="n">
        <f aca="false">B41 - (E41 + F41)</f>
        <v>-6.0077</v>
      </c>
      <c r="H41" s="26" t="n">
        <v>0.500149</v>
      </c>
      <c r="I41" s="26" t="n">
        <f aca="false">(A41 * $H$297) + $H$298</f>
        <v>0.439609751373628</v>
      </c>
    </row>
    <row r="42" customFormat="false" ht="15.9" hidden="false" customHeight="false" outlineLevel="0" collapsed="false">
      <c r="A42" s="24" t="n">
        <v>37773</v>
      </c>
      <c r="B42" s="25" t="n">
        <v>329.7658</v>
      </c>
      <c r="C42" s="25" t="n">
        <v>340.2195</v>
      </c>
      <c r="D42" s="26" t="n">
        <f aca="false">(A42 * $C$297) + $C$298</f>
        <v>340.187812896777</v>
      </c>
      <c r="E42" s="26" t="n">
        <f aca="false">gtoa_sw_all!B42</f>
        <v>95.9681</v>
      </c>
      <c r="F42" s="26" t="n">
        <f aca="false">gtoa_lw_all!B42</f>
        <v>243.2352</v>
      </c>
      <c r="G42" s="26" t="n">
        <f aca="false">B42 - (E42 + F42)</f>
        <v>-9.4375</v>
      </c>
      <c r="H42" s="26" t="n">
        <v>0.519241</v>
      </c>
      <c r="I42" s="26" t="n">
        <f aca="false">(A42 * $H$297) + $H$298</f>
        <v>0.443767498298284</v>
      </c>
    </row>
    <row r="43" customFormat="false" ht="15.9" hidden="false" customHeight="false" outlineLevel="0" collapsed="false">
      <c r="A43" s="24" t="n">
        <v>37803</v>
      </c>
      <c r="B43" s="25" t="n">
        <v>329.3853</v>
      </c>
      <c r="C43" s="25" t="n">
        <v>340.2079</v>
      </c>
      <c r="D43" s="26" t="n">
        <f aca="false">(A43 * $C$297) + $C$298</f>
        <v>340.187953100566</v>
      </c>
      <c r="E43" s="26" t="n">
        <f aca="false">gtoa_sw_all!B43</f>
        <v>93.6388</v>
      </c>
      <c r="F43" s="26" t="n">
        <f aca="false">gtoa_lw_all!B43</f>
        <v>244.66</v>
      </c>
      <c r="G43" s="26" t="n">
        <f aca="false">B43 - (E43 + F43)</f>
        <v>-8.91350000000006</v>
      </c>
      <c r="H43" s="26" t="n">
        <v>0.537516</v>
      </c>
      <c r="I43" s="26" t="n">
        <f aca="false">(A43 * $H$297) + $H$298</f>
        <v>0.447791124354401</v>
      </c>
    </row>
    <row r="44" customFormat="false" ht="15.9" hidden="false" customHeight="false" outlineLevel="0" collapsed="false">
      <c r="A44" s="24" t="n">
        <v>37834</v>
      </c>
      <c r="B44" s="25" t="n">
        <v>331.773</v>
      </c>
      <c r="C44" s="25" t="n">
        <v>340.1959</v>
      </c>
      <c r="D44" s="26" t="n">
        <f aca="false">(A44 * $C$297) + $C$298</f>
        <v>340.188097977815</v>
      </c>
      <c r="E44" s="26" t="n">
        <f aca="false">gtoa_sw_all!B44</f>
        <v>92.2379</v>
      </c>
      <c r="F44" s="26" t="n">
        <f aca="false">gtoa_lw_all!B44</f>
        <v>244.2601</v>
      </c>
      <c r="G44" s="26" t="n">
        <f aca="false">B44 - (E44 + F44)</f>
        <v>-4.72499999999997</v>
      </c>
      <c r="H44" s="26" t="n">
        <v>0.558779</v>
      </c>
      <c r="I44" s="26" t="n">
        <f aca="false">(A44 * $H$297) + $H$298</f>
        <v>0.451948871279056</v>
      </c>
    </row>
    <row r="45" customFormat="false" ht="15.9" hidden="false" customHeight="false" outlineLevel="0" collapsed="false">
      <c r="A45" s="24" t="n">
        <v>37865</v>
      </c>
      <c r="B45" s="25" t="n">
        <v>336.3974</v>
      </c>
      <c r="C45" s="25" t="n">
        <v>340.1837</v>
      </c>
      <c r="D45" s="26" t="n">
        <f aca="false">(A45 * $C$297) + $C$298</f>
        <v>340.188242855064</v>
      </c>
      <c r="E45" s="26" t="n">
        <f aca="false">gtoa_sw_all!B45</f>
        <v>94.162</v>
      </c>
      <c r="F45" s="26" t="n">
        <f aca="false">gtoa_lw_all!B45</f>
        <v>242.8279</v>
      </c>
      <c r="G45" s="26" t="n">
        <f aca="false">B45 - (E45 + F45)</f>
        <v>-0.59250000000003</v>
      </c>
      <c r="H45" s="26" t="n">
        <v>0.571374</v>
      </c>
      <c r="I45" s="26" t="n">
        <f aca="false">(A45 * $H$297) + $H$298</f>
        <v>0.456106618203711</v>
      </c>
    </row>
    <row r="46" customFormat="false" ht="15.9" hidden="false" customHeight="false" outlineLevel="0" collapsed="false">
      <c r="A46" s="24" t="n">
        <v>37895</v>
      </c>
      <c r="B46" s="25" t="n">
        <v>341.9604</v>
      </c>
      <c r="C46" s="25" t="n">
        <v>340.1718</v>
      </c>
      <c r="D46" s="26" t="n">
        <f aca="false">(A46 * $C$297) + $C$298</f>
        <v>340.188383058853</v>
      </c>
      <c r="E46" s="26" t="n">
        <f aca="false">gtoa_sw_all!B46</f>
        <v>99.615</v>
      </c>
      <c r="F46" s="26" t="n">
        <f aca="false">gtoa_lw_all!B46</f>
        <v>240.7564</v>
      </c>
      <c r="G46" s="26" t="n">
        <f aca="false">B46 - (E46 + F46)</f>
        <v>1.589</v>
      </c>
      <c r="H46" s="26" t="n">
        <v>0.568603</v>
      </c>
      <c r="I46" s="26" t="n">
        <f aca="false">(A46 * $H$297) + $H$298</f>
        <v>0.460130244259829</v>
      </c>
    </row>
    <row r="47" customFormat="false" ht="15.9" hidden="false" customHeight="false" outlineLevel="0" collapsed="false">
      <c r="A47" s="24" t="n">
        <v>37926</v>
      </c>
      <c r="B47" s="25" t="n">
        <v>347.6093</v>
      </c>
      <c r="C47" s="25" t="n">
        <v>340.1612</v>
      </c>
      <c r="D47" s="26" t="n">
        <f aca="false">(A47 * $C$297) + $C$298</f>
        <v>340.188527936102</v>
      </c>
      <c r="E47" s="26" t="n">
        <f aca="false">gtoa_sw_all!B47</f>
        <v>105.6756</v>
      </c>
      <c r="F47" s="26" t="n">
        <f aca="false">gtoa_lw_all!B47</f>
        <v>238.1863</v>
      </c>
      <c r="G47" s="26" t="n">
        <f aca="false">B47 - (E47 + F47)</f>
        <v>3.74740000000003</v>
      </c>
      <c r="H47" s="26" t="n">
        <v>0.557787</v>
      </c>
      <c r="I47" s="26" t="n">
        <f aca="false">(A47 * $H$297) + $H$298</f>
        <v>0.464287991184484</v>
      </c>
    </row>
    <row r="48" customFormat="false" ht="15.9" hidden="false" customHeight="false" outlineLevel="0" collapsed="false">
      <c r="A48" s="24" t="n">
        <v>37956</v>
      </c>
      <c r="B48" s="25" t="n">
        <v>351.142</v>
      </c>
      <c r="C48" s="25" t="n">
        <v>340.1528</v>
      </c>
      <c r="D48" s="26" t="n">
        <f aca="false">(A48 * $C$297) + $C$298</f>
        <v>340.188668139891</v>
      </c>
      <c r="E48" s="26" t="n">
        <f aca="false">gtoa_sw_all!B48</f>
        <v>107.4886</v>
      </c>
      <c r="F48" s="26" t="n">
        <f aca="false">gtoa_lw_all!B48</f>
        <v>237.6394</v>
      </c>
      <c r="G48" s="26" t="n">
        <f aca="false">B48 - (E48 + F48)</f>
        <v>6.01400000000001</v>
      </c>
      <c r="H48" s="26" t="n">
        <v>0.548964</v>
      </c>
      <c r="I48" s="26" t="n">
        <f aca="false">(A48 * $H$297) + $H$298</f>
        <v>0.468311617240601</v>
      </c>
    </row>
    <row r="49" customFormat="false" ht="15.9" hidden="false" customHeight="false" outlineLevel="0" collapsed="false">
      <c r="A49" s="24" t="n">
        <v>37987</v>
      </c>
      <c r="B49" s="25" t="n">
        <v>351.3991</v>
      </c>
      <c r="C49" s="25" t="n">
        <v>340.1478</v>
      </c>
      <c r="D49" s="26" t="n">
        <f aca="false">(A49 * $C$297) + $C$298</f>
        <v>340.18881301714</v>
      </c>
      <c r="E49" s="26" t="n">
        <f aca="false">gtoa_sw_all!B49</f>
        <v>105.7942</v>
      </c>
      <c r="F49" s="26" t="n">
        <f aca="false">gtoa_lw_all!B49</f>
        <v>236.9646</v>
      </c>
      <c r="G49" s="26" t="n">
        <f aca="false">B49 - (E49 + F49)</f>
        <v>8.64029999999997</v>
      </c>
      <c r="H49" s="26" t="n">
        <v>0.545261</v>
      </c>
      <c r="I49" s="26" t="n">
        <f aca="false">(A49 * $H$297) + $H$298</f>
        <v>0.472469364165256</v>
      </c>
    </row>
    <row r="50" customFormat="false" ht="15.9" hidden="false" customHeight="false" outlineLevel="0" collapsed="false">
      <c r="A50" s="24" t="n">
        <v>38018</v>
      </c>
      <c r="B50" s="25" t="n">
        <v>348.5281</v>
      </c>
      <c r="C50" s="25" t="n">
        <v>340.1463</v>
      </c>
      <c r="D50" s="26" t="n">
        <f aca="false">(A50 * $C$297) + $C$298</f>
        <v>340.188957894389</v>
      </c>
      <c r="E50" s="26" t="n">
        <f aca="false">gtoa_sw_all!B50</f>
        <v>101.3538</v>
      </c>
      <c r="F50" s="26" t="n">
        <f aca="false">gtoa_lw_all!B50</f>
        <v>238.0796</v>
      </c>
      <c r="G50" s="26" t="n">
        <f aca="false">B50 - (E50 + F50)</f>
        <v>9.09469999999999</v>
      </c>
      <c r="H50" s="26" t="n">
        <v>0.544791</v>
      </c>
      <c r="I50" s="26" t="n">
        <f aca="false">(A50 * $H$297) + $H$298</f>
        <v>0.476627111089911</v>
      </c>
    </row>
    <row r="51" customFormat="false" ht="15.9" hidden="false" customHeight="false" outlineLevel="0" collapsed="false">
      <c r="A51" s="24" t="n">
        <v>38047</v>
      </c>
      <c r="B51" s="25" t="n">
        <v>343.4516</v>
      </c>
      <c r="C51" s="25" t="n">
        <v>340.1479</v>
      </c>
      <c r="D51" s="26" t="n">
        <f aca="false">(A51 * $C$297) + $C$298</f>
        <v>340.189093424718</v>
      </c>
      <c r="E51" s="26" t="n">
        <f aca="false">gtoa_sw_all!B51</f>
        <v>99.885</v>
      </c>
      <c r="F51" s="26" t="n">
        <f aca="false">gtoa_lw_all!B51</f>
        <v>237.9995</v>
      </c>
      <c r="G51" s="26" t="n">
        <f aca="false">B51 - (E51 + F51)</f>
        <v>5.56709999999998</v>
      </c>
      <c r="H51" s="26" t="n">
        <v>0.550591</v>
      </c>
      <c r="I51" s="26" t="n">
        <f aca="false">(A51 * $H$297) + $H$298</f>
        <v>0.480516616277492</v>
      </c>
    </row>
    <row r="52" customFormat="false" ht="15.9" hidden="false" customHeight="false" outlineLevel="0" collapsed="false">
      <c r="A52" s="24" t="n">
        <v>38078</v>
      </c>
      <c r="B52" s="25" t="n">
        <v>337.657</v>
      </c>
      <c r="C52" s="25" t="n">
        <v>340.1511</v>
      </c>
      <c r="D52" s="26" t="n">
        <f aca="false">(A52 * $C$297) + $C$298</f>
        <v>340.189238301967</v>
      </c>
      <c r="E52" s="26" t="n">
        <f aca="false">gtoa_sw_all!B52</f>
        <v>96.4099</v>
      </c>
      <c r="F52" s="26" t="n">
        <f aca="false">gtoa_lw_all!B52</f>
        <v>238.8889</v>
      </c>
      <c r="G52" s="26" t="n">
        <f aca="false">B52 - (E52 + F52)</f>
        <v>2.35819999999995</v>
      </c>
      <c r="H52" s="26" t="n">
        <v>0.567846</v>
      </c>
      <c r="I52" s="26" t="n">
        <f aca="false">(A52 * $H$297) + $H$298</f>
        <v>0.484674363202147</v>
      </c>
    </row>
    <row r="53" customFormat="false" ht="15.9" hidden="false" customHeight="false" outlineLevel="0" collapsed="false">
      <c r="A53" s="24" t="n">
        <v>38108</v>
      </c>
      <c r="B53" s="25" t="n">
        <v>332.6727</v>
      </c>
      <c r="C53" s="25" t="n">
        <v>340.1546</v>
      </c>
      <c r="D53" s="26" t="n">
        <f aca="false">(A53 * $C$297) + $C$298</f>
        <v>340.189378505756</v>
      </c>
      <c r="E53" s="26" t="n">
        <f aca="false">gtoa_sw_all!B53</f>
        <v>98.5021</v>
      </c>
      <c r="F53" s="26" t="n">
        <f aca="false">gtoa_lw_all!B53</f>
        <v>240.6468</v>
      </c>
      <c r="G53" s="26" t="n">
        <f aca="false">B53 - (E53 + F53)</f>
        <v>-6.47620000000001</v>
      </c>
      <c r="H53" s="26" t="n">
        <v>0.591947</v>
      </c>
      <c r="I53" s="26" t="n">
        <f aca="false">(A53 * $H$297) + $H$298</f>
        <v>0.488697989258264</v>
      </c>
    </row>
    <row r="54" customFormat="false" ht="15.9" hidden="false" customHeight="false" outlineLevel="0" collapsed="false">
      <c r="A54" s="24" t="n">
        <v>38139</v>
      </c>
      <c r="B54" s="25" t="n">
        <v>329.7025</v>
      </c>
      <c r="C54" s="25" t="n">
        <v>340.1573</v>
      </c>
      <c r="D54" s="26" t="n">
        <f aca="false">(A54 * $C$297) + $C$298</f>
        <v>340.189523383005</v>
      </c>
      <c r="E54" s="26" t="n">
        <f aca="false">gtoa_sw_all!B54</f>
        <v>96.8873</v>
      </c>
      <c r="F54" s="26" t="n">
        <f aca="false">gtoa_lw_all!B54</f>
        <v>243.3032</v>
      </c>
      <c r="G54" s="26" t="n">
        <f aca="false">B54 - (E54 + F54)</f>
        <v>-10.488</v>
      </c>
      <c r="H54" s="26" t="n">
        <v>0.612057</v>
      </c>
      <c r="I54" s="26" t="n">
        <f aca="false">(A54 * $H$297) + $H$298</f>
        <v>0.492855736182919</v>
      </c>
    </row>
    <row r="55" customFormat="false" ht="15.9" hidden="false" customHeight="false" outlineLevel="0" collapsed="false">
      <c r="A55" s="24" t="n">
        <v>38169</v>
      </c>
      <c r="B55" s="25" t="n">
        <v>329.2968</v>
      </c>
      <c r="C55" s="25" t="n">
        <v>340.1585</v>
      </c>
      <c r="D55" s="26" t="n">
        <f aca="false">(A55 * $C$297) + $C$298</f>
        <v>340.189663586794</v>
      </c>
      <c r="E55" s="26" t="n">
        <f aca="false">gtoa_sw_all!B55</f>
        <v>93.3599</v>
      </c>
      <c r="F55" s="26" t="n">
        <f aca="false">gtoa_lw_all!B55</f>
        <v>243.7914</v>
      </c>
      <c r="G55" s="26" t="n">
        <f aca="false">B55 - (E55 + F55)</f>
        <v>-7.85449999999997</v>
      </c>
      <c r="H55" s="26" t="n">
        <v>0.621738</v>
      </c>
      <c r="I55" s="26" t="n">
        <f aca="false">(A55 * $H$297) + $H$298</f>
        <v>0.496879362239037</v>
      </c>
    </row>
    <row r="56" customFormat="false" ht="15.9" hidden="false" customHeight="false" outlineLevel="0" collapsed="false">
      <c r="A56" s="24" t="n">
        <v>38200</v>
      </c>
      <c r="B56" s="25" t="n">
        <v>331.7587</v>
      </c>
      <c r="C56" s="25" t="n">
        <v>340.1578</v>
      </c>
      <c r="D56" s="26" t="n">
        <f aca="false">(A56 * $C$297) + $C$298</f>
        <v>340.189808464043</v>
      </c>
      <c r="E56" s="26" t="n">
        <f aca="false">gtoa_sw_all!B56</f>
        <v>92.5949</v>
      </c>
      <c r="F56" s="26" t="n">
        <f aca="false">gtoa_lw_all!B56</f>
        <v>244.3616</v>
      </c>
      <c r="G56" s="26" t="n">
        <f aca="false">B56 - (E56 + F56)</f>
        <v>-5.19780000000003</v>
      </c>
      <c r="H56" s="26" t="n">
        <v>0.62361</v>
      </c>
      <c r="I56" s="26" t="n">
        <f aca="false">(A56 * $H$297) + $H$298</f>
        <v>0.501037109163692</v>
      </c>
    </row>
    <row r="57" customFormat="false" ht="15.9" hidden="false" customHeight="false" outlineLevel="0" collapsed="false">
      <c r="A57" s="24" t="n">
        <v>38231</v>
      </c>
      <c r="B57" s="25" t="n">
        <v>336.4637</v>
      </c>
      <c r="C57" s="25" t="n">
        <v>340.1554</v>
      </c>
      <c r="D57" s="26" t="n">
        <f aca="false">(A57 * $C$297) + $C$298</f>
        <v>340.189953341292</v>
      </c>
      <c r="E57" s="26" t="n">
        <f aca="false">gtoa_sw_all!B57</f>
        <v>93.9908</v>
      </c>
      <c r="F57" s="26" t="n">
        <f aca="false">gtoa_lw_all!B57</f>
        <v>242.5091</v>
      </c>
      <c r="G57" s="26" t="n">
        <f aca="false">B57 - (E57 + F57)</f>
        <v>-0.0361999999999512</v>
      </c>
      <c r="H57" s="26" t="n">
        <v>0.626957</v>
      </c>
      <c r="I57" s="26" t="n">
        <f aca="false">(A57 * $H$297) + $H$298</f>
        <v>0.505194856088346</v>
      </c>
    </row>
    <row r="58" customFormat="false" ht="15.9" hidden="false" customHeight="false" outlineLevel="0" collapsed="false">
      <c r="A58" s="24" t="n">
        <v>38261</v>
      </c>
      <c r="B58" s="25" t="n">
        <v>342.2873</v>
      </c>
      <c r="C58" s="25" t="n">
        <v>340.1527</v>
      </c>
      <c r="D58" s="26" t="n">
        <f aca="false">(A58 * $C$297) + $C$298</f>
        <v>340.190093545081</v>
      </c>
      <c r="E58" s="26" t="n">
        <f aca="false">gtoa_sw_all!B58</f>
        <v>100.4248</v>
      </c>
      <c r="F58" s="26" t="n">
        <f aca="false">gtoa_lw_all!B58</f>
        <v>240.5006</v>
      </c>
      <c r="G58" s="26" t="n">
        <f aca="false">B58 - (E58 + F58)</f>
        <v>1.36190000000005</v>
      </c>
      <c r="H58" s="26" t="n">
        <v>0.632778</v>
      </c>
      <c r="I58" s="26" t="n">
        <f aca="false">(A58 * $H$297) + $H$298</f>
        <v>0.509218482144465</v>
      </c>
    </row>
    <row r="59" customFormat="false" ht="15.9" hidden="false" customHeight="false" outlineLevel="0" collapsed="false">
      <c r="A59" s="24" t="n">
        <v>38292</v>
      </c>
      <c r="B59" s="25" t="n">
        <v>347.7103</v>
      </c>
      <c r="C59" s="25" t="n">
        <v>340.1505</v>
      </c>
      <c r="D59" s="26" t="n">
        <f aca="false">(A59 * $C$297) + $C$298</f>
        <v>340.19023842233</v>
      </c>
      <c r="E59" s="26" t="n">
        <f aca="false">gtoa_sw_all!B59</f>
        <v>105.6699</v>
      </c>
      <c r="F59" s="26" t="n">
        <f aca="false">gtoa_lw_all!B59</f>
        <v>237.857</v>
      </c>
      <c r="G59" s="26" t="n">
        <f aca="false">B59 - (E59 + F59)</f>
        <v>4.18340000000001</v>
      </c>
      <c r="H59" s="26" t="n">
        <v>0.634456</v>
      </c>
      <c r="I59" s="26" t="n">
        <f aca="false">(A59 * $H$297) + $H$298</f>
        <v>0.513376229069119</v>
      </c>
    </row>
    <row r="60" customFormat="false" ht="15.9" hidden="false" customHeight="false" outlineLevel="0" collapsed="false">
      <c r="A60" s="24" t="n">
        <v>38322</v>
      </c>
      <c r="B60" s="25" t="n">
        <v>351.1556</v>
      </c>
      <c r="C60" s="25" t="n">
        <v>340.1487</v>
      </c>
      <c r="D60" s="26" t="n">
        <f aca="false">(A60 * $C$297) + $C$298</f>
        <v>340.190378626119</v>
      </c>
      <c r="E60" s="26" t="n">
        <f aca="false">gtoa_sw_all!B60</f>
        <v>107.3108</v>
      </c>
      <c r="F60" s="26" t="n">
        <f aca="false">gtoa_lw_all!B60</f>
        <v>236.6589</v>
      </c>
      <c r="G60" s="26" t="n">
        <f aca="false">B60 - (E60 + F60)</f>
        <v>7.1859</v>
      </c>
      <c r="H60" s="26" t="n">
        <v>0.625034</v>
      </c>
      <c r="I60" s="26" t="n">
        <f aca="false">(A60 * $H$297) + $H$298</f>
        <v>0.517399855125237</v>
      </c>
    </row>
    <row r="61" customFormat="false" ht="15.9" hidden="false" customHeight="false" outlineLevel="0" collapsed="false">
      <c r="A61" s="24" t="n">
        <v>38353</v>
      </c>
      <c r="B61" s="25" t="n">
        <v>351.2543</v>
      </c>
      <c r="C61" s="25" t="n">
        <v>340.147</v>
      </c>
      <c r="D61" s="26" t="n">
        <f aca="false">(A61 * $C$297) + $C$298</f>
        <v>340.190523503368</v>
      </c>
      <c r="E61" s="26" t="n">
        <f aca="false">gtoa_sw_all!B61</f>
        <v>105.6544</v>
      </c>
      <c r="F61" s="26" t="n">
        <f aca="false">gtoa_lw_all!B61</f>
        <v>237.5597</v>
      </c>
      <c r="G61" s="26" t="n">
        <f aca="false">B61 - (E61 + F61)</f>
        <v>8.04020000000003</v>
      </c>
      <c r="H61" s="26" t="n">
        <v>0.601845</v>
      </c>
      <c r="I61" s="26" t="n">
        <f aca="false">(A61 * $H$297) + $H$298</f>
        <v>0.521557602049892</v>
      </c>
    </row>
    <row r="62" customFormat="false" ht="15.9" hidden="false" customHeight="false" outlineLevel="0" collapsed="false">
      <c r="A62" s="24" t="n">
        <v>38384</v>
      </c>
      <c r="B62" s="25" t="n">
        <v>348.437</v>
      </c>
      <c r="C62" s="25" t="n">
        <v>340.1447</v>
      </c>
      <c r="D62" s="26" t="n">
        <f aca="false">(A62 * $C$297) + $C$298</f>
        <v>340.190668380617</v>
      </c>
      <c r="E62" s="26" t="n">
        <f aca="false">gtoa_sw_all!B62</f>
        <v>102.3553</v>
      </c>
      <c r="F62" s="26" t="n">
        <f aca="false">gtoa_lw_all!B62</f>
        <v>238.2632</v>
      </c>
      <c r="G62" s="26" t="n">
        <f aca="false">B62 - (E62 + F62)</f>
        <v>7.81849999999997</v>
      </c>
      <c r="H62" s="26" t="n">
        <v>0.566349</v>
      </c>
      <c r="I62" s="26" t="n">
        <f aca="false">(A62 * $H$297) + $H$298</f>
        <v>0.525715348974547</v>
      </c>
    </row>
    <row r="63" customFormat="false" ht="15.9" hidden="false" customHeight="false" outlineLevel="0" collapsed="false">
      <c r="A63" s="24" t="n">
        <v>38412</v>
      </c>
      <c r="B63" s="25" t="n">
        <v>343.443</v>
      </c>
      <c r="C63" s="25" t="n">
        <v>340.1414</v>
      </c>
      <c r="D63" s="26" t="n">
        <f aca="false">(A63 * $C$297) + $C$298</f>
        <v>340.190799237487</v>
      </c>
      <c r="E63" s="26" t="n">
        <f aca="false">gtoa_sw_all!B63</f>
        <v>98.7355</v>
      </c>
      <c r="F63" s="26" t="n">
        <f aca="false">gtoa_lw_all!B63</f>
        <v>238.0949</v>
      </c>
      <c r="G63" s="26" t="n">
        <f aca="false">B63 - (E63 + F63)</f>
        <v>6.61259999999999</v>
      </c>
      <c r="H63" s="26" t="n">
        <v>0.520583</v>
      </c>
      <c r="I63" s="26" t="n">
        <f aca="false">(A63 * $H$297) + $H$298</f>
        <v>0.52947073329359</v>
      </c>
    </row>
    <row r="64" customFormat="false" ht="15.9" hidden="false" customHeight="false" outlineLevel="0" collapsed="false">
      <c r="A64" s="24" t="n">
        <v>38443</v>
      </c>
      <c r="B64" s="25" t="n">
        <v>337.6323</v>
      </c>
      <c r="C64" s="25" t="n">
        <v>340.1373</v>
      </c>
      <c r="D64" s="26" t="n">
        <f aca="false">(A64 * $C$297) + $C$298</f>
        <v>340.190944114736</v>
      </c>
      <c r="E64" s="26" t="n">
        <f aca="false">gtoa_sw_all!B64</f>
        <v>97.2859</v>
      </c>
      <c r="F64" s="26" t="n">
        <f aca="false">gtoa_lw_all!B64</f>
        <v>239.2245</v>
      </c>
      <c r="G64" s="26" t="n">
        <f aca="false">B64 - (E64 + F64)</f>
        <v>1.12189999999998</v>
      </c>
      <c r="H64" s="26" t="n">
        <v>0.481933</v>
      </c>
      <c r="I64" s="26" t="n">
        <f aca="false">(A64 * $H$297) + $H$298</f>
        <v>0.533628480218245</v>
      </c>
    </row>
    <row r="65" customFormat="false" ht="15.9" hidden="false" customHeight="false" outlineLevel="0" collapsed="false">
      <c r="A65" s="24" t="n">
        <v>38473</v>
      </c>
      <c r="B65" s="25" t="n">
        <v>332.6505</v>
      </c>
      <c r="C65" s="25" t="n">
        <v>340.1328</v>
      </c>
      <c r="D65" s="26" t="n">
        <f aca="false">(A65 * $C$297) + $C$298</f>
        <v>340.191084318525</v>
      </c>
      <c r="E65" s="26" t="n">
        <f aca="false">gtoa_sw_all!B65</f>
        <v>96.968</v>
      </c>
      <c r="F65" s="26" t="n">
        <f aca="false">gtoa_lw_all!B65</f>
        <v>239.9971</v>
      </c>
      <c r="G65" s="26" t="n">
        <f aca="false">B65 - (E65 + F65)</f>
        <v>-4.31459999999998</v>
      </c>
      <c r="H65" s="26" t="n">
        <v>0.467214</v>
      </c>
      <c r="I65" s="26" t="n">
        <f aca="false">(A65 * $H$297) + $H$298</f>
        <v>0.537652106274362</v>
      </c>
    </row>
    <row r="66" customFormat="false" ht="15.9" hidden="false" customHeight="false" outlineLevel="0" collapsed="false">
      <c r="A66" s="24" t="n">
        <v>38504</v>
      </c>
      <c r="B66" s="25" t="n">
        <v>329.6695</v>
      </c>
      <c r="C66" s="25" t="n">
        <v>340.1285</v>
      </c>
      <c r="D66" s="26" t="n">
        <f aca="false">(A66 * $C$297) + $C$298</f>
        <v>340.191229195774</v>
      </c>
      <c r="E66" s="26" t="n">
        <f aca="false">gtoa_sw_all!B66</f>
        <v>96.4784</v>
      </c>
      <c r="F66" s="26" t="n">
        <f aca="false">gtoa_lw_all!B66</f>
        <v>243.0977</v>
      </c>
      <c r="G66" s="26" t="n">
        <f aca="false">B66 - (E66 + F66)</f>
        <v>-9.90659999999997</v>
      </c>
      <c r="H66" s="26" t="n">
        <v>0.476908</v>
      </c>
      <c r="I66" s="26" t="n">
        <f aca="false">(A66 * $H$297) + $H$298</f>
        <v>0.541809853199018</v>
      </c>
    </row>
    <row r="67" customFormat="false" ht="15.9" hidden="false" customHeight="false" outlineLevel="0" collapsed="false">
      <c r="A67" s="24" t="n">
        <v>38534</v>
      </c>
      <c r="B67" s="25" t="n">
        <v>329.3271</v>
      </c>
      <c r="C67" s="25" t="n">
        <v>340.1256</v>
      </c>
      <c r="D67" s="26" t="n">
        <f aca="false">(A67 * $C$297) + $C$298</f>
        <v>340.191369399563</v>
      </c>
      <c r="E67" s="26" t="n">
        <f aca="false">gtoa_sw_all!B67</f>
        <v>94.3846</v>
      </c>
      <c r="F67" s="26" t="n">
        <f aca="false">gtoa_lw_all!B67</f>
        <v>244.7922</v>
      </c>
      <c r="G67" s="26" t="n">
        <f aca="false">B67 - (E67 + F67)</f>
        <v>-9.84970000000004</v>
      </c>
      <c r="H67" s="26" t="n">
        <v>0.504361</v>
      </c>
      <c r="I67" s="26" t="n">
        <f aca="false">(A67 * $H$297) + $H$298</f>
        <v>0.545833479255135</v>
      </c>
    </row>
    <row r="68" customFormat="false" ht="15.9" hidden="false" customHeight="false" outlineLevel="0" collapsed="false">
      <c r="A68" s="24" t="n">
        <v>38565</v>
      </c>
      <c r="B68" s="25" t="n">
        <v>331.754</v>
      </c>
      <c r="C68" s="25" t="n">
        <v>340.125</v>
      </c>
      <c r="D68" s="26" t="n">
        <f aca="false">(A68 * $C$297) + $C$298</f>
        <v>340.191514276812</v>
      </c>
      <c r="E68" s="26" t="n">
        <f aca="false">gtoa_sw_all!B68</f>
        <v>93.1811</v>
      </c>
      <c r="F68" s="26" t="n">
        <f aca="false">gtoa_lw_all!B68</f>
        <v>244.5154</v>
      </c>
      <c r="G68" s="26" t="n">
        <f aca="false">B68 - (E68 + F68)</f>
        <v>-5.9425</v>
      </c>
      <c r="H68" s="26" t="n">
        <v>0.545617</v>
      </c>
      <c r="I68" s="26" t="n">
        <f aca="false">(A68 * $H$297) + $H$298</f>
        <v>0.54999122617979</v>
      </c>
    </row>
    <row r="69" customFormat="false" ht="15.9" hidden="false" customHeight="false" outlineLevel="0" collapsed="false">
      <c r="A69" s="24" t="n">
        <v>38596</v>
      </c>
      <c r="B69" s="25" t="n">
        <v>336.3487</v>
      </c>
      <c r="C69" s="25" t="n">
        <v>340.1264</v>
      </c>
      <c r="D69" s="26" t="n">
        <f aca="false">(A69 * $C$297) + $C$298</f>
        <v>340.191659154061</v>
      </c>
      <c r="E69" s="26" t="n">
        <f aca="false">gtoa_sw_all!B69</f>
        <v>94.2017</v>
      </c>
      <c r="F69" s="26" t="n">
        <f aca="false">gtoa_lw_all!B69</f>
        <v>242.8024</v>
      </c>
      <c r="G69" s="26" t="n">
        <f aca="false">B69 - (E69 + F69)</f>
        <v>-0.655399999999986</v>
      </c>
      <c r="H69" s="26" t="n">
        <v>0.601289</v>
      </c>
      <c r="I69" s="26" t="n">
        <f aca="false">(A69 * $H$297) + $H$298</f>
        <v>0.554148973104445</v>
      </c>
    </row>
    <row r="70" customFormat="false" ht="15.9" hidden="false" customHeight="false" outlineLevel="0" collapsed="false">
      <c r="A70" s="24" t="n">
        <v>38626</v>
      </c>
      <c r="B70" s="25" t="n">
        <v>342.2062</v>
      </c>
      <c r="C70" s="25" t="n">
        <v>340.1291</v>
      </c>
      <c r="D70" s="26" t="n">
        <f aca="false">(A70 * $C$297) + $C$298</f>
        <v>340.19179935785</v>
      </c>
      <c r="E70" s="26" t="n">
        <f aca="false">gtoa_sw_all!B70</f>
        <v>100.0928</v>
      </c>
      <c r="F70" s="26" t="n">
        <f aca="false">gtoa_lw_all!B70</f>
        <v>240.6218</v>
      </c>
      <c r="G70" s="26" t="n">
        <f aca="false">B70 - (E70 + F70)</f>
        <v>1.49160000000001</v>
      </c>
      <c r="H70" s="26" t="n">
        <v>0.662731</v>
      </c>
      <c r="I70" s="26" t="n">
        <f aca="false">(A70 * $H$297) + $H$298</f>
        <v>0.558172599160563</v>
      </c>
    </row>
    <row r="71" customFormat="false" ht="15.9" hidden="false" customHeight="false" outlineLevel="0" collapsed="false">
      <c r="A71" s="24" t="n">
        <v>38657</v>
      </c>
      <c r="B71" s="25" t="n">
        <v>347.6228</v>
      </c>
      <c r="C71" s="25" t="n">
        <v>340.1316</v>
      </c>
      <c r="D71" s="26" t="n">
        <f aca="false">(A71 * $C$297) + $C$298</f>
        <v>340.191944235099</v>
      </c>
      <c r="E71" s="26" t="n">
        <f aca="false">gtoa_sw_all!B71</f>
        <v>105.6986</v>
      </c>
      <c r="F71" s="26" t="n">
        <f aca="false">gtoa_lw_all!B71</f>
        <v>238.3543</v>
      </c>
      <c r="G71" s="26" t="n">
        <f aca="false">B71 - (E71 + F71)</f>
        <v>3.56989999999996</v>
      </c>
      <c r="H71" s="26" t="n">
        <v>0.7148</v>
      </c>
      <c r="I71" s="26" t="n">
        <f aca="false">(A71 * $H$297) + $H$298</f>
        <v>0.562330346085218</v>
      </c>
    </row>
    <row r="72" customFormat="false" ht="15.9" hidden="false" customHeight="false" outlineLevel="0" collapsed="false">
      <c r="A72" s="24" t="n">
        <v>38687</v>
      </c>
      <c r="B72" s="25" t="n">
        <v>351.0518</v>
      </c>
      <c r="C72" s="25" t="n">
        <v>340.133</v>
      </c>
      <c r="D72" s="26" t="n">
        <f aca="false">(A72 * $C$297) + $C$298</f>
        <v>340.192084438888</v>
      </c>
      <c r="E72" s="26" t="n">
        <f aca="false">gtoa_sw_all!B72</f>
        <v>106.725</v>
      </c>
      <c r="F72" s="26" t="n">
        <f aca="false">gtoa_lw_all!B72</f>
        <v>237.3315</v>
      </c>
      <c r="G72" s="26" t="n">
        <f aca="false">B72 - (E72 + F72)</f>
        <v>6.99529999999999</v>
      </c>
      <c r="H72" s="26" t="n">
        <v>0.752966</v>
      </c>
      <c r="I72" s="26" t="n">
        <f aca="false">(A72 * $H$297) + $H$298</f>
        <v>0.566353972141335</v>
      </c>
    </row>
    <row r="73" customFormat="false" ht="15.9" hidden="false" customHeight="false" outlineLevel="0" collapsed="false">
      <c r="A73" s="24" t="n">
        <v>38718</v>
      </c>
      <c r="B73" s="25" t="n">
        <v>351.3081</v>
      </c>
      <c r="C73" s="25" t="n">
        <v>340.1329</v>
      </c>
      <c r="D73" s="26" t="n">
        <f aca="false">(A73 * $C$297) + $C$298</f>
        <v>340.192229316137</v>
      </c>
      <c r="E73" s="26" t="n">
        <f aca="false">gtoa_sw_all!B73</f>
        <v>105.9733</v>
      </c>
      <c r="F73" s="26" t="n">
        <f aca="false">gtoa_lw_all!B73</f>
        <v>236.3574</v>
      </c>
      <c r="G73" s="26" t="n">
        <f aca="false">B73 - (E73 + F73)</f>
        <v>8.97740000000005</v>
      </c>
      <c r="H73" s="26" t="n">
        <v>0.783571</v>
      </c>
      <c r="I73" s="26" t="n">
        <f aca="false">(A73 * $H$297) + $H$298</f>
        <v>0.570511719065991</v>
      </c>
    </row>
    <row r="74" customFormat="false" ht="15.9" hidden="false" customHeight="false" outlineLevel="0" collapsed="false">
      <c r="A74" s="24" t="n">
        <v>38749</v>
      </c>
      <c r="B74" s="25" t="n">
        <v>348.4578</v>
      </c>
      <c r="C74" s="25" t="n">
        <v>340.1311</v>
      </c>
      <c r="D74" s="26" t="n">
        <f aca="false">(A74 * $C$297) + $C$298</f>
        <v>340.192374193386</v>
      </c>
      <c r="E74" s="26" t="n">
        <f aca="false">gtoa_sw_all!B74</f>
        <v>102.1032</v>
      </c>
      <c r="F74" s="26" t="n">
        <f aca="false">gtoa_lw_all!B74</f>
        <v>237.1634</v>
      </c>
      <c r="G74" s="26" t="n">
        <f aca="false">B74 - (E74 + F74)</f>
        <v>9.19120000000004</v>
      </c>
      <c r="H74" s="26" t="n">
        <v>0.808593</v>
      </c>
      <c r="I74" s="26" t="n">
        <f aca="false">(A74 * $H$297) + $H$298</f>
        <v>0.574669465990645</v>
      </c>
    </row>
    <row r="75" customFormat="false" ht="15.9" hidden="false" customHeight="false" outlineLevel="0" collapsed="false">
      <c r="A75" s="24" t="n">
        <v>38777</v>
      </c>
      <c r="B75" s="25" t="n">
        <v>343.473</v>
      </c>
      <c r="C75" s="25" t="n">
        <v>340.1276</v>
      </c>
      <c r="D75" s="26" t="n">
        <f aca="false">(A75 * $C$297) + $C$298</f>
        <v>340.192505050256</v>
      </c>
      <c r="E75" s="26" t="n">
        <f aca="false">gtoa_sw_all!B75</f>
        <v>98.8694</v>
      </c>
      <c r="F75" s="26" t="n">
        <f aca="false">gtoa_lw_all!B75</f>
        <v>237.9996</v>
      </c>
      <c r="G75" s="26" t="n">
        <f aca="false">B75 - (E75 + F75)</f>
        <v>6.60400000000004</v>
      </c>
      <c r="H75" s="26" t="n">
        <v>0.829737</v>
      </c>
      <c r="I75" s="26" t="n">
        <f aca="false">(A75 * $H$297) + $H$298</f>
        <v>0.578424850309689</v>
      </c>
    </row>
    <row r="76" customFormat="false" ht="15.9" hidden="false" customHeight="false" outlineLevel="0" collapsed="false">
      <c r="A76" s="24" t="n">
        <v>38808</v>
      </c>
      <c r="B76" s="25" t="n">
        <v>337.6766</v>
      </c>
      <c r="C76" s="25" t="n">
        <v>340.1229</v>
      </c>
      <c r="D76" s="26" t="n">
        <f aca="false">(A76 * $C$297) + $C$298</f>
        <v>340.192649927504</v>
      </c>
      <c r="E76" s="26" t="n">
        <f aca="false">gtoa_sw_all!B76</f>
        <v>97.2026</v>
      </c>
      <c r="F76" s="26" t="n">
        <f aca="false">gtoa_lw_all!B76</f>
        <v>238.076</v>
      </c>
      <c r="G76" s="26" t="n">
        <f aca="false">B76 - (E76 + F76)</f>
        <v>2.39800000000002</v>
      </c>
      <c r="H76" s="26" t="n">
        <v>0.836182</v>
      </c>
      <c r="I76" s="26" t="n">
        <f aca="false">(A76 * $H$297) + $H$298</f>
        <v>0.582582597234343</v>
      </c>
    </row>
    <row r="77" customFormat="false" ht="15.9" hidden="false" customHeight="false" outlineLevel="0" collapsed="false">
      <c r="A77" s="24" t="n">
        <v>38838</v>
      </c>
      <c r="B77" s="25" t="n">
        <v>332.7594</v>
      </c>
      <c r="C77" s="25" t="n">
        <v>340.118</v>
      </c>
      <c r="D77" s="26" t="n">
        <f aca="false">(A77 * $C$297) + $C$298</f>
        <v>340.192790131294</v>
      </c>
      <c r="E77" s="26" t="n">
        <f aca="false">gtoa_sw_all!B77</f>
        <v>96.8052</v>
      </c>
      <c r="F77" s="26" t="n">
        <f aca="false">gtoa_lw_all!B77</f>
        <v>240.1815</v>
      </c>
      <c r="G77" s="26" t="n">
        <f aca="false">B77 - (E77 + F77)</f>
        <v>-4.22729999999996</v>
      </c>
      <c r="H77" s="26" t="n">
        <v>0.819098</v>
      </c>
      <c r="I77" s="26" t="n">
        <f aca="false">(A77 * $H$297) + $H$298</f>
        <v>0.586606223290461</v>
      </c>
    </row>
    <row r="78" customFormat="false" ht="15.9" hidden="false" customHeight="false" outlineLevel="0" collapsed="false">
      <c r="A78" s="24" t="n">
        <v>38869</v>
      </c>
      <c r="B78" s="25" t="n">
        <v>329.7295</v>
      </c>
      <c r="C78" s="25" t="n">
        <v>340.114</v>
      </c>
      <c r="D78" s="26" t="n">
        <f aca="false">(A78 * $C$297) + $C$298</f>
        <v>340.192935008542</v>
      </c>
      <c r="E78" s="26" t="n">
        <f aca="false">gtoa_sw_all!B78</f>
        <v>95.4447</v>
      </c>
      <c r="F78" s="26" t="n">
        <f aca="false">gtoa_lw_all!B78</f>
        <v>243.4892</v>
      </c>
      <c r="G78" s="26" t="n">
        <f aca="false">B78 - (E78 + F78)</f>
        <v>-9.20440000000002</v>
      </c>
      <c r="H78" s="26" t="n">
        <v>0.780238</v>
      </c>
      <c r="I78" s="26" t="n">
        <f aca="false">(A78 * $H$297) + $H$298</f>
        <v>0.590763970215116</v>
      </c>
    </row>
    <row r="79" customFormat="false" ht="15.9" hidden="false" customHeight="false" outlineLevel="0" collapsed="false">
      <c r="A79" s="24" t="n">
        <v>38899</v>
      </c>
      <c r="B79" s="25" t="n">
        <v>329.3179</v>
      </c>
      <c r="C79" s="25" t="n">
        <v>340.1114</v>
      </c>
      <c r="D79" s="26" t="n">
        <f aca="false">(A79 * $C$297) + $C$298</f>
        <v>340.193075212332</v>
      </c>
      <c r="E79" s="26" t="n">
        <f aca="false">gtoa_sw_all!B79</f>
        <v>93.7539</v>
      </c>
      <c r="F79" s="26" t="n">
        <f aca="false">gtoa_lw_all!B79</f>
        <v>244.8928</v>
      </c>
      <c r="G79" s="26" t="n">
        <f aca="false">B79 - (E79 + F79)</f>
        <v>-9.3288</v>
      </c>
      <c r="H79" s="26" t="n">
        <v>0.722696</v>
      </c>
      <c r="I79" s="26" t="n">
        <f aca="false">(A79 * $H$297) + $H$298</f>
        <v>0.594787596271233</v>
      </c>
    </row>
    <row r="80" customFormat="false" ht="15.9" hidden="false" customHeight="false" outlineLevel="0" collapsed="false">
      <c r="A80" s="24" t="n">
        <v>38930</v>
      </c>
      <c r="B80" s="25" t="n">
        <v>331.6541</v>
      </c>
      <c r="C80" s="25" t="n">
        <v>340.11</v>
      </c>
      <c r="D80" s="26" t="n">
        <f aca="false">(A80 * $C$297) + $C$298</f>
        <v>340.19322008958</v>
      </c>
      <c r="E80" s="26" t="n">
        <f aca="false">gtoa_sw_all!B80</f>
        <v>92.7851</v>
      </c>
      <c r="F80" s="26" t="n">
        <f aca="false">gtoa_lw_all!B80</f>
        <v>244.6799</v>
      </c>
      <c r="G80" s="26" t="n">
        <f aca="false">B80 - (E80 + F80)</f>
        <v>-5.8109</v>
      </c>
      <c r="H80" s="26" t="n">
        <v>0.652417</v>
      </c>
      <c r="I80" s="26" t="n">
        <f aca="false">(A80 * $H$297) + $H$298</f>
        <v>0.598945343195888</v>
      </c>
    </row>
    <row r="81" customFormat="false" ht="15.9" hidden="false" customHeight="false" outlineLevel="0" collapsed="false">
      <c r="A81" s="24" t="n">
        <v>38961</v>
      </c>
      <c r="B81" s="25" t="n">
        <v>336.2957</v>
      </c>
      <c r="C81" s="25" t="n">
        <v>340.1095</v>
      </c>
      <c r="D81" s="26" t="n">
        <f aca="false">(A81 * $C$297) + $C$298</f>
        <v>340.193364966829</v>
      </c>
      <c r="E81" s="26" t="n">
        <f aca="false">gtoa_sw_all!B81</f>
        <v>93.8593</v>
      </c>
      <c r="F81" s="26" t="n">
        <f aca="false">gtoa_lw_all!B81</f>
        <v>242.9306</v>
      </c>
      <c r="G81" s="26" t="n">
        <f aca="false">B81 - (E81 + F81)</f>
        <v>-0.494199999999978</v>
      </c>
      <c r="H81" s="26" t="n">
        <v>0.57918</v>
      </c>
      <c r="I81" s="26" t="n">
        <f aca="false">(A81 * $H$297) + $H$298</f>
        <v>0.603103090120544</v>
      </c>
    </row>
    <row r="82" customFormat="false" ht="15.9" hidden="false" customHeight="false" outlineLevel="0" collapsed="false">
      <c r="A82" s="24" t="n">
        <v>38991</v>
      </c>
      <c r="B82" s="25" t="n">
        <v>342.1031</v>
      </c>
      <c r="C82" s="25" t="n">
        <v>340.109</v>
      </c>
      <c r="D82" s="26" t="n">
        <f aca="false">(A82 * $C$297) + $C$298</f>
        <v>340.193505170618</v>
      </c>
      <c r="E82" s="26" t="n">
        <f aca="false">gtoa_sw_all!B82</f>
        <v>100.7544</v>
      </c>
      <c r="F82" s="26" t="n">
        <f aca="false">gtoa_lw_all!B82</f>
        <v>240.1317</v>
      </c>
      <c r="G82" s="26" t="n">
        <f aca="false">B82 - (E82 + F82)</f>
        <v>1.21699999999998</v>
      </c>
      <c r="H82" s="26" t="n">
        <v>0.517049</v>
      </c>
      <c r="I82" s="26" t="n">
        <f aca="false">(A82 * $H$297) + $H$298</f>
        <v>0.607126716176661</v>
      </c>
    </row>
    <row r="83" customFormat="false" ht="15.9" hidden="false" customHeight="false" outlineLevel="0" collapsed="false">
      <c r="A83" s="24" t="n">
        <v>39022</v>
      </c>
      <c r="B83" s="25" t="n">
        <v>347.5168</v>
      </c>
      <c r="C83" s="25" t="n">
        <v>340.1076</v>
      </c>
      <c r="D83" s="26" t="n">
        <f aca="false">(A83 * $C$297) + $C$298</f>
        <v>340.193650047867</v>
      </c>
      <c r="E83" s="26" t="n">
        <f aca="false">gtoa_sw_all!B83</f>
        <v>105.0507</v>
      </c>
      <c r="F83" s="26" t="n">
        <f aca="false">gtoa_lw_all!B83</f>
        <v>238.1283</v>
      </c>
      <c r="G83" s="26" t="n">
        <f aca="false">B83 - (E83 + F83)</f>
        <v>4.33780000000002</v>
      </c>
      <c r="H83" s="26" t="n">
        <v>0.471536</v>
      </c>
      <c r="I83" s="26" t="n">
        <f aca="false">(A83 * $H$297) + $H$298</f>
        <v>0.611284463101316</v>
      </c>
    </row>
    <row r="84" customFormat="false" ht="15.9" hidden="false" customHeight="false" outlineLevel="0" collapsed="false">
      <c r="A84" s="24" t="n">
        <v>39052</v>
      </c>
      <c r="B84" s="25" t="n">
        <v>350.9887</v>
      </c>
      <c r="C84" s="25" t="n">
        <v>340.1051</v>
      </c>
      <c r="D84" s="26" t="n">
        <f aca="false">(A84 * $C$297) + $C$298</f>
        <v>340.193790251657</v>
      </c>
      <c r="E84" s="26" t="n">
        <f aca="false">gtoa_sw_all!B84</f>
        <v>107.8019</v>
      </c>
      <c r="F84" s="26" t="n">
        <f aca="false">gtoa_lw_all!B84</f>
        <v>237.0921</v>
      </c>
      <c r="G84" s="26" t="n">
        <f aca="false">B84 - (E84 + F84)</f>
        <v>6.09469999999999</v>
      </c>
      <c r="H84" s="26" t="n">
        <v>0.440076</v>
      </c>
      <c r="I84" s="26" t="n">
        <f aca="false">(A84 * $H$297) + $H$298</f>
        <v>0.615308089157434</v>
      </c>
    </row>
    <row r="85" customFormat="false" ht="15.9" hidden="false" customHeight="false" outlineLevel="0" collapsed="false">
      <c r="A85" s="24" t="n">
        <v>39083</v>
      </c>
      <c r="B85" s="25" t="n">
        <v>351.2768</v>
      </c>
      <c r="C85" s="25" t="n">
        <v>340.1013</v>
      </c>
      <c r="D85" s="26" t="n">
        <f aca="false">(A85 * $C$297) + $C$298</f>
        <v>340.193935128905</v>
      </c>
      <c r="E85" s="26" t="n">
        <f aca="false">gtoa_sw_all!B85</f>
        <v>105.9909</v>
      </c>
      <c r="F85" s="26" t="n">
        <f aca="false">gtoa_lw_all!B85</f>
        <v>238.3712</v>
      </c>
      <c r="G85" s="26" t="n">
        <f aca="false">B85 - (E85 + F85)</f>
        <v>6.91469999999998</v>
      </c>
      <c r="H85" s="26" t="n">
        <v>0.416785</v>
      </c>
      <c r="I85" s="26" t="n">
        <f aca="false">(A85 * $H$297) + $H$298</f>
        <v>0.619465836082089</v>
      </c>
    </row>
    <row r="86" customFormat="false" ht="15.9" hidden="false" customHeight="false" outlineLevel="0" collapsed="false">
      <c r="A86" s="24" t="n">
        <v>39114</v>
      </c>
      <c r="B86" s="25" t="n">
        <v>348.4607</v>
      </c>
      <c r="C86" s="25" t="n">
        <v>340.0968</v>
      </c>
      <c r="D86" s="26" t="n">
        <f aca="false">(A86 * $C$297) + $C$298</f>
        <v>340.194080006154</v>
      </c>
      <c r="E86" s="26" t="n">
        <f aca="false">gtoa_sw_all!B86</f>
        <v>101.4953</v>
      </c>
      <c r="F86" s="26" t="n">
        <f aca="false">gtoa_lw_all!B86</f>
        <v>238.4126</v>
      </c>
      <c r="G86" s="26" t="n">
        <f aca="false">B86 - (E86 + F86)</f>
        <v>8.55279999999999</v>
      </c>
      <c r="H86" s="26" t="n">
        <v>0.399783</v>
      </c>
      <c r="I86" s="26" t="n">
        <f aca="false">(A86 * $H$297) + $H$298</f>
        <v>0.623623583006744</v>
      </c>
    </row>
    <row r="87" customFormat="false" ht="15.9" hidden="false" customHeight="false" outlineLevel="0" collapsed="false">
      <c r="A87" s="24" t="n">
        <v>39142</v>
      </c>
      <c r="B87" s="25" t="n">
        <v>343.5252</v>
      </c>
      <c r="C87" s="25" t="n">
        <v>340.0926</v>
      </c>
      <c r="D87" s="26" t="n">
        <f aca="false">(A87 * $C$297) + $C$298</f>
        <v>340.194210863024</v>
      </c>
      <c r="E87" s="26" t="n">
        <f aca="false">gtoa_sw_all!B87</f>
        <v>98.8087</v>
      </c>
      <c r="F87" s="26" t="n">
        <f aca="false">gtoa_lw_all!B87</f>
        <v>238.8392</v>
      </c>
      <c r="G87" s="26" t="n">
        <f aca="false">B87 - (E87 + F87)</f>
        <v>5.87729999999999</v>
      </c>
      <c r="H87" s="26" t="n">
        <v>0.383583</v>
      </c>
      <c r="I87" s="26" t="n">
        <f aca="false">(A87 * $H$297) + $H$298</f>
        <v>0.627378967325787</v>
      </c>
    </row>
    <row r="88" customFormat="false" ht="15.9" hidden="false" customHeight="false" outlineLevel="0" collapsed="false">
      <c r="A88" s="24" t="n">
        <v>39173</v>
      </c>
      <c r="B88" s="25" t="n">
        <v>337.7069</v>
      </c>
      <c r="C88" s="25" t="n">
        <v>340.0894</v>
      </c>
      <c r="D88" s="26" t="n">
        <f aca="false">(A88 * $C$297) + $C$298</f>
        <v>340.194355740273</v>
      </c>
      <c r="E88" s="26" t="n">
        <f aca="false">gtoa_sw_all!B88</f>
        <v>96.5345</v>
      </c>
      <c r="F88" s="26" t="n">
        <f aca="false">gtoa_lw_all!B88</f>
        <v>239.2669</v>
      </c>
      <c r="G88" s="26" t="n">
        <f aca="false">B88 - (E88 + F88)</f>
        <v>1.90550000000002</v>
      </c>
      <c r="H88" s="26" t="n">
        <v>0.360445</v>
      </c>
      <c r="I88" s="26" t="n">
        <f aca="false">(A88 * $H$297) + $H$298</f>
        <v>0.631536714250442</v>
      </c>
    </row>
    <row r="89" customFormat="false" ht="15.9" hidden="false" customHeight="false" outlineLevel="0" collapsed="false">
      <c r="A89" s="24" t="n">
        <v>39203</v>
      </c>
      <c r="B89" s="25" t="n">
        <v>332.7156</v>
      </c>
      <c r="C89" s="25" t="n">
        <v>340.0872</v>
      </c>
      <c r="D89" s="26" t="n">
        <f aca="false">(A89 * $C$297) + $C$298</f>
        <v>340.194495944062</v>
      </c>
      <c r="E89" s="26" t="n">
        <f aca="false">gtoa_sw_all!B89</f>
        <v>97.2846</v>
      </c>
      <c r="F89" s="26" t="n">
        <f aca="false">gtoa_lw_all!B89</f>
        <v>241.0552</v>
      </c>
      <c r="G89" s="26" t="n">
        <f aca="false">B89 - (E89 + F89)</f>
        <v>-5.62420000000003</v>
      </c>
      <c r="H89" s="26" t="n">
        <v>0.336033</v>
      </c>
      <c r="I89" s="26" t="n">
        <f aca="false">(A89 * $H$297) + $H$298</f>
        <v>0.63556034030656</v>
      </c>
    </row>
    <row r="90" customFormat="false" ht="15.9" hidden="false" customHeight="false" outlineLevel="0" collapsed="false">
      <c r="A90" s="24" t="n">
        <v>39234</v>
      </c>
      <c r="B90" s="25" t="n">
        <v>329.7076</v>
      </c>
      <c r="C90" s="25" t="n">
        <v>340.0852</v>
      </c>
      <c r="D90" s="26" t="n">
        <f aca="false">(A90 * $C$297) + $C$298</f>
        <v>340.194640821311</v>
      </c>
      <c r="E90" s="26" t="n">
        <f aca="false">gtoa_sw_all!B90</f>
        <v>96.0536</v>
      </c>
      <c r="F90" s="26" t="n">
        <f aca="false">gtoa_lw_all!B90</f>
        <v>242.3516</v>
      </c>
      <c r="G90" s="26" t="n">
        <f aca="false">B90 - (E90 + F90)</f>
        <v>-8.69759999999997</v>
      </c>
      <c r="H90" s="26" t="n">
        <v>0.321036</v>
      </c>
      <c r="I90" s="26" t="n">
        <f aca="false">(A90 * $H$297) + $H$298</f>
        <v>0.639718087231215</v>
      </c>
    </row>
    <row r="91" customFormat="false" ht="15.9" hidden="false" customHeight="false" outlineLevel="0" collapsed="false">
      <c r="A91" s="24" t="n">
        <v>39264</v>
      </c>
      <c r="B91" s="25" t="n">
        <v>329.27</v>
      </c>
      <c r="C91" s="25" t="n">
        <v>340.0824</v>
      </c>
      <c r="D91" s="26" t="n">
        <f aca="false">(A91 * $C$297) + $C$298</f>
        <v>340.1947810251</v>
      </c>
      <c r="E91" s="26" t="n">
        <f aca="false">gtoa_sw_all!B91</f>
        <v>93.6935</v>
      </c>
      <c r="F91" s="26" t="n">
        <f aca="false">gtoa_lw_all!B91</f>
        <v>244.4358</v>
      </c>
      <c r="G91" s="26" t="n">
        <f aca="false">B91 - (E91 + F91)</f>
        <v>-8.85930000000002</v>
      </c>
      <c r="H91" s="26" t="n">
        <v>0.327418</v>
      </c>
      <c r="I91" s="26" t="n">
        <f aca="false">(A91 * $H$297) + $H$298</f>
        <v>0.643741713287332</v>
      </c>
    </row>
    <row r="92" customFormat="false" ht="15.9" hidden="false" customHeight="false" outlineLevel="0" collapsed="false">
      <c r="A92" s="24" t="n">
        <v>39295</v>
      </c>
      <c r="B92" s="25" t="n">
        <v>331.6315</v>
      </c>
      <c r="C92" s="25" t="n">
        <v>340.0783</v>
      </c>
      <c r="D92" s="26" t="n">
        <f aca="false">(A92 * $C$297) + $C$298</f>
        <v>340.194925902349</v>
      </c>
      <c r="E92" s="26" t="n">
        <f aca="false">gtoa_sw_all!B92</f>
        <v>92.9652</v>
      </c>
      <c r="F92" s="26" t="n">
        <f aca="false">gtoa_lw_all!B92</f>
        <v>244.3744</v>
      </c>
      <c r="G92" s="26" t="n">
        <f aca="false">B92 - (E92 + F92)</f>
        <v>-5.7081</v>
      </c>
      <c r="H92" s="26" t="n">
        <v>0.354634</v>
      </c>
      <c r="I92" s="26" t="n">
        <f aca="false">(A92 * $H$297) + $H$298</f>
        <v>0.647899460211987</v>
      </c>
    </row>
    <row r="93" customFormat="false" ht="15.9" hidden="false" customHeight="false" outlineLevel="0" collapsed="false">
      <c r="A93" s="24" t="n">
        <v>39326</v>
      </c>
      <c r="B93" s="25" t="n">
        <v>336.1992</v>
      </c>
      <c r="C93" s="25" t="n">
        <v>340.0726</v>
      </c>
      <c r="D93" s="26" t="n">
        <f aca="false">(A93 * $C$297) + $C$298</f>
        <v>340.195070779598</v>
      </c>
      <c r="E93" s="26" t="n">
        <f aca="false">gtoa_sw_all!B93</f>
        <v>94.6689</v>
      </c>
      <c r="F93" s="26" t="n">
        <f aca="false">gtoa_lw_all!B93</f>
        <v>243.2912</v>
      </c>
      <c r="G93" s="26" t="n">
        <f aca="false">B93 - (E93 + F93)</f>
        <v>-1.76089999999999</v>
      </c>
      <c r="H93" s="26" t="n">
        <v>0.398803</v>
      </c>
      <c r="I93" s="26" t="n">
        <f aca="false">(A93 * $H$297) + $H$298</f>
        <v>0.652057207136642</v>
      </c>
    </row>
    <row r="94" customFormat="false" ht="15.9" hidden="false" customHeight="false" outlineLevel="0" collapsed="false">
      <c r="A94" s="24" t="n">
        <v>39356</v>
      </c>
      <c r="B94" s="25" t="n">
        <v>342.0211</v>
      </c>
      <c r="C94" s="25" t="n">
        <v>340.0659</v>
      </c>
      <c r="D94" s="26" t="n">
        <f aca="false">(A94 * $C$297) + $C$298</f>
        <v>340.195210983387</v>
      </c>
      <c r="E94" s="26" t="n">
        <f aca="false">gtoa_sw_all!B94</f>
        <v>99.6219</v>
      </c>
      <c r="F94" s="26" t="n">
        <f aca="false">gtoa_lw_all!B94</f>
        <v>240.7622</v>
      </c>
      <c r="G94" s="26" t="n">
        <f aca="false">B94 - (E94 + F94)</f>
        <v>1.637</v>
      </c>
      <c r="H94" s="26" t="n">
        <v>0.449698</v>
      </c>
      <c r="I94" s="26" t="n">
        <f aca="false">(A94 * $H$297) + $H$298</f>
        <v>0.656080833192759</v>
      </c>
    </row>
    <row r="95" customFormat="false" ht="15.9" hidden="false" customHeight="false" outlineLevel="0" collapsed="false">
      <c r="A95" s="24" t="n">
        <v>39387</v>
      </c>
      <c r="B95" s="25" t="n">
        <v>347.5082</v>
      </c>
      <c r="C95" s="25" t="n">
        <v>340.0593</v>
      </c>
      <c r="D95" s="26" t="n">
        <f aca="false">(A95 * $C$297) + $C$298</f>
        <v>340.195355860636</v>
      </c>
      <c r="E95" s="26" t="n">
        <f aca="false">gtoa_sw_all!B95</f>
        <v>106.1171</v>
      </c>
      <c r="F95" s="26" t="n">
        <f aca="false">gtoa_lw_all!B95</f>
        <v>238.3354</v>
      </c>
      <c r="G95" s="26" t="n">
        <f aca="false">B95 - (E95 + F95)</f>
        <v>3.0557</v>
      </c>
      <c r="H95" s="26" t="n">
        <v>0.505238</v>
      </c>
      <c r="I95" s="26" t="n">
        <f aca="false">(A95 * $H$297) + $H$298</f>
        <v>0.660238580117414</v>
      </c>
    </row>
    <row r="96" customFormat="false" ht="15.9" hidden="false" customHeight="false" outlineLevel="0" collapsed="false">
      <c r="A96" s="24" t="n">
        <v>39417</v>
      </c>
      <c r="B96" s="25" t="n">
        <v>350.9963</v>
      </c>
      <c r="C96" s="25" t="n">
        <v>340.0544</v>
      </c>
      <c r="D96" s="26" t="n">
        <f aca="false">(A96 * $C$297) + $C$298</f>
        <v>340.195496064425</v>
      </c>
      <c r="E96" s="26" t="n">
        <f aca="false">gtoa_sw_all!B96</f>
        <v>108.9016</v>
      </c>
      <c r="F96" s="26" t="n">
        <f aca="false">gtoa_lw_all!B96</f>
        <v>237.038</v>
      </c>
      <c r="G96" s="26" t="n">
        <f aca="false">B96 - (E96 + F96)</f>
        <v>5.05669999999998</v>
      </c>
      <c r="H96" s="26" t="n">
        <v>0.570956</v>
      </c>
      <c r="I96" s="26" t="n">
        <f aca="false">(A96 * $H$297) + $H$298</f>
        <v>0.664262206173532</v>
      </c>
    </row>
    <row r="97" customFormat="false" ht="15.9" hidden="false" customHeight="false" outlineLevel="0" collapsed="false">
      <c r="A97" s="24" t="n">
        <v>39448</v>
      </c>
      <c r="B97" s="25" t="n">
        <v>351.3162</v>
      </c>
      <c r="C97" s="25" t="n">
        <v>340.0523</v>
      </c>
      <c r="D97" s="26" t="n">
        <f aca="false">(A97 * $C$297) + $C$298</f>
        <v>340.195640941674</v>
      </c>
      <c r="E97" s="26" t="n">
        <f aca="false">gtoa_sw_all!B97</f>
        <v>106.5527</v>
      </c>
      <c r="F97" s="26" t="n">
        <f aca="false">gtoa_lw_all!B97</f>
        <v>236.1986</v>
      </c>
      <c r="G97" s="26" t="n">
        <f aca="false">B97 - (E97 + F97)</f>
        <v>8.56489999999997</v>
      </c>
      <c r="H97" s="26" t="n">
        <v>0.645326</v>
      </c>
      <c r="I97" s="26" t="n">
        <f aca="false">(A97 * $H$297) + $H$298</f>
        <v>0.668419953098187</v>
      </c>
    </row>
    <row r="98" customFormat="false" ht="15.9" hidden="false" customHeight="false" outlineLevel="0" collapsed="false">
      <c r="A98" s="24" t="n">
        <v>39479</v>
      </c>
      <c r="B98" s="25" t="n">
        <v>348.4285</v>
      </c>
      <c r="C98" s="25" t="n">
        <v>340.0536</v>
      </c>
      <c r="D98" s="26" t="n">
        <f aca="false">(A98 * $C$297) + $C$298</f>
        <v>340.195785818923</v>
      </c>
      <c r="E98" s="26" t="n">
        <f aca="false">gtoa_sw_all!B98</f>
        <v>102.325</v>
      </c>
      <c r="F98" s="26" t="n">
        <f aca="false">gtoa_lw_all!B98</f>
        <v>237.6964</v>
      </c>
      <c r="G98" s="26" t="n">
        <f aca="false">B98 - (E98 + F98)</f>
        <v>8.40709999999996</v>
      </c>
      <c r="H98" s="26" t="n">
        <v>0.728395</v>
      </c>
      <c r="I98" s="26" t="n">
        <f aca="false">(A98 * $H$297) + $H$298</f>
        <v>0.672577700022842</v>
      </c>
    </row>
    <row r="99" customFormat="false" ht="15.9" hidden="false" customHeight="false" outlineLevel="0" collapsed="false">
      <c r="A99" s="24" t="n">
        <v>39508</v>
      </c>
      <c r="B99" s="25" t="n">
        <v>343.3435</v>
      </c>
      <c r="C99" s="25" t="n">
        <v>340.0574</v>
      </c>
      <c r="D99" s="26" t="n">
        <f aca="false">(A99 * $C$297) + $C$298</f>
        <v>340.195921349252</v>
      </c>
      <c r="E99" s="26" t="n">
        <f aca="false">gtoa_sw_all!B99</f>
        <v>97.7277</v>
      </c>
      <c r="F99" s="26" t="n">
        <f aca="false">gtoa_lw_all!B99</f>
        <v>238.0566</v>
      </c>
      <c r="G99" s="26" t="n">
        <f aca="false">B99 - (E99 + F99)</f>
        <v>7.55919999999998</v>
      </c>
      <c r="H99" s="26" t="n">
        <v>0.817038</v>
      </c>
      <c r="I99" s="26" t="n">
        <f aca="false">(A99 * $H$297) + $H$298</f>
        <v>0.676467205210423</v>
      </c>
    </row>
    <row r="100" customFormat="false" ht="15.9" hidden="false" customHeight="false" outlineLevel="0" collapsed="false">
      <c r="A100" s="24" t="n">
        <v>39539</v>
      </c>
      <c r="B100" s="25" t="n">
        <v>337.5483</v>
      </c>
      <c r="C100" s="25" t="n">
        <v>340.0626</v>
      </c>
      <c r="D100" s="26" t="n">
        <f aca="false">(A100 * $C$297) + $C$298</f>
        <v>340.196066226501</v>
      </c>
      <c r="E100" s="26" t="n">
        <f aca="false">gtoa_sw_all!B100</f>
        <v>97.1228</v>
      </c>
      <c r="F100" s="26" t="n">
        <f aca="false">gtoa_lw_all!B100</f>
        <v>238.6374</v>
      </c>
      <c r="G100" s="26" t="n">
        <f aca="false">B100 - (E100 + F100)</f>
        <v>1.78809999999999</v>
      </c>
      <c r="H100" s="26" t="n">
        <v>0.912767</v>
      </c>
      <c r="I100" s="26" t="n">
        <f aca="false">(A100 * $H$297) + $H$298</f>
        <v>0.680624952135077</v>
      </c>
    </row>
    <row r="101" customFormat="false" ht="15.9" hidden="false" customHeight="false" outlineLevel="0" collapsed="false">
      <c r="A101" s="24" t="n">
        <v>39569</v>
      </c>
      <c r="B101" s="25" t="n">
        <v>332.5988</v>
      </c>
      <c r="C101" s="25" t="n">
        <v>340.0678</v>
      </c>
      <c r="D101" s="26" t="n">
        <f aca="false">(A101 * $C$297) + $C$298</f>
        <v>340.19620643029</v>
      </c>
      <c r="E101" s="26" t="n">
        <f aca="false">gtoa_sw_all!B101</f>
        <v>96.3876</v>
      </c>
      <c r="F101" s="26" t="n">
        <f aca="false">gtoa_lw_all!B101</f>
        <v>240.3706</v>
      </c>
      <c r="G101" s="26" t="n">
        <f aca="false">B101 - (E101 + F101)</f>
        <v>-4.15940000000001</v>
      </c>
      <c r="H101" s="26" t="n">
        <v>1.00868</v>
      </c>
      <c r="I101" s="26" t="n">
        <f aca="false">(A101 * $H$297) + $H$298</f>
        <v>0.684648578191196</v>
      </c>
    </row>
    <row r="102" customFormat="false" ht="15.9" hidden="false" customHeight="false" outlineLevel="0" collapsed="false">
      <c r="A102" s="24" t="n">
        <v>39600</v>
      </c>
      <c r="B102" s="25" t="n">
        <v>329.6204</v>
      </c>
      <c r="C102" s="25" t="n">
        <v>340.0718</v>
      </c>
      <c r="D102" s="26" t="n">
        <f aca="false">(A102 * $C$297) + $C$298</f>
        <v>340.196351307539</v>
      </c>
      <c r="E102" s="26" t="n">
        <f aca="false">gtoa_sw_all!B102</f>
        <v>95.7101</v>
      </c>
      <c r="F102" s="26" t="n">
        <f aca="false">gtoa_lw_all!B102</f>
        <v>242.5377</v>
      </c>
      <c r="G102" s="26" t="n">
        <f aca="false">B102 - (E102 + F102)</f>
        <v>-8.62739999999997</v>
      </c>
      <c r="H102" s="26" t="n">
        <v>1.09658</v>
      </c>
      <c r="I102" s="26" t="n">
        <f aca="false">(A102 * $H$297) + $H$298</f>
        <v>0.68880632511585</v>
      </c>
    </row>
    <row r="103" customFormat="false" ht="15.9" hidden="false" customHeight="false" outlineLevel="0" collapsed="false">
      <c r="A103" s="24" t="n">
        <v>39630</v>
      </c>
      <c r="B103" s="25" t="n">
        <v>329.282</v>
      </c>
      <c r="C103" s="25" t="n">
        <v>340.0742</v>
      </c>
      <c r="D103" s="26" t="n">
        <f aca="false">(A103 * $C$297) + $C$298</f>
        <v>340.196491511328</v>
      </c>
      <c r="E103" s="26" t="n">
        <f aca="false">gtoa_sw_all!B103</f>
        <v>93.0776</v>
      </c>
      <c r="F103" s="26" t="n">
        <f aca="false">gtoa_lw_all!B103</f>
        <v>244.2937</v>
      </c>
      <c r="G103" s="26" t="n">
        <f aca="false">B103 - (E103 + F103)</f>
        <v>-8.08930000000004</v>
      </c>
      <c r="H103" s="26" t="n">
        <v>1.17111</v>
      </c>
      <c r="I103" s="26" t="n">
        <f aca="false">(A103 * $H$297) + $H$298</f>
        <v>0.692829951171968</v>
      </c>
    </row>
    <row r="104" customFormat="false" ht="15.9" hidden="false" customHeight="false" outlineLevel="0" collapsed="false">
      <c r="A104" s="24" t="n">
        <v>39661</v>
      </c>
      <c r="B104" s="25" t="n">
        <v>331.7002</v>
      </c>
      <c r="C104" s="25" t="n">
        <v>340.0754</v>
      </c>
      <c r="D104" s="26" t="n">
        <f aca="false">(A104 * $C$297) + $C$298</f>
        <v>340.196636388577</v>
      </c>
      <c r="E104" s="26" t="n">
        <f aca="false">gtoa_sw_all!B104</f>
        <v>92.0201</v>
      </c>
      <c r="F104" s="26" t="n">
        <f aca="false">gtoa_lw_all!B104</f>
        <v>243.5511</v>
      </c>
      <c r="G104" s="26" t="n">
        <f aca="false">B104 - (E104 + F104)</f>
        <v>-3.87099999999998</v>
      </c>
      <c r="H104" s="26" t="n">
        <v>1.22667</v>
      </c>
      <c r="I104" s="26" t="n">
        <f aca="false">(A104 * $H$297) + $H$298</f>
        <v>0.696987698096622</v>
      </c>
    </row>
    <row r="105" customFormat="false" ht="15.9" hidden="false" customHeight="false" outlineLevel="0" collapsed="false">
      <c r="A105" s="24" t="n">
        <v>39692</v>
      </c>
      <c r="B105" s="25" t="n">
        <v>336.326</v>
      </c>
      <c r="C105" s="25" t="n">
        <v>340.076</v>
      </c>
      <c r="D105" s="26" t="n">
        <f aca="false">(A105 * $C$297) + $C$298</f>
        <v>340.196781265826</v>
      </c>
      <c r="E105" s="26" t="n">
        <f aca="false">gtoa_sw_all!B105</f>
        <v>95.0398</v>
      </c>
      <c r="F105" s="26" t="n">
        <f aca="false">gtoa_lw_all!B105</f>
        <v>241.9934</v>
      </c>
      <c r="G105" s="26" t="n">
        <f aca="false">B105 - (E105 + F105)</f>
        <v>-0.7072</v>
      </c>
      <c r="H105" s="26" t="n">
        <v>1.26054</v>
      </c>
      <c r="I105" s="26" t="n">
        <f aca="false">(A105 * $H$297) + $H$298</f>
        <v>0.701145445021278</v>
      </c>
    </row>
    <row r="106" customFormat="false" ht="15.9" hidden="false" customHeight="false" outlineLevel="0" collapsed="false">
      <c r="A106" s="24" t="n">
        <v>39722</v>
      </c>
      <c r="B106" s="25" t="n">
        <v>342.155</v>
      </c>
      <c r="C106" s="25" t="n">
        <v>340.0771</v>
      </c>
      <c r="D106" s="26" t="n">
        <f aca="false">(A106 * $C$297) + $C$298</f>
        <v>340.196921469615</v>
      </c>
      <c r="E106" s="26" t="n">
        <f aca="false">gtoa_sw_all!B106</f>
        <v>99.6232</v>
      </c>
      <c r="F106" s="26" t="n">
        <f aca="false">gtoa_lw_all!B106</f>
        <v>239.874</v>
      </c>
      <c r="G106" s="26" t="n">
        <f aca="false">B106 - (E106 + F106)</f>
        <v>2.65779999999995</v>
      </c>
      <c r="H106" s="26" t="n">
        <v>1.27868</v>
      </c>
      <c r="I106" s="26" t="n">
        <f aca="false">(A106 * $H$297) + $H$298</f>
        <v>0.705169071077395</v>
      </c>
    </row>
    <row r="107" customFormat="false" ht="15.9" hidden="false" customHeight="false" outlineLevel="0" collapsed="false">
      <c r="A107" s="24" t="n">
        <v>39753</v>
      </c>
      <c r="B107" s="25" t="n">
        <v>347.6162</v>
      </c>
      <c r="C107" s="25" t="n">
        <v>340.079</v>
      </c>
      <c r="D107" s="26" t="n">
        <f aca="false">(A107 * $C$297) + $C$298</f>
        <v>340.197066346864</v>
      </c>
      <c r="E107" s="26" t="n">
        <f aca="false">gtoa_sw_all!B107</f>
        <v>106.2054</v>
      </c>
      <c r="F107" s="26" t="n">
        <f aca="false">gtoa_lw_all!B107</f>
        <v>237.8935</v>
      </c>
      <c r="G107" s="26" t="n">
        <f aca="false">B107 - (E107 + F107)</f>
        <v>3.51730000000003</v>
      </c>
      <c r="H107" s="26" t="n">
        <v>1.28616</v>
      </c>
      <c r="I107" s="26" t="n">
        <f aca="false">(A107 * $H$297) + $H$298</f>
        <v>0.70932681800205</v>
      </c>
    </row>
    <row r="108" customFormat="false" ht="15.9" hidden="false" customHeight="false" outlineLevel="0" collapsed="false">
      <c r="A108" s="24" t="n">
        <v>39783</v>
      </c>
      <c r="B108" s="25" t="n">
        <v>351.0296</v>
      </c>
      <c r="C108" s="25" t="n">
        <v>340.0815</v>
      </c>
      <c r="D108" s="26" t="n">
        <f aca="false">(A108 * $C$297) + $C$298</f>
        <v>340.197206550653</v>
      </c>
      <c r="E108" s="26" t="n">
        <f aca="false">gtoa_sw_all!B108</f>
        <v>107.0769</v>
      </c>
      <c r="F108" s="26" t="n">
        <f aca="false">gtoa_lw_all!B108</f>
        <v>236.6126</v>
      </c>
      <c r="G108" s="26" t="n">
        <f aca="false">B108 - (E108 + F108)</f>
        <v>7.34010000000006</v>
      </c>
      <c r="H108" s="26" t="n">
        <v>1.28036</v>
      </c>
      <c r="I108" s="26" t="n">
        <f aca="false">(A108 * $H$297) + $H$298</f>
        <v>0.713350444058168</v>
      </c>
    </row>
    <row r="109" customFormat="false" ht="15.9" hidden="false" customHeight="false" outlineLevel="0" collapsed="false">
      <c r="A109" s="24" t="n">
        <v>39814</v>
      </c>
      <c r="B109" s="25" t="n">
        <v>351.2526</v>
      </c>
      <c r="C109" s="25" t="n">
        <v>340.0839</v>
      </c>
      <c r="D109" s="26" t="n">
        <f aca="false">(A109 * $C$297) + $C$298</f>
        <v>340.197351427902</v>
      </c>
      <c r="E109" s="26" t="n">
        <f aca="false">gtoa_sw_all!B109</f>
        <v>105.724</v>
      </c>
      <c r="F109" s="26" t="n">
        <f aca="false">gtoa_lw_all!B109</f>
        <v>236.852</v>
      </c>
      <c r="G109" s="26" t="n">
        <f aca="false">B109 - (E109 + F109)</f>
        <v>8.67659999999995</v>
      </c>
      <c r="H109" s="26" t="n">
        <v>1.25839</v>
      </c>
      <c r="I109" s="26" t="n">
        <f aca="false">(A109 * $H$297) + $H$298</f>
        <v>0.717508190982823</v>
      </c>
    </row>
    <row r="110" customFormat="false" ht="15.9" hidden="false" customHeight="false" outlineLevel="0" collapsed="false">
      <c r="A110" s="24" t="n">
        <v>39845</v>
      </c>
      <c r="B110" s="25" t="n">
        <v>348.3872</v>
      </c>
      <c r="C110" s="25" t="n">
        <v>340.0853</v>
      </c>
      <c r="D110" s="26" t="n">
        <f aca="false">(A110 * $C$297) + $C$298</f>
        <v>340.197496305151</v>
      </c>
      <c r="E110" s="26" t="n">
        <f aca="false">gtoa_sw_all!B110</f>
        <v>101.7212</v>
      </c>
      <c r="F110" s="26" t="n">
        <f aca="false">gtoa_lw_all!B110</f>
        <v>237.3739</v>
      </c>
      <c r="G110" s="26" t="n">
        <f aca="false">B110 - (E110 + F110)</f>
        <v>9.29210000000001</v>
      </c>
      <c r="H110" s="26" t="n">
        <v>1.21573</v>
      </c>
      <c r="I110" s="26" t="n">
        <f aca="false">(A110 * $H$297) + $H$298</f>
        <v>0.721665937907478</v>
      </c>
    </row>
    <row r="111" customFormat="false" ht="15.9" hidden="false" customHeight="false" outlineLevel="0" collapsed="false">
      <c r="A111" s="24" t="n">
        <v>39873</v>
      </c>
      <c r="B111" s="25" t="n">
        <v>343.3962</v>
      </c>
      <c r="C111" s="25" t="n">
        <v>340.0855</v>
      </c>
      <c r="D111" s="26" t="n">
        <f aca="false">(A111 * $C$297) + $C$298</f>
        <v>340.197627162021</v>
      </c>
      <c r="E111" s="26" t="n">
        <f aca="false">gtoa_sw_all!B111</f>
        <v>98.788</v>
      </c>
      <c r="F111" s="26" t="n">
        <f aca="false">gtoa_lw_all!B111</f>
        <v>237.1805</v>
      </c>
      <c r="G111" s="26" t="n">
        <f aca="false">B111 - (E111 + F111)</f>
        <v>7.42770000000002</v>
      </c>
      <c r="H111" s="26" t="n">
        <v>1.15573</v>
      </c>
      <c r="I111" s="26" t="n">
        <f aca="false">(A111 * $H$297) + $H$298</f>
        <v>0.725421322226521</v>
      </c>
    </row>
    <row r="112" customFormat="false" ht="15.9" hidden="false" customHeight="false" outlineLevel="0" collapsed="false">
      <c r="A112" s="24" t="n">
        <v>39904</v>
      </c>
      <c r="B112" s="25" t="n">
        <v>337.5876</v>
      </c>
      <c r="C112" s="25" t="n">
        <v>340.0847</v>
      </c>
      <c r="D112" s="26" t="n">
        <f aca="false">(A112 * $C$297) + $C$298</f>
        <v>340.19777203927</v>
      </c>
      <c r="E112" s="26" t="n">
        <f aca="false">gtoa_sw_all!B112</f>
        <v>96.7261</v>
      </c>
      <c r="F112" s="26" t="n">
        <f aca="false">gtoa_lw_all!B112</f>
        <v>238.9706</v>
      </c>
      <c r="G112" s="26" t="n">
        <f aca="false">B112 - (E112 + F112)</f>
        <v>1.89090000000004</v>
      </c>
      <c r="H112" s="26" t="n">
        <v>1.08486</v>
      </c>
      <c r="I112" s="26" t="n">
        <f aca="false">(A112 * $H$297) + $H$298</f>
        <v>0.729579069151176</v>
      </c>
    </row>
    <row r="113" customFormat="false" ht="15.9" hidden="false" customHeight="false" outlineLevel="0" collapsed="false">
      <c r="A113" s="24" t="n">
        <v>39934</v>
      </c>
      <c r="B113" s="25" t="n">
        <v>332.6487</v>
      </c>
      <c r="C113" s="25" t="n">
        <v>340.0835</v>
      </c>
      <c r="D113" s="26" t="n">
        <f aca="false">(A113 * $C$297) + $C$298</f>
        <v>340.197912243059</v>
      </c>
      <c r="E113" s="26" t="n">
        <f aca="false">gtoa_sw_all!B113</f>
        <v>96.4361</v>
      </c>
      <c r="F113" s="26" t="n">
        <f aca="false">gtoa_lw_all!B113</f>
        <v>240.6126</v>
      </c>
      <c r="G113" s="26" t="n">
        <f aca="false">B113 - (E113 + F113)</f>
        <v>-4.39999999999998</v>
      </c>
      <c r="H113" s="26" t="n">
        <v>1.00417</v>
      </c>
      <c r="I113" s="26" t="n">
        <f aca="false">(A113 * $H$297) + $H$298</f>
        <v>0.733602695207294</v>
      </c>
    </row>
    <row r="114" customFormat="false" ht="15.9" hidden="false" customHeight="false" outlineLevel="0" collapsed="false">
      <c r="A114" s="24" t="n">
        <v>39965</v>
      </c>
      <c r="B114" s="25" t="n">
        <v>329.6642</v>
      </c>
      <c r="C114" s="25" t="n">
        <v>340.0832</v>
      </c>
      <c r="D114" s="26" t="n">
        <f aca="false">(A114 * $C$297) + $C$298</f>
        <v>340.198057120308</v>
      </c>
      <c r="E114" s="26" t="n">
        <f aca="false">gtoa_sw_all!B114</f>
        <v>95.2158</v>
      </c>
      <c r="F114" s="26" t="n">
        <f aca="false">gtoa_lw_all!B114</f>
        <v>241.9803</v>
      </c>
      <c r="G114" s="26" t="n">
        <f aca="false">B114 - (E114 + F114)</f>
        <v>-7.53190000000001</v>
      </c>
      <c r="H114" s="26" t="n">
        <v>0.913254</v>
      </c>
      <c r="I114" s="26" t="n">
        <f aca="false">(A114 * $H$297) + $H$298</f>
        <v>0.737760442131949</v>
      </c>
    </row>
    <row r="115" customFormat="false" ht="15.9" hidden="false" customHeight="false" outlineLevel="0" collapsed="false">
      <c r="A115" s="24" t="n">
        <v>39995</v>
      </c>
      <c r="B115" s="25" t="n">
        <v>329.2988</v>
      </c>
      <c r="C115" s="25" t="n">
        <v>340.0844</v>
      </c>
      <c r="D115" s="26" t="n">
        <f aca="false">(A115 * $C$297) + $C$298</f>
        <v>340.198197324097</v>
      </c>
      <c r="E115" s="26" t="n">
        <f aca="false">gtoa_sw_all!B115</f>
        <v>93.8651</v>
      </c>
      <c r="F115" s="26" t="n">
        <f aca="false">gtoa_lw_all!B115</f>
        <v>244.2603</v>
      </c>
      <c r="G115" s="26" t="n">
        <f aca="false">B115 - (E115 + F115)</f>
        <v>-8.82659999999999</v>
      </c>
      <c r="H115" s="26" t="n">
        <v>0.811257</v>
      </c>
      <c r="I115" s="26" t="n">
        <f aca="false">(A115 * $H$297) + $H$298</f>
        <v>0.741784068188066</v>
      </c>
    </row>
    <row r="116" customFormat="false" ht="15.9" hidden="false" customHeight="false" outlineLevel="0" collapsed="false">
      <c r="A116" s="24" t="n">
        <v>40026</v>
      </c>
      <c r="B116" s="25" t="n">
        <v>331.6917</v>
      </c>
      <c r="C116" s="25" t="n">
        <v>340.0876</v>
      </c>
      <c r="D116" s="26" t="n">
        <f aca="false">(A116 * $C$297) + $C$298</f>
        <v>340.198342201346</v>
      </c>
      <c r="E116" s="26" t="n">
        <f aca="false">gtoa_sw_all!B116</f>
        <v>92.1352</v>
      </c>
      <c r="F116" s="26" t="n">
        <f aca="false">gtoa_lw_all!B116</f>
        <v>244.5949</v>
      </c>
      <c r="G116" s="26" t="n">
        <f aca="false">B116 - (E116 + F116)</f>
        <v>-5.03839999999997</v>
      </c>
      <c r="H116" s="26" t="n">
        <v>0.704851</v>
      </c>
      <c r="I116" s="26" t="n">
        <f aca="false">(A116 * $H$297) + $H$298</f>
        <v>0.745941815112722</v>
      </c>
    </row>
    <row r="117" customFormat="false" ht="15.9" hidden="false" customHeight="false" outlineLevel="0" collapsed="false">
      <c r="A117" s="24" t="n">
        <v>40057</v>
      </c>
      <c r="B117" s="25" t="n">
        <v>336.2994</v>
      </c>
      <c r="C117" s="25" t="n">
        <v>340.0926</v>
      </c>
      <c r="D117" s="26" t="n">
        <f aca="false">(A117 * $C$297) + $C$298</f>
        <v>340.198487078595</v>
      </c>
      <c r="E117" s="26" t="n">
        <f aca="false">gtoa_sw_all!B117</f>
        <v>94.9484</v>
      </c>
      <c r="F117" s="26" t="n">
        <f aca="false">gtoa_lw_all!B117</f>
        <v>242.7426</v>
      </c>
      <c r="G117" s="26" t="n">
        <f aca="false">B117 - (E117 + F117)</f>
        <v>-1.39160000000004</v>
      </c>
      <c r="H117" s="26" t="n">
        <v>0.596986</v>
      </c>
      <c r="I117" s="26" t="n">
        <f aca="false">(A117 * $H$297) + $H$298</f>
        <v>0.750099562037376</v>
      </c>
    </row>
    <row r="118" customFormat="false" ht="15.9" hidden="false" customHeight="false" outlineLevel="0" collapsed="false">
      <c r="A118" s="24" t="n">
        <v>40087</v>
      </c>
      <c r="B118" s="25" t="n">
        <v>342.106</v>
      </c>
      <c r="C118" s="25" t="n">
        <v>340.0989</v>
      </c>
      <c r="D118" s="26" t="n">
        <f aca="false">(A118 * $C$297) + $C$298</f>
        <v>340.198627282384</v>
      </c>
      <c r="E118" s="26" t="n">
        <f aca="false">gtoa_sw_all!B118</f>
        <v>100.0392</v>
      </c>
      <c r="F118" s="26" t="n">
        <f aca="false">gtoa_lw_all!B118</f>
        <v>240.5245</v>
      </c>
      <c r="G118" s="26" t="n">
        <f aca="false">B118 - (E118 + F118)</f>
        <v>1.54230000000001</v>
      </c>
      <c r="H118" s="26" t="n">
        <v>0.492139</v>
      </c>
      <c r="I118" s="26" t="n">
        <f aca="false">(A118 * $H$297) + $H$298</f>
        <v>0.754123188093494</v>
      </c>
    </row>
    <row r="119" customFormat="false" ht="15.9" hidden="false" customHeight="false" outlineLevel="0" collapsed="false">
      <c r="A119" s="24" t="n">
        <v>40118</v>
      </c>
      <c r="B119" s="25" t="n">
        <v>347.5694</v>
      </c>
      <c r="C119" s="25" t="n">
        <v>340.1056</v>
      </c>
      <c r="D119" s="26" t="n">
        <f aca="false">(A119 * $C$297) + $C$298</f>
        <v>340.198772159633</v>
      </c>
      <c r="E119" s="26" t="n">
        <f aca="false">gtoa_sw_all!B119</f>
        <v>106.3795</v>
      </c>
      <c r="F119" s="26" t="n">
        <f aca="false">gtoa_lw_all!B119</f>
        <v>238.2593</v>
      </c>
      <c r="G119" s="26" t="n">
        <f aca="false">B119 - (E119 + F119)</f>
        <v>2.93059999999997</v>
      </c>
      <c r="H119" s="26" t="n">
        <v>0.391156</v>
      </c>
      <c r="I119" s="26" t="n">
        <f aca="false">(A119 * $H$297) + $H$298</f>
        <v>0.758280935018148</v>
      </c>
    </row>
    <row r="120" customFormat="false" ht="15.9" hidden="false" customHeight="false" outlineLevel="0" collapsed="false">
      <c r="A120" s="24" t="n">
        <v>40148</v>
      </c>
      <c r="B120" s="25" t="n">
        <v>350.995</v>
      </c>
      <c r="C120" s="25" t="n">
        <v>340.1118</v>
      </c>
      <c r="D120" s="26" t="n">
        <f aca="false">(A120 * $C$297) + $C$298</f>
        <v>340.198912363422</v>
      </c>
      <c r="E120" s="26" t="n">
        <f aca="false">gtoa_sw_all!B120</f>
        <v>107.9236</v>
      </c>
      <c r="F120" s="26" t="n">
        <f aca="false">gtoa_lw_all!B120</f>
        <v>236.8082</v>
      </c>
      <c r="G120" s="26" t="n">
        <f aca="false">B120 - (E120 + F120)</f>
        <v>6.26319999999998</v>
      </c>
      <c r="H120" s="26" t="n">
        <v>0.295896</v>
      </c>
      <c r="I120" s="26" t="n">
        <f aca="false">(A120 * $H$297) + $H$298</f>
        <v>0.762304561074267</v>
      </c>
    </row>
    <row r="121" customFormat="false" ht="15.9" hidden="false" customHeight="false" outlineLevel="0" collapsed="false">
      <c r="A121" s="24" t="n">
        <v>40179</v>
      </c>
      <c r="B121" s="25" t="n">
        <v>351.2708</v>
      </c>
      <c r="C121" s="25" t="n">
        <v>340.117</v>
      </c>
      <c r="D121" s="26" t="n">
        <f aca="false">(A121 * $C$297) + $C$298</f>
        <v>340.199057240671</v>
      </c>
      <c r="E121" s="26" t="n">
        <f aca="false">gtoa_sw_all!B121</f>
        <v>106.3571</v>
      </c>
      <c r="F121" s="26" t="n">
        <f aca="false">gtoa_lw_all!B121</f>
        <v>238.2512</v>
      </c>
      <c r="G121" s="26" t="n">
        <f aca="false">B121 - (E121 + F121)</f>
        <v>6.66250000000002</v>
      </c>
      <c r="H121" s="26" t="n">
        <v>0.213359</v>
      </c>
      <c r="I121" s="26" t="n">
        <f aca="false">(A121 * $H$297) + $H$298</f>
        <v>0.766462307998921</v>
      </c>
    </row>
    <row r="122" customFormat="false" ht="15.9" hidden="false" customHeight="false" outlineLevel="0" collapsed="false">
      <c r="A122" s="24" t="n">
        <v>40210</v>
      </c>
      <c r="B122" s="25" t="n">
        <v>348.4827</v>
      </c>
      <c r="C122" s="25" t="n">
        <v>340.121</v>
      </c>
      <c r="D122" s="26" t="n">
        <f aca="false">(A122 * $C$297) + $C$298</f>
        <v>340.19920211792</v>
      </c>
      <c r="E122" s="26" t="n">
        <f aca="false">gtoa_sw_all!B122</f>
        <v>102.4552</v>
      </c>
      <c r="F122" s="26" t="n">
        <f aca="false">gtoa_lw_all!B122</f>
        <v>237.952</v>
      </c>
      <c r="G122" s="26" t="n">
        <f aca="false">B122 - (E122 + F122)</f>
        <v>8.07550000000003</v>
      </c>
      <c r="H122" s="26" t="n">
        <v>0.14705</v>
      </c>
      <c r="I122" s="26" t="n">
        <f aca="false">(A122 * $H$297) + $H$298</f>
        <v>0.770620054923576</v>
      </c>
    </row>
    <row r="123" customFormat="false" ht="15.9" hidden="false" customHeight="false" outlineLevel="0" collapsed="false">
      <c r="A123" s="24" t="n">
        <v>40238</v>
      </c>
      <c r="B123" s="25" t="n">
        <v>343.5109</v>
      </c>
      <c r="C123" s="25" t="n">
        <v>340.1237</v>
      </c>
      <c r="D123" s="26" t="n">
        <f aca="false">(A123 * $C$297) + $C$298</f>
        <v>340.19933297479</v>
      </c>
      <c r="E123" s="26" t="n">
        <f aca="false">gtoa_sw_all!B123</f>
        <v>98.8902</v>
      </c>
      <c r="F123" s="26" t="n">
        <f aca="false">gtoa_lw_all!B123</f>
        <v>238.9928</v>
      </c>
      <c r="G123" s="26" t="n">
        <f aca="false">B123 - (E123 + F123)</f>
        <v>5.62790000000001</v>
      </c>
      <c r="H123" s="26" t="n">
        <v>0.101105</v>
      </c>
      <c r="I123" s="26" t="n">
        <f aca="false">(A123 * $H$297) + $H$298</f>
        <v>0.774375439242619</v>
      </c>
    </row>
    <row r="124" customFormat="false" ht="15.9" hidden="false" customHeight="false" outlineLevel="0" collapsed="false">
      <c r="A124" s="24" t="n">
        <v>40269</v>
      </c>
      <c r="B124" s="25" t="n">
        <v>337.7253</v>
      </c>
      <c r="C124" s="25" t="n">
        <v>340.1256</v>
      </c>
      <c r="D124" s="26" t="n">
        <f aca="false">(A124 * $C$297) + $C$298</f>
        <v>340.199477852038</v>
      </c>
      <c r="E124" s="26" t="n">
        <f aca="false">gtoa_sw_all!B124</f>
        <v>97.0014</v>
      </c>
      <c r="F124" s="26" t="n">
        <f aca="false">gtoa_lw_all!B124</f>
        <v>238.6462</v>
      </c>
      <c r="G124" s="26" t="n">
        <f aca="false">B124 - (E124 + F124)</f>
        <v>2.07769999999999</v>
      </c>
      <c r="H124" s="26" t="n">
        <v>0.0783762</v>
      </c>
      <c r="I124" s="26" t="n">
        <f aca="false">(A124 * $H$297) + $H$298</f>
        <v>0.778533186167274</v>
      </c>
    </row>
    <row r="125" customFormat="false" ht="15.9" hidden="false" customHeight="false" outlineLevel="0" collapsed="false">
      <c r="A125" s="24" t="n">
        <v>40299</v>
      </c>
      <c r="B125" s="25" t="n">
        <v>332.7488</v>
      </c>
      <c r="C125" s="25" t="n">
        <v>340.1274</v>
      </c>
      <c r="D125" s="26" t="n">
        <f aca="false">(A125 * $C$297) + $C$298</f>
        <v>340.199618055828</v>
      </c>
      <c r="E125" s="26" t="n">
        <f aca="false">gtoa_sw_all!B125</f>
        <v>97.5255</v>
      </c>
      <c r="F125" s="26" t="n">
        <f aca="false">gtoa_lw_all!B125</f>
        <v>241.1685</v>
      </c>
      <c r="G125" s="26" t="n">
        <f aca="false">B125 - (E125 + F125)</f>
        <v>-5.94519999999994</v>
      </c>
      <c r="H125" s="26" t="n">
        <v>0.0788052</v>
      </c>
      <c r="I125" s="26" t="n">
        <f aca="false">(A125 * $H$297) + $H$298</f>
        <v>0.782556812223392</v>
      </c>
    </row>
    <row r="126" customFormat="false" ht="15.9" hidden="false" customHeight="false" outlineLevel="0" collapsed="false">
      <c r="A126" s="24" t="n">
        <v>40330</v>
      </c>
      <c r="B126" s="25" t="n">
        <v>329.7317</v>
      </c>
      <c r="C126" s="25" t="n">
        <v>340.1297</v>
      </c>
      <c r="D126" s="26" t="n">
        <f aca="false">(A126 * $C$297) + $C$298</f>
        <v>340.199762933076</v>
      </c>
      <c r="E126" s="26" t="n">
        <f aca="false">gtoa_sw_all!B126</f>
        <v>96.5158</v>
      </c>
      <c r="F126" s="26" t="n">
        <f aca="false">gtoa_lw_all!B126</f>
        <v>242.9426</v>
      </c>
      <c r="G126" s="26" t="n">
        <f aca="false">B126 - (E126 + F126)</f>
        <v>-9.72669999999999</v>
      </c>
      <c r="H126" s="26" t="n">
        <v>0.0993678</v>
      </c>
      <c r="I126" s="26" t="n">
        <f aca="false">(A126 * $H$297) + $H$298</f>
        <v>0.786714559148047</v>
      </c>
    </row>
    <row r="127" customFormat="false" ht="15.9" hidden="false" customHeight="false" outlineLevel="0" collapsed="false">
      <c r="A127" s="24" t="n">
        <v>40360</v>
      </c>
      <c r="B127" s="25" t="n">
        <v>329.3575</v>
      </c>
      <c r="C127" s="25" t="n">
        <v>340.1334</v>
      </c>
      <c r="D127" s="26" t="n">
        <f aca="false">(A127 * $C$297) + $C$298</f>
        <v>340.199903136866</v>
      </c>
      <c r="E127" s="26" t="n">
        <f aca="false">gtoa_sw_all!B127</f>
        <v>94.6304</v>
      </c>
      <c r="F127" s="26" t="n">
        <f aca="false">gtoa_lw_all!B127</f>
        <v>244.0738</v>
      </c>
      <c r="G127" s="26" t="n">
        <f aca="false">B127 - (E127 + F127)</f>
        <v>-9.3467</v>
      </c>
      <c r="H127" s="26" t="n">
        <v>0.137373</v>
      </c>
      <c r="I127" s="26" t="n">
        <f aca="false">(A127 * $H$297) + $H$298</f>
        <v>0.790738185204164</v>
      </c>
    </row>
    <row r="128" customFormat="false" ht="15.9" hidden="false" customHeight="false" outlineLevel="0" collapsed="false">
      <c r="A128" s="24" t="n">
        <v>40391</v>
      </c>
      <c r="B128" s="25" t="n">
        <v>331.7195</v>
      </c>
      <c r="C128" s="25" t="n">
        <v>340.1384</v>
      </c>
      <c r="D128" s="26" t="n">
        <f aca="false">(A128 * $C$297) + $C$298</f>
        <v>340.200048014114</v>
      </c>
      <c r="E128" s="26" t="n">
        <f aca="false">gtoa_sw_all!B128</f>
        <v>93.1477</v>
      </c>
      <c r="F128" s="26" t="n">
        <f aca="false">gtoa_lw_all!B128</f>
        <v>244.6206</v>
      </c>
      <c r="G128" s="26" t="n">
        <f aca="false">B128 - (E128 + F128)</f>
        <v>-6.04880000000003</v>
      </c>
      <c r="H128" s="26" t="n">
        <v>0.192597</v>
      </c>
      <c r="I128" s="26" t="n">
        <f aca="false">(A128 * $H$297) + $H$298</f>
        <v>0.79489593212882</v>
      </c>
    </row>
    <row r="129" customFormat="false" ht="15.9" hidden="false" customHeight="false" outlineLevel="0" collapsed="false">
      <c r="A129" s="24" t="n">
        <v>40422</v>
      </c>
      <c r="B129" s="25" t="n">
        <v>336.3116</v>
      </c>
      <c r="C129" s="25" t="n">
        <v>340.1445</v>
      </c>
      <c r="D129" s="26" t="n">
        <f aca="false">(A129 * $C$297) + $C$298</f>
        <v>340.200192891363</v>
      </c>
      <c r="E129" s="26" t="n">
        <f aca="false">gtoa_sw_all!B129</f>
        <v>94.5329</v>
      </c>
      <c r="F129" s="26" t="n">
        <f aca="false">gtoa_lw_all!B129</f>
        <v>242.726</v>
      </c>
      <c r="G129" s="26" t="n">
        <f aca="false">B129 - (E129 + F129)</f>
        <v>-0.947299999999984</v>
      </c>
      <c r="H129" s="26" t="n">
        <v>0.262712</v>
      </c>
      <c r="I129" s="26" t="n">
        <f aca="false">(A129 * $H$297) + $H$298</f>
        <v>0.799053679053475</v>
      </c>
    </row>
    <row r="130" customFormat="false" ht="15.9" hidden="false" customHeight="false" outlineLevel="0" collapsed="false">
      <c r="A130" s="24" t="n">
        <v>40452</v>
      </c>
      <c r="B130" s="25" t="n">
        <v>342.0921</v>
      </c>
      <c r="C130" s="25" t="n">
        <v>340.1506</v>
      </c>
      <c r="D130" s="26" t="n">
        <f aca="false">(A130 * $C$297) + $C$298</f>
        <v>340.200333095152</v>
      </c>
      <c r="E130" s="26" t="n">
        <f aca="false">gtoa_sw_all!B130</f>
        <v>100.3505</v>
      </c>
      <c r="F130" s="26" t="n">
        <f aca="false">gtoa_lw_all!B130</f>
        <v>240.228</v>
      </c>
      <c r="G130" s="26" t="n">
        <f aca="false">B130 - (E130 + F130)</f>
        <v>1.5136</v>
      </c>
      <c r="H130" s="26" t="n">
        <v>0.338601</v>
      </c>
      <c r="I130" s="26" t="n">
        <f aca="false">(A130 * $H$297) + $H$298</f>
        <v>0.803077305109592</v>
      </c>
    </row>
    <row r="131" customFormat="false" ht="15.9" hidden="false" customHeight="false" outlineLevel="0" collapsed="false">
      <c r="A131" s="24" t="n">
        <v>40483</v>
      </c>
      <c r="B131" s="25" t="n">
        <v>347.5782</v>
      </c>
      <c r="C131" s="25" t="n">
        <v>340.1558</v>
      </c>
      <c r="D131" s="26" t="n">
        <f aca="false">(A131 * $C$297) + $C$298</f>
        <v>340.200477972401</v>
      </c>
      <c r="E131" s="26" t="n">
        <f aca="false">gtoa_sw_all!B131</f>
        <v>106.2217</v>
      </c>
      <c r="F131" s="26" t="n">
        <f aca="false">gtoa_lw_all!B131</f>
        <v>238.7045</v>
      </c>
      <c r="G131" s="26" t="n">
        <f aca="false">B131 - (E131 + F131)</f>
        <v>2.65199999999999</v>
      </c>
      <c r="H131" s="26" t="n">
        <v>0.407829</v>
      </c>
      <c r="I131" s="26" t="n">
        <f aca="false">(A131 * $H$297) + $H$298</f>
        <v>0.807235052034248</v>
      </c>
    </row>
    <row r="132" customFormat="false" ht="15.9" hidden="false" customHeight="false" outlineLevel="0" collapsed="false">
      <c r="A132" s="24" t="n">
        <v>40513</v>
      </c>
      <c r="B132" s="25" t="n">
        <v>351.0226</v>
      </c>
      <c r="C132" s="25" t="n">
        <v>340.1593</v>
      </c>
      <c r="D132" s="26" t="n">
        <f aca="false">(A132 * $C$297) + $C$298</f>
        <v>340.20061817619</v>
      </c>
      <c r="E132" s="26" t="n">
        <f aca="false">gtoa_sw_all!B132</f>
        <v>108.1579</v>
      </c>
      <c r="F132" s="26" t="n">
        <f aca="false">gtoa_lw_all!B132</f>
        <v>237.205</v>
      </c>
      <c r="G132" s="26" t="n">
        <f aca="false">B132 - (E132 + F132)</f>
        <v>5.65969999999999</v>
      </c>
      <c r="H132" s="26" t="n">
        <v>0.465887</v>
      </c>
      <c r="I132" s="26" t="n">
        <f aca="false">(A132 * $H$297) + $H$298</f>
        <v>0.811258678090365</v>
      </c>
    </row>
    <row r="133" customFormat="false" ht="15.9" hidden="false" customHeight="false" outlineLevel="0" collapsed="false">
      <c r="A133" s="24" t="n">
        <v>40544</v>
      </c>
      <c r="B133" s="25" t="n">
        <v>351.3193</v>
      </c>
      <c r="C133" s="25" t="n">
        <v>340.1613</v>
      </c>
      <c r="D133" s="26" t="n">
        <f aca="false">(A133 * $C$297) + $C$298</f>
        <v>340.200763053439</v>
      </c>
      <c r="E133" s="26" t="n">
        <f aca="false">gtoa_sw_all!B133</f>
        <v>106.0971</v>
      </c>
      <c r="F133" s="26" t="n">
        <f aca="false">gtoa_lw_all!B133</f>
        <v>236.6464</v>
      </c>
      <c r="G133" s="26" t="n">
        <f aca="false">B133 - (E133 + F133)</f>
        <v>8.57580000000002</v>
      </c>
      <c r="H133" s="26" t="n">
        <v>0.514504</v>
      </c>
      <c r="I133" s="26" t="n">
        <f aca="false">(A133 * $H$297) + $H$298</f>
        <v>0.81541642501502</v>
      </c>
    </row>
    <row r="134" customFormat="false" ht="15.9" hidden="false" customHeight="false" outlineLevel="0" collapsed="false">
      <c r="A134" s="24" t="n">
        <v>40575</v>
      </c>
      <c r="B134" s="25" t="n">
        <v>348.5192</v>
      </c>
      <c r="C134" s="25" t="n">
        <v>340.1626</v>
      </c>
      <c r="D134" s="26" t="n">
        <f aca="false">(A134 * $C$297) + $C$298</f>
        <v>340.200907930688</v>
      </c>
      <c r="E134" s="26" t="n">
        <f aca="false">gtoa_sw_all!B134</f>
        <v>102.0965</v>
      </c>
      <c r="F134" s="26" t="n">
        <f aca="false">gtoa_lw_all!B134</f>
        <v>237.93</v>
      </c>
      <c r="G134" s="26" t="n">
        <f aca="false">B134 - (E134 + F134)</f>
        <v>8.49270000000001</v>
      </c>
      <c r="H134" s="26" t="n">
        <v>0.562448</v>
      </c>
      <c r="I134" s="26" t="n">
        <f aca="false">(A134 * $H$297) + $H$298</f>
        <v>0.819574171939674</v>
      </c>
    </row>
    <row r="135" customFormat="false" ht="15.9" hidden="false" customHeight="false" outlineLevel="0" collapsed="false">
      <c r="A135" s="24" t="n">
        <v>40603</v>
      </c>
      <c r="B135" s="25" t="n">
        <v>343.5713</v>
      </c>
      <c r="C135" s="25" t="n">
        <v>340.164</v>
      </c>
      <c r="D135" s="26" t="n">
        <f aca="false">(A135 * $C$297) + $C$298</f>
        <v>340.201038787558</v>
      </c>
      <c r="E135" s="26" t="n">
        <f aca="false">gtoa_sw_all!B135</f>
        <v>98.2194</v>
      </c>
      <c r="F135" s="26" t="n">
        <f aca="false">gtoa_lw_all!B135</f>
        <v>238.4924</v>
      </c>
      <c r="G135" s="26" t="n">
        <f aca="false">B135 - (E135 + F135)</f>
        <v>6.85950000000003</v>
      </c>
      <c r="H135" s="26" t="n">
        <v>0.608284</v>
      </c>
      <c r="I135" s="26" t="n">
        <f aca="false">(A135 * $H$297) + $H$298</f>
        <v>0.823329556258718</v>
      </c>
    </row>
    <row r="136" customFormat="false" ht="15.9" hidden="false" customHeight="false" outlineLevel="0" collapsed="false">
      <c r="A136" s="24" t="n">
        <v>40634</v>
      </c>
      <c r="B136" s="25" t="n">
        <v>337.8463</v>
      </c>
      <c r="C136" s="25" t="n">
        <v>340.1667</v>
      </c>
      <c r="D136" s="26" t="n">
        <f aca="false">(A136 * $C$297) + $C$298</f>
        <v>340.201183664807</v>
      </c>
      <c r="E136" s="26" t="n">
        <f aca="false">gtoa_sw_all!B136</f>
        <v>97.025</v>
      </c>
      <c r="F136" s="26" t="n">
        <f aca="false">gtoa_lw_all!B136</f>
        <v>238.4247</v>
      </c>
      <c r="G136" s="26" t="n">
        <f aca="false">B136 - (E136 + F136)</f>
        <v>2.39659999999998</v>
      </c>
      <c r="H136" s="26" t="n">
        <v>0.647516</v>
      </c>
      <c r="I136" s="26" t="n">
        <f aca="false">(A136 * $H$297) + $H$298</f>
        <v>0.827487303183373</v>
      </c>
    </row>
    <row r="137" customFormat="false" ht="15.9" hidden="false" customHeight="false" outlineLevel="0" collapsed="false">
      <c r="A137" s="24" t="n">
        <v>40664</v>
      </c>
      <c r="B137" s="25" t="n">
        <v>332.8571</v>
      </c>
      <c r="C137" s="25" t="n">
        <v>340.171</v>
      </c>
      <c r="D137" s="26" t="n">
        <f aca="false">(A137 * $C$297) + $C$298</f>
        <v>340.201323868596</v>
      </c>
      <c r="E137" s="26" t="n">
        <f aca="false">gtoa_sw_all!B137</f>
        <v>97.5217</v>
      </c>
      <c r="F137" s="26" t="n">
        <f aca="false">gtoa_lw_all!B137</f>
        <v>239.6044</v>
      </c>
      <c r="G137" s="26" t="n">
        <f aca="false">B137 - (E137 + F137)</f>
        <v>-4.26900000000001</v>
      </c>
      <c r="H137" s="26" t="n">
        <v>0.68562</v>
      </c>
      <c r="I137" s="26" t="n">
        <f aca="false">(A137 * $H$297) + $H$298</f>
        <v>0.83151092923949</v>
      </c>
    </row>
    <row r="138" customFormat="false" ht="15.9" hidden="false" customHeight="false" outlineLevel="0" collapsed="false">
      <c r="A138" s="24" t="n">
        <v>40695</v>
      </c>
      <c r="B138" s="25" t="n">
        <v>329.8167</v>
      </c>
      <c r="C138" s="25" t="n">
        <v>340.1762</v>
      </c>
      <c r="D138" s="26" t="n">
        <f aca="false">(A138 * $C$297) + $C$298</f>
        <v>340.201468745845</v>
      </c>
      <c r="E138" s="26" t="n">
        <f aca="false">gtoa_sw_all!B138</f>
        <v>96.9202</v>
      </c>
      <c r="F138" s="26" t="n">
        <f aca="false">gtoa_lw_all!B138</f>
        <v>242.388</v>
      </c>
      <c r="G138" s="26" t="n">
        <f aca="false">B138 - (E138 + F138)</f>
        <v>-9.49149999999997</v>
      </c>
      <c r="H138" s="26" t="n">
        <v>0.730728</v>
      </c>
      <c r="I138" s="26" t="n">
        <f aca="false">(A138 * $H$297) + $H$298</f>
        <v>0.835668676164145</v>
      </c>
    </row>
    <row r="139" customFormat="false" ht="15.9" hidden="false" customHeight="false" outlineLevel="0" collapsed="false">
      <c r="A139" s="24" t="n">
        <v>40725</v>
      </c>
      <c r="B139" s="25" t="n">
        <v>329.354</v>
      </c>
      <c r="C139" s="25" t="n">
        <v>340.1809</v>
      </c>
      <c r="D139" s="26" t="n">
        <f aca="false">(A139 * $C$297) + $C$298</f>
        <v>340.201608949634</v>
      </c>
      <c r="E139" s="26" t="n">
        <f aca="false">gtoa_sw_all!B139</f>
        <v>93.749</v>
      </c>
      <c r="F139" s="26" t="n">
        <f aca="false">gtoa_lw_all!B139</f>
        <v>244.5903</v>
      </c>
      <c r="G139" s="26" t="n">
        <f aca="false">B139 - (E139 + F139)</f>
        <v>-8.9853</v>
      </c>
      <c r="H139" s="26" t="n">
        <v>0.779853</v>
      </c>
      <c r="I139" s="26" t="n">
        <f aca="false">(A139 * $H$297) + $H$298</f>
        <v>0.839692302220263</v>
      </c>
    </row>
    <row r="140" customFormat="false" ht="15.9" hidden="false" customHeight="false" outlineLevel="0" collapsed="false">
      <c r="A140" s="24" t="n">
        <v>40756</v>
      </c>
      <c r="B140" s="25" t="n">
        <v>331.6867</v>
      </c>
      <c r="C140" s="25" t="n">
        <v>340.1838</v>
      </c>
      <c r="D140" s="26" t="n">
        <f aca="false">(A140 * $C$297) + $C$298</f>
        <v>340.201753826883</v>
      </c>
      <c r="E140" s="26" t="n">
        <f aca="false">gtoa_sw_all!B140</f>
        <v>92.2211</v>
      </c>
      <c r="F140" s="26" t="n">
        <f aca="false">gtoa_lw_all!B140</f>
        <v>244.8483</v>
      </c>
      <c r="G140" s="26" t="n">
        <f aca="false">B140 - (E140 + F140)</f>
        <v>-5.3827</v>
      </c>
      <c r="H140" s="26" t="n">
        <v>0.825756</v>
      </c>
      <c r="I140" s="26" t="n">
        <f aca="false">(A140 * $H$297) + $H$298</f>
        <v>0.843850049144918</v>
      </c>
    </row>
    <row r="141" customFormat="false" ht="15.9" hidden="false" customHeight="false" outlineLevel="0" collapsed="false">
      <c r="A141" s="24" t="n">
        <v>40787</v>
      </c>
      <c r="B141" s="25" t="n">
        <v>336.2689</v>
      </c>
      <c r="C141" s="25" t="n">
        <v>340.1842</v>
      </c>
      <c r="D141" s="26" t="n">
        <f aca="false">(A141 * $C$297) + $C$298</f>
        <v>340.201898704132</v>
      </c>
      <c r="E141" s="26" t="n">
        <f aca="false">gtoa_sw_all!B141</f>
        <v>93.8415</v>
      </c>
      <c r="F141" s="26" t="n">
        <f aca="false">gtoa_lw_all!B141</f>
        <v>243.7895</v>
      </c>
      <c r="G141" s="26" t="n">
        <f aca="false">B141 - (E141 + F141)</f>
        <v>-1.3621</v>
      </c>
      <c r="H141" s="26" t="n">
        <v>0.866727</v>
      </c>
      <c r="I141" s="26" t="n">
        <f aca="false">(A141 * $H$297) + $H$298</f>
        <v>0.848007796069573</v>
      </c>
    </row>
    <row r="142" customFormat="false" ht="15.9" hidden="false" customHeight="false" outlineLevel="0" collapsed="false">
      <c r="A142" s="24" t="n">
        <v>40817</v>
      </c>
      <c r="B142" s="25" t="n">
        <v>342.1245</v>
      </c>
      <c r="C142" s="25" t="n">
        <v>340.1824</v>
      </c>
      <c r="D142" s="26" t="n">
        <f aca="false">(A142 * $C$297) + $C$298</f>
        <v>340.202038907921</v>
      </c>
      <c r="E142" s="26" t="n">
        <f aca="false">gtoa_sw_all!B142</f>
        <v>99.1668</v>
      </c>
      <c r="F142" s="26" t="n">
        <f aca="false">gtoa_lw_all!B142</f>
        <v>239.8631</v>
      </c>
      <c r="G142" s="26" t="n">
        <f aca="false">B142 - (E142 + F142)</f>
        <v>3.09460000000001</v>
      </c>
      <c r="H142" s="26" t="n">
        <v>0.907209</v>
      </c>
      <c r="I142" s="26" t="n">
        <f aca="false">(A142 * $H$297) + $H$298</f>
        <v>0.85203142212569</v>
      </c>
    </row>
    <row r="143" customFormat="false" ht="15.9" hidden="false" customHeight="false" outlineLevel="0" collapsed="false">
      <c r="A143" s="24" t="n">
        <v>40848</v>
      </c>
      <c r="B143" s="25" t="n">
        <v>347.6605</v>
      </c>
      <c r="C143" s="25" t="n">
        <v>340.1799</v>
      </c>
      <c r="D143" s="26" t="n">
        <f aca="false">(A143 * $C$297) + $C$298</f>
        <v>340.20218378517</v>
      </c>
      <c r="E143" s="26" t="n">
        <f aca="false">gtoa_sw_all!B143</f>
        <v>106.0364</v>
      </c>
      <c r="F143" s="26" t="n">
        <f aca="false">gtoa_lw_all!B143</f>
        <v>237.6436</v>
      </c>
      <c r="G143" s="26" t="n">
        <f aca="false">B143 - (E143 + F143)</f>
        <v>3.98050000000001</v>
      </c>
      <c r="H143" s="26" t="n">
        <v>0.951123</v>
      </c>
      <c r="I143" s="26" t="n">
        <f aca="false">(A143 * $H$297) + $H$298</f>
        <v>0.856189169050346</v>
      </c>
    </row>
    <row r="144" customFormat="false" ht="15.9" hidden="false" customHeight="false" outlineLevel="0" collapsed="false">
      <c r="A144" s="24" t="n">
        <v>40878</v>
      </c>
      <c r="B144" s="25" t="n">
        <v>351.1657</v>
      </c>
      <c r="C144" s="25" t="n">
        <v>340.1786</v>
      </c>
      <c r="D144" s="26" t="n">
        <f aca="false">(A144 * $C$297) + $C$298</f>
        <v>340.202323988959</v>
      </c>
      <c r="E144" s="26" t="n">
        <f aca="false">gtoa_sw_all!B144</f>
        <v>109.3218</v>
      </c>
      <c r="F144" s="26" t="n">
        <f aca="false">gtoa_lw_all!B144</f>
        <v>237.0462</v>
      </c>
      <c r="G144" s="26" t="n">
        <f aca="false">B144 - (E144 + F144)</f>
        <v>4.79770000000002</v>
      </c>
      <c r="H144" s="26" t="n">
        <v>0.995555</v>
      </c>
      <c r="I144" s="26" t="n">
        <f aca="false">(A144 * $H$297) + $H$298</f>
        <v>0.860212795106463</v>
      </c>
    </row>
    <row r="145" customFormat="false" ht="15.9" hidden="false" customHeight="false" outlineLevel="0" collapsed="false">
      <c r="A145" s="24" t="n">
        <v>40909</v>
      </c>
      <c r="B145" s="25" t="n">
        <v>351.4487</v>
      </c>
      <c r="C145" s="25" t="n">
        <v>340.1802</v>
      </c>
      <c r="D145" s="26" t="n">
        <f aca="false">(A145 * $C$297) + $C$298</f>
        <v>340.202468866208</v>
      </c>
      <c r="E145" s="26" t="n">
        <f aca="false">gtoa_sw_all!B145</f>
        <v>105.5523</v>
      </c>
      <c r="F145" s="26" t="n">
        <f aca="false">gtoa_lw_all!B145</f>
        <v>237.1559</v>
      </c>
      <c r="G145" s="26" t="n">
        <f aca="false">B145 - (E145 + F145)</f>
        <v>8.74049999999994</v>
      </c>
      <c r="H145" s="26" t="n">
        <v>1.03983</v>
      </c>
      <c r="I145" s="26" t="n">
        <f aca="false">(A145 * $H$297) + $H$298</f>
        <v>0.864370542031118</v>
      </c>
    </row>
    <row r="146" customFormat="false" ht="15.9" hidden="false" customHeight="false" outlineLevel="0" collapsed="false">
      <c r="A146" s="24" t="n">
        <v>40940</v>
      </c>
      <c r="B146" s="25" t="n">
        <v>348.5862</v>
      </c>
      <c r="C146" s="25" t="n">
        <v>340.1855</v>
      </c>
      <c r="D146" s="26" t="n">
        <f aca="false">(A146 * $C$297) + $C$298</f>
        <v>340.202613743457</v>
      </c>
      <c r="E146" s="26" t="n">
        <f aca="false">gtoa_sw_all!B146</f>
        <v>101.2347</v>
      </c>
      <c r="F146" s="26" t="n">
        <f aca="false">gtoa_lw_all!B146</f>
        <v>236.6841</v>
      </c>
      <c r="G146" s="26" t="n">
        <f aca="false">B146 - (E146 + F146)</f>
        <v>10.6674</v>
      </c>
      <c r="H146" s="26" t="n">
        <v>1.08618</v>
      </c>
      <c r="I146" s="26" t="n">
        <f aca="false">(A146 * $H$297) + $H$298</f>
        <v>0.868528288955774</v>
      </c>
    </row>
    <row r="147" customFormat="false" ht="15.9" hidden="false" customHeight="false" outlineLevel="0" collapsed="false">
      <c r="A147" s="24" t="n">
        <v>40969</v>
      </c>
      <c r="B147" s="25" t="n">
        <v>343.4825</v>
      </c>
      <c r="C147" s="25" t="n">
        <v>340.1936</v>
      </c>
      <c r="D147" s="26" t="n">
        <f aca="false">(A147 * $C$297) + $C$298</f>
        <v>340.202749273786</v>
      </c>
      <c r="E147" s="26" t="n">
        <f aca="false">gtoa_sw_all!B147</f>
        <v>99.1475</v>
      </c>
      <c r="F147" s="26" t="n">
        <f aca="false">gtoa_lw_all!B147</f>
        <v>237.6371</v>
      </c>
      <c r="G147" s="26" t="n">
        <f aca="false">B147 - (E147 + F147)</f>
        <v>6.6979</v>
      </c>
      <c r="H147" s="26" t="n">
        <v>1.13397</v>
      </c>
      <c r="I147" s="26" t="n">
        <f aca="false">(A147 * $H$297) + $H$298</f>
        <v>0.872417794143353</v>
      </c>
    </row>
    <row r="148" customFormat="false" ht="15.9" hidden="false" customHeight="false" outlineLevel="0" collapsed="false">
      <c r="A148" s="24" t="n">
        <v>41000</v>
      </c>
      <c r="B148" s="25" t="n">
        <v>337.6997</v>
      </c>
      <c r="C148" s="25" t="n">
        <v>340.2027</v>
      </c>
      <c r="D148" s="26" t="n">
        <f aca="false">(A148 * $C$297) + $C$298</f>
        <v>340.202894151035</v>
      </c>
      <c r="E148" s="26" t="n">
        <f aca="false">gtoa_sw_all!B148</f>
        <v>97.0427</v>
      </c>
      <c r="F148" s="26" t="n">
        <f aca="false">gtoa_lw_all!B148</f>
        <v>238.0824</v>
      </c>
      <c r="G148" s="26" t="n">
        <f aca="false">B148 - (E148 + F148)</f>
        <v>2.57460000000003</v>
      </c>
      <c r="H148" s="26" t="n">
        <v>1.17626</v>
      </c>
      <c r="I148" s="26" t="n">
        <f aca="false">(A148 * $H$297) + $H$298</f>
        <v>0.876575541068008</v>
      </c>
    </row>
    <row r="149" customFormat="false" ht="15.9" hidden="false" customHeight="false" outlineLevel="0" collapsed="false">
      <c r="A149" s="24" t="n">
        <v>41030</v>
      </c>
      <c r="B149" s="25" t="n">
        <v>332.7159</v>
      </c>
      <c r="C149" s="25" t="n">
        <v>340.2107</v>
      </c>
      <c r="D149" s="26" t="n">
        <f aca="false">(A149 * $C$297) + $C$298</f>
        <v>340.203034354824</v>
      </c>
      <c r="E149" s="26" t="n">
        <f aca="false">gtoa_sw_all!B149</f>
        <v>96.2948</v>
      </c>
      <c r="F149" s="26" t="n">
        <f aca="false">gtoa_lw_all!B149</f>
        <v>240.6227</v>
      </c>
      <c r="G149" s="26" t="n">
        <f aca="false">B149 - (E149 + F149)</f>
        <v>-4.20160000000004</v>
      </c>
      <c r="H149" s="26" t="n">
        <v>1.20109</v>
      </c>
      <c r="I149" s="26" t="n">
        <f aca="false">(A149 * $H$297) + $H$298</f>
        <v>0.880599167124126</v>
      </c>
    </row>
    <row r="150" customFormat="false" ht="15.9" hidden="false" customHeight="false" outlineLevel="0" collapsed="false">
      <c r="A150" s="24" t="n">
        <v>41061</v>
      </c>
      <c r="B150" s="25" t="n">
        <v>329.762</v>
      </c>
      <c r="C150" s="25" t="n">
        <v>340.216</v>
      </c>
      <c r="D150" s="26" t="n">
        <f aca="false">(A150 * $C$297) + $C$298</f>
        <v>340.203179232073</v>
      </c>
      <c r="E150" s="26" t="n">
        <f aca="false">gtoa_sw_all!B150</f>
        <v>95.1632</v>
      </c>
      <c r="F150" s="26" t="n">
        <f aca="false">gtoa_lw_all!B150</f>
        <v>243.342</v>
      </c>
      <c r="G150" s="26" t="n">
        <f aca="false">B150 - (E150 + F150)</f>
        <v>-8.7432</v>
      </c>
      <c r="H150" s="26" t="n">
        <v>1.20299</v>
      </c>
      <c r="I150" s="26" t="n">
        <f aca="false">(A150 * $H$297) + $H$298</f>
        <v>0.884756914048781</v>
      </c>
    </row>
    <row r="151" customFormat="false" ht="15.9" hidden="false" customHeight="false" outlineLevel="0" collapsed="false">
      <c r="A151" s="24" t="n">
        <v>41091</v>
      </c>
      <c r="B151" s="25" t="n">
        <v>329.359</v>
      </c>
      <c r="C151" s="25" t="n">
        <v>340.2182</v>
      </c>
      <c r="D151" s="26" t="n">
        <f aca="false">(A151 * $C$297) + $C$298</f>
        <v>340.203319435862</v>
      </c>
      <c r="E151" s="26" t="n">
        <f aca="false">gtoa_sw_all!B151</f>
        <v>93.8727</v>
      </c>
      <c r="F151" s="26" t="n">
        <f aca="false">gtoa_lw_all!B151</f>
        <v>243.6809</v>
      </c>
      <c r="G151" s="26" t="n">
        <f aca="false">B151 - (E151 + F151)</f>
        <v>-8.19460000000004</v>
      </c>
      <c r="H151" s="26" t="n">
        <v>1.18581</v>
      </c>
      <c r="I151" s="26" t="n">
        <f aca="false">(A151 * $H$297) + $H$298</f>
        <v>0.888780540104899</v>
      </c>
    </row>
    <row r="152" customFormat="false" ht="15.9" hidden="false" customHeight="false" outlineLevel="0" collapsed="false">
      <c r="A152" s="24" t="n">
        <v>41122</v>
      </c>
      <c r="B152" s="25" t="n">
        <v>331.8763</v>
      </c>
      <c r="C152" s="25" t="n">
        <v>340.2182</v>
      </c>
      <c r="D152" s="26" t="n">
        <f aca="false">(A152 * $C$297) + $C$298</f>
        <v>340.203464313111</v>
      </c>
      <c r="E152" s="26" t="n">
        <f aca="false">gtoa_sw_all!B152</f>
        <v>92.4504</v>
      </c>
      <c r="F152" s="26" t="n">
        <f aca="false">gtoa_lw_all!B152</f>
        <v>243.9562</v>
      </c>
      <c r="G152" s="26" t="n">
        <f aca="false">B152 - (E152 + F152)</f>
        <v>-4.53030000000001</v>
      </c>
      <c r="H152" s="26" t="n">
        <v>1.15108</v>
      </c>
      <c r="I152" s="26" t="n">
        <f aca="false">(A152 * $H$297) + $H$298</f>
        <v>0.892938287029554</v>
      </c>
    </row>
    <row r="153" customFormat="false" ht="15.9" hidden="false" customHeight="false" outlineLevel="0" collapsed="false">
      <c r="A153" s="24" t="n">
        <v>41153</v>
      </c>
      <c r="B153" s="25" t="n">
        <v>336.5304</v>
      </c>
      <c r="C153" s="25" t="n">
        <v>340.2178</v>
      </c>
      <c r="D153" s="26" t="n">
        <f aca="false">(A153 * $C$297) + $C$298</f>
        <v>340.20360919036</v>
      </c>
      <c r="E153" s="26" t="n">
        <f aca="false">gtoa_sw_all!B153</f>
        <v>94.2109</v>
      </c>
      <c r="F153" s="26" t="n">
        <f aca="false">gtoa_lw_all!B153</f>
        <v>242.9769</v>
      </c>
      <c r="G153" s="26" t="n">
        <f aca="false">B153 - (E153 + F153)</f>
        <v>-0.657399999999996</v>
      </c>
      <c r="H153" s="26" t="n">
        <v>1.09746</v>
      </c>
      <c r="I153" s="26" t="n">
        <f aca="false">(A153 * $H$297) + $H$298</f>
        <v>0.897096033954209</v>
      </c>
    </row>
    <row r="154" customFormat="false" ht="15.9" hidden="false" customHeight="false" outlineLevel="0" collapsed="false">
      <c r="A154" s="24" t="n">
        <v>41183</v>
      </c>
      <c r="B154" s="25" t="n">
        <v>342.313</v>
      </c>
      <c r="C154" s="25" t="n">
        <v>340.2186</v>
      </c>
      <c r="D154" s="26" t="n">
        <f aca="false">(A154 * $C$297) + $C$298</f>
        <v>340.203749394149</v>
      </c>
      <c r="E154" s="26" t="n">
        <f aca="false">gtoa_sw_all!B154</f>
        <v>98.9304</v>
      </c>
      <c r="F154" s="26" t="n">
        <f aca="false">gtoa_lw_all!B154</f>
        <v>240.7614</v>
      </c>
      <c r="G154" s="26" t="n">
        <f aca="false">B154 - (E154 + F154)</f>
        <v>2.62119999999999</v>
      </c>
      <c r="H154" s="26" t="n">
        <v>1.03165</v>
      </c>
      <c r="I154" s="26" t="n">
        <f aca="false">(A154 * $H$297) + $H$298</f>
        <v>0.901119660010326</v>
      </c>
    </row>
    <row r="155" customFormat="false" ht="15.9" hidden="false" customHeight="false" outlineLevel="0" collapsed="false">
      <c r="A155" s="24" t="n">
        <v>41214</v>
      </c>
      <c r="B155" s="25" t="n">
        <v>347.7804</v>
      </c>
      <c r="C155" s="25" t="n">
        <v>340.2213</v>
      </c>
      <c r="D155" s="26" t="n">
        <f aca="false">(A155 * $C$297) + $C$298</f>
        <v>340.203894271398</v>
      </c>
      <c r="E155" s="26" t="n">
        <f aca="false">gtoa_sw_all!B155</f>
        <v>105.6235</v>
      </c>
      <c r="F155" s="26" t="n">
        <f aca="false">gtoa_lw_all!B155</f>
        <v>237.5916</v>
      </c>
      <c r="G155" s="26" t="n">
        <f aca="false">B155 - (E155 + F155)</f>
        <v>4.56529999999998</v>
      </c>
      <c r="H155" s="26" t="n">
        <v>0.972203</v>
      </c>
      <c r="I155" s="26" t="n">
        <f aca="false">(A155 * $H$297) + $H$298</f>
        <v>0.905277406934982</v>
      </c>
    </row>
    <row r="156" customFormat="false" ht="15.9" hidden="false" customHeight="false" outlineLevel="0" collapsed="false">
      <c r="A156" s="24" t="n">
        <v>41244</v>
      </c>
      <c r="B156" s="25" t="n">
        <v>351.1782</v>
      </c>
      <c r="C156" s="25" t="n">
        <v>340.2257</v>
      </c>
      <c r="D156" s="26" t="n">
        <f aca="false">(A156 * $C$297) + $C$298</f>
        <v>340.204034475187</v>
      </c>
      <c r="E156" s="26" t="n">
        <f aca="false">gtoa_sw_all!B156</f>
        <v>107.6671</v>
      </c>
      <c r="F156" s="26" t="n">
        <f aca="false">gtoa_lw_all!B156</f>
        <v>236.4538</v>
      </c>
      <c r="G156" s="26" t="n">
        <f aca="false">B156 - (E156 + F156)</f>
        <v>7.0573</v>
      </c>
      <c r="H156" s="26" t="n">
        <v>0.923478</v>
      </c>
      <c r="I156" s="26" t="n">
        <f aca="false">(A156 * $H$297) + $H$298</f>
        <v>0.909301032991099</v>
      </c>
    </row>
    <row r="157" customFormat="false" ht="15.9" hidden="false" customHeight="false" outlineLevel="0" collapsed="false">
      <c r="A157" s="24" t="n">
        <v>41275</v>
      </c>
      <c r="B157" s="25" t="n">
        <v>351.3618</v>
      </c>
      <c r="C157" s="25" t="n">
        <v>340.2303</v>
      </c>
      <c r="D157" s="26" t="n">
        <f aca="false">(A157 * $C$297) + $C$298</f>
        <v>340.204179352436</v>
      </c>
      <c r="E157" s="26" t="n">
        <f aca="false">gtoa_sw_all!B157</f>
        <v>106.5272</v>
      </c>
      <c r="F157" s="26" t="n">
        <f aca="false">gtoa_lw_all!B157</f>
        <v>238.0587</v>
      </c>
      <c r="G157" s="26" t="n">
        <f aca="false">B157 - (E157 + F157)</f>
        <v>6.77590000000004</v>
      </c>
      <c r="H157" s="26" t="n">
        <v>0.877587</v>
      </c>
      <c r="I157" s="26" t="n">
        <f aca="false">(A157 * $H$297) + $H$298</f>
        <v>0.913458779915754</v>
      </c>
    </row>
    <row r="158" customFormat="false" ht="15.9" hidden="false" customHeight="false" outlineLevel="0" collapsed="false">
      <c r="A158" s="24" t="n">
        <v>41306</v>
      </c>
      <c r="B158" s="25" t="n">
        <v>348.5085</v>
      </c>
      <c r="C158" s="25" t="n">
        <v>340.2336</v>
      </c>
      <c r="D158" s="26" t="n">
        <f aca="false">(A158 * $C$297) + $C$298</f>
        <v>340.204324229685</v>
      </c>
      <c r="E158" s="26" t="n">
        <f aca="false">gtoa_sw_all!B158</f>
        <v>102.0342</v>
      </c>
      <c r="F158" s="26" t="n">
        <f aca="false">gtoa_lw_all!B158</f>
        <v>237.9955</v>
      </c>
      <c r="G158" s="26" t="n">
        <f aca="false">B158 - (E158 + F158)</f>
        <v>8.47880000000004</v>
      </c>
      <c r="H158" s="26" t="n">
        <v>0.83063</v>
      </c>
      <c r="I158" s="26" t="n">
        <f aca="false">(A158 * $H$297) + $H$298</f>
        <v>0.917616526840408</v>
      </c>
    </row>
    <row r="159" customFormat="false" ht="15.9" hidden="false" customHeight="false" outlineLevel="0" collapsed="false">
      <c r="A159" s="24" t="n">
        <v>41334</v>
      </c>
      <c r="B159" s="25" t="n">
        <v>343.5305</v>
      </c>
      <c r="C159" s="25" t="n">
        <v>340.2352</v>
      </c>
      <c r="D159" s="26" t="n">
        <f aca="false">(A159 * $C$297) + $C$298</f>
        <v>340.204455086555</v>
      </c>
      <c r="E159" s="26" t="n">
        <f aca="false">gtoa_sw_all!B159</f>
        <v>98.5184</v>
      </c>
      <c r="F159" s="26" t="n">
        <f aca="false">gtoa_lw_all!B159</f>
        <v>237.6743</v>
      </c>
      <c r="G159" s="26" t="n">
        <f aca="false">B159 - (E159 + F159)</f>
        <v>7.33780000000002</v>
      </c>
      <c r="H159" s="26" t="n">
        <v>0.783607</v>
      </c>
      <c r="I159" s="26" t="n">
        <f aca="false">(A159 * $H$297) + $H$298</f>
        <v>0.921371911159452</v>
      </c>
    </row>
    <row r="160" customFormat="false" ht="15.9" hidden="false" customHeight="false" outlineLevel="0" collapsed="false">
      <c r="A160" s="24" t="n">
        <v>41365</v>
      </c>
      <c r="B160" s="25" t="n">
        <v>337.6891</v>
      </c>
      <c r="C160" s="25" t="n">
        <v>340.2346</v>
      </c>
      <c r="D160" s="26" t="n">
        <f aca="false">(A160 * $C$297) + $C$298</f>
        <v>340.204599963804</v>
      </c>
      <c r="E160" s="26" t="n">
        <f aca="false">gtoa_sw_all!B160</f>
        <v>97.4217</v>
      </c>
      <c r="F160" s="26" t="n">
        <f aca="false">gtoa_lw_all!B160</f>
        <v>238.9659</v>
      </c>
      <c r="G160" s="26" t="n">
        <f aca="false">B160 - (E160 + F160)</f>
        <v>1.30149999999998</v>
      </c>
      <c r="H160" s="26" t="n">
        <v>0.740111</v>
      </c>
      <c r="I160" s="26" t="n">
        <f aca="false">(A160 * $H$297) + $H$298</f>
        <v>0.925529658084107</v>
      </c>
    </row>
    <row r="161" customFormat="false" ht="15.9" hidden="false" customHeight="false" outlineLevel="0" collapsed="false">
      <c r="A161" s="24" t="n">
        <v>41395</v>
      </c>
      <c r="B161" s="25" t="n">
        <v>332.7948</v>
      </c>
      <c r="C161" s="25" t="n">
        <v>340.2326</v>
      </c>
      <c r="D161" s="26" t="n">
        <f aca="false">(A161 * $C$297) + $C$298</f>
        <v>340.204740167593</v>
      </c>
      <c r="E161" s="26" t="n">
        <f aca="false">gtoa_sw_all!B161</f>
        <v>97.1841</v>
      </c>
      <c r="F161" s="26" t="n">
        <f aca="false">gtoa_lw_all!B161</f>
        <v>240.4144</v>
      </c>
      <c r="G161" s="26" t="n">
        <f aca="false">B161 - (E161 + F161)</f>
        <v>-4.80369999999999</v>
      </c>
      <c r="H161" s="26" t="n">
        <v>0.702312</v>
      </c>
      <c r="I161" s="26" t="n">
        <f aca="false">(A161 * $H$297) + $H$298</f>
        <v>0.929553284140225</v>
      </c>
    </row>
    <row r="162" customFormat="false" ht="15.9" hidden="false" customHeight="false" outlineLevel="0" collapsed="false">
      <c r="A162" s="24" t="n">
        <v>41426</v>
      </c>
      <c r="B162" s="25" t="n">
        <v>329.8232</v>
      </c>
      <c r="C162" s="25" t="n">
        <v>340.2306</v>
      </c>
      <c r="D162" s="26" t="n">
        <f aca="false">(A162 * $C$297) + $C$298</f>
        <v>340.204885044842</v>
      </c>
      <c r="E162" s="26" t="n">
        <f aca="false">gtoa_sw_all!B162</f>
        <v>96.6059</v>
      </c>
      <c r="F162" s="26" t="n">
        <f aca="false">gtoa_lw_all!B162</f>
        <v>242.8182</v>
      </c>
      <c r="G162" s="26" t="n">
        <f aca="false">B162 - (E162 + F162)</f>
        <v>-9.60090000000002</v>
      </c>
      <c r="H162" s="26" t="n">
        <v>0.671984</v>
      </c>
      <c r="I162" s="26" t="n">
        <f aca="false">(A162 * $H$297) + $H$298</f>
        <v>0.933711031064879</v>
      </c>
    </row>
    <row r="163" customFormat="false" ht="15.9" hidden="false" customHeight="false" outlineLevel="0" collapsed="false">
      <c r="A163" s="24" t="n">
        <v>41456</v>
      </c>
      <c r="B163" s="25" t="n">
        <v>329.486</v>
      </c>
      <c r="C163" s="25" t="n">
        <v>340.2304</v>
      </c>
      <c r="D163" s="26" t="n">
        <f aca="false">(A163 * $C$297) + $C$298</f>
        <v>340.205025248631</v>
      </c>
      <c r="E163" s="26" t="n">
        <f aca="false">gtoa_sw_all!B163</f>
        <v>94.2864</v>
      </c>
      <c r="F163" s="26" t="n">
        <f aca="false">gtoa_lw_all!B163</f>
        <v>243.5586</v>
      </c>
      <c r="G163" s="26" t="n">
        <f aca="false">B163 - (E163 + F163)</f>
        <v>-8.35900000000004</v>
      </c>
      <c r="H163" s="26" t="n">
        <v>0.655175</v>
      </c>
      <c r="I163" s="26" t="n">
        <f aca="false">(A163 * $H$297) + $H$298</f>
        <v>0.937734657120997</v>
      </c>
    </row>
    <row r="164" customFormat="false" ht="15.9" hidden="false" customHeight="false" outlineLevel="0" collapsed="false">
      <c r="A164" s="24" t="n">
        <v>41487</v>
      </c>
      <c r="B164" s="25" t="n">
        <v>331.8762</v>
      </c>
      <c r="C164" s="25" t="n">
        <v>340.2329</v>
      </c>
      <c r="D164" s="26" t="n">
        <f aca="false">(A164 * $C$297) + $C$298</f>
        <v>340.20517012588</v>
      </c>
      <c r="E164" s="26" t="n">
        <f aca="false">gtoa_sw_all!B164</f>
        <v>92.2515</v>
      </c>
      <c r="F164" s="26" t="n">
        <f aca="false">gtoa_lw_all!B164</f>
        <v>244.5648</v>
      </c>
      <c r="G164" s="26" t="n">
        <f aca="false">B164 - (E164 + F164)</f>
        <v>-4.94009999999997</v>
      </c>
      <c r="H164" s="26" t="n">
        <v>0.659317</v>
      </c>
      <c r="I164" s="26" t="n">
        <f aca="false">(A164 * $H$297) + $H$298</f>
        <v>0.941892404045652</v>
      </c>
    </row>
    <row r="165" customFormat="false" ht="15.9" hidden="false" customHeight="false" outlineLevel="0" collapsed="false">
      <c r="A165" s="24" t="n">
        <v>41518</v>
      </c>
      <c r="B165" s="25" t="n">
        <v>336.5026</v>
      </c>
      <c r="C165" s="25" t="n">
        <v>340.2376</v>
      </c>
      <c r="D165" s="26" t="n">
        <f aca="false">(A165 * $C$297) + $C$298</f>
        <v>340.205315003129</v>
      </c>
      <c r="E165" s="26" t="n">
        <f aca="false">gtoa_sw_all!B165</f>
        <v>94.5503</v>
      </c>
      <c r="F165" s="26" t="n">
        <f aca="false">gtoa_lw_all!B165</f>
        <v>242.7409</v>
      </c>
      <c r="G165" s="26" t="n">
        <f aca="false">B165 - (E165 + F165)</f>
        <v>-0.788600000000031</v>
      </c>
      <c r="H165" s="26" t="n">
        <v>0.68282</v>
      </c>
      <c r="I165" s="26" t="n">
        <f aca="false">(A165 * $H$297) + $H$298</f>
        <v>0.946050150970307</v>
      </c>
    </row>
    <row r="166" customFormat="false" ht="15.9" hidden="false" customHeight="false" outlineLevel="0" collapsed="false">
      <c r="A166" s="24" t="n">
        <v>41548</v>
      </c>
      <c r="B166" s="25" t="n">
        <v>342.2355</v>
      </c>
      <c r="C166" s="25" t="n">
        <v>340.2436</v>
      </c>
      <c r="D166" s="26" t="n">
        <f aca="false">(A166 * $C$297) + $C$298</f>
        <v>340.205455206918</v>
      </c>
      <c r="E166" s="26" t="n">
        <f aca="false">gtoa_sw_all!B166</f>
        <v>99.8171</v>
      </c>
      <c r="F166" s="26" t="n">
        <f aca="false">gtoa_lw_all!B166</f>
        <v>240.8554</v>
      </c>
      <c r="G166" s="26" t="n">
        <f aca="false">B166 - (E166 + F166)</f>
        <v>1.56299999999999</v>
      </c>
      <c r="H166" s="26" t="n">
        <v>0.711065</v>
      </c>
      <c r="I166" s="26" t="n">
        <f aca="false">(A166 * $H$297) + $H$298</f>
        <v>0.950073777026425</v>
      </c>
    </row>
    <row r="167" customFormat="false" ht="15.9" hidden="false" customHeight="false" outlineLevel="0" collapsed="false">
      <c r="A167" s="24" t="n">
        <v>41579</v>
      </c>
      <c r="B167" s="25" t="n">
        <v>347.6927</v>
      </c>
      <c r="C167" s="25" t="n">
        <v>340.2495</v>
      </c>
      <c r="D167" s="26" t="n">
        <f aca="false">(A167 * $C$297) + $C$298</f>
        <v>340.205600084167</v>
      </c>
      <c r="E167" s="26" t="n">
        <f aca="false">gtoa_sw_all!B167</f>
        <v>106.0316</v>
      </c>
      <c r="F167" s="26" t="n">
        <f aca="false">gtoa_lw_all!B167</f>
        <v>237.7861</v>
      </c>
      <c r="G167" s="26" t="n">
        <f aca="false">B167 - (E167 + F167)</f>
        <v>3.875</v>
      </c>
      <c r="H167" s="26" t="n">
        <v>0.730276</v>
      </c>
      <c r="I167" s="26" t="n">
        <f aca="false">(A167 * $H$297) + $H$298</f>
        <v>0.95423152395108</v>
      </c>
    </row>
    <row r="168" customFormat="false" ht="15.9" hidden="false" customHeight="false" outlineLevel="0" collapsed="false">
      <c r="A168" s="24" t="n">
        <v>41609</v>
      </c>
      <c r="B168" s="25" t="n">
        <v>351.1873</v>
      </c>
      <c r="C168" s="25" t="n">
        <v>340.2542</v>
      </c>
      <c r="D168" s="26" t="n">
        <f aca="false">(A168 * $C$297) + $C$298</f>
        <v>340.205740287956</v>
      </c>
      <c r="E168" s="26" t="n">
        <f aca="false">gtoa_sw_all!B168</f>
        <v>107.6594</v>
      </c>
      <c r="F168" s="26" t="n">
        <f aca="false">gtoa_lw_all!B168</f>
        <v>237.325</v>
      </c>
      <c r="G168" s="26" t="n">
        <f aca="false">B168 - (E168 + F168)</f>
        <v>6.2029</v>
      </c>
      <c r="H168" s="26" t="n">
        <v>0.746355</v>
      </c>
      <c r="I168" s="26" t="n">
        <f aca="false">(A168 * $H$297) + $H$298</f>
        <v>0.958255150007197</v>
      </c>
    </row>
    <row r="169" customFormat="false" ht="15.9" hidden="false" customHeight="false" outlineLevel="0" collapsed="false">
      <c r="A169" s="24" t="n">
        <v>41640</v>
      </c>
      <c r="B169" s="25" t="n">
        <v>351.3748</v>
      </c>
      <c r="C169" s="25" t="n">
        <v>340.2571</v>
      </c>
      <c r="D169" s="26" t="n">
        <f aca="false">(A169 * $C$297) + $C$298</f>
        <v>340.205885165205</v>
      </c>
      <c r="E169" s="26" t="n">
        <f aca="false">gtoa_sw_all!B169</f>
        <v>105.931</v>
      </c>
      <c r="F169" s="26" t="n">
        <f aca="false">gtoa_lw_all!B169</f>
        <v>237.5962</v>
      </c>
      <c r="G169" s="26" t="n">
        <f aca="false">B169 - (E169 + F169)</f>
        <v>7.8476</v>
      </c>
      <c r="H169" s="26" t="n">
        <v>0.764807</v>
      </c>
      <c r="I169" s="26" t="n">
        <f aca="false">(A169 * $H$297) + $H$298</f>
        <v>0.962412896931852</v>
      </c>
    </row>
    <row r="170" customFormat="false" ht="15.9" hidden="false" customHeight="false" outlineLevel="0" collapsed="false">
      <c r="A170" s="24" t="n">
        <v>41671</v>
      </c>
      <c r="B170" s="25" t="n">
        <v>348.4958</v>
      </c>
      <c r="C170" s="25" t="n">
        <v>340.258</v>
      </c>
      <c r="D170" s="26" t="n">
        <f aca="false">(A170 * $C$297) + $C$298</f>
        <v>340.206030042453</v>
      </c>
      <c r="E170" s="26" t="n">
        <f aca="false">gtoa_sw_all!B170</f>
        <v>102.0477</v>
      </c>
      <c r="F170" s="26" t="n">
        <f aca="false">gtoa_lw_all!B170</f>
        <v>238.0016</v>
      </c>
      <c r="G170" s="26" t="n">
        <f aca="false">B170 - (E170 + F170)</f>
        <v>8.44649999999996</v>
      </c>
      <c r="H170" s="26" t="n">
        <v>0.78374</v>
      </c>
      <c r="I170" s="26" t="n">
        <f aca="false">(A170 * $H$297) + $H$298</f>
        <v>0.966570643856508</v>
      </c>
    </row>
    <row r="171" customFormat="false" ht="15.9" hidden="false" customHeight="false" outlineLevel="0" collapsed="false">
      <c r="A171" s="24" t="n">
        <v>41699</v>
      </c>
      <c r="B171" s="25" t="n">
        <v>343.72</v>
      </c>
      <c r="C171" s="25" t="n">
        <v>340.2577</v>
      </c>
      <c r="D171" s="26" t="n">
        <f aca="false">(A171 * $C$297) + $C$298</f>
        <v>340.206160899323</v>
      </c>
      <c r="E171" s="26" t="n">
        <f aca="false">gtoa_sw_all!B171</f>
        <v>98.1932</v>
      </c>
      <c r="F171" s="26" t="n">
        <f aca="false">gtoa_lw_all!B171</f>
        <v>238.4756</v>
      </c>
      <c r="G171" s="26" t="n">
        <f aca="false">B171 - (E171 + F171)</f>
        <v>7.05120000000005</v>
      </c>
      <c r="H171" s="26" t="n">
        <v>0.803665</v>
      </c>
      <c r="I171" s="26" t="n">
        <f aca="false">(A171 * $H$297) + $H$298</f>
        <v>0.970326028175551</v>
      </c>
    </row>
    <row r="172" customFormat="false" ht="15.9" hidden="false" customHeight="false" outlineLevel="0" collapsed="false">
      <c r="A172" s="24" t="n">
        <v>41730</v>
      </c>
      <c r="B172" s="25" t="n">
        <v>337.8721</v>
      </c>
      <c r="C172" s="25" t="n">
        <v>340.2577</v>
      </c>
      <c r="D172" s="26" t="n">
        <f aca="false">(A172 * $C$297) + $C$298</f>
        <v>340.206305776572</v>
      </c>
      <c r="E172" s="26" t="n">
        <f aca="false">gtoa_sw_all!B172</f>
        <v>96.7701</v>
      </c>
      <c r="F172" s="26" t="n">
        <f aca="false">gtoa_lw_all!B172</f>
        <v>238.7007</v>
      </c>
      <c r="G172" s="26" t="n">
        <f aca="false">B172 - (E172 + F172)</f>
        <v>2.40129999999999</v>
      </c>
      <c r="H172" s="26" t="n">
        <v>0.822768</v>
      </c>
      <c r="I172" s="26" t="n">
        <f aca="false">(A172 * $H$297) + $H$298</f>
        <v>0.974483775100206</v>
      </c>
    </row>
    <row r="173" customFormat="false" ht="15.9" hidden="false" customHeight="false" outlineLevel="0" collapsed="false">
      <c r="A173" s="24" t="n">
        <v>41760</v>
      </c>
      <c r="B173" s="25" t="n">
        <v>332.8811</v>
      </c>
      <c r="C173" s="25" t="n">
        <v>340.2595</v>
      </c>
      <c r="D173" s="26" t="n">
        <f aca="false">(A173 * $C$297) + $C$298</f>
        <v>340.206445980361</v>
      </c>
      <c r="E173" s="26" t="n">
        <f aca="false">gtoa_sw_all!B173</f>
        <v>96.932</v>
      </c>
      <c r="F173" s="26" t="n">
        <f aca="false">gtoa_lw_all!B173</f>
        <v>240.2512</v>
      </c>
      <c r="G173" s="26" t="n">
        <f aca="false">B173 - (E173 + F173)</f>
        <v>-4.3021</v>
      </c>
      <c r="H173" s="26" t="n">
        <v>0.83839</v>
      </c>
      <c r="I173" s="26" t="n">
        <f aca="false">(A173 * $H$297) + $H$298</f>
        <v>0.978507401156323</v>
      </c>
    </row>
    <row r="174" customFormat="false" ht="15.9" hidden="false" customHeight="false" outlineLevel="0" collapsed="false">
      <c r="A174" s="24" t="n">
        <v>41791</v>
      </c>
      <c r="B174" s="25" t="n">
        <v>329.857</v>
      </c>
      <c r="C174" s="25" t="n">
        <v>340.2639</v>
      </c>
      <c r="D174" s="26" t="n">
        <f aca="false">(A174 * $C$297) + $C$298</f>
        <v>340.20659085761</v>
      </c>
      <c r="E174" s="26" t="n">
        <f aca="false">gtoa_sw_all!B174</f>
        <v>96.3395</v>
      </c>
      <c r="F174" s="26" t="n">
        <f aca="false">gtoa_lw_all!B174</f>
        <v>243.0908</v>
      </c>
      <c r="G174" s="26" t="n">
        <f aca="false">B174 - (E174 + F174)</f>
        <v>-9.57329999999996</v>
      </c>
      <c r="H174" s="26" t="n">
        <v>0.849093</v>
      </c>
      <c r="I174" s="26" t="n">
        <f aca="false">(A174 * $H$297) + $H$298</f>
        <v>0.982665148080978</v>
      </c>
    </row>
    <row r="175" customFormat="false" ht="15.9" hidden="false" customHeight="false" outlineLevel="0" collapsed="false">
      <c r="A175" s="24" t="n">
        <v>41821</v>
      </c>
      <c r="B175" s="25" t="n">
        <v>329.45</v>
      </c>
      <c r="C175" s="25" t="n">
        <v>340.2708</v>
      </c>
      <c r="D175" s="26" t="n">
        <f aca="false">(A175 * $C$297) + $C$298</f>
        <v>340.2067310614</v>
      </c>
      <c r="E175" s="26" t="n">
        <f aca="false">gtoa_sw_all!B175</f>
        <v>94.2251</v>
      </c>
      <c r="F175" s="26" t="n">
        <f aca="false">gtoa_lw_all!B175</f>
        <v>244.6047</v>
      </c>
      <c r="G175" s="26" t="n">
        <f aca="false">B175 - (E175 + F175)</f>
        <v>-9.37979999999999</v>
      </c>
      <c r="H175" s="26" t="n">
        <v>0.855179</v>
      </c>
      <c r="I175" s="26" t="n">
        <f aca="false">(A175 * $H$297) + $H$298</f>
        <v>0.986688774137096</v>
      </c>
    </row>
    <row r="176" customFormat="false" ht="15.9" hidden="false" customHeight="false" outlineLevel="0" collapsed="false">
      <c r="A176" s="24" t="n">
        <v>41852</v>
      </c>
      <c r="B176" s="25" t="n">
        <v>331.8687</v>
      </c>
      <c r="C176" s="25" t="n">
        <v>340.2794</v>
      </c>
      <c r="D176" s="26" t="n">
        <f aca="false">(A176 * $C$297) + $C$298</f>
        <v>340.206875938648</v>
      </c>
      <c r="E176" s="26" t="n">
        <f aca="false">gtoa_sw_all!B176</f>
        <v>91.6758</v>
      </c>
      <c r="F176" s="26" t="n">
        <f aca="false">gtoa_lw_all!B176</f>
        <v>244.404</v>
      </c>
      <c r="G176" s="26" t="n">
        <f aca="false">B176 - (E176 + F176)</f>
        <v>-4.21109999999999</v>
      </c>
      <c r="H176" s="26" t="n">
        <v>0.860345</v>
      </c>
      <c r="I176" s="26" t="n">
        <f aca="false">(A176 * $H$297) + $H$298</f>
        <v>0.990846521061751</v>
      </c>
    </row>
    <row r="177" customFormat="false" ht="15.9" hidden="false" customHeight="false" outlineLevel="0" collapsed="false">
      <c r="A177" s="24" t="n">
        <v>41883</v>
      </c>
      <c r="B177" s="25" t="n">
        <v>336.4388</v>
      </c>
      <c r="C177" s="25" t="n">
        <v>340.2881</v>
      </c>
      <c r="D177" s="26" t="n">
        <f aca="false">(A177 * $C$297) + $C$298</f>
        <v>340.207020815897</v>
      </c>
      <c r="E177" s="26" t="n">
        <f aca="false">gtoa_sw_all!B177</f>
        <v>93.8846</v>
      </c>
      <c r="F177" s="26" t="n">
        <f aca="false">gtoa_lw_all!B177</f>
        <v>242.7375</v>
      </c>
      <c r="G177" s="26" t="n">
        <f aca="false">B177 - (E177 + F177)</f>
        <v>-0.183300000000031</v>
      </c>
      <c r="H177" s="26" t="n">
        <v>0.870815</v>
      </c>
      <c r="I177" s="26" t="n">
        <f aca="false">(A177 * $H$297) + $H$298</f>
        <v>0.995004267986405</v>
      </c>
    </row>
    <row r="178" customFormat="false" ht="15.9" hidden="false" customHeight="false" outlineLevel="0" collapsed="false">
      <c r="A178" s="24" t="n">
        <v>41913</v>
      </c>
      <c r="B178" s="25" t="n">
        <v>342.1644</v>
      </c>
      <c r="C178" s="25" t="n">
        <v>340.2955</v>
      </c>
      <c r="D178" s="26" t="n">
        <f aca="false">(A178 * $C$297) + $C$298</f>
        <v>340.207161019686</v>
      </c>
      <c r="E178" s="26" t="n">
        <f aca="false">gtoa_sw_all!B178</f>
        <v>99.1971</v>
      </c>
      <c r="F178" s="26" t="n">
        <f aca="false">gtoa_lw_all!B178</f>
        <v>240.7412</v>
      </c>
      <c r="G178" s="26" t="n">
        <f aca="false">B178 - (E178 + F178)</f>
        <v>2.22609999999997</v>
      </c>
      <c r="H178" s="26" t="n">
        <v>0.88755</v>
      </c>
      <c r="I178" s="26" t="n">
        <f aca="false">(A178 * $H$297) + $H$298</f>
        <v>0.999027894042523</v>
      </c>
    </row>
    <row r="179" customFormat="false" ht="15.9" hidden="false" customHeight="false" outlineLevel="0" collapsed="false">
      <c r="A179" s="24" t="n">
        <v>41944</v>
      </c>
      <c r="B179" s="25" t="n">
        <v>347.7374</v>
      </c>
      <c r="C179" s="25" t="n">
        <v>340.3003</v>
      </c>
      <c r="D179" s="26" t="n">
        <f aca="false">(A179 * $C$297) + $C$298</f>
        <v>340.207305896935</v>
      </c>
      <c r="E179" s="26" t="n">
        <f aca="false">gtoa_sw_all!B179</f>
        <v>105.6181</v>
      </c>
      <c r="F179" s="26" t="n">
        <f aca="false">gtoa_lw_all!B179</f>
        <v>238.0218</v>
      </c>
      <c r="G179" s="26" t="n">
        <f aca="false">B179 - (E179 + F179)</f>
        <v>4.09749999999997</v>
      </c>
      <c r="H179" s="26" t="n">
        <v>0.909998</v>
      </c>
      <c r="I179" s="26" t="n">
        <f aca="false">(A179 * $H$297) + $H$298</f>
        <v>1.00318564096718</v>
      </c>
    </row>
    <row r="180" customFormat="false" ht="15.9" hidden="false" customHeight="false" outlineLevel="0" collapsed="false">
      <c r="A180" s="24" t="n">
        <v>41974</v>
      </c>
      <c r="B180" s="25" t="n">
        <v>351.1857</v>
      </c>
      <c r="C180" s="25" t="n">
        <v>340.3021</v>
      </c>
      <c r="D180" s="26" t="n">
        <f aca="false">(A180 * $C$297) + $C$298</f>
        <v>340.207446100724</v>
      </c>
      <c r="E180" s="26" t="n">
        <f aca="false">gtoa_sw_all!B180</f>
        <v>108.3171</v>
      </c>
      <c r="F180" s="26" t="n">
        <f aca="false">gtoa_lw_all!B180</f>
        <v>237.0167</v>
      </c>
      <c r="G180" s="26" t="n">
        <f aca="false">B180 - (E180 + F180)</f>
        <v>5.8519</v>
      </c>
      <c r="H180" s="26" t="n">
        <v>0.939707</v>
      </c>
      <c r="I180" s="26" t="n">
        <f aca="false">(A180 * $H$297) + $H$298</f>
        <v>1.0072092670233</v>
      </c>
    </row>
    <row r="181" customFormat="false" ht="15.9" hidden="false" customHeight="false" outlineLevel="0" collapsed="false">
      <c r="A181" s="24" t="n">
        <v>42005</v>
      </c>
      <c r="B181" s="25" t="n">
        <v>351.5126</v>
      </c>
      <c r="C181" s="25" t="n">
        <v>340.3012</v>
      </c>
      <c r="D181" s="26" t="n">
        <f aca="false">(A181 * $C$297) + $C$298</f>
        <v>340.207590977973</v>
      </c>
      <c r="E181" s="26" t="n">
        <f aca="false">gtoa_sw_all!B181</f>
        <v>105.8307</v>
      </c>
      <c r="F181" s="26" t="n">
        <f aca="false">gtoa_lw_all!B181</f>
        <v>238.2738</v>
      </c>
      <c r="G181" s="26" t="n">
        <f aca="false">B181 - (E181 + F181)</f>
        <v>7.40810000000005</v>
      </c>
      <c r="H181" s="26" t="n">
        <v>0.97803</v>
      </c>
      <c r="I181" s="26" t="n">
        <f aca="false">(A181 * $H$297) + $H$298</f>
        <v>1.01136701394795</v>
      </c>
    </row>
    <row r="182" customFormat="false" ht="15.9" hidden="false" customHeight="false" outlineLevel="0" collapsed="false">
      <c r="A182" s="24" t="n">
        <v>42036</v>
      </c>
      <c r="B182" s="25" t="n">
        <v>348.7909</v>
      </c>
      <c r="C182" s="25" t="n">
        <v>340.2989</v>
      </c>
      <c r="D182" s="26" t="n">
        <f aca="false">(A182 * $C$297) + $C$298</f>
        <v>340.207735855222</v>
      </c>
      <c r="E182" s="26" t="n">
        <f aca="false">gtoa_sw_all!B182</f>
        <v>101.3777</v>
      </c>
      <c r="F182" s="26" t="n">
        <f aca="false">gtoa_lw_all!B182</f>
        <v>238.2012</v>
      </c>
      <c r="G182" s="26" t="n">
        <f aca="false">B182 - (E182 + F182)</f>
        <v>9.21200000000005</v>
      </c>
      <c r="H182" s="26" t="n">
        <v>1.01881</v>
      </c>
      <c r="I182" s="26" t="n">
        <f aca="false">(A182 * $H$297) + $H$298</f>
        <v>1.01552476087261</v>
      </c>
    </row>
    <row r="183" customFormat="false" ht="15.9" hidden="false" customHeight="false" outlineLevel="0" collapsed="false">
      <c r="A183" s="24" t="n">
        <v>42064</v>
      </c>
      <c r="B183" s="25" t="n">
        <v>343.7831</v>
      </c>
      <c r="C183" s="25" t="n">
        <v>340.2959</v>
      </c>
      <c r="D183" s="26" t="n">
        <f aca="false">(A183 * $C$297) + $C$298</f>
        <v>340.207866712092</v>
      </c>
      <c r="E183" s="26" t="n">
        <f aca="false">gtoa_sw_all!B183</f>
        <v>98.5675</v>
      </c>
      <c r="F183" s="26" t="n">
        <f aca="false">gtoa_lw_all!B183</f>
        <v>238.1185</v>
      </c>
      <c r="G183" s="26" t="n">
        <f aca="false">B183 - (E183 + F183)</f>
        <v>7.09709999999996</v>
      </c>
      <c r="H183" s="26" t="n">
        <v>1.0521</v>
      </c>
      <c r="I183" s="26" t="n">
        <f aca="false">(A183 * $H$297) + $H$298</f>
        <v>1.01928014519165</v>
      </c>
    </row>
    <row r="184" customFormat="false" ht="15.9" hidden="false" customHeight="false" outlineLevel="0" collapsed="false">
      <c r="A184" s="24" t="n">
        <v>42095</v>
      </c>
      <c r="B184" s="25" t="n">
        <v>337.9724</v>
      </c>
      <c r="C184" s="25" t="n">
        <v>340.2926</v>
      </c>
      <c r="D184" s="26" t="n">
        <f aca="false">(A184 * $C$297) + $C$298</f>
        <v>340.208011589341</v>
      </c>
      <c r="E184" s="26" t="n">
        <f aca="false">gtoa_sw_all!B184</f>
        <v>96.5111</v>
      </c>
      <c r="F184" s="26" t="n">
        <f aca="false">gtoa_lw_all!B184</f>
        <v>239.1462</v>
      </c>
      <c r="G184" s="26" t="n">
        <f aca="false">B184 - (E184 + F184)</f>
        <v>2.31510000000003</v>
      </c>
      <c r="H184" s="26" t="n">
        <v>1.07216</v>
      </c>
      <c r="I184" s="26" t="n">
        <f aca="false">(A184 * $H$297) + $H$298</f>
        <v>1.0234378921163</v>
      </c>
    </row>
    <row r="185" customFormat="false" ht="15.9" hidden="false" customHeight="false" outlineLevel="0" collapsed="false">
      <c r="A185" s="24" t="n">
        <v>42125</v>
      </c>
      <c r="B185" s="25" t="n">
        <v>332.9331</v>
      </c>
      <c r="C185" s="25" t="n">
        <v>340.2888</v>
      </c>
      <c r="D185" s="26" t="n">
        <f aca="false">(A185 * $C$297) + $C$298</f>
        <v>340.20815179313</v>
      </c>
      <c r="E185" s="26" t="n">
        <f aca="false">gtoa_sw_all!B185</f>
        <v>96.4504</v>
      </c>
      <c r="F185" s="26" t="n">
        <f aca="false">gtoa_lw_all!B185</f>
        <v>240.7802</v>
      </c>
      <c r="G185" s="26" t="n">
        <f aca="false">B185 - (E185 + F185)</f>
        <v>-4.29749999999996</v>
      </c>
      <c r="H185" s="26" t="n">
        <v>1.08054</v>
      </c>
      <c r="I185" s="26" t="n">
        <f aca="false">(A185 * $H$297) + $H$298</f>
        <v>1.02746151817242</v>
      </c>
    </row>
    <row r="186" customFormat="false" ht="15.9" hidden="false" customHeight="false" outlineLevel="0" collapsed="false">
      <c r="A186" s="24" t="n">
        <v>42156</v>
      </c>
      <c r="B186" s="25" t="n">
        <v>329.8674</v>
      </c>
      <c r="C186" s="25" t="n">
        <v>340.2838</v>
      </c>
      <c r="D186" s="26" t="n">
        <f aca="false">(A186 * $C$297) + $C$298</f>
        <v>340.208296670379</v>
      </c>
      <c r="E186" s="26" t="n">
        <f aca="false">gtoa_sw_all!B186</f>
        <v>95.8222</v>
      </c>
      <c r="F186" s="26" t="n">
        <f aca="false">gtoa_lw_all!B186</f>
        <v>242.9447</v>
      </c>
      <c r="G186" s="26" t="n">
        <f aca="false">B186 - (E186 + F186)</f>
        <v>-8.89950000000005</v>
      </c>
      <c r="H186" s="26" t="n">
        <v>1.07622</v>
      </c>
      <c r="I186" s="26" t="n">
        <f aca="false">(A186 * $H$297) + $H$298</f>
        <v>1.03161926509708</v>
      </c>
    </row>
    <row r="187" customFormat="false" ht="15.9" hidden="false" customHeight="false" outlineLevel="0" collapsed="false">
      <c r="A187" s="24" t="n">
        <v>42186</v>
      </c>
      <c r="B187" s="25" t="n">
        <v>329.4906</v>
      </c>
      <c r="C187" s="25" t="n">
        <v>340.2762</v>
      </c>
      <c r="D187" s="26" t="n">
        <f aca="false">(A187 * $C$297) + $C$298</f>
        <v>340.208436874168</v>
      </c>
      <c r="E187" s="26" t="n">
        <f aca="false">gtoa_sw_all!B187</f>
        <v>93.0532</v>
      </c>
      <c r="F187" s="26" t="n">
        <f aca="false">gtoa_lw_all!B187</f>
        <v>244.4921</v>
      </c>
      <c r="G187" s="26" t="n">
        <f aca="false">B187 - (E187 + F187)</f>
        <v>-8.05470000000003</v>
      </c>
      <c r="H187" s="26" t="n">
        <v>1.05557</v>
      </c>
      <c r="I187" s="26" t="n">
        <f aca="false">(A187 * $H$297) + $H$298</f>
        <v>1.03564289115319</v>
      </c>
    </row>
    <row r="188" customFormat="false" ht="15.9" hidden="false" customHeight="false" outlineLevel="0" collapsed="false">
      <c r="A188" s="24" t="n">
        <v>42217</v>
      </c>
      <c r="B188" s="25" t="n">
        <v>331.7602</v>
      </c>
      <c r="C188" s="25" t="n">
        <v>340.2652</v>
      </c>
      <c r="D188" s="26" t="n">
        <f aca="false">(A188 * $C$297) + $C$298</f>
        <v>340.208581751417</v>
      </c>
      <c r="E188" s="26" t="n">
        <f aca="false">gtoa_sw_all!B188</f>
        <v>91.4768</v>
      </c>
      <c r="F188" s="26" t="n">
        <f aca="false">gtoa_lw_all!B188</f>
        <v>244.4974</v>
      </c>
      <c r="G188" s="26" t="n">
        <f aca="false">B188 - (E188 + F188)</f>
        <v>-4.214</v>
      </c>
      <c r="H188" s="26" t="n">
        <v>1.01787</v>
      </c>
      <c r="I188" s="26" t="n">
        <f aca="false">(A188 * $H$297) + $H$298</f>
        <v>1.03980063807785</v>
      </c>
    </row>
    <row r="189" customFormat="false" ht="15.9" hidden="false" customHeight="false" outlineLevel="0" collapsed="false">
      <c r="A189" s="24" t="n">
        <v>42248</v>
      </c>
      <c r="B189" s="25" t="n">
        <v>336.3268</v>
      </c>
      <c r="C189" s="25" t="n">
        <v>340.2513</v>
      </c>
      <c r="D189" s="26" t="n">
        <f aca="false">(A189 * $C$297) + $C$298</f>
        <v>340.208726628666</v>
      </c>
      <c r="E189" s="26" t="n">
        <f aca="false">gtoa_sw_all!B189</f>
        <v>93.02</v>
      </c>
      <c r="F189" s="26" t="n">
        <f aca="false">gtoa_lw_all!B189</f>
        <v>243.0927</v>
      </c>
      <c r="G189" s="26" t="n">
        <f aca="false">B189 - (E189 + F189)</f>
        <v>0.214099999999974</v>
      </c>
      <c r="H189" s="26" t="n">
        <v>0.96972</v>
      </c>
      <c r="I189" s="26" t="n">
        <f aca="false">(A189 * $H$297) + $H$298</f>
        <v>1.0439583850025</v>
      </c>
    </row>
    <row r="190" customFormat="false" ht="15.9" hidden="false" customHeight="false" outlineLevel="0" collapsed="false">
      <c r="A190" s="24" t="n">
        <v>42278</v>
      </c>
      <c r="B190" s="25" t="n">
        <v>342.1875</v>
      </c>
      <c r="C190" s="25" t="n">
        <v>340.2359</v>
      </c>
      <c r="D190" s="26" t="n">
        <f aca="false">(A190 * $C$297) + $C$298</f>
        <v>340.208866832455</v>
      </c>
      <c r="E190" s="26" t="n">
        <f aca="false">gtoa_sw_all!B190</f>
        <v>98.7412</v>
      </c>
      <c r="F190" s="26" t="n">
        <f aca="false">gtoa_lw_all!B190</f>
        <v>241.1516</v>
      </c>
      <c r="G190" s="26" t="n">
        <f aca="false">B190 - (E190 + F190)</f>
        <v>2.29469999999998</v>
      </c>
      <c r="H190" s="26" t="n">
        <v>0.924868</v>
      </c>
      <c r="I190" s="26" t="n">
        <f aca="false">(A190 * $H$297) + $H$298</f>
        <v>1.04798201105862</v>
      </c>
    </row>
    <row r="191" customFormat="false" ht="15.9" hidden="false" customHeight="false" outlineLevel="0" collapsed="false">
      <c r="A191" s="24" t="n">
        <v>42309</v>
      </c>
      <c r="B191" s="25" t="n">
        <v>347.686</v>
      </c>
      <c r="C191" s="25" t="n">
        <v>340.2208</v>
      </c>
      <c r="D191" s="26" t="n">
        <f aca="false">(A191 * $C$297) + $C$298</f>
        <v>340.209011709704</v>
      </c>
      <c r="E191" s="26" t="n">
        <f aca="false">gtoa_sw_all!B191</f>
        <v>105.4189</v>
      </c>
      <c r="F191" s="26" t="n">
        <f aca="false">gtoa_lw_all!B191</f>
        <v>238.3635</v>
      </c>
      <c r="G191" s="26" t="n">
        <f aca="false">B191 - (E191 + F191)</f>
        <v>3.90359999999998</v>
      </c>
      <c r="H191" s="26" t="n">
        <v>0.89161</v>
      </c>
      <c r="I191" s="26" t="n">
        <f aca="false">(A191 * $H$297) + $H$298</f>
        <v>1.05213975798328</v>
      </c>
    </row>
    <row r="192" customFormat="false" ht="15.9" hidden="false" customHeight="false" outlineLevel="0" collapsed="false">
      <c r="A192" s="24" t="n">
        <v>42339</v>
      </c>
      <c r="B192" s="25" t="n">
        <v>351.1451</v>
      </c>
      <c r="C192" s="25" t="n">
        <v>340.2084</v>
      </c>
      <c r="D192" s="26" t="n">
        <f aca="false">(A192 * $C$297) + $C$298</f>
        <v>340.209151913493</v>
      </c>
      <c r="E192" s="26" t="n">
        <f aca="false">gtoa_sw_all!B192</f>
        <v>107.3999</v>
      </c>
      <c r="F192" s="26" t="n">
        <f aca="false">gtoa_lw_all!B192</f>
        <v>237.627</v>
      </c>
      <c r="G192" s="26" t="n">
        <f aca="false">B192 - (E192 + F192)</f>
        <v>6.1182</v>
      </c>
      <c r="H192" s="26" t="n">
        <v>0.872095</v>
      </c>
      <c r="I192" s="26" t="n">
        <f aca="false">(A192 * $H$297) + $H$298</f>
        <v>1.05616338403939</v>
      </c>
    </row>
    <row r="193" customFormat="false" ht="15.9" hidden="false" customHeight="false" outlineLevel="0" collapsed="false">
      <c r="A193" s="24" t="n">
        <v>42370</v>
      </c>
      <c r="B193" s="25" t="n">
        <v>351.468</v>
      </c>
      <c r="C193" s="25" t="n">
        <v>340.1998</v>
      </c>
      <c r="D193" s="26" t="n">
        <f aca="false">(A193 * $C$297) + $C$298</f>
        <v>340.209296790742</v>
      </c>
      <c r="E193" s="26" t="n">
        <f aca="false">gtoa_sw_all!B193</f>
        <v>105.3655</v>
      </c>
      <c r="F193" s="26" t="n">
        <f aca="false">gtoa_lw_all!B193</f>
        <v>238.1055</v>
      </c>
      <c r="G193" s="26" t="n">
        <f aca="false">B193 - (E193 + F193)</f>
        <v>7.99700000000001</v>
      </c>
      <c r="H193" s="26" t="n">
        <v>0.861363</v>
      </c>
      <c r="I193" s="26" t="n">
        <f aca="false">(A193 * $H$297) + $H$298</f>
        <v>1.06032113096405</v>
      </c>
    </row>
    <row r="194" customFormat="false" ht="15.9" hidden="false" customHeight="false" outlineLevel="0" collapsed="false">
      <c r="A194" s="24" t="n">
        <v>42401</v>
      </c>
      <c r="B194" s="25" t="n">
        <v>348.6101</v>
      </c>
      <c r="C194" s="25" t="n">
        <v>340.1951</v>
      </c>
      <c r="D194" s="26" t="n">
        <f aca="false">(A194 * $C$297) + $C$298</f>
        <v>340.209441667991</v>
      </c>
      <c r="E194" s="26" t="n">
        <f aca="false">gtoa_sw_all!B194</f>
        <v>101.6078</v>
      </c>
      <c r="F194" s="26" t="n">
        <f aca="false">gtoa_lw_all!B194</f>
        <v>239.6882</v>
      </c>
      <c r="G194" s="26" t="n">
        <f aca="false">B194 - (E194 + F194)</f>
        <v>7.3141</v>
      </c>
      <c r="H194" s="26" t="n">
        <v>0.854229</v>
      </c>
      <c r="I194" s="26" t="n">
        <f aca="false">(A194 * $H$297) + $H$298</f>
        <v>1.0644788778887</v>
      </c>
    </row>
    <row r="195" customFormat="false" ht="15.9" hidden="false" customHeight="false" outlineLevel="0" collapsed="false">
      <c r="A195" s="24" t="n">
        <v>42430</v>
      </c>
      <c r="B195" s="25" t="n">
        <v>343.519</v>
      </c>
      <c r="C195" s="25" t="n">
        <v>340.1932</v>
      </c>
      <c r="D195" s="26" t="n">
        <f aca="false">(A195 * $C$297) + $C$298</f>
        <v>340.20957719832</v>
      </c>
      <c r="E195" s="26" t="n">
        <f aca="false">gtoa_sw_all!B195</f>
        <v>98.3428</v>
      </c>
      <c r="F195" s="26" t="n">
        <f aca="false">gtoa_lw_all!B195</f>
        <v>238.8537</v>
      </c>
      <c r="G195" s="26" t="n">
        <f aca="false">B195 - (E195 + F195)</f>
        <v>6.32249999999999</v>
      </c>
      <c r="H195" s="26" t="n">
        <v>0.851872</v>
      </c>
      <c r="I195" s="26" t="n">
        <f aca="false">(A195 * $H$297) + $H$298</f>
        <v>1.06836838307629</v>
      </c>
    </row>
    <row r="196" customFormat="false" ht="15.9" hidden="false" customHeight="false" outlineLevel="0" collapsed="false">
      <c r="A196" s="24" t="n">
        <v>42461</v>
      </c>
      <c r="B196" s="25" t="n">
        <v>337.632</v>
      </c>
      <c r="C196" s="25" t="n">
        <v>340.1923</v>
      </c>
      <c r="D196" s="26" t="n">
        <f aca="false">(A196 * $C$297) + $C$298</f>
        <v>340.209722075569</v>
      </c>
      <c r="E196" s="26" t="n">
        <f aca="false">gtoa_sw_all!B196</f>
        <v>95.8986</v>
      </c>
      <c r="F196" s="26" t="n">
        <f aca="false">gtoa_lw_all!B196</f>
        <v>240.2525</v>
      </c>
      <c r="G196" s="26" t="n">
        <f aca="false">B196 - (E196 + F196)</f>
        <v>1.48090000000002</v>
      </c>
      <c r="H196" s="26" t="n">
        <v>0.862052</v>
      </c>
      <c r="I196" s="26" t="n">
        <f aca="false">(A196 * $H$297) + $H$298</f>
        <v>1.07252613000094</v>
      </c>
    </row>
    <row r="197" customFormat="false" ht="15.9" hidden="false" customHeight="false" outlineLevel="0" collapsed="false">
      <c r="A197" s="24" t="n">
        <v>42491</v>
      </c>
      <c r="B197" s="25" t="n">
        <v>332.6996</v>
      </c>
      <c r="C197" s="25" t="n">
        <v>340.1908</v>
      </c>
      <c r="D197" s="26" t="n">
        <f aca="false">(A197 * $C$297) + $C$298</f>
        <v>340.209862279358</v>
      </c>
      <c r="E197" s="26" t="n">
        <f aca="false">gtoa_sw_all!B197</f>
        <v>96.5374</v>
      </c>
      <c r="F197" s="26" t="n">
        <f aca="false">gtoa_lw_all!B197</f>
        <v>241.0546</v>
      </c>
      <c r="G197" s="26" t="n">
        <f aca="false">B197 - (E197 + F197)</f>
        <v>-4.89240000000001</v>
      </c>
      <c r="H197" s="26" t="n">
        <v>0.896347</v>
      </c>
      <c r="I197" s="26" t="n">
        <f aca="false">(A197 * $H$297) + $H$298</f>
        <v>1.07654975605706</v>
      </c>
    </row>
    <row r="198" customFormat="false" ht="15.9" hidden="false" customHeight="false" outlineLevel="0" collapsed="false">
      <c r="A198" s="24" t="n">
        <v>42522</v>
      </c>
      <c r="B198" s="25" t="n">
        <v>329.7458</v>
      </c>
      <c r="C198" s="25" t="n">
        <v>340.1878</v>
      </c>
      <c r="D198" s="26" t="n">
        <f aca="false">(A198 * $C$297) + $C$298</f>
        <v>340.210007156607</v>
      </c>
      <c r="E198" s="26" t="n">
        <f aca="false">gtoa_sw_all!B198</f>
        <v>94.6952</v>
      </c>
      <c r="F198" s="26" t="n">
        <f aca="false">gtoa_lw_all!B198</f>
        <v>242.5828</v>
      </c>
      <c r="G198" s="26" t="n">
        <f aca="false">B198 - (E198 + F198)</f>
        <v>-7.53220000000005</v>
      </c>
      <c r="H198" s="26" t="n">
        <v>0.960326</v>
      </c>
      <c r="I198" s="26" t="n">
        <f aca="false">(A198 * $H$297) + $H$298</f>
        <v>1.08070750298171</v>
      </c>
    </row>
    <row r="199" customFormat="false" ht="15.9" hidden="false" customHeight="false" outlineLevel="0" collapsed="false">
      <c r="A199" s="24" t="n">
        <v>42552</v>
      </c>
      <c r="B199" s="25" t="n">
        <v>329.3824</v>
      </c>
      <c r="C199" s="25" t="n">
        <v>340.1832</v>
      </c>
      <c r="D199" s="26" t="n">
        <f aca="false">(A199 * $C$297) + $C$298</f>
        <v>340.210147360396</v>
      </c>
      <c r="E199" s="26" t="n">
        <f aca="false">gtoa_sw_all!B199</f>
        <v>93.0573</v>
      </c>
      <c r="F199" s="26" t="n">
        <f aca="false">gtoa_lw_all!B199</f>
        <v>244.5107</v>
      </c>
      <c r="G199" s="26" t="n">
        <f aca="false">B199 - (E199 + F199)</f>
        <v>-8.18559999999997</v>
      </c>
      <c r="H199" s="26" t="n">
        <v>1.0476</v>
      </c>
      <c r="I199" s="26" t="n">
        <f aca="false">(A199 * $H$297) + $H$298</f>
        <v>1.08473112903783</v>
      </c>
    </row>
    <row r="200" customFormat="false" ht="15.9" hidden="false" customHeight="false" outlineLevel="0" collapsed="false">
      <c r="A200" s="24" t="n">
        <v>42583</v>
      </c>
      <c r="B200" s="25" t="n">
        <v>331.8055</v>
      </c>
      <c r="C200" s="25" t="n">
        <v>340.1778</v>
      </c>
      <c r="D200" s="26" t="n">
        <f aca="false">(A200 * $C$297) + $C$298</f>
        <v>340.210292237645</v>
      </c>
      <c r="E200" s="26" t="n">
        <f aca="false">gtoa_sw_all!B200</f>
        <v>92.0037</v>
      </c>
      <c r="F200" s="26" t="n">
        <f aca="false">gtoa_lw_all!B200</f>
        <v>244.4395</v>
      </c>
      <c r="G200" s="26" t="n">
        <f aca="false">B200 - (E200 + F200)</f>
        <v>-4.6377</v>
      </c>
      <c r="H200" s="26" t="n">
        <v>1.14007</v>
      </c>
      <c r="I200" s="26" t="n">
        <f aca="false">(A200 * $H$297) + $H$298</f>
        <v>1.08888887596248</v>
      </c>
    </row>
    <row r="201" customFormat="false" ht="15.9" hidden="false" customHeight="false" outlineLevel="0" collapsed="false">
      <c r="A201" s="24" t="n">
        <v>42614</v>
      </c>
      <c r="B201" s="25" t="n">
        <v>336.4374</v>
      </c>
      <c r="C201" s="25" t="n">
        <v>340.1729</v>
      </c>
      <c r="D201" s="26" t="n">
        <f aca="false">(A201 * $C$297) + $C$298</f>
        <v>340.210437114894</v>
      </c>
      <c r="E201" s="26" t="n">
        <f aca="false">gtoa_sw_all!B201</f>
        <v>93.5571</v>
      </c>
      <c r="F201" s="26" t="n">
        <f aca="false">gtoa_lw_all!B201</f>
        <v>243.1184</v>
      </c>
      <c r="G201" s="26" t="n">
        <f aca="false">B201 - (E201 + F201)</f>
        <v>-0.238099999999974</v>
      </c>
      <c r="H201" s="26" t="n">
        <v>1.21983</v>
      </c>
      <c r="I201" s="26" t="n">
        <f aca="false">(A201 * $H$297) + $H$298</f>
        <v>1.09304662288714</v>
      </c>
    </row>
    <row r="202" customFormat="false" ht="15.9" hidden="false" customHeight="false" outlineLevel="0" collapsed="false">
      <c r="A202" s="24" t="n">
        <v>42644</v>
      </c>
      <c r="B202" s="25" t="n">
        <v>342.2522</v>
      </c>
      <c r="C202" s="25" t="n">
        <v>340.169</v>
      </c>
      <c r="D202" s="26" t="n">
        <f aca="false">(A202 * $C$297) + $C$298</f>
        <v>340.210577318683</v>
      </c>
      <c r="E202" s="26" t="n">
        <f aca="false">gtoa_sw_all!B202</f>
        <v>99.2619</v>
      </c>
      <c r="F202" s="26" t="n">
        <f aca="false">gtoa_lw_all!B202</f>
        <v>240.9467</v>
      </c>
      <c r="G202" s="26" t="n">
        <f aca="false">B202 - (E202 + F202)</f>
        <v>2.04360000000003</v>
      </c>
      <c r="H202" s="26" t="n">
        <v>1.27785</v>
      </c>
      <c r="I202" s="26" t="n">
        <f aca="false">(A202 * $H$297) + $H$298</f>
        <v>1.09707024894326</v>
      </c>
    </row>
    <row r="203" customFormat="false" ht="15.9" hidden="false" customHeight="false" outlineLevel="0" collapsed="false">
      <c r="A203" s="24" t="n">
        <v>42675</v>
      </c>
      <c r="B203" s="25" t="n">
        <v>347.7057</v>
      </c>
      <c r="C203" s="25" t="n">
        <v>340.1664</v>
      </c>
      <c r="D203" s="26" t="n">
        <f aca="false">(A203 * $C$297) + $C$298</f>
        <v>340.210722195932</v>
      </c>
      <c r="E203" s="26" t="n">
        <f aca="false">gtoa_sw_all!B203</f>
        <v>104.5456</v>
      </c>
      <c r="F203" s="26" t="n">
        <f aca="false">gtoa_lw_all!B203</f>
        <v>238.3415</v>
      </c>
      <c r="G203" s="26" t="n">
        <f aca="false">B203 - (E203 + F203)</f>
        <v>4.8186</v>
      </c>
      <c r="H203" s="26" t="n">
        <v>1.30858</v>
      </c>
      <c r="I203" s="26" t="n">
        <f aca="false">(A203 * $H$297) + $H$298</f>
        <v>1.10122799586791</v>
      </c>
    </row>
    <row r="204" customFormat="false" ht="15.9" hidden="false" customHeight="false" outlineLevel="0" collapsed="false">
      <c r="A204" s="24" t="n">
        <v>42705</v>
      </c>
      <c r="B204" s="25" t="n">
        <v>351.0849</v>
      </c>
      <c r="C204" s="25" t="n">
        <v>340.1644</v>
      </c>
      <c r="D204" s="26" t="n">
        <f aca="false">(A204 * $C$297) + $C$298</f>
        <v>340.210862399721</v>
      </c>
      <c r="E204" s="26" t="n">
        <f aca="false">gtoa_sw_all!B204</f>
        <v>106.9861</v>
      </c>
      <c r="F204" s="26" t="n">
        <f aca="false">gtoa_lw_all!B204</f>
        <v>237.2258</v>
      </c>
      <c r="G204" s="26" t="n">
        <f aca="false">B204 - (E204 + F204)</f>
        <v>6.87299999999999</v>
      </c>
      <c r="H204" s="26" t="n">
        <v>1.30889</v>
      </c>
      <c r="I204" s="26" t="n">
        <f aca="false">(A204 * $H$297) + $H$298</f>
        <v>1.10525162192403</v>
      </c>
    </row>
    <row r="205" customFormat="false" ht="15.9" hidden="false" customHeight="false" outlineLevel="0" collapsed="false">
      <c r="A205" s="24" t="n">
        <v>42736</v>
      </c>
      <c r="B205" s="25" t="n">
        <v>351.3103</v>
      </c>
      <c r="C205" s="25" t="n">
        <v>340.1622</v>
      </c>
      <c r="D205" s="26" t="n">
        <f aca="false">(A205 * $C$297) + $C$298</f>
        <v>340.21100727697</v>
      </c>
      <c r="E205" s="26" t="n">
        <f aca="false">gtoa_sw_all!B205</f>
        <v>103.7472</v>
      </c>
      <c r="F205" s="26" t="n">
        <f aca="false">gtoa_lw_all!B205</f>
        <v>238.287</v>
      </c>
      <c r="G205" s="26" t="n">
        <f aca="false">B205 - (E205 + F205)</f>
        <v>9.27609999999999</v>
      </c>
      <c r="H205" s="26" t="n">
        <v>1.28354</v>
      </c>
      <c r="I205" s="26" t="n">
        <f aca="false">(A205 * $H$297) + $H$298</f>
        <v>1.10940936884869</v>
      </c>
    </row>
    <row r="206" customFormat="false" ht="15.9" hidden="false" customHeight="false" outlineLevel="0" collapsed="false">
      <c r="A206" s="24" t="n">
        <v>42767</v>
      </c>
      <c r="B206" s="25" t="n">
        <v>348.4579</v>
      </c>
      <c r="C206" s="25" t="n">
        <v>340.159</v>
      </c>
      <c r="D206" s="26" t="n">
        <f aca="false">(A206 * $C$297) + $C$298</f>
        <v>340.211152154219</v>
      </c>
      <c r="E206" s="26" t="n">
        <f aca="false">gtoa_sw_all!B206</f>
        <v>100.1068</v>
      </c>
      <c r="F206" s="26" t="n">
        <f aca="false">gtoa_lw_all!B206</f>
        <v>238.6426</v>
      </c>
      <c r="G206" s="26" t="n">
        <f aca="false">B206 - (E206 + F206)</f>
        <v>9.70850000000002</v>
      </c>
      <c r="H206" s="26" t="n">
        <v>1.23958</v>
      </c>
      <c r="I206" s="26" t="n">
        <f aca="false">(A206 * $H$297) + $H$298</f>
        <v>1.11356711577334</v>
      </c>
    </row>
    <row r="207" customFormat="false" ht="15.9" hidden="false" customHeight="false" outlineLevel="0" collapsed="false">
      <c r="A207" s="24" t="n">
        <v>42795</v>
      </c>
      <c r="B207" s="25" t="n">
        <v>343.4571</v>
      </c>
      <c r="C207" s="25" t="n">
        <v>340.1544</v>
      </c>
      <c r="D207" s="26" t="n">
        <f aca="false">(A207 * $C$297) + $C$298</f>
        <v>340.211283011089</v>
      </c>
      <c r="E207" s="26" t="n">
        <f aca="false">gtoa_sw_all!B207</f>
        <v>97.695</v>
      </c>
      <c r="F207" s="26" t="n">
        <f aca="false">gtoa_lw_all!B207</f>
        <v>238.5135</v>
      </c>
      <c r="G207" s="26" t="n">
        <f aca="false">B207 - (E207 + F207)</f>
        <v>7.24860000000007</v>
      </c>
      <c r="H207" s="26" t="n">
        <v>1.1866</v>
      </c>
      <c r="I207" s="26" t="n">
        <f aca="false">(A207 * $H$297) + $H$298</f>
        <v>1.11732250009238</v>
      </c>
    </row>
    <row r="208" customFormat="false" ht="15.9" hidden="false" customHeight="false" outlineLevel="0" collapsed="false">
      <c r="A208" s="24" t="n">
        <v>42826</v>
      </c>
      <c r="B208" s="25" t="n">
        <v>337.6693</v>
      </c>
      <c r="C208" s="25" t="n">
        <v>340.1489</v>
      </c>
      <c r="D208" s="26" t="n">
        <f aca="false">(A208 * $C$297) + $C$298</f>
        <v>340.211427888338</v>
      </c>
      <c r="E208" s="26" t="n">
        <f aca="false">gtoa_sw_all!B208</f>
        <v>95.6422</v>
      </c>
      <c r="F208" s="26" t="n">
        <f aca="false">gtoa_lw_all!B208</f>
        <v>240.0992</v>
      </c>
      <c r="G208" s="26" t="n">
        <f aca="false">B208 - (E208 + F208)</f>
        <v>1.92790000000002</v>
      </c>
      <c r="H208" s="26" t="n">
        <v>1.1297</v>
      </c>
      <c r="I208" s="26" t="n">
        <f aca="false">(A208 * $H$297) + $H$298</f>
        <v>1.12148024701704</v>
      </c>
    </row>
    <row r="209" customFormat="false" ht="15.9" hidden="false" customHeight="false" outlineLevel="0" collapsed="false">
      <c r="A209" s="24" t="n">
        <v>42856</v>
      </c>
      <c r="B209" s="25" t="n">
        <v>332.7193</v>
      </c>
      <c r="C209" s="25" t="n">
        <v>340.1432</v>
      </c>
      <c r="D209" s="26" t="n">
        <f aca="false">(A209 * $C$297) + $C$298</f>
        <v>340.211568092127</v>
      </c>
      <c r="E209" s="26" t="n">
        <f aca="false">gtoa_sw_all!B209</f>
        <v>96.4299</v>
      </c>
      <c r="F209" s="26" t="n">
        <f aca="false">gtoa_lw_all!B209</f>
        <v>241.5036</v>
      </c>
      <c r="G209" s="26" t="n">
        <f aca="false">B209 - (E209 + F209)</f>
        <v>-5.21420000000001</v>
      </c>
      <c r="H209" s="26" t="n">
        <v>1.06968</v>
      </c>
      <c r="I209" s="26" t="n">
        <f aca="false">(A209 * $H$297) + $H$298</f>
        <v>1.12550387307316</v>
      </c>
    </row>
    <row r="210" customFormat="false" ht="15.9" hidden="false" customHeight="false" outlineLevel="0" collapsed="false">
      <c r="A210" s="24" t="n">
        <v>42887</v>
      </c>
      <c r="B210" s="25" t="n">
        <v>329.7363</v>
      </c>
      <c r="C210" s="25" t="n">
        <v>340.1381</v>
      </c>
      <c r="D210" s="26" t="n">
        <f aca="false">(A210 * $C$297) + $C$298</f>
        <v>340.211712969376</v>
      </c>
      <c r="E210" s="26" t="n">
        <f aca="false">gtoa_sw_all!B210</f>
        <v>95.1782</v>
      </c>
      <c r="F210" s="26" t="n">
        <f aca="false">gtoa_lw_all!B210</f>
        <v>242.9937</v>
      </c>
      <c r="G210" s="26" t="n">
        <f aca="false">B210 - (E210 + F210)</f>
        <v>-8.43559999999997</v>
      </c>
      <c r="H210" s="26" t="n">
        <v>1.00968</v>
      </c>
      <c r="I210" s="26" t="n">
        <f aca="false">(A210 * $H$297) + $H$298</f>
        <v>1.12966161999781</v>
      </c>
    </row>
    <row r="211" customFormat="false" ht="15.9" hidden="false" customHeight="false" outlineLevel="0" collapsed="false">
      <c r="A211" s="24" t="n">
        <v>42917</v>
      </c>
      <c r="B211" s="25" t="n">
        <v>329.3354</v>
      </c>
      <c r="C211" s="25" t="n">
        <v>340.1345</v>
      </c>
      <c r="D211" s="26" t="n">
        <f aca="false">(A211 * $C$297) + $C$298</f>
        <v>340.211853173165</v>
      </c>
      <c r="E211" s="26" t="n">
        <f aca="false">gtoa_sw_all!B211</f>
        <v>92.7513</v>
      </c>
      <c r="F211" s="26" t="n">
        <f aca="false">gtoa_lw_all!B211</f>
        <v>244.6877</v>
      </c>
      <c r="G211" s="26" t="n">
        <f aca="false">B211 - (E211 + F211)</f>
        <v>-8.10360000000003</v>
      </c>
      <c r="H211" s="26" t="n">
        <v>0.954468</v>
      </c>
      <c r="I211" s="26" t="n">
        <f aca="false">(A211 * $H$297) + $H$298</f>
        <v>1.13368524605393</v>
      </c>
    </row>
    <row r="212" customFormat="false" ht="15.9" hidden="false" customHeight="false" outlineLevel="0" collapsed="false">
      <c r="A212" s="24" t="n">
        <v>42948</v>
      </c>
      <c r="B212" s="25" t="n">
        <v>331.7249</v>
      </c>
      <c r="C212" s="25" t="n">
        <v>340.1327</v>
      </c>
      <c r="D212" s="26" t="n">
        <f aca="false">(A212 * $C$297) + $C$298</f>
        <v>340.211998050414</v>
      </c>
      <c r="E212" s="26" t="n">
        <f aca="false">gtoa_sw_all!B212</f>
        <v>92.5328</v>
      </c>
      <c r="F212" s="26" t="n">
        <f aca="false">gtoa_lw_all!B212</f>
        <v>244.2663</v>
      </c>
      <c r="G212" s="26" t="n">
        <f aca="false">B212 - (E212 + F212)</f>
        <v>-5.07420000000002</v>
      </c>
      <c r="H212" s="26" t="n">
        <v>0.91322</v>
      </c>
      <c r="I212" s="26" t="n">
        <f aca="false">(A212 * $H$297) + $H$298</f>
        <v>1.13784299297858</v>
      </c>
    </row>
    <row r="213" customFormat="false" ht="15.9" hidden="false" customHeight="false" outlineLevel="0" collapsed="false">
      <c r="A213" s="24" t="n">
        <v>42979</v>
      </c>
      <c r="B213" s="25" t="n">
        <v>336.3055</v>
      </c>
      <c r="C213" s="25" t="n">
        <v>340.1324</v>
      </c>
      <c r="D213" s="26" t="n">
        <f aca="false">(A213 * $C$297) + $C$298</f>
        <v>340.212142927663</v>
      </c>
      <c r="E213" s="26" t="n">
        <f aca="false">gtoa_sw_all!B213</f>
        <v>93.9393</v>
      </c>
      <c r="F213" s="26" t="n">
        <f aca="false">gtoa_lw_all!B213</f>
        <v>243.4099</v>
      </c>
      <c r="G213" s="26" t="n">
        <f aca="false">B213 - (E213 + F213)</f>
        <v>-1.0437</v>
      </c>
      <c r="H213" s="26" t="n">
        <v>0.891074</v>
      </c>
      <c r="I213" s="26" t="n">
        <f aca="false">(A213 * $H$297) + $H$298</f>
        <v>1.14200073990324</v>
      </c>
    </row>
    <row r="214" customFormat="false" ht="15.9" hidden="false" customHeight="false" outlineLevel="0" collapsed="false">
      <c r="A214" s="24" t="n">
        <v>43009</v>
      </c>
      <c r="B214" s="25" t="n">
        <v>342.1921</v>
      </c>
      <c r="C214" s="25" t="n">
        <v>340.133</v>
      </c>
      <c r="D214" s="26" t="n">
        <f aca="false">(A214 * $C$297) + $C$298</f>
        <v>340.212283131452</v>
      </c>
      <c r="E214" s="26" t="n">
        <f aca="false">gtoa_sw_all!B214</f>
        <v>100.0919</v>
      </c>
      <c r="F214" s="26" t="n">
        <f aca="false">gtoa_lw_all!B214</f>
        <v>240.7375</v>
      </c>
      <c r="G214" s="26" t="n">
        <f aca="false">B214 - (E214 + F214)</f>
        <v>1.36269999999996</v>
      </c>
      <c r="H214" s="26" t="n">
        <v>0.882745</v>
      </c>
      <c r="I214" s="26" t="n">
        <f aca="false">(A214 * $H$297) + $H$298</f>
        <v>1.14602436595936</v>
      </c>
    </row>
    <row r="215" customFormat="false" ht="15.9" hidden="false" customHeight="false" outlineLevel="0" collapsed="false">
      <c r="A215" s="24" t="n">
        <v>43040</v>
      </c>
      <c r="B215" s="25" t="n">
        <v>347.6387</v>
      </c>
      <c r="C215" s="25" t="n">
        <v>340.1337</v>
      </c>
      <c r="D215" s="26" t="n">
        <f aca="false">(A215 * $C$297) + $C$298</f>
        <v>340.212428008701</v>
      </c>
      <c r="E215" s="26" t="n">
        <f aca="false">gtoa_sw_all!B215</f>
        <v>105.5874</v>
      </c>
      <c r="F215" s="26" t="n">
        <f aca="false">gtoa_lw_all!B215</f>
        <v>238.0419</v>
      </c>
      <c r="G215" s="26" t="n">
        <f aca="false">B215 - (E215 + F215)</f>
        <v>4.00939999999997</v>
      </c>
      <c r="H215" s="26" t="n">
        <v>0.8837</v>
      </c>
      <c r="I215" s="26" t="n">
        <f aca="false">(A215 * $H$297) + $H$298</f>
        <v>1.15018211288401</v>
      </c>
    </row>
    <row r="216" customFormat="false" ht="15.9" hidden="false" customHeight="false" outlineLevel="0" collapsed="false">
      <c r="A216" s="24" t="n">
        <v>43070</v>
      </c>
      <c r="B216" s="25" t="n">
        <v>351.049</v>
      </c>
      <c r="C216" s="25" t="n">
        <v>340.134</v>
      </c>
      <c r="D216" s="26" t="n">
        <f aca="false">(A216 * $C$297) + $C$298</f>
        <v>340.21256821249</v>
      </c>
      <c r="E216" s="26" t="n">
        <f aca="false">gtoa_sw_all!B216</f>
        <v>107.91</v>
      </c>
      <c r="F216" s="26" t="n">
        <f aca="false">gtoa_lw_all!B216</f>
        <v>237.4415</v>
      </c>
      <c r="G216" s="26" t="n">
        <f aca="false">B216 - (E216 + F216)</f>
        <v>5.69749999999999</v>
      </c>
      <c r="H216" s="26" t="n">
        <v>0.890551</v>
      </c>
      <c r="I216" s="26" t="n">
        <f aca="false">(A216 * $H$297) + $H$298</f>
        <v>1.15420573894013</v>
      </c>
    </row>
    <row r="217" customFormat="false" ht="15.9" hidden="false" customHeight="false" outlineLevel="0" collapsed="false">
      <c r="A217" s="24" t="n">
        <v>43101</v>
      </c>
      <c r="B217" s="25" t="n">
        <v>351.2878</v>
      </c>
      <c r="C217" s="25" t="n">
        <v>340.1333</v>
      </c>
      <c r="D217" s="26" t="n">
        <f aca="false">(A217 * $C$297) + $C$298</f>
        <v>340.212713089739</v>
      </c>
      <c r="E217" s="26" t="n">
        <f aca="false">gtoa_sw_all!B217</f>
        <v>105.1511</v>
      </c>
      <c r="F217" s="26" t="n">
        <f aca="false">gtoa_lw_all!B217</f>
        <v>237.2865</v>
      </c>
      <c r="G217" s="26" t="n">
        <f aca="false">B217 - (E217 + F217)</f>
        <v>8.85020000000003</v>
      </c>
      <c r="H217" s="26" t="n">
        <v>0.90546</v>
      </c>
      <c r="I217" s="26" t="n">
        <f aca="false">(A217 * $H$297) + $H$298</f>
        <v>1.15836348586478</v>
      </c>
    </row>
    <row r="218" customFormat="false" ht="15.9" hidden="false" customHeight="false" outlineLevel="0" collapsed="false">
      <c r="A218" s="24" t="n">
        <v>43132</v>
      </c>
      <c r="B218" s="25" t="n">
        <v>348.4375</v>
      </c>
      <c r="C218" s="25" t="n">
        <v>340.1318</v>
      </c>
      <c r="D218" s="26" t="n">
        <f aca="false">(A218 * $C$297) + $C$298</f>
        <v>340.212857966987</v>
      </c>
      <c r="E218" s="26" t="n">
        <f aca="false">gtoa_sw_all!B218</f>
        <v>102.189</v>
      </c>
      <c r="F218" s="26" t="n">
        <f aca="false">gtoa_lw_all!B218</f>
        <v>237.09</v>
      </c>
      <c r="G218" s="26" t="n">
        <f aca="false">B218 - (E218 + F218)</f>
        <v>9.1585</v>
      </c>
      <c r="H218" s="26" t="n">
        <v>0.935753</v>
      </c>
      <c r="I218" s="26" t="n">
        <f aca="false">(A218 * $H$297) + $H$298</f>
        <v>1.16252123278944</v>
      </c>
    </row>
    <row r="219" customFormat="false" ht="15.9" hidden="false" customHeight="false" outlineLevel="0" collapsed="false">
      <c r="A219" s="24" t="n">
        <v>43160</v>
      </c>
      <c r="B219" s="25" t="n">
        <v>343.485</v>
      </c>
      <c r="C219" s="25" t="n">
        <v>340.1295</v>
      </c>
      <c r="D219" s="26" t="n">
        <f aca="false">(A219 * $C$297) + $C$298</f>
        <v>340.212988823857</v>
      </c>
      <c r="E219" s="26" t="n">
        <f aca="false">gtoa_sw_all!B219</f>
        <v>98.3754</v>
      </c>
      <c r="F219" s="26" t="n">
        <f aca="false">gtoa_lw_all!B219</f>
        <v>238.4017</v>
      </c>
      <c r="G219" s="26" t="n">
        <f aca="false">B219 - (E219 + F219)</f>
        <v>6.7079</v>
      </c>
      <c r="H219" s="26" t="n">
        <v>0.989101</v>
      </c>
      <c r="I219" s="26" t="n">
        <f aca="false">(A219 * $H$297) + $H$298</f>
        <v>1.16627661710848</v>
      </c>
    </row>
    <row r="220" customFormat="false" ht="15.9" hidden="false" customHeight="false" outlineLevel="0" collapsed="false">
      <c r="A220" s="24" t="n">
        <v>43191</v>
      </c>
      <c r="B220" s="25" t="n">
        <v>337.7011</v>
      </c>
      <c r="C220" s="25" t="n">
        <v>340.127</v>
      </c>
      <c r="D220" s="26" t="n">
        <f aca="false">(A220 * $C$297) + $C$298</f>
        <v>340.213133701106</v>
      </c>
      <c r="E220" s="26" t="n">
        <f aca="false">gtoa_sw_all!B220</f>
        <v>95.4714</v>
      </c>
      <c r="F220" s="26" t="n">
        <f aca="false">gtoa_lw_all!B220</f>
        <v>239.2357</v>
      </c>
      <c r="G220" s="26" t="n">
        <f aca="false">B220 - (E220 + F220)</f>
        <v>2.99399999999997</v>
      </c>
      <c r="H220" s="26" t="n">
        <v>1.06725</v>
      </c>
      <c r="I220" s="26" t="n">
        <f aca="false">(A220 * $H$297) + $H$298</f>
        <v>1.17043436403314</v>
      </c>
    </row>
    <row r="221" customFormat="false" ht="15.9" hidden="false" customHeight="false" outlineLevel="0" collapsed="false">
      <c r="A221" s="24" t="n">
        <v>43221</v>
      </c>
      <c r="B221" s="25" t="n">
        <v>332.7429</v>
      </c>
      <c r="C221" s="25" t="n">
        <v>340.1249</v>
      </c>
      <c r="D221" s="26" t="n">
        <f aca="false">(A221 * $C$297) + $C$298</f>
        <v>340.213273904895</v>
      </c>
      <c r="E221" s="26" t="n">
        <f aca="false">gtoa_sw_all!B221</f>
        <v>96.2194</v>
      </c>
      <c r="F221" s="26" t="n">
        <f aca="false">gtoa_lw_all!B221</f>
        <v>240.9375</v>
      </c>
      <c r="G221" s="26" t="n">
        <f aca="false">B221 - (E221 + F221)</f>
        <v>-4.41399999999999</v>
      </c>
      <c r="H221" s="26" t="n">
        <v>1.15722</v>
      </c>
      <c r="I221" s="26" t="n">
        <f aca="false">(A221 * $H$297) + $H$298</f>
        <v>1.17445799008925</v>
      </c>
    </row>
    <row r="222" customFormat="false" ht="15.9" hidden="false" customHeight="false" outlineLevel="0" collapsed="false">
      <c r="A222" s="24" t="n">
        <v>43252</v>
      </c>
      <c r="B222" s="25" t="n">
        <v>329.736</v>
      </c>
      <c r="C222" s="25" t="n">
        <v>340.1237</v>
      </c>
      <c r="D222" s="26" t="n">
        <f aca="false">(A222 * $C$297) + $C$298</f>
        <v>340.213418782144</v>
      </c>
      <c r="E222" s="26" t="n">
        <f aca="false">gtoa_sw_all!B222</f>
        <v>95.9143</v>
      </c>
      <c r="F222" s="26" t="n">
        <f aca="false">gtoa_lw_all!B222</f>
        <v>243.3765</v>
      </c>
      <c r="G222" s="26" t="n">
        <f aca="false">B222 - (E222 + F222)</f>
        <v>-9.5548</v>
      </c>
      <c r="H222" s="26" t="n">
        <v>1.24116</v>
      </c>
      <c r="I222" s="26" t="n">
        <f aca="false">(A222 * $H$297) + $H$298</f>
        <v>1.17861573701391</v>
      </c>
    </row>
    <row r="223" customFormat="false" ht="15.9" hidden="false" customHeight="false" outlineLevel="0" collapsed="false">
      <c r="A223" s="24" t="n">
        <v>43282</v>
      </c>
      <c r="B223" s="25" t="n">
        <v>329.3375</v>
      </c>
      <c r="C223" s="25" t="n">
        <v>340.1239</v>
      </c>
      <c r="D223" s="26" t="n">
        <f aca="false">(A223 * $C$297) + $C$298</f>
        <v>340.213558985933</v>
      </c>
      <c r="E223" s="26" t="n">
        <f aca="false">gtoa_sw_all!B223</f>
        <v>93.4778</v>
      </c>
      <c r="F223" s="26" t="n">
        <f aca="false">gtoa_lw_all!B223</f>
        <v>244.3967</v>
      </c>
      <c r="G223" s="26" t="n">
        <f aca="false">B223 - (E223 + F223)</f>
        <v>-8.53700000000003</v>
      </c>
      <c r="H223" s="26" t="n">
        <v>1.30611</v>
      </c>
      <c r="I223" s="26" t="n">
        <f aca="false">(A223 * $H$297) + $H$298</f>
        <v>1.18263936307003</v>
      </c>
    </row>
    <row r="224" customFormat="false" ht="15.9" hidden="false" customHeight="false" outlineLevel="0" collapsed="false">
      <c r="A224" s="24" t="n">
        <v>43313</v>
      </c>
      <c r="B224" s="25" t="n">
        <v>331.6918</v>
      </c>
      <c r="C224" s="25" t="n">
        <v>340.1253</v>
      </c>
      <c r="D224" s="26" t="n">
        <f aca="false">(A224 * $C$297) + $C$298</f>
        <v>340.213703863182</v>
      </c>
      <c r="E224" s="26" t="n">
        <f aca="false">gtoa_sw_all!B224</f>
        <v>92.5082</v>
      </c>
      <c r="F224" s="26" t="n">
        <f aca="false">gtoa_lw_all!B224</f>
        <v>243.9871</v>
      </c>
      <c r="G224" s="26" t="n">
        <f aca="false">B224 - (E224 + F224)</f>
        <v>-4.80349999999999</v>
      </c>
      <c r="H224" s="26" t="n">
        <v>1.34882</v>
      </c>
      <c r="I224" s="26" t="n">
        <f aca="false">(A224 * $H$297) + $H$298</f>
        <v>1.18679710999468</v>
      </c>
    </row>
    <row r="225" customFormat="false" ht="15.9" hidden="false" customHeight="false" outlineLevel="0" collapsed="false">
      <c r="A225" s="24" t="n">
        <v>43344</v>
      </c>
      <c r="B225" s="25" t="n">
        <v>336.2812</v>
      </c>
      <c r="C225" s="25" t="n">
        <v>340.1274</v>
      </c>
      <c r="D225" s="26" t="n">
        <f aca="false">(A225 * $C$297) + $C$298</f>
        <v>340.213848740431</v>
      </c>
      <c r="E225" s="26" t="n">
        <f aca="false">gtoa_sw_all!B225</f>
        <v>93.0358</v>
      </c>
      <c r="F225" s="26" t="n">
        <f aca="false">gtoa_lw_all!B225</f>
        <v>242.8217</v>
      </c>
      <c r="G225" s="26" t="n">
        <f aca="false">B225 - (E225 + F225)</f>
        <v>0.423700000000054</v>
      </c>
      <c r="H225" s="26" t="n">
        <v>1.37496</v>
      </c>
      <c r="I225" s="26" t="n">
        <f aca="false">(A225 * $H$297) + $H$298</f>
        <v>1.19095485691934</v>
      </c>
    </row>
    <row r="226" customFormat="false" ht="15.9" hidden="false" customHeight="false" outlineLevel="0" collapsed="false">
      <c r="A226" s="24" t="n">
        <v>43374</v>
      </c>
      <c r="B226" s="25" t="n">
        <v>342.0923</v>
      </c>
      <c r="C226" s="25" t="n">
        <v>340.1294</v>
      </c>
      <c r="D226" s="26" t="n">
        <f aca="false">(A226 * $C$297) + $C$298</f>
        <v>340.21398894422</v>
      </c>
      <c r="E226" s="26" t="n">
        <f aca="false">gtoa_sw_all!B226</f>
        <v>98.8219</v>
      </c>
      <c r="F226" s="26" t="n">
        <f aca="false">gtoa_lw_all!B226</f>
        <v>240.2886</v>
      </c>
      <c r="G226" s="26" t="n">
        <f aca="false">B226 - (E226 + F226)</f>
        <v>2.98180000000002</v>
      </c>
      <c r="H226" s="26" t="n">
        <v>1.39271</v>
      </c>
      <c r="I226" s="26" t="n">
        <f aca="false">(A226 * $H$297) + $H$298</f>
        <v>1.19497848297545</v>
      </c>
    </row>
    <row r="227" customFormat="false" ht="15.9" hidden="false" customHeight="false" outlineLevel="0" collapsed="false">
      <c r="A227" s="24" t="n">
        <v>43405</v>
      </c>
      <c r="B227" s="25" t="n">
        <v>347.5682</v>
      </c>
      <c r="C227" s="25" t="n">
        <v>340.1301</v>
      </c>
      <c r="D227" s="26" t="n">
        <f aca="false">(A227 * $C$297) + $C$298</f>
        <v>340.214133821469</v>
      </c>
      <c r="E227" s="26" t="n">
        <f aca="false">gtoa_sw_all!B227</f>
        <v>104.6568</v>
      </c>
      <c r="F227" s="26" t="n">
        <f aca="false">gtoa_lw_all!B227</f>
        <v>237.7935</v>
      </c>
      <c r="G227" s="26" t="n">
        <f aca="false">B227 - (E227 + F227)</f>
        <v>5.11790000000002</v>
      </c>
      <c r="H227" s="26" t="n">
        <v>1.40962</v>
      </c>
      <c r="I227" s="26" t="n">
        <f aca="false">(A227 * $H$297) + $H$298</f>
        <v>1.19913622990011</v>
      </c>
    </row>
    <row r="228" customFormat="false" ht="15.9" hidden="false" customHeight="false" outlineLevel="0" collapsed="false">
      <c r="A228" s="24" t="n">
        <v>43435</v>
      </c>
      <c r="B228" s="25" t="n">
        <v>351.0321</v>
      </c>
      <c r="C228" s="25" t="n">
        <v>340.1291</v>
      </c>
      <c r="D228" s="26" t="n">
        <f aca="false">(A228 * $C$297) + $C$298</f>
        <v>340.214274025258</v>
      </c>
      <c r="E228" s="26" t="n">
        <f aca="false">gtoa_sw_all!B228</f>
        <v>106.4456</v>
      </c>
      <c r="F228" s="26" t="n">
        <f aca="false">gtoa_lw_all!B228</f>
        <v>237.1201</v>
      </c>
      <c r="G228" s="26" t="n">
        <f aca="false">B228 - (E228 + F228)</f>
        <v>7.46640000000002</v>
      </c>
      <c r="H228" s="26" t="n">
        <v>1.42432</v>
      </c>
      <c r="I228" s="26" t="n">
        <f aca="false">(A228 * $H$297) + $H$298</f>
        <v>1.20315985595623</v>
      </c>
    </row>
    <row r="229" customFormat="false" ht="15.9" hidden="false" customHeight="false" outlineLevel="0" collapsed="false">
      <c r="A229" s="24" t="n">
        <v>43466</v>
      </c>
      <c r="B229" s="25" t="n">
        <v>351.3227</v>
      </c>
      <c r="C229" s="25" t="n">
        <v>340.1264</v>
      </c>
      <c r="D229" s="26" t="n">
        <f aca="false">(A229 * $C$297) + $C$298</f>
        <v>340.214418902507</v>
      </c>
      <c r="E229" s="26" t="n">
        <f aca="false">gtoa_sw_all!B229</f>
        <v>105.1216</v>
      </c>
      <c r="F229" s="26" t="n">
        <f aca="false">gtoa_lw_all!B229</f>
        <v>237.5393</v>
      </c>
      <c r="G229" s="26" t="n">
        <f aca="false">B229 - (E229 + F229)</f>
        <v>8.66180000000003</v>
      </c>
      <c r="H229" s="26" t="n">
        <v>1.43701</v>
      </c>
      <c r="I229" s="26" t="n">
        <f aca="false">(A229 * $H$297) + $H$298</f>
        <v>1.20731760288088</v>
      </c>
    </row>
    <row r="230" customFormat="false" ht="15.9" hidden="false" customHeight="false" outlineLevel="0" collapsed="false">
      <c r="A230" s="24" t="n">
        <v>43497</v>
      </c>
      <c r="B230" s="25" t="n">
        <v>348.5156</v>
      </c>
      <c r="C230" s="25" t="n">
        <v>340.1227</v>
      </c>
      <c r="D230" s="26" t="n">
        <f aca="false">(A230 * $C$297) + $C$298</f>
        <v>340.214563779756</v>
      </c>
      <c r="E230" s="26" t="n">
        <f aca="false">gtoa_sw_all!B230</f>
        <v>100.6932</v>
      </c>
      <c r="F230" s="26" t="n">
        <f aca="false">gtoa_lw_all!B230</f>
        <v>238.3711</v>
      </c>
      <c r="G230" s="26" t="n">
        <f aca="false">B230 - (E230 + F230)</f>
        <v>9.4513</v>
      </c>
      <c r="H230" s="26" t="n">
        <v>1.451</v>
      </c>
      <c r="I230" s="26" t="n">
        <f aca="false">(A230 * $H$297) + $H$298</f>
        <v>1.21147534980554</v>
      </c>
    </row>
    <row r="231" customFormat="false" ht="15.9" hidden="false" customHeight="false" outlineLevel="0" collapsed="false">
      <c r="A231" s="24" t="n">
        <v>43525</v>
      </c>
      <c r="B231" s="25" t="n">
        <v>343.5525</v>
      </c>
      <c r="C231" s="25" t="n">
        <v>340.1189</v>
      </c>
      <c r="D231" s="26" t="n">
        <f aca="false">(A231 * $C$297) + $C$298</f>
        <v>340.214694636626</v>
      </c>
      <c r="E231" s="26" t="n">
        <f aca="false">gtoa_sw_all!B231</f>
        <v>97.2618</v>
      </c>
      <c r="F231" s="26" t="n">
        <f aca="false">gtoa_lw_all!B231</f>
        <v>238.9419</v>
      </c>
      <c r="G231" s="26" t="n">
        <f aca="false">B231 - (E231 + F231)</f>
        <v>7.34879999999998</v>
      </c>
      <c r="H231" s="26" t="n">
        <v>1.45893</v>
      </c>
      <c r="I231" s="26" t="n">
        <f aca="false">(A231 * $H$297) + $H$298</f>
        <v>1.21523073412458</v>
      </c>
    </row>
    <row r="232" customFormat="false" ht="15.9" hidden="false" customHeight="false" outlineLevel="0" collapsed="false">
      <c r="A232" s="24" t="n">
        <v>43556</v>
      </c>
      <c r="B232" s="25" t="n">
        <v>337.7274</v>
      </c>
      <c r="C232" s="25" t="n">
        <v>340.1155</v>
      </c>
      <c r="D232" s="26" t="n">
        <f aca="false">(A232 * $C$297) + $C$298</f>
        <v>340.214839513875</v>
      </c>
      <c r="E232" s="26" t="n">
        <f aca="false">gtoa_sw_all!B232</f>
        <v>96.0313</v>
      </c>
      <c r="F232" s="26" t="n">
        <f aca="false">gtoa_lw_all!B232</f>
        <v>239.507</v>
      </c>
      <c r="G232" s="26" t="n">
        <f aca="false">B232 - (E232 + F232)</f>
        <v>2.1891</v>
      </c>
      <c r="H232" s="26" t="n">
        <v>1.45106</v>
      </c>
      <c r="I232" s="26" t="n">
        <f aca="false">(A232 * $H$297) + $H$298</f>
        <v>1.21938848104923</v>
      </c>
    </row>
    <row r="233" customFormat="false" ht="15.9" hidden="false" customHeight="false" outlineLevel="0" collapsed="false">
      <c r="A233" s="24" t="n">
        <v>43586</v>
      </c>
      <c r="B233" s="25" t="n">
        <v>332.7471</v>
      </c>
      <c r="C233" s="25" t="n">
        <v>340.1127</v>
      </c>
      <c r="D233" s="26" t="n">
        <f aca="false">(A233 * $C$297) + $C$298</f>
        <v>340.214979717664</v>
      </c>
      <c r="E233" s="26" t="n">
        <f aca="false">gtoa_sw_all!B233</f>
        <v>95.8255</v>
      </c>
      <c r="F233" s="26" t="n">
        <f aca="false">gtoa_lw_all!B233</f>
        <v>241.3296</v>
      </c>
      <c r="G233" s="26" t="n">
        <f aca="false">B233 - (E233 + F233)</f>
        <v>-4.40800000000002</v>
      </c>
      <c r="H233" s="26" t="n">
        <v>1.42544</v>
      </c>
      <c r="I233" s="26" t="n">
        <f aca="false">(A233 * $H$297) + $H$298</f>
        <v>1.22341210710535</v>
      </c>
    </row>
    <row r="234" customFormat="false" ht="15.9" hidden="false" customHeight="false" outlineLevel="0" collapsed="false">
      <c r="A234" s="24" t="n">
        <v>43617</v>
      </c>
      <c r="B234" s="25" t="n">
        <v>329.7232</v>
      </c>
      <c r="C234" s="25" t="n">
        <v>340.1102</v>
      </c>
      <c r="D234" s="26" t="n">
        <f aca="false">(A234 * $C$297) + $C$298</f>
        <v>340.215124594913</v>
      </c>
      <c r="E234" s="26" t="n">
        <f aca="false">gtoa_sw_all!B234</f>
        <v>95.3172</v>
      </c>
      <c r="F234" s="26" t="n">
        <f aca="false">gtoa_lw_all!B234</f>
        <v>242.8081</v>
      </c>
      <c r="G234" s="26" t="n">
        <f aca="false">B234 - (E234 + F234)</f>
        <v>-8.40209999999996</v>
      </c>
      <c r="H234" s="26" t="n">
        <v>1.38428</v>
      </c>
      <c r="I234" s="26" t="n">
        <f aca="false">(A234 * $H$297) + $H$298</f>
        <v>1.22756985403001</v>
      </c>
    </row>
    <row r="235" customFormat="false" ht="15.9" hidden="false" customHeight="false" outlineLevel="0" collapsed="false">
      <c r="A235" s="24" t="n">
        <v>43647</v>
      </c>
      <c r="B235" s="25" t="n">
        <v>329.2983</v>
      </c>
      <c r="C235" s="25" t="n">
        <v>340.1071</v>
      </c>
      <c r="D235" s="26" t="n">
        <f aca="false">(A235 * $C$297) + $C$298</f>
        <v>340.215264798702</v>
      </c>
      <c r="E235" s="26" t="n">
        <f aca="false">gtoa_sw_all!B235</f>
        <v>92.6828</v>
      </c>
      <c r="F235" s="26" t="n">
        <f aca="false">gtoa_lw_all!B235</f>
        <v>244.7867</v>
      </c>
      <c r="G235" s="26" t="n">
        <f aca="false">B235 - (E235 + F235)</f>
        <v>-8.1712</v>
      </c>
      <c r="H235" s="26" t="n">
        <v>1.33594</v>
      </c>
      <c r="I235" s="26" t="n">
        <f aca="false">(A235 * $H$297) + $H$298</f>
        <v>1.23159348008612</v>
      </c>
    </row>
    <row r="236" customFormat="false" ht="15.9" hidden="false" customHeight="false" outlineLevel="0" collapsed="false">
      <c r="A236" s="24" t="n">
        <v>43678</v>
      </c>
      <c r="B236" s="25" t="n">
        <v>331.6273</v>
      </c>
      <c r="C236" s="25" t="n">
        <v>340.1029</v>
      </c>
      <c r="D236" s="26" t="n">
        <f aca="false">(A236 * $C$297) + $C$298</f>
        <v>340.215409675951</v>
      </c>
      <c r="E236" s="26" t="n">
        <f aca="false">gtoa_sw_all!B236</f>
        <v>91.6854</v>
      </c>
      <c r="F236" s="26" t="n">
        <f aca="false">gtoa_lw_all!B236</f>
        <v>244.9076</v>
      </c>
      <c r="G236" s="26" t="n">
        <f aca="false">B236 - (E236 + F236)</f>
        <v>-4.96570000000003</v>
      </c>
      <c r="H236" s="26" t="n">
        <v>1.28913</v>
      </c>
      <c r="I236" s="26" t="n">
        <f aca="false">(A236 * $H$297) + $H$298</f>
        <v>1.23575122701078</v>
      </c>
    </row>
    <row r="237" customFormat="false" ht="15.9" hidden="false" customHeight="false" outlineLevel="0" collapsed="false">
      <c r="A237" s="24" t="n">
        <v>43709</v>
      </c>
      <c r="B237" s="25" t="n">
        <v>336.207</v>
      </c>
      <c r="C237" s="25" t="n">
        <v>340.0977</v>
      </c>
      <c r="D237" s="26" t="n">
        <f aca="false">(A237 * $C$297) + $C$298</f>
        <v>340.2155545532</v>
      </c>
      <c r="E237" s="26" t="n">
        <f aca="false">gtoa_sw_all!B237</f>
        <v>92.6304</v>
      </c>
      <c r="F237" s="26" t="n">
        <f aca="false">gtoa_lw_all!B237</f>
        <v>243.555</v>
      </c>
      <c r="G237" s="26" t="n">
        <f aca="false">B237 - (E237 + F237)</f>
        <v>0.0215999999999781</v>
      </c>
      <c r="H237" s="26" t="n">
        <v>1.24903</v>
      </c>
      <c r="I237" s="26" t="n">
        <f aca="false">(A237 * $H$297) + $H$298</f>
        <v>1.23990897393544</v>
      </c>
    </row>
    <row r="238" customFormat="false" ht="15.9" hidden="false" customHeight="false" outlineLevel="0" collapsed="false">
      <c r="A238" s="24" t="n">
        <v>43739</v>
      </c>
      <c r="B238" s="25" t="n">
        <v>342.0208</v>
      </c>
      <c r="C238" s="25" t="n">
        <v>340.0922</v>
      </c>
      <c r="D238" s="26" t="n">
        <f aca="false">(A238 * $C$297) + $C$298</f>
        <v>340.215694756989</v>
      </c>
      <c r="E238" s="26" t="n">
        <f aca="false">gtoa_sw_all!B238</f>
        <v>97.865</v>
      </c>
      <c r="F238" s="26" t="n">
        <f aca="false">gtoa_lw_all!B238</f>
        <v>240.6618</v>
      </c>
      <c r="G238" s="26" t="n">
        <f aca="false">B238 - (E238 + F238)</f>
        <v>3.49400000000003</v>
      </c>
      <c r="H238" s="26" t="n">
        <v>1.21613</v>
      </c>
      <c r="I238" s="26" t="n">
        <f aca="false">(A238 * $H$297) + $H$298</f>
        <v>1.24393259999155</v>
      </c>
    </row>
    <row r="239" customFormat="false" ht="15.9" hidden="false" customHeight="false" outlineLevel="0" collapsed="false">
      <c r="A239" s="24" t="n">
        <v>43770</v>
      </c>
      <c r="B239" s="25" t="n">
        <v>347.5278</v>
      </c>
      <c r="C239" s="25" t="n">
        <v>340.0876</v>
      </c>
      <c r="D239" s="26" t="n">
        <f aca="false">(A239 * $C$297) + $C$298</f>
        <v>340.215839634238</v>
      </c>
      <c r="E239" s="26" t="n">
        <f aca="false">gtoa_sw_all!B239</f>
        <v>104.4173</v>
      </c>
      <c r="F239" s="26" t="n">
        <f aca="false">gtoa_lw_all!B239</f>
        <v>238.3655</v>
      </c>
      <c r="G239" s="26" t="n">
        <f aca="false">B239 - (E239 + F239)</f>
        <v>4.745</v>
      </c>
      <c r="H239" s="26" t="n">
        <v>1.18995</v>
      </c>
      <c r="I239" s="26" t="n">
        <f aca="false">(A239 * $H$297) + $H$298</f>
        <v>1.24809034691621</v>
      </c>
    </row>
    <row r="240" customFormat="false" ht="15.9" hidden="false" customHeight="false" outlineLevel="0" collapsed="false">
      <c r="A240" s="24" t="n">
        <v>43800</v>
      </c>
      <c r="B240" s="25" t="n">
        <v>351.0263</v>
      </c>
      <c r="C240" s="25" t="n">
        <v>340.0853</v>
      </c>
      <c r="D240" s="26" t="n">
        <f aca="false">(A240 * $C$297) + $C$298</f>
        <v>340.215979838027</v>
      </c>
      <c r="E240" s="26" t="n">
        <f aca="false">gtoa_sw_all!B240</f>
        <v>106.3497</v>
      </c>
      <c r="F240" s="26" t="n">
        <f aca="false">gtoa_lw_all!B240</f>
        <v>238.4224</v>
      </c>
      <c r="G240" s="26" t="n">
        <f aca="false">B240 - (E240 + F240)</f>
        <v>6.25419999999997</v>
      </c>
      <c r="H240" s="26" t="n">
        <v>1.17042</v>
      </c>
      <c r="I240" s="26" t="n">
        <f aca="false">(A240 * $H$297) + $H$298</f>
        <v>1.25211397297233</v>
      </c>
    </row>
    <row r="241" customFormat="false" ht="15.9" hidden="false" customHeight="false" outlineLevel="0" collapsed="false">
      <c r="A241" s="24" t="n">
        <v>43831</v>
      </c>
      <c r="B241" s="25" t="n">
        <v>351.352</v>
      </c>
      <c r="C241" s="25" t="n">
        <v>340.0865</v>
      </c>
      <c r="D241" s="26" t="n">
        <f aca="false">(A241 * $C$297) + $C$298</f>
        <v>340.216124715276</v>
      </c>
      <c r="E241" s="26" t="n">
        <f aca="false">gtoa_sw_all!B241</f>
        <v>105.4957</v>
      </c>
      <c r="F241" s="26" t="n">
        <f aca="false">gtoa_lw_all!B241</f>
        <v>237.6793</v>
      </c>
      <c r="G241" s="26" t="n">
        <f aca="false">B241 - (E241 + F241)</f>
        <v>8.17699999999996</v>
      </c>
      <c r="H241" s="26" t="n">
        <v>1.14995</v>
      </c>
      <c r="I241" s="26" t="n">
        <f aca="false">(A241 * $H$297) + $H$298</f>
        <v>1.25627171989698</v>
      </c>
    </row>
    <row r="242" customFormat="false" ht="15.9" hidden="false" customHeight="false" outlineLevel="0" collapsed="false">
      <c r="A242" s="24" t="n">
        <v>43862</v>
      </c>
      <c r="B242" s="25" t="n">
        <v>348.4805</v>
      </c>
      <c r="C242" s="25" t="n">
        <v>340.0913</v>
      </c>
      <c r="D242" s="26" t="n">
        <f aca="false">(A242 * $C$297) + $C$298</f>
        <v>340.216269592525</v>
      </c>
      <c r="E242" s="26" t="n">
        <f aca="false">gtoa_sw_all!B242</f>
        <v>101.0486</v>
      </c>
      <c r="F242" s="26" t="n">
        <f aca="false">gtoa_lw_all!B242</f>
        <v>239.0196</v>
      </c>
      <c r="G242" s="26" t="n">
        <f aca="false">B242 - (E242 + F242)</f>
        <v>8.41230000000002</v>
      </c>
      <c r="H242" s="26" t="n">
        <v>1.11873</v>
      </c>
      <c r="I242" s="26" t="n">
        <f aca="false">(A242 * $H$297) + $H$298</f>
        <v>1.26042946682164</v>
      </c>
    </row>
    <row r="243" customFormat="false" ht="15.9" hidden="false" customHeight="false" outlineLevel="0" collapsed="false">
      <c r="A243" s="24" t="n">
        <v>43891</v>
      </c>
      <c r="B243" s="25" t="n">
        <v>343.4102</v>
      </c>
      <c r="C243" s="25" t="n">
        <v>340.0991</v>
      </c>
      <c r="D243" s="26" t="n">
        <f aca="false">(A243 * $C$297) + $C$298</f>
        <v>340.216405122854</v>
      </c>
      <c r="E243" s="26" t="n">
        <f aca="false">gtoa_sw_all!B243</f>
        <v>97.3658</v>
      </c>
      <c r="F243" s="26" t="n">
        <f aca="false">gtoa_lw_all!B243</f>
        <v>239.0242</v>
      </c>
      <c r="G243" s="26" t="n">
        <f aca="false">B243 - (E243 + F243)</f>
        <v>7.02019999999999</v>
      </c>
      <c r="H243" s="26" t="n">
        <v>1.06973</v>
      </c>
      <c r="I243" s="26" t="n">
        <f aca="false">(A243 * $H$297) + $H$298</f>
        <v>1.26431897200922</v>
      </c>
    </row>
    <row r="244" customFormat="false" ht="15.9" hidden="false" customHeight="false" outlineLevel="0" collapsed="false">
      <c r="A244" s="24" t="n">
        <v>43922</v>
      </c>
      <c r="B244" s="25" t="n">
        <v>337.593</v>
      </c>
      <c r="C244" s="25" t="n">
        <v>340.1086</v>
      </c>
      <c r="D244" s="26" t="n">
        <f aca="false">(A244 * $C$297) + $C$298</f>
        <v>340.216550000103</v>
      </c>
      <c r="E244" s="26" t="n">
        <f aca="false">gtoa_sw_all!B244</f>
        <v>95.4248</v>
      </c>
      <c r="F244" s="26" t="n">
        <f aca="false">gtoa_lw_all!B244</f>
        <v>239.7661</v>
      </c>
      <c r="G244" s="26" t="n">
        <f aca="false">B244 - (E244 + F244)</f>
        <v>2.40210000000002</v>
      </c>
      <c r="H244" s="26" t="n">
        <v>1.00198</v>
      </c>
      <c r="I244" s="26" t="n">
        <f aca="false">(A244 * $H$297) + $H$298</f>
        <v>1.26847671893387</v>
      </c>
    </row>
    <row r="245" customFormat="false" ht="15.9" hidden="false" customHeight="false" outlineLevel="0" collapsed="false">
      <c r="A245" s="24" t="n">
        <v>43952</v>
      </c>
      <c r="B245" s="25" t="n">
        <v>332.6447</v>
      </c>
      <c r="C245" s="25" t="n">
        <v>340.1184</v>
      </c>
      <c r="D245" s="26" t="n">
        <f aca="false">(A245 * $C$297) + $C$298</f>
        <v>340.216690203892</v>
      </c>
      <c r="E245" s="26" t="n">
        <f aca="false">gtoa_sw_all!B245</f>
        <v>95.5219</v>
      </c>
      <c r="F245" s="26" t="n">
        <f aca="false">gtoa_lw_all!B245</f>
        <v>241.8646</v>
      </c>
      <c r="G245" s="26" t="n">
        <f aca="false">B245 - (E245 + F245)</f>
        <v>-4.74180000000001</v>
      </c>
      <c r="H245" s="26" t="n">
        <v>0.924427</v>
      </c>
      <c r="I245" s="26" t="n">
        <f aca="false">(A245 * $H$297) + $H$298</f>
        <v>1.27250034498999</v>
      </c>
    </row>
    <row r="246" customFormat="false" ht="15.9" hidden="false" customHeight="false" outlineLevel="0" collapsed="false">
      <c r="A246" s="24" t="n">
        <v>43983</v>
      </c>
      <c r="B246" s="25" t="n">
        <v>329.6773</v>
      </c>
      <c r="C246" s="25" t="n">
        <v>340.1273</v>
      </c>
      <c r="D246" s="26" t="n">
        <f aca="false">(A246 * $C$297) + $C$298</f>
        <v>340.216835081141</v>
      </c>
      <c r="E246" s="26" t="n">
        <f aca="false">gtoa_sw_all!B246</f>
        <v>94.8195</v>
      </c>
      <c r="F246" s="26" t="n">
        <f aca="false">gtoa_lw_all!B246</f>
        <v>243.7356</v>
      </c>
      <c r="G246" s="26" t="n">
        <f aca="false">B246 - (E246 + F246)</f>
        <v>-8.87780000000004</v>
      </c>
      <c r="H246" s="26" t="n">
        <v>0.85273</v>
      </c>
      <c r="I246" s="26" t="n">
        <f aca="false">(A246 * $H$297) + $H$298</f>
        <v>1.27665809191464</v>
      </c>
    </row>
    <row r="247" customFormat="false" ht="15.9" hidden="false" customHeight="false" outlineLevel="0" collapsed="false">
      <c r="A247" s="24" t="n">
        <v>44013</v>
      </c>
      <c r="B247" s="25" t="n">
        <v>329.3276</v>
      </c>
      <c r="C247" s="25" t="n">
        <v>340.1345</v>
      </c>
      <c r="D247" s="26" t="n">
        <f aca="false">(A247 * $C$297) + $C$298</f>
        <v>340.21697528493</v>
      </c>
      <c r="E247" s="26" t="n">
        <f aca="false">gtoa_sw_all!B247</f>
        <v>93.3045</v>
      </c>
      <c r="F247" s="26" t="n">
        <f aca="false">gtoa_lw_all!B247</f>
        <v>244.4554</v>
      </c>
      <c r="G247" s="26" t="n">
        <f aca="false">B247 - (E247 + F247)</f>
        <v>-8.4323</v>
      </c>
      <c r="H247" s="26" t="n">
        <v>0.806301</v>
      </c>
      <c r="I247" s="26" t="n">
        <f aca="false">(A247 * $H$297) + $H$298</f>
        <v>1.28068171797076</v>
      </c>
    </row>
    <row r="248" customFormat="false" ht="15.9" hidden="false" customHeight="false" outlineLevel="0" collapsed="false">
      <c r="A248" s="24" t="n">
        <v>44044</v>
      </c>
      <c r="B248" s="25" t="n">
        <v>331.761</v>
      </c>
      <c r="C248" s="25" t="n">
        <v>340.1402</v>
      </c>
      <c r="D248" s="26" t="n">
        <f aca="false">(A248 * $C$297) + $C$298</f>
        <v>340.217120162179</v>
      </c>
      <c r="E248" s="26" t="n">
        <f aca="false">gtoa_sw_all!B248</f>
        <v>91.1</v>
      </c>
      <c r="F248" s="26" t="n">
        <f aca="false">gtoa_lw_all!B248</f>
        <v>244.8615</v>
      </c>
      <c r="G248" s="26" t="n">
        <f aca="false">B248 - (E248 + F248)</f>
        <v>-4.20049999999998</v>
      </c>
      <c r="H248" s="26" t="n">
        <v>0.794391</v>
      </c>
      <c r="I248" s="26" t="n">
        <f aca="false">(A248 * $H$297) + $H$298</f>
        <v>1.28483946489542</v>
      </c>
    </row>
    <row r="249" customFormat="false" ht="15.9" hidden="false" customHeight="false" outlineLevel="0" collapsed="false">
      <c r="A249" s="24" t="n">
        <v>44075</v>
      </c>
      <c r="B249" s="25" t="n">
        <v>336.3764</v>
      </c>
      <c r="C249" s="25" t="n">
        <v>340.1453</v>
      </c>
      <c r="D249" s="26" t="n">
        <f aca="false">(A249 * $C$297) + $C$298</f>
        <v>340.217265039428</v>
      </c>
      <c r="E249" s="26" t="n">
        <f aca="false">gtoa_sw_all!B249</f>
        <v>93.5867</v>
      </c>
      <c r="F249" s="26" t="n">
        <f aca="false">gtoa_lw_all!B249</f>
        <v>243.488</v>
      </c>
      <c r="G249" s="26" t="n">
        <f aca="false">B249 - (E249 + F249)</f>
        <v>-0.698300000000017</v>
      </c>
      <c r="H249" s="26" t="n">
        <v>0.811002</v>
      </c>
      <c r="I249" s="26" t="n">
        <f aca="false">(A249 * $H$297) + $H$298</f>
        <v>1.28899721182007</v>
      </c>
    </row>
    <row r="250" customFormat="false" ht="15.9" hidden="false" customHeight="false" outlineLevel="0" collapsed="false">
      <c r="A250" s="24" t="n">
        <v>44105</v>
      </c>
      <c r="B250" s="25" t="n">
        <v>342.2071</v>
      </c>
      <c r="C250" s="25" t="n">
        <v>340.1507</v>
      </c>
      <c r="D250" s="26" t="n">
        <f aca="false">(A250 * $C$297) + $C$298</f>
        <v>340.217405243217</v>
      </c>
      <c r="E250" s="26" t="n">
        <f aca="false">gtoa_sw_all!B250</f>
        <v>100.0324</v>
      </c>
      <c r="F250" s="26" t="n">
        <f aca="false">gtoa_lw_all!B250</f>
        <v>240.7478</v>
      </c>
      <c r="G250" s="26" t="n">
        <f aca="false">B250 - (E250 + F250)</f>
        <v>1.42689999999999</v>
      </c>
      <c r="H250" s="26" t="n">
        <v>0.847901</v>
      </c>
      <c r="I250" s="26" t="n">
        <f aca="false">(A250 * $H$297) + $H$298</f>
        <v>1.29302083787619</v>
      </c>
    </row>
    <row r="251" customFormat="false" ht="15.9" hidden="false" customHeight="false" outlineLevel="0" collapsed="false">
      <c r="A251" s="24" t="n">
        <v>44136</v>
      </c>
      <c r="B251" s="25" t="n">
        <v>347.6654</v>
      </c>
      <c r="C251" s="25" t="n">
        <v>340.1573</v>
      </c>
      <c r="D251" s="26" t="n">
        <f aca="false">(A251 * $C$297) + $C$298</f>
        <v>340.217550120466</v>
      </c>
      <c r="E251" s="26" t="n">
        <f aca="false">gtoa_sw_all!B251</f>
        <v>105.2355</v>
      </c>
      <c r="F251" s="26" t="n">
        <f aca="false">gtoa_lw_all!B251</f>
        <v>239.4091</v>
      </c>
      <c r="G251" s="26" t="n">
        <f aca="false">B251 - (E251 + F251)</f>
        <v>3.02080000000001</v>
      </c>
      <c r="H251" s="26" t="n">
        <v>0.896987</v>
      </c>
      <c r="I251" s="26" t="n">
        <f aca="false">(A251 * $H$297) + $H$298</f>
        <v>1.29717858480084</v>
      </c>
    </row>
    <row r="252" customFormat="false" ht="15.9" hidden="false" customHeight="false" outlineLevel="0" collapsed="false">
      <c r="A252" s="24" t="n">
        <v>44166</v>
      </c>
      <c r="B252" s="25" t="n">
        <v>351.1315</v>
      </c>
      <c r="C252" s="25" t="n">
        <v>340.1647</v>
      </c>
      <c r="D252" s="26" t="n">
        <f aca="false">(A252 * $C$297) + $C$298</f>
        <v>340.217690324255</v>
      </c>
      <c r="E252" s="26" t="n">
        <f aca="false">gtoa_sw_all!B252</f>
        <v>107.9984</v>
      </c>
      <c r="F252" s="26" t="n">
        <f aca="false">gtoa_lw_all!B252</f>
        <v>237.8387</v>
      </c>
      <c r="G252" s="26" t="n">
        <f aca="false">B252 - (E252 + F252)</f>
        <v>5.29440000000005</v>
      </c>
      <c r="H252" s="26" t="n">
        <v>0.953304</v>
      </c>
      <c r="I252" s="26" t="n">
        <f aca="false">(A252 * $H$297) + $H$298</f>
        <v>1.30120221085696</v>
      </c>
    </row>
    <row r="253" customFormat="false" ht="15.9" hidden="false" customHeight="false" outlineLevel="0" collapsed="false">
      <c r="A253" s="24" t="n">
        <v>44197</v>
      </c>
      <c r="B253" s="25" t="n">
        <v>351.3718</v>
      </c>
      <c r="C253" s="25" t="n">
        <v>340.1723</v>
      </c>
      <c r="D253" s="26" t="n">
        <f aca="false">(A253 * $C$297) + $C$298</f>
        <v>340.217835201504</v>
      </c>
      <c r="E253" s="26" t="n">
        <f aca="false">gtoa_sw_all!B253</f>
        <v>105.6777</v>
      </c>
      <c r="F253" s="26" t="n">
        <f aca="false">gtoa_lw_all!B253</f>
        <v>237.5285</v>
      </c>
      <c r="G253" s="26" t="n">
        <f aca="false">B253 - (E253 + F253)</f>
        <v>8.16559999999998</v>
      </c>
      <c r="H253" s="26" t="n">
        <v>1.01693</v>
      </c>
      <c r="I253" s="26" t="n">
        <f aca="false">(A253 * $H$297) + $H$298</f>
        <v>1.30535995778162</v>
      </c>
    </row>
    <row r="254" customFormat="false" ht="15.9" hidden="false" customHeight="false" outlineLevel="0" collapsed="false">
      <c r="A254" s="24" t="n">
        <v>44228</v>
      </c>
      <c r="B254" s="25" t="n">
        <v>348.501</v>
      </c>
      <c r="C254" s="25" t="n">
        <v>340.1793</v>
      </c>
      <c r="D254" s="26" t="n">
        <f aca="false">(A254 * $C$297) + $C$298</f>
        <v>340.217980078753</v>
      </c>
      <c r="E254" s="26" t="n">
        <f aca="false">gtoa_sw_all!B254</f>
        <v>100.9846</v>
      </c>
      <c r="F254" s="26" t="n">
        <f aca="false">gtoa_lw_all!B254</f>
        <v>238.6315</v>
      </c>
      <c r="G254" s="26" t="n">
        <f aca="false">B254 - (E254 + F254)</f>
        <v>8.88490000000002</v>
      </c>
      <c r="H254" s="26" t="n">
        <v>1.08876</v>
      </c>
      <c r="I254" s="26" t="n">
        <f aca="false">(A254 * $H$297) + $H$298</f>
        <v>1.30951770470627</v>
      </c>
    </row>
    <row r="255" customFormat="false" ht="15.9" hidden="false" customHeight="false" outlineLevel="0" collapsed="false">
      <c r="A255" s="24" t="n">
        <v>44256</v>
      </c>
      <c r="B255" s="25" t="n">
        <v>343.5305</v>
      </c>
      <c r="C255" s="25" t="n">
        <v>340.1855</v>
      </c>
      <c r="D255" s="26" t="n">
        <f aca="false">(A255 * $C$297) + $C$298</f>
        <v>340.218110935623</v>
      </c>
      <c r="E255" s="26" t="n">
        <f aca="false">gtoa_sw_all!B255</f>
        <v>97.4279</v>
      </c>
      <c r="F255" s="26" t="n">
        <f aca="false">gtoa_lw_all!B255</f>
        <v>238.408</v>
      </c>
      <c r="G255" s="26" t="n">
        <f aca="false">B255 - (E255 + F255)</f>
        <v>7.69460000000004</v>
      </c>
      <c r="H255" s="26" t="n">
        <v>1.17002</v>
      </c>
      <c r="I255" s="26" t="n">
        <f aca="false">(A255 * $H$297) + $H$298</f>
        <v>1.31327308902531</v>
      </c>
    </row>
    <row r="256" customFormat="false" ht="15.9" hidden="false" customHeight="false" outlineLevel="0" collapsed="false">
      <c r="A256" s="24" t="n">
        <v>44287</v>
      </c>
      <c r="B256" s="25" t="n">
        <v>337.7063</v>
      </c>
      <c r="C256" s="25" t="n">
        <v>340.1911</v>
      </c>
      <c r="D256" s="26" t="n">
        <f aca="false">(A256 * $C$297) + $C$298</f>
        <v>340.218255812872</v>
      </c>
      <c r="E256" s="26" t="n">
        <f aca="false">gtoa_sw_all!B256</f>
        <v>96.087</v>
      </c>
      <c r="F256" s="26" t="n">
        <f aca="false">gtoa_lw_all!B256</f>
        <v>238.6584</v>
      </c>
      <c r="G256" s="26" t="n">
        <f aca="false">B256 - (E256 + F256)</f>
        <v>2.96089999999998</v>
      </c>
      <c r="H256" s="26" t="n">
        <v>1.25922</v>
      </c>
      <c r="I256" s="26" t="n">
        <f aca="false">(A256 * $H$297) + $H$298</f>
        <v>1.31743083594997</v>
      </c>
    </row>
    <row r="257" customFormat="false" ht="15.9" hidden="false" customHeight="false" outlineLevel="0" collapsed="false">
      <c r="A257" s="24" t="n">
        <v>44317</v>
      </c>
      <c r="B257" s="25" t="n">
        <v>332.738</v>
      </c>
      <c r="C257" s="25" t="n">
        <v>340.1969</v>
      </c>
      <c r="D257" s="26" t="n">
        <f aca="false">(A257 * $C$297) + $C$298</f>
        <v>340.218396016661</v>
      </c>
      <c r="E257" s="26" t="n">
        <f aca="false">gtoa_sw_all!B257</f>
        <v>96.5289</v>
      </c>
      <c r="F257" s="26" t="n">
        <f aca="false">gtoa_lw_all!B257</f>
        <v>240.5741</v>
      </c>
      <c r="G257" s="26" t="n">
        <f aca="false">B257 - (E257 + F257)</f>
        <v>-4.36499999999995</v>
      </c>
      <c r="H257" s="26" t="n">
        <v>1.35537</v>
      </c>
      <c r="I257" s="26" t="n">
        <f aca="false">(A257 * $H$297) + $H$298</f>
        <v>1.32145446200609</v>
      </c>
    </row>
    <row r="258" customFormat="false" ht="15.9" hidden="false" customHeight="false" outlineLevel="0" collapsed="false">
      <c r="A258" s="24" t="n">
        <v>44348</v>
      </c>
      <c r="B258" s="25" t="n">
        <v>329.7686</v>
      </c>
      <c r="C258" s="25" t="n">
        <v>340.2036</v>
      </c>
      <c r="D258" s="26" t="n">
        <f aca="false">(A258 * $C$297) + $C$298</f>
        <v>340.21854089391</v>
      </c>
      <c r="E258" s="26" t="n">
        <f aca="false">gtoa_sw_all!B258</f>
        <v>94.5114</v>
      </c>
      <c r="F258" s="26" t="n">
        <f aca="false">gtoa_lw_all!B258</f>
        <v>242.545</v>
      </c>
      <c r="G258" s="26" t="n">
        <f aca="false">B258 - (E258 + F258)</f>
        <v>-7.2878</v>
      </c>
      <c r="H258" s="26" t="n">
        <v>1.45</v>
      </c>
      <c r="I258" s="26" t="n">
        <f aca="false">(A258 * $H$297) + $H$298</f>
        <v>1.32561220893074</v>
      </c>
    </row>
    <row r="259" customFormat="false" ht="15.9" hidden="false" customHeight="false" outlineLevel="0" collapsed="false">
      <c r="A259" s="24" t="n">
        <v>44378</v>
      </c>
      <c r="B259" s="25" t="n">
        <v>329.4155</v>
      </c>
      <c r="C259" s="25" t="n">
        <v>340.2121</v>
      </c>
      <c r="D259" s="26" t="n">
        <f aca="false">(A259 * $C$297) + $C$298</f>
        <v>340.218681097699</v>
      </c>
      <c r="E259" s="26" t="n">
        <f aca="false">gtoa_sw_all!B259</f>
        <v>93.3331</v>
      </c>
      <c r="F259" s="26" t="n">
        <f aca="false">gtoa_lw_all!B259</f>
        <v>244.1013</v>
      </c>
      <c r="G259" s="26" t="n">
        <f aca="false">B259 - (E259 + F259)</f>
        <v>-8.01889999999997</v>
      </c>
      <c r="H259" s="26" t="n">
        <v>1.52695</v>
      </c>
      <c r="I259" s="26" t="n">
        <f aca="false">(A259 * $H$297) + $H$298</f>
        <v>1.32963583498686</v>
      </c>
    </row>
    <row r="260" customFormat="false" ht="15.9" hidden="false" customHeight="false" outlineLevel="0" collapsed="false">
      <c r="A260" s="24" t="n">
        <v>44409</v>
      </c>
      <c r="B260" s="25" t="n">
        <v>331.8099</v>
      </c>
      <c r="C260" s="25" t="n">
        <v>340.2231</v>
      </c>
      <c r="D260" s="26" t="n">
        <f aca="false">(A260 * $C$297) + $C$298</f>
        <v>340.218825974948</v>
      </c>
      <c r="E260" s="26" t="n">
        <f aca="false">gtoa_sw_all!B260</f>
        <v>91.3259</v>
      </c>
      <c r="F260" s="26" t="n">
        <f aca="false">gtoa_lw_all!B260</f>
        <v>244.6101</v>
      </c>
      <c r="G260" s="26" t="n">
        <f aca="false">B260 - (E260 + F260)</f>
        <v>-4.12609999999995</v>
      </c>
      <c r="H260" s="26" t="n">
        <v>1.56973</v>
      </c>
      <c r="I260" s="26" t="n">
        <f aca="false">(A260 * $H$297) + $H$298</f>
        <v>1.33379358191151</v>
      </c>
    </row>
    <row r="261" customFormat="false" ht="15.9" hidden="false" customHeight="false" outlineLevel="0" collapsed="false">
      <c r="A261" s="24" t="n">
        <v>44440</v>
      </c>
      <c r="B261" s="25" t="n">
        <v>336.402</v>
      </c>
      <c r="C261" s="25" t="n">
        <v>340.2367</v>
      </c>
      <c r="D261" s="26" t="n">
        <f aca="false">(A261 * $C$297) + $C$298</f>
        <v>340.218970852197</v>
      </c>
      <c r="E261" s="26" t="n">
        <f aca="false">gtoa_sw_all!B261</f>
        <v>93.384</v>
      </c>
      <c r="F261" s="26" t="n">
        <f aca="false">gtoa_lw_all!B261</f>
        <v>242.6115</v>
      </c>
      <c r="G261" s="26" t="n">
        <f aca="false">B261 - (E261 + F261)</f>
        <v>0.406499999999994</v>
      </c>
      <c r="H261" s="26" t="n">
        <v>1.57278</v>
      </c>
      <c r="I261" s="26" t="n">
        <f aca="false">(A261 * $H$297) + $H$298</f>
        <v>1.33795132883617</v>
      </c>
    </row>
    <row r="262" customFormat="false" ht="15.9" hidden="false" customHeight="false" outlineLevel="0" collapsed="false">
      <c r="A262" s="24" t="n">
        <v>44470</v>
      </c>
      <c r="B262" s="25" t="n">
        <v>342.2266</v>
      </c>
      <c r="C262" s="25" t="n">
        <v>340.2524</v>
      </c>
      <c r="D262" s="26" t="n">
        <f aca="false">(A262 * $C$297) + $C$298</f>
        <v>340.219111055986</v>
      </c>
      <c r="E262" s="26" t="n">
        <f aca="false">gtoa_sw_all!B262</f>
        <v>98.7074</v>
      </c>
      <c r="F262" s="26" t="n">
        <f aca="false">gtoa_lw_all!B262</f>
        <v>240.9554</v>
      </c>
      <c r="G262" s="26" t="n">
        <f aca="false">B262 - (E262 + F262)</f>
        <v>2.56380000000001</v>
      </c>
      <c r="H262" s="26" t="n">
        <v>1.54697</v>
      </c>
      <c r="I262" s="26" t="n">
        <f aca="false">(A262 * $H$297) + $H$298</f>
        <v>1.34197495489229</v>
      </c>
    </row>
    <row r="263" customFormat="false" ht="15.9" hidden="false" customHeight="false" outlineLevel="0" collapsed="false">
      <c r="A263" s="24" t="n">
        <v>44501</v>
      </c>
      <c r="B263" s="25" t="n">
        <v>347.703</v>
      </c>
      <c r="C263" s="25" t="n">
        <v>340.2691</v>
      </c>
      <c r="D263" s="26" t="n">
        <f aca="false">(A263 * $C$297) + $C$298</f>
        <v>340.219255933235</v>
      </c>
      <c r="E263" s="26" t="n">
        <f aca="false">gtoa_sw_all!B263</f>
        <v>104.4346</v>
      </c>
      <c r="F263" s="26" t="n">
        <f aca="false">gtoa_lw_all!B263</f>
        <v>238.2724</v>
      </c>
      <c r="G263" s="26" t="n">
        <f aca="false">B263 - (E263 + F263)</f>
        <v>4.99599999999998</v>
      </c>
      <c r="H263" s="26" t="n">
        <v>1.50584</v>
      </c>
      <c r="I263" s="26" t="n">
        <f aca="false">(A263 * $H$297) + $H$298</f>
        <v>1.34613270181694</v>
      </c>
    </row>
    <row r="264" customFormat="false" ht="15.9" hidden="false" customHeight="false" outlineLevel="0" collapsed="false">
      <c r="A264" s="24" t="n">
        <v>44531</v>
      </c>
      <c r="B264" s="25" t="n">
        <v>351.1706</v>
      </c>
      <c r="C264" s="25" t="n">
        <v>340.2858</v>
      </c>
      <c r="D264" s="26" t="n">
        <f aca="false">(A264 * $C$297) + $C$298</f>
        <v>340.219396137024</v>
      </c>
      <c r="E264" s="26" t="n">
        <f aca="false">gtoa_sw_all!B264</f>
        <v>107.5056</v>
      </c>
      <c r="F264" s="26" t="n">
        <f aca="false">gtoa_lw_all!B264</f>
        <v>237.4099</v>
      </c>
      <c r="G264" s="26" t="n">
        <f aca="false">B264 - (E264 + F264)</f>
        <v>6.25509999999997</v>
      </c>
      <c r="H264" s="26" t="n">
        <v>1.46296</v>
      </c>
      <c r="I264" s="26" t="n">
        <f aca="false">(A264 * $H$297) + $H$298</f>
        <v>1.35015632787306</v>
      </c>
    </row>
    <row r="265" customFormat="false" ht="15.9" hidden="false" customHeight="false" outlineLevel="0" collapsed="false">
      <c r="A265" s="24" t="n">
        <v>44562</v>
      </c>
      <c r="B265" s="25" t="n">
        <v>351.4704</v>
      </c>
      <c r="C265" s="25" t="n">
        <v>340.3015</v>
      </c>
      <c r="D265" s="26" t="n">
        <f aca="false">(A265 * $C$297) + $C$298</f>
        <v>340.219541014273</v>
      </c>
      <c r="E265" s="26" t="n">
        <f aca="false">gtoa_sw_all!B265</f>
        <v>104.8217</v>
      </c>
      <c r="F265" s="26" t="n">
        <f aca="false">gtoa_lw_all!B265</f>
        <v>237.3957</v>
      </c>
      <c r="G265" s="26" t="n">
        <f aca="false">B265 - (E265 + F265)</f>
        <v>9.25299999999999</v>
      </c>
      <c r="H265" s="26" t="n">
        <v>1.42738</v>
      </c>
      <c r="I265" s="26" t="n">
        <f aca="false">(A265 * $H$297) + $H$298</f>
        <v>1.35431407479771</v>
      </c>
    </row>
    <row r="266" customFormat="false" ht="15.9" hidden="false" customHeight="false" outlineLevel="0" collapsed="false">
      <c r="A266" s="24" t="n">
        <v>44593</v>
      </c>
      <c r="B266" s="25" t="n">
        <v>348.7156</v>
      </c>
      <c r="C266" s="25" t="n">
        <v>340.3157</v>
      </c>
      <c r="D266" s="26" t="n">
        <f aca="false">(A266 * $C$297) + $C$298</f>
        <v>340.219685891521</v>
      </c>
      <c r="E266" s="26" t="n">
        <f aca="false">gtoa_sw_all!B266</f>
        <v>100.4988</v>
      </c>
      <c r="F266" s="26" t="n">
        <f aca="false">gtoa_lw_all!B266</f>
        <v>238.7799</v>
      </c>
      <c r="G266" s="26" t="n">
        <f aca="false">B266 - (E266 + F266)</f>
        <v>9.43689999999998</v>
      </c>
      <c r="H266" s="26" t="n">
        <v>1.40349</v>
      </c>
      <c r="I266" s="26" t="n">
        <f aca="false">(A266 * $H$297) + $H$298</f>
        <v>1.35847182172237</v>
      </c>
    </row>
    <row r="267" customFormat="false" ht="15.9" hidden="false" customHeight="false" outlineLevel="0" collapsed="false">
      <c r="A267" s="24" t="n">
        <v>44621</v>
      </c>
      <c r="B267" s="25" t="n">
        <v>343.7478</v>
      </c>
      <c r="C267" s="25" t="n">
        <v>340.3283</v>
      </c>
      <c r="D267" s="26" t="n">
        <f aca="false">(A267 * $C$297) + $C$298</f>
        <v>340.219816748391</v>
      </c>
      <c r="E267" s="26" t="n">
        <f aca="false">gtoa_sw_all!B267</f>
        <v>97.7993</v>
      </c>
      <c r="F267" s="26" t="n">
        <f aca="false">gtoa_lw_all!B267</f>
        <v>238.5701</v>
      </c>
      <c r="G267" s="26" t="n">
        <f aca="false">B267 - (E267 + F267)</f>
        <v>7.3784</v>
      </c>
      <c r="H267" s="26" t="n">
        <v>1.39338</v>
      </c>
      <c r="I267" s="26" t="n">
        <f aca="false">(A267 * $H$297) + $H$298</f>
        <v>1.36222720604141</v>
      </c>
    </row>
    <row r="268" customFormat="false" ht="15.9" hidden="false" customHeight="false" outlineLevel="0" collapsed="false">
      <c r="A268" s="24" t="n">
        <v>44652</v>
      </c>
      <c r="B268" s="25" t="n">
        <v>337.9749</v>
      </c>
      <c r="C268" s="25" t="n">
        <v>340.3397</v>
      </c>
      <c r="D268" s="26" t="n">
        <f aca="false">(A268 * $C$297) + $C$298</f>
        <v>340.21996162564</v>
      </c>
      <c r="E268" s="26" t="n">
        <f aca="false">gtoa_sw_all!B268</f>
        <v>96.1139</v>
      </c>
      <c r="F268" s="26" t="n">
        <f aca="false">gtoa_lw_all!B268</f>
        <v>240.0792</v>
      </c>
      <c r="G268" s="26" t="n">
        <f aca="false">B268 - (E268 + F268)</f>
        <v>1.78180000000003</v>
      </c>
      <c r="H268" s="26" t="n">
        <v>1.40002</v>
      </c>
      <c r="I268" s="26" t="n">
        <f aca="false">(A268 * $H$297) + $H$298</f>
        <v>1.36638495296607</v>
      </c>
    </row>
    <row r="269" customFormat="false" ht="15.9" hidden="false" customHeight="false" outlineLevel="0" collapsed="false">
      <c r="A269" s="24" t="n">
        <v>44682</v>
      </c>
      <c r="B269" s="25" t="n">
        <v>333.0126</v>
      </c>
      <c r="C269" s="25" t="n">
        <v>340.3506</v>
      </c>
      <c r="D269" s="26" t="n">
        <f aca="false">(A269 * $C$297) + $C$298</f>
        <v>340.220101829429</v>
      </c>
      <c r="E269" s="26" t="n">
        <f aca="false">gtoa_sw_all!B269</f>
        <v>96.7946</v>
      </c>
      <c r="F269" s="26" t="n">
        <f aca="false">gtoa_lw_all!B269</f>
        <v>241.5034</v>
      </c>
      <c r="G269" s="26" t="n">
        <f aca="false">B269 - (E269 + F269)</f>
        <v>-5.28539999999998</v>
      </c>
      <c r="H269" s="26" t="n">
        <v>1.42072</v>
      </c>
      <c r="I269" s="26" t="n">
        <f aca="false">(A269 * $H$297) + $H$298</f>
        <v>1.37040857902219</v>
      </c>
    </row>
    <row r="270" customFormat="false" ht="15.9" hidden="false" customHeight="false" outlineLevel="0" collapsed="false">
      <c r="A270" s="24" t="n">
        <v>44713</v>
      </c>
      <c r="B270" s="25" t="n">
        <v>330.0056</v>
      </c>
      <c r="C270" s="25" t="n">
        <v>340.3616</v>
      </c>
      <c r="D270" s="26" t="n">
        <f aca="false">(A270 * $C$297) + $C$298</f>
        <v>340.220246706678</v>
      </c>
      <c r="E270" s="26" t="n">
        <f aca="false">gtoa_sw_all!B270</f>
        <v>94.2992</v>
      </c>
      <c r="F270" s="26" t="n">
        <f aca="false">gtoa_lw_all!B270</f>
        <v>243.1033</v>
      </c>
      <c r="G270" s="26" t="n">
        <f aca="false">B270 - (E270 + F270)</f>
        <v>-7.39689999999996</v>
      </c>
      <c r="H270" s="26" t="n">
        <v>1.45471</v>
      </c>
      <c r="I270" s="26" t="n">
        <f aca="false">(A270 * $H$297) + $H$298</f>
        <v>1.37456632594684</v>
      </c>
    </row>
    <row r="271" customFormat="false" ht="15.9" hidden="false" customHeight="false" outlineLevel="0" collapsed="false">
      <c r="A271" s="24" t="n">
        <v>44743</v>
      </c>
      <c r="B271" s="25" t="n">
        <v>329.559</v>
      </c>
      <c r="C271" s="25" t="n">
        <v>340.3729</v>
      </c>
      <c r="D271" s="26" t="n">
        <f aca="false">(A271 * $C$297) + $C$298</f>
        <v>340.220386910467</v>
      </c>
      <c r="E271" s="26" t="n">
        <f aca="false">gtoa_sw_all!B271</f>
        <v>93.436</v>
      </c>
      <c r="F271" s="26" t="n">
        <f aca="false">gtoa_lw_all!B271</f>
        <v>244.7926</v>
      </c>
      <c r="G271" s="26" t="n">
        <f aca="false">B271 - (E271 + F271)</f>
        <v>-8.6696</v>
      </c>
      <c r="H271" s="26" t="n">
        <v>1.50369</v>
      </c>
      <c r="I271" s="26" t="n">
        <f aca="false">(A271 * $H$297) + $H$298</f>
        <v>1.37858995200296</v>
      </c>
    </row>
    <row r="272" customFormat="false" ht="15.9" hidden="false" customHeight="false" outlineLevel="0" collapsed="false">
      <c r="A272" s="24" t="n">
        <v>44774</v>
      </c>
      <c r="B272" s="25" t="n">
        <v>331.9068</v>
      </c>
      <c r="C272" s="25" t="n">
        <v>340.384</v>
      </c>
      <c r="D272" s="26" t="n">
        <f aca="false">(A272 * $C$297) + $C$298</f>
        <v>340.220531787716</v>
      </c>
      <c r="E272" s="26" t="n">
        <f aca="false">gtoa_sw_all!B272</f>
        <v>91.8281</v>
      </c>
      <c r="F272" s="26" t="n">
        <f aca="false">gtoa_lw_all!B272</f>
        <v>243.9622</v>
      </c>
      <c r="G272" s="26" t="n">
        <f aca="false">B272 - (E272 + F272)</f>
        <v>-3.88350000000003</v>
      </c>
      <c r="H272" s="26" t="n">
        <v>1.56908</v>
      </c>
      <c r="I272" s="26" t="n">
        <f aca="false">(A272 * $H$297) + $H$298</f>
        <v>1.38274769892761</v>
      </c>
    </row>
    <row r="273" customFormat="false" ht="15.9" hidden="false" customHeight="false" outlineLevel="0" collapsed="false">
      <c r="A273" s="24" t="n">
        <v>44805</v>
      </c>
      <c r="B273" s="25" t="n">
        <v>336.5364</v>
      </c>
      <c r="C273" s="25" t="n">
        <v>340.3945</v>
      </c>
      <c r="D273" s="26" t="n">
        <f aca="false">(A273 * $C$297) + $C$298</f>
        <v>340.220676664965</v>
      </c>
      <c r="E273" s="26" t="n">
        <f aca="false">gtoa_sw_all!B273</f>
        <v>93.3563</v>
      </c>
      <c r="F273" s="26" t="n">
        <f aca="false">gtoa_lw_all!B273</f>
        <v>242.9643</v>
      </c>
      <c r="G273" s="26" t="n">
        <f aca="false">B273 - (E273 + F273)</f>
        <v>0.215800000000002</v>
      </c>
      <c r="H273" s="26" t="n">
        <v>1.64949</v>
      </c>
      <c r="I273" s="26" t="n">
        <f aca="false">(A273 * $H$297) + $H$298</f>
        <v>1.38690544585227</v>
      </c>
    </row>
    <row r="274" customFormat="false" ht="15.9" hidden="false" customHeight="false" outlineLevel="0" collapsed="false">
      <c r="A274" s="24" t="n">
        <v>44835</v>
      </c>
      <c r="B274" s="25" t="n">
        <v>342.3639</v>
      </c>
      <c r="C274" s="25" t="n">
        <v>340.4038</v>
      </c>
      <c r="D274" s="26" t="n">
        <f aca="false">(A274 * $C$297) + $C$298</f>
        <v>340.220816868754</v>
      </c>
      <c r="E274" s="26" t="n">
        <f aca="false">gtoa_sw_all!B274</f>
        <v>98.956</v>
      </c>
      <c r="F274" s="26" t="n">
        <f aca="false">gtoa_lw_all!B274</f>
        <v>240.6702</v>
      </c>
      <c r="G274" s="26" t="n">
        <f aca="false">B274 - (E274 + F274)</f>
        <v>2.73770000000002</v>
      </c>
      <c r="H274" s="26" t="n">
        <v>1.73452</v>
      </c>
      <c r="I274" s="26" t="n">
        <f aca="false">(A274 * $H$297) + $H$298</f>
        <v>1.39092907190839</v>
      </c>
    </row>
    <row r="275" customFormat="false" ht="15.9" hidden="false" customHeight="false" outlineLevel="0" collapsed="false">
      <c r="A275" s="24" t="n">
        <v>44866</v>
      </c>
      <c r="B275" s="25" t="n">
        <v>347.8242</v>
      </c>
      <c r="C275" s="25" t="n">
        <v>340.4118</v>
      </c>
      <c r="D275" s="26" t="n">
        <f aca="false">(A275 * $C$297) + $C$298</f>
        <v>340.220961746003</v>
      </c>
      <c r="E275" s="26" t="n">
        <f aca="false">gtoa_sw_all!B275</f>
        <v>104.6964</v>
      </c>
      <c r="F275" s="26" t="n">
        <f aca="false">gtoa_lw_all!B275</f>
        <v>238.4751</v>
      </c>
      <c r="G275" s="26" t="n">
        <f aca="false">B275 - (E275 + F275)</f>
        <v>4.65270000000004</v>
      </c>
      <c r="H275" s="26" t="n">
        <v>1.81556</v>
      </c>
      <c r="I275" s="26" t="n">
        <f aca="false">(A275 * $H$297) + $H$298</f>
        <v>1.39508681883304</v>
      </c>
    </row>
    <row r="276" customFormat="false" ht="15.9" hidden="false" customHeight="false" outlineLevel="0" collapsed="false">
      <c r="A276" s="24" t="n">
        <v>44896</v>
      </c>
      <c r="B276" s="25" t="n">
        <v>351.2256</v>
      </c>
      <c r="C276" s="25" t="n">
        <v>340.4187</v>
      </c>
      <c r="D276" s="26" t="n">
        <f aca="false">(A276 * $C$297) + $C$298</f>
        <v>340.221101949792</v>
      </c>
      <c r="E276" s="26" t="n">
        <f aca="false">gtoa_sw_all!B276</f>
        <v>106.2646</v>
      </c>
      <c r="F276" s="26" t="n">
        <f aca="false">gtoa_lw_all!B276</f>
        <v>237.294</v>
      </c>
      <c r="G276" s="26" t="n">
        <f aca="false">B276 - (E276 + F276)</f>
        <v>7.66699999999997</v>
      </c>
      <c r="H276" s="26" t="n">
        <v>1.88192</v>
      </c>
      <c r="I276" s="26" t="n">
        <f aca="false">(A276 * $H$297) + $H$298</f>
        <v>1.39911044488916</v>
      </c>
    </row>
    <row r="277" customFormat="false" ht="15.9" hidden="false" customHeight="false" outlineLevel="0" collapsed="false">
      <c r="A277" s="24" t="n">
        <v>44927</v>
      </c>
      <c r="B277" s="25" t="n">
        <v>351.5945</v>
      </c>
      <c r="C277" s="25" t="n">
        <v>340.4248</v>
      </c>
      <c r="D277" s="26" t="n">
        <f aca="false">(A277 * $C$297) + $C$298</f>
        <v>340.221246827041</v>
      </c>
      <c r="E277" s="26" t="n">
        <f aca="false">gtoa_sw_all!B277</f>
        <v>103.8781</v>
      </c>
      <c r="F277" s="26" t="n">
        <f aca="false">gtoa_lw_all!B277</f>
        <v>238.1739</v>
      </c>
      <c r="G277" s="26" t="n">
        <f aca="false">B277 - (E277 + F277)</f>
        <v>9.54249999999996</v>
      </c>
      <c r="H277" s="26" t="n">
        <v>1.92448</v>
      </c>
      <c r="I277" s="26" t="n">
        <f aca="false">(A277 * $H$297) + $H$298</f>
        <v>1.40326819181381</v>
      </c>
    </row>
    <row r="278" customFormat="false" ht="15.9" hidden="false" customHeight="false" outlineLevel="0" collapsed="false">
      <c r="A278" s="24" t="n">
        <v>44958</v>
      </c>
      <c r="B278" s="25" t="n">
        <v>348.8583</v>
      </c>
      <c r="C278" s="25" t="n">
        <v>340.4313</v>
      </c>
      <c r="D278" s="26" t="n">
        <f aca="false">(A278 * $C$297) + $C$298</f>
        <v>340.22139170429</v>
      </c>
      <c r="E278" s="26" t="n">
        <f aca="false">gtoa_sw_all!B278</f>
        <v>100.4673</v>
      </c>
      <c r="F278" s="26" t="n">
        <f aca="false">gtoa_lw_all!B278</f>
        <v>238.4097</v>
      </c>
      <c r="G278" s="26" t="n">
        <f aca="false">B278 - (E278 + F278)</f>
        <v>9.98130000000003</v>
      </c>
      <c r="H278" s="26" t="n">
        <v>1.93959</v>
      </c>
      <c r="I278" s="26" t="n">
        <f aca="false">(A278 * $H$297) + $H$298</f>
        <v>1.40742593873847</v>
      </c>
    </row>
    <row r="279" customFormat="false" ht="15.9" hidden="false" customHeight="false" outlineLevel="0" collapsed="false">
      <c r="A279" s="24" t="n">
        <v>44986</v>
      </c>
      <c r="B279" s="25" t="n">
        <v>343.9779</v>
      </c>
      <c r="C279" s="25" t="n">
        <v>340.4388</v>
      </c>
      <c r="D279" s="26" t="n">
        <f aca="false">(A279 * $C$297) + $C$298</f>
        <v>340.22152256116</v>
      </c>
      <c r="E279" s="26" t="n">
        <f aca="false">gtoa_sw_all!B279</f>
        <v>96.8927</v>
      </c>
      <c r="F279" s="26" t="n">
        <f aca="false">gtoa_lw_all!B279</f>
        <v>238.8417</v>
      </c>
      <c r="G279" s="26" t="n">
        <f aca="false">B279 - (E279 + F279)</f>
        <v>8.24349999999998</v>
      </c>
      <c r="H279" s="26" t="n">
        <v>1.90269</v>
      </c>
      <c r="I279" s="26" t="n">
        <f aca="false">(A279 * $H$297) + $H$298</f>
        <v>1.41118132305751</v>
      </c>
    </row>
    <row r="280" customFormat="false" ht="15.9" hidden="false" customHeight="false" outlineLevel="0" collapsed="false">
      <c r="A280" s="24" t="n">
        <v>45017</v>
      </c>
      <c r="B280" s="25" t="n">
        <v>338.1602</v>
      </c>
      <c r="C280" s="25" t="n">
        <v>340.4467</v>
      </c>
      <c r="D280" s="26" t="n">
        <f aca="false">(A280 * $C$297) + $C$298</f>
        <v>340.221667438409</v>
      </c>
      <c r="E280" s="26" t="n">
        <f aca="false">gtoa_sw_all!B280</f>
        <v>95.4746</v>
      </c>
      <c r="F280" s="26" t="n">
        <f aca="false">gtoa_lw_all!B280</f>
        <v>238.8169</v>
      </c>
      <c r="G280" s="26" t="n">
        <f aca="false">B280 - (E280 + F280)</f>
        <v>3.86869999999999</v>
      </c>
      <c r="H280" s="26" t="n">
        <v>1.86745</v>
      </c>
      <c r="I280" s="26" t="n">
        <f aca="false">(A280 * $H$297) + $H$298</f>
        <v>1.41533906998217</v>
      </c>
    </row>
    <row r="281" customFormat="false" ht="15.9" hidden="false" customHeight="false" outlineLevel="0" collapsed="false">
      <c r="A281" s="24" t="n">
        <v>45047</v>
      </c>
      <c r="B281" s="25" t="n">
        <v>333.0536</v>
      </c>
      <c r="C281" s="25" t="n">
        <v>340.4547</v>
      </c>
      <c r="D281" s="26" t="n">
        <f aca="false">(A281 * $C$297) + $C$298</f>
        <v>340.221807642198</v>
      </c>
      <c r="E281" s="26" t="n">
        <f aca="false">gtoa_sw_all!B281</f>
        <v>96.3308</v>
      </c>
      <c r="F281" s="26" t="n">
        <f aca="false">gtoa_lw_all!B281</f>
        <v>240.0885</v>
      </c>
      <c r="G281" s="26" t="n">
        <f aca="false">B281 - (E281 + F281)</f>
        <v>-3.3657</v>
      </c>
      <c r="H281" s="26" t="n">
        <v>1.8339</v>
      </c>
      <c r="I281" s="26" t="n">
        <f aca="false">(A281 * $H$297) + $H$298</f>
        <v>1.41936269603828</v>
      </c>
    </row>
    <row r="282" customFormat="false" ht="15.9" hidden="false" customHeight="false" outlineLevel="0" collapsed="false">
      <c r="A282" s="24" t="n">
        <v>45078</v>
      </c>
      <c r="B282" s="25" t="n">
        <v>330.0803</v>
      </c>
      <c r="C282" s="25" t="n">
        <v>340.4628</v>
      </c>
      <c r="D282" s="26" t="n">
        <f aca="false">(A282 * $C$297) + $C$298</f>
        <v>340.221952519447</v>
      </c>
      <c r="E282" s="26" t="n">
        <f aca="false">gtoa_sw_all!B282</f>
        <v>94.1626</v>
      </c>
      <c r="F282" s="26" t="n">
        <f aca="false">gtoa_lw_all!B282</f>
        <v>243.9135</v>
      </c>
      <c r="G282" s="26" t="n">
        <f aca="false">B282 - (E282 + F282)</f>
        <v>-7.99579999999997</v>
      </c>
      <c r="H282" s="26" t="n">
        <v>1.79936</v>
      </c>
      <c r="I282" s="26" t="n">
        <f aca="false">(A282 * $H$297) + $H$298</f>
        <v>1.42352044296294</v>
      </c>
    </row>
    <row r="283" customFormat="false" ht="15.9" hidden="false" customHeight="false" outlineLevel="0" collapsed="false">
      <c r="A283" s="24" t="n">
        <v>45108</v>
      </c>
      <c r="B283" s="25" t="n">
        <v>329.5454</v>
      </c>
      <c r="C283" s="25" t="n">
        <v>340.4709</v>
      </c>
      <c r="D283" s="26" t="n">
        <f aca="false">(A283 * $C$297) + $C$298</f>
        <v>340.222092723236</v>
      </c>
      <c r="E283" s="26" t="n">
        <f aca="false">gtoa_sw_all!B283</f>
        <v>91.9787</v>
      </c>
      <c r="F283" s="26" t="n">
        <f aca="false">gtoa_lw_all!B283</f>
        <v>245.5898</v>
      </c>
      <c r="G283" s="26" t="n">
        <f aca="false">B283 - (E283 + F283)</f>
        <v>-8.0231</v>
      </c>
      <c r="H283" s="26" t="n">
        <v>1.76219</v>
      </c>
      <c r="I283" s="26" t="n">
        <f aca="false">(A283 * $H$297) + $H$298</f>
        <v>1.42754406901906</v>
      </c>
    </row>
    <row r="284" customFormat="false" ht="15.9" hidden="false" customHeight="false" outlineLevel="0" collapsed="false">
      <c r="A284" s="24" t="n">
        <v>45139</v>
      </c>
      <c r="B284" s="25" t="n">
        <v>331.9859</v>
      </c>
      <c r="C284" s="25" t="n">
        <v>340.4789</v>
      </c>
      <c r="D284" s="26" t="n">
        <f aca="false">(A284 * $C$297) + $C$298</f>
        <v>340.222237600485</v>
      </c>
      <c r="E284" s="26" t="n">
        <f aca="false">gtoa_sw_all!B284</f>
        <v>90.0845</v>
      </c>
      <c r="F284" s="26" t="n">
        <f aca="false">gtoa_lw_all!B284</f>
        <v>246.0125</v>
      </c>
      <c r="G284" s="26" t="n">
        <f aca="false">B284 - (E284 + F284)</f>
        <v>-4.11109999999997</v>
      </c>
      <c r="H284" s="26" t="n">
        <v>1.72192</v>
      </c>
      <c r="I284" s="26" t="n">
        <f aca="false">(A284 * $H$297) + $H$298</f>
        <v>1.43170181594371</v>
      </c>
    </row>
    <row r="285" customFormat="false" ht="15.9" hidden="false" customHeight="false" outlineLevel="0" collapsed="false">
      <c r="A285" s="24" t="n">
        <v>45170</v>
      </c>
      <c r="B285" s="25" t="n">
        <v>336.5875</v>
      </c>
      <c r="C285" s="25" t="n">
        <v>340.4869</v>
      </c>
      <c r="D285" s="26" t="n">
        <f aca="false">(A285 * $C$297) + $C$298</f>
        <v>340.222382477734</v>
      </c>
      <c r="E285" s="26" t="n">
        <f aca="false">gtoa_sw_all!B285</f>
        <v>91.8931</v>
      </c>
      <c r="F285" s="26" t="n">
        <f aca="false">gtoa_lw_all!B285</f>
        <v>244.6042</v>
      </c>
      <c r="G285" s="26" t="n">
        <f aca="false">B285 - (E285 + F285)</f>
        <v>0.0901999999999816</v>
      </c>
      <c r="H285" s="26" t="n">
        <v>1.67848</v>
      </c>
      <c r="I285" s="26" t="n">
        <f aca="false">(A285 * $H$297) + $H$298</f>
        <v>1.43585956286837</v>
      </c>
    </row>
    <row r="286" customFormat="false" ht="15.9" hidden="false" customHeight="false" outlineLevel="0" collapsed="false">
      <c r="A286" s="24" t="n">
        <v>45200</v>
      </c>
      <c r="B286" s="25" t="n">
        <v>342.4721</v>
      </c>
      <c r="C286" s="25" t="n">
        <v>340.4948</v>
      </c>
      <c r="D286" s="26" t="n">
        <f aca="false">(A286 * $C$297) + $C$298</f>
        <v>340.222522681523</v>
      </c>
      <c r="E286" s="26" t="n">
        <f aca="false">gtoa_sw_all!B286</f>
        <v>97.7408</v>
      </c>
      <c r="F286" s="26" t="n">
        <f aca="false">gtoa_lw_all!B286</f>
        <v>242.5278</v>
      </c>
      <c r="G286" s="26" t="n">
        <f aca="false">B286 - (E286 + F286)</f>
        <v>2.20350000000002</v>
      </c>
      <c r="H286" s="26" t="n">
        <v>1.63204</v>
      </c>
      <c r="I286" s="26" t="n">
        <f aca="false">(A286 * $H$297) + $H$298</f>
        <v>1.43988318892448</v>
      </c>
    </row>
    <row r="287" customFormat="false" ht="15.9" hidden="false" customHeight="false" outlineLevel="0" collapsed="false">
      <c r="A287" s="24" t="n">
        <v>45231</v>
      </c>
      <c r="B287" s="25" t="n">
        <v>347.905</v>
      </c>
      <c r="C287" s="25" t="n">
        <v>340.5028</v>
      </c>
      <c r="D287" s="26" t="n">
        <f aca="false">(A287 * $C$297) + $C$298</f>
        <v>340.222667558772</v>
      </c>
      <c r="E287" s="26" t="n">
        <f aca="false">gtoa_sw_all!B287</f>
        <v>104.1549</v>
      </c>
      <c r="F287" s="26" t="n">
        <f aca="false">gtoa_lw_all!B287</f>
        <v>239.2971</v>
      </c>
      <c r="G287" s="26" t="n">
        <f aca="false">B287 - (E287 + F287)</f>
        <v>4.45299999999997</v>
      </c>
      <c r="H287" s="26" t="n">
        <v>1.58298</v>
      </c>
      <c r="I287" s="26" t="n">
        <f aca="false">(A287 * $H$297) + $H$298</f>
        <v>1.44404093584914</v>
      </c>
    </row>
    <row r="288" customFormat="false" ht="15.9" hidden="false" customHeight="false" outlineLevel="0" collapsed="false">
      <c r="A288" s="24" t="n">
        <v>45261</v>
      </c>
      <c r="B288" s="25" t="n">
        <v>351.3696</v>
      </c>
      <c r="C288" s="25" t="n">
        <v>340.5108</v>
      </c>
      <c r="D288" s="26" t="n">
        <f aca="false">(A288 * $C$297) + $C$298</f>
        <v>340.222807762561</v>
      </c>
      <c r="E288" s="26" t="n">
        <f aca="false">gtoa_sw_all!B288</f>
        <v>106.3739</v>
      </c>
      <c r="F288" s="26" t="n">
        <f aca="false">gtoa_lw_all!B288</f>
        <v>238.2588</v>
      </c>
      <c r="G288" s="26" t="n">
        <f aca="false">B288 - (E288 + F288)</f>
        <v>6.73689999999999</v>
      </c>
      <c r="H288" s="26" t="n">
        <v>1.53184</v>
      </c>
      <c r="I288" s="26" t="n">
        <f aca="false">(A288 * $H$297) + $H$298</f>
        <v>1.44806456190526</v>
      </c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18" t="s">
        <v>48</v>
      </c>
      <c r="D292" s="26" t="n">
        <f aca="false">AVERAGE(D3:D288)</f>
        <v>340.202538461539</v>
      </c>
      <c r="I292" s="26" t="n">
        <f aca="false">AVERAGE(I3:I288)</f>
        <v>0.866367817482517</v>
      </c>
    </row>
    <row r="293" customFormat="false" ht="15" hidden="false" customHeight="false" outlineLevel="0" collapsed="false">
      <c r="A293" s="18" t="s">
        <v>49</v>
      </c>
      <c r="D293" s="26" t="n">
        <f aca="false">MAX(D3:D288)</f>
        <v>340.222807762561</v>
      </c>
      <c r="I293" s="26" t="n">
        <f aca="false">MAX(I3:I288)</f>
        <v>1.44806456190526</v>
      </c>
    </row>
    <row r="294" customFormat="false" ht="15" hidden="false" customHeight="false" outlineLevel="0" collapsed="false">
      <c r="A294" s="18" t="s">
        <v>50</v>
      </c>
      <c r="D294" s="26" t="n">
        <f aca="false">MIN(D3:D288)</f>
        <v>340.182265500184</v>
      </c>
      <c r="I294" s="26" t="n">
        <f aca="false">MIN(I3:I288)</f>
        <v>0.28456602734456</v>
      </c>
    </row>
    <row r="295" customFormat="false" ht="15" hidden="false" customHeight="false" outlineLevel="0" collapsed="false">
      <c r="A295" s="18" t="s">
        <v>3</v>
      </c>
      <c r="D295" s="26" t="n">
        <f aca="false">D293-D294</f>
        <v>0.0405422623765048</v>
      </c>
      <c r="I295" s="26" t="n">
        <f aca="false">I293-I294</f>
        <v>1.1634985345607</v>
      </c>
    </row>
    <row r="297" customFormat="false" ht="15" hidden="false" customHeight="false" outlineLevel="0" collapsed="false">
      <c r="A297" s="18" t="s">
        <v>51</v>
      </c>
      <c r="C297" s="3" t="n">
        <f aca="false">INDEX(LINEST(C3:C288,A3:A288),1)</f>
        <v>4.67345963994032E-006</v>
      </c>
      <c r="H297" s="3" t="n">
        <f aca="false">INDEX(LINEST(H3:H288,A3:A288),1)</f>
        <v>0.000134120868537256</v>
      </c>
    </row>
    <row r="298" customFormat="false" ht="15" hidden="false" customHeight="false" outlineLevel="0" collapsed="false">
      <c r="A298" s="18" t="s">
        <v>52</v>
      </c>
      <c r="C298" s="3" t="n">
        <f aca="false">INDEX(LINEST(C3:C288,A3:A288),2)</f>
        <v>340.011282305798</v>
      </c>
      <c r="H298" s="3" t="n">
        <f aca="false">INDEX(LINEST(H3:H288,A3:A288),2)</f>
        <v>-4.62238006895949</v>
      </c>
    </row>
    <row r="299" customFormat="false" ht="15" hidden="false" customHeight="false" outlineLevel="0" collapsed="false">
      <c r="A299" s="18" t="s">
        <v>53</v>
      </c>
      <c r="C299" s="3" t="n">
        <f aca="false">INDEX(LINEST(C3:C288,A3:A288,,1),3,1)</f>
        <v>0.0130038009915994</v>
      </c>
      <c r="H299" s="3" t="n">
        <f aca="false">INDEX(LINEST(H3:H288,A3:A288,,1),3,1)</f>
        <v>0.628312906572074</v>
      </c>
    </row>
    <row r="300" customFormat="false" ht="15" hidden="false" customHeight="false" outlineLevel="0" collapsed="false">
      <c r="A300" s="18" t="s">
        <v>54</v>
      </c>
      <c r="C300" s="3" t="n">
        <f aca="false">INDEX(LINEST(C3:C288,A3:A288,,1),3,2)</f>
        <v>0.102674267414244</v>
      </c>
      <c r="H300" s="3" t="n">
        <f aca="false">INDEX(LINEST(H3:H288,B3:B288,,1),3,2)</f>
        <v>0.426670047931114</v>
      </c>
    </row>
  </sheetData>
  <mergeCells count="2">
    <mergeCell ref="B1:D1"/>
    <mergeCell ref="E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02" activeCellId="0" sqref="C302"/>
    </sheetView>
  </sheetViews>
  <sheetFormatPr defaultRowHeight="15"/>
  <cols>
    <col collapsed="false" hidden="false" max="1" min="1" style="18" width="12.3316326530612"/>
    <col collapsed="false" hidden="false" max="2" min="2" style="3" width="11.5204081632653"/>
    <col collapsed="false" hidden="false" max="3" min="3" style="3" width="18.5816326530612"/>
    <col collapsed="false" hidden="false" max="1025" min="4" style="3" width="11.5204081632653"/>
  </cols>
  <sheetData>
    <row r="1" customFormat="false" ht="15.9" hidden="false" customHeight="true" outlineLevel="0" collapsed="false">
      <c r="A1" s="19"/>
      <c r="C1" s="20" t="s">
        <v>8</v>
      </c>
      <c r="D1" s="20"/>
    </row>
    <row r="2" s="27" customFormat="true" ht="15.9" hidden="false" customHeight="false" outlineLevel="0" collapsed="false">
      <c r="A2" s="20" t="s">
        <v>43</v>
      </c>
      <c r="B2" s="27" t="s">
        <v>44</v>
      </c>
      <c r="C2" s="8" t="s">
        <v>45</v>
      </c>
      <c r="D2" s="8" t="s">
        <v>46</v>
      </c>
    </row>
    <row r="3" customFormat="false" ht="15.9" hidden="false" customHeight="false" outlineLevel="0" collapsed="false">
      <c r="A3" s="24" t="n">
        <v>36586</v>
      </c>
      <c r="B3" s="25" t="n">
        <v>99.2593</v>
      </c>
      <c r="C3" s="26" t="n">
        <v>100.0545</v>
      </c>
      <c r="D3" s="26" t="n">
        <f aca="false">(A3 * $C$297) + $C$298</f>
        <v>99.9188865146919</v>
      </c>
    </row>
    <row r="4" customFormat="false" ht="15.9" hidden="false" customHeight="false" outlineLevel="0" collapsed="false">
      <c r="A4" s="24" t="n">
        <v>36617</v>
      </c>
      <c r="B4" s="25" t="n">
        <v>97.778</v>
      </c>
      <c r="C4" s="26" t="n">
        <v>100.0389</v>
      </c>
      <c r="D4" s="26" t="n">
        <f aca="false">(A4 * $C$297) + $C$298</f>
        <v>99.9120140565601</v>
      </c>
    </row>
    <row r="5" customFormat="false" ht="15.9" hidden="false" customHeight="false" outlineLevel="0" collapsed="false">
      <c r="A5" s="24" t="n">
        <v>36647</v>
      </c>
      <c r="B5" s="25" t="n">
        <v>97.9278</v>
      </c>
      <c r="C5" s="26" t="n">
        <v>100.0234</v>
      </c>
      <c r="D5" s="26" t="n">
        <f aca="false">(A5 * $C$297) + $C$298</f>
        <v>99.9053632906261</v>
      </c>
    </row>
    <row r="6" customFormat="false" ht="15.9" hidden="false" customHeight="false" outlineLevel="0" collapsed="false">
      <c r="A6" s="24" t="n">
        <v>36678</v>
      </c>
      <c r="B6" s="25" t="n">
        <v>96.8201</v>
      </c>
      <c r="C6" s="26" t="n">
        <v>100.0079</v>
      </c>
      <c r="D6" s="26" t="n">
        <f aca="false">(A6 * $C$297) + $C$298</f>
        <v>99.8984908324943</v>
      </c>
    </row>
    <row r="7" customFormat="false" ht="15.9" hidden="false" customHeight="false" outlineLevel="0" collapsed="false">
      <c r="A7" s="24" t="n">
        <v>36708</v>
      </c>
      <c r="B7" s="25" t="n">
        <v>94.2208</v>
      </c>
      <c r="C7" s="26" t="n">
        <v>99.9928</v>
      </c>
      <c r="D7" s="26" t="n">
        <f aca="false">(A7 * $C$297) + $C$298</f>
        <v>99.8918400665603</v>
      </c>
    </row>
    <row r="8" customFormat="false" ht="15.9" hidden="false" customHeight="false" outlineLevel="0" collapsed="false">
      <c r="A8" s="24" t="n">
        <v>36739</v>
      </c>
      <c r="B8" s="25" t="n">
        <v>93.5803</v>
      </c>
      <c r="C8" s="26" t="n">
        <v>99.978</v>
      </c>
      <c r="D8" s="26" t="n">
        <f aca="false">(A8 * $C$297) + $C$298</f>
        <v>99.8849676084285</v>
      </c>
    </row>
    <row r="9" customFormat="false" ht="15.9" hidden="false" customHeight="false" outlineLevel="0" collapsed="false">
      <c r="A9" s="24" t="n">
        <v>36770</v>
      </c>
      <c r="B9" s="25" t="n">
        <v>95.2076</v>
      </c>
      <c r="C9" s="26" t="n">
        <v>99.9637</v>
      </c>
      <c r="D9" s="26" t="n">
        <f aca="false">(A9 * $C$297) + $C$298</f>
        <v>99.8780951502967</v>
      </c>
    </row>
    <row r="10" customFormat="false" ht="15.9" hidden="false" customHeight="false" outlineLevel="0" collapsed="false">
      <c r="A10" s="24" t="n">
        <v>36800</v>
      </c>
      <c r="B10" s="25" t="n">
        <v>101.9133</v>
      </c>
      <c r="C10" s="26" t="n">
        <v>99.95</v>
      </c>
      <c r="D10" s="26" t="n">
        <f aca="false">(A10 * $C$297) + $C$298</f>
        <v>99.8714443843627</v>
      </c>
    </row>
    <row r="11" customFormat="false" ht="15.9" hidden="false" customHeight="false" outlineLevel="0" collapsed="false">
      <c r="A11" s="24" t="n">
        <v>36831</v>
      </c>
      <c r="B11" s="25" t="n">
        <v>106.5276</v>
      </c>
      <c r="C11" s="26" t="n">
        <v>99.9369</v>
      </c>
      <c r="D11" s="26" t="n">
        <f aca="false">(A11 * $C$297) + $C$298</f>
        <v>99.8645719262309</v>
      </c>
    </row>
    <row r="12" customFormat="false" ht="15.9" hidden="false" customHeight="false" outlineLevel="0" collapsed="false">
      <c r="A12" s="24" t="n">
        <v>36861</v>
      </c>
      <c r="B12" s="25" t="n">
        <v>108.2846</v>
      </c>
      <c r="C12" s="26" t="n">
        <v>99.9238</v>
      </c>
      <c r="D12" s="26" t="n">
        <f aca="false">(A12 * $C$297) + $C$298</f>
        <v>99.8579211602969</v>
      </c>
    </row>
    <row r="13" customFormat="false" ht="15.9" hidden="false" customHeight="false" outlineLevel="0" collapsed="false">
      <c r="A13" s="24" t="n">
        <v>36892</v>
      </c>
      <c r="B13" s="25" t="n">
        <v>104.7067</v>
      </c>
      <c r="C13" s="26" t="n">
        <v>99.9094</v>
      </c>
      <c r="D13" s="26" t="n">
        <f aca="false">(A13 * $C$297) + $C$298</f>
        <v>99.8510487021651</v>
      </c>
    </row>
    <row r="14" customFormat="false" ht="15.9" hidden="false" customHeight="false" outlineLevel="0" collapsed="false">
      <c r="A14" s="24" t="n">
        <v>36923</v>
      </c>
      <c r="B14" s="25" t="n">
        <v>102.8689</v>
      </c>
      <c r="C14" s="26" t="n">
        <v>99.891</v>
      </c>
      <c r="D14" s="26" t="n">
        <f aca="false">(A14 * $C$297) + $C$298</f>
        <v>99.8441762440333</v>
      </c>
    </row>
    <row r="15" customFormat="false" ht="15.9" hidden="false" customHeight="false" outlineLevel="0" collapsed="false">
      <c r="A15" s="24" t="n">
        <v>36951</v>
      </c>
      <c r="B15" s="25" t="n">
        <v>99.094</v>
      </c>
      <c r="C15" s="26" t="n">
        <v>99.8736</v>
      </c>
      <c r="D15" s="26" t="n">
        <f aca="false">(A15 * $C$297) + $C$298</f>
        <v>99.8379688624949</v>
      </c>
    </row>
    <row r="16" customFormat="false" ht="15.9" hidden="false" customHeight="false" outlineLevel="0" collapsed="false">
      <c r="A16" s="24" t="n">
        <v>36982</v>
      </c>
      <c r="B16" s="25" t="n">
        <v>98.4699</v>
      </c>
      <c r="C16" s="26" t="n">
        <v>99.865</v>
      </c>
      <c r="D16" s="26" t="n">
        <f aca="false">(A16 * $C$297) + $C$298</f>
        <v>99.8310964043631</v>
      </c>
    </row>
    <row r="17" customFormat="false" ht="15.9" hidden="false" customHeight="false" outlineLevel="0" collapsed="false">
      <c r="A17" s="24" t="n">
        <v>37012</v>
      </c>
      <c r="B17" s="25" t="n">
        <v>97.902</v>
      </c>
      <c r="C17" s="26" t="n">
        <v>99.8669</v>
      </c>
      <c r="D17" s="26" t="n">
        <f aca="false">(A17 * $C$297) + $C$298</f>
        <v>99.8244456384292</v>
      </c>
    </row>
    <row r="18" customFormat="false" ht="15.9" hidden="false" customHeight="false" outlineLevel="0" collapsed="false">
      <c r="A18" s="24" t="n">
        <v>37043</v>
      </c>
      <c r="B18" s="25" t="n">
        <v>96.6713</v>
      </c>
      <c r="C18" s="26" t="n">
        <v>99.8774</v>
      </c>
      <c r="D18" s="26" t="n">
        <f aca="false">(A18 * $C$297) + $C$298</f>
        <v>99.8175731802973</v>
      </c>
    </row>
    <row r="19" customFormat="false" ht="15.9" hidden="false" customHeight="false" outlineLevel="0" collapsed="false">
      <c r="A19" s="24" t="n">
        <v>37073</v>
      </c>
      <c r="B19" s="25" t="n">
        <v>93.9057</v>
      </c>
      <c r="C19" s="26" t="n">
        <v>99.8917</v>
      </c>
      <c r="D19" s="26" t="n">
        <f aca="false">(A19 * $C$297) + $C$298</f>
        <v>99.8109224143633</v>
      </c>
    </row>
    <row r="20" customFormat="false" ht="15.9" hidden="false" customHeight="false" outlineLevel="0" collapsed="false">
      <c r="A20" s="24" t="n">
        <v>37104</v>
      </c>
      <c r="B20" s="25" t="n">
        <v>93.3337</v>
      </c>
      <c r="C20" s="26" t="n">
        <v>99.9018</v>
      </c>
      <c r="D20" s="26" t="n">
        <f aca="false">(A20 * $C$297) + $C$298</f>
        <v>99.8040499562316</v>
      </c>
    </row>
    <row r="21" customFormat="false" ht="15.9" hidden="false" customHeight="false" outlineLevel="0" collapsed="false">
      <c r="A21" s="24" t="n">
        <v>37135</v>
      </c>
      <c r="B21" s="25" t="n">
        <v>94.4606</v>
      </c>
      <c r="C21" s="26" t="n">
        <v>99.9036</v>
      </c>
      <c r="D21" s="26" t="n">
        <f aca="false">(A21 * $C$297) + $C$298</f>
        <v>99.7971774980998</v>
      </c>
    </row>
    <row r="22" customFormat="false" ht="15.9" hidden="false" customHeight="false" outlineLevel="0" collapsed="false">
      <c r="A22" s="24" t="n">
        <v>37165</v>
      </c>
      <c r="B22" s="25" t="n">
        <v>101.5953</v>
      </c>
      <c r="C22" s="26" t="n">
        <v>99.898</v>
      </c>
      <c r="D22" s="26" t="n">
        <f aca="false">(A22 * $C$297) + $C$298</f>
        <v>99.7905267321658</v>
      </c>
    </row>
    <row r="23" customFormat="false" ht="15.9" hidden="false" customHeight="false" outlineLevel="0" collapsed="false">
      <c r="A23" s="24" t="n">
        <v>37196</v>
      </c>
      <c r="B23" s="25" t="n">
        <v>105.8264</v>
      </c>
      <c r="C23" s="26" t="n">
        <v>99.8883</v>
      </c>
      <c r="D23" s="26" t="n">
        <f aca="false">(A23 * $C$297) + $C$298</f>
        <v>99.7836542740339</v>
      </c>
    </row>
    <row r="24" customFormat="false" ht="15.9" hidden="false" customHeight="false" outlineLevel="0" collapsed="false">
      <c r="A24" s="24" t="n">
        <v>37226</v>
      </c>
      <c r="B24" s="25" t="n">
        <v>108.8706</v>
      </c>
      <c r="C24" s="26" t="n">
        <v>99.8772</v>
      </c>
      <c r="D24" s="26" t="n">
        <f aca="false">(A24 * $C$297) + $C$298</f>
        <v>99.7770035081</v>
      </c>
    </row>
    <row r="25" customFormat="false" ht="15.9" hidden="false" customHeight="false" outlineLevel="0" collapsed="false">
      <c r="A25" s="24" t="n">
        <v>37257</v>
      </c>
      <c r="B25" s="25" t="n">
        <v>106.6129</v>
      </c>
      <c r="C25" s="26" t="n">
        <v>99.8658</v>
      </c>
      <c r="D25" s="26" t="n">
        <f aca="false">(A25 * $C$297) + $C$298</f>
        <v>99.7701310499682</v>
      </c>
    </row>
    <row r="26" customFormat="false" ht="15.9" hidden="false" customHeight="false" outlineLevel="0" collapsed="false">
      <c r="A26" s="24" t="n">
        <v>37288</v>
      </c>
      <c r="B26" s="25" t="n">
        <v>102.7505</v>
      </c>
      <c r="C26" s="26" t="n">
        <v>99.8551</v>
      </c>
      <c r="D26" s="26" t="n">
        <f aca="false">(A26 * $C$297) + $C$298</f>
        <v>99.7632585918364</v>
      </c>
    </row>
    <row r="27" customFormat="false" ht="15.9" hidden="false" customHeight="false" outlineLevel="0" collapsed="false">
      <c r="A27" s="24" t="n">
        <v>37316</v>
      </c>
      <c r="B27" s="25" t="n">
        <v>99.1906</v>
      </c>
      <c r="C27" s="26" t="n">
        <v>99.8452</v>
      </c>
      <c r="D27" s="26" t="n">
        <f aca="false">(A27 * $C$297) + $C$298</f>
        <v>99.757051210298</v>
      </c>
    </row>
    <row r="28" customFormat="false" ht="15.9" hidden="false" customHeight="false" outlineLevel="0" collapsed="false">
      <c r="A28" s="24" t="n">
        <v>37347</v>
      </c>
      <c r="B28" s="25" t="n">
        <v>97.8862</v>
      </c>
      <c r="C28" s="26" t="n">
        <v>99.8323</v>
      </c>
      <c r="D28" s="26" t="n">
        <f aca="false">(A28 * $C$297) + $C$298</f>
        <v>99.7501787521662</v>
      </c>
    </row>
    <row r="29" customFormat="false" ht="15.9" hidden="false" customHeight="false" outlineLevel="0" collapsed="false">
      <c r="A29" s="24" t="n">
        <v>37377</v>
      </c>
      <c r="B29" s="25" t="n">
        <v>96.691</v>
      </c>
      <c r="C29" s="26" t="n">
        <v>99.8105</v>
      </c>
      <c r="D29" s="26" t="n">
        <f aca="false">(A29 * $C$297) + $C$298</f>
        <v>99.7435279862322</v>
      </c>
    </row>
    <row r="30" customFormat="false" ht="15.9" hidden="false" customHeight="false" outlineLevel="0" collapsed="false">
      <c r="A30" s="24" t="n">
        <v>37408</v>
      </c>
      <c r="B30" s="25" t="n">
        <v>96.8363</v>
      </c>
      <c r="C30" s="26" t="n">
        <v>99.7756</v>
      </c>
      <c r="D30" s="26" t="n">
        <f aca="false">(A30 * $C$297) + $C$298</f>
        <v>99.7366555281004</v>
      </c>
    </row>
    <row r="31" customFormat="false" ht="15.9" hidden="false" customHeight="false" outlineLevel="0" collapsed="false">
      <c r="A31" s="24" t="n">
        <v>37438</v>
      </c>
      <c r="B31" s="25" t="n">
        <v>94.6415</v>
      </c>
      <c r="C31" s="26" t="n">
        <v>99.7313</v>
      </c>
      <c r="D31" s="26" t="n">
        <f aca="false">(A31 * $C$297) + $C$298</f>
        <v>99.7300047621664</v>
      </c>
    </row>
    <row r="32" customFormat="false" ht="15.9" hidden="false" customHeight="false" outlineLevel="0" collapsed="false">
      <c r="A32" s="24" t="n">
        <v>37469</v>
      </c>
      <c r="B32" s="25" t="n">
        <v>93.8173</v>
      </c>
      <c r="C32" s="26" t="n">
        <v>99.6838</v>
      </c>
      <c r="D32" s="26" t="n">
        <f aca="false">(A32 * $C$297) + $C$298</f>
        <v>99.7231323040346</v>
      </c>
    </row>
    <row r="33" customFormat="false" ht="15.9" hidden="false" customHeight="false" outlineLevel="0" collapsed="false">
      <c r="A33" s="24" t="n">
        <v>37500</v>
      </c>
      <c r="B33" s="25" t="n">
        <v>94.4619</v>
      </c>
      <c r="C33" s="26" t="n">
        <v>99.6366</v>
      </c>
      <c r="D33" s="26" t="n">
        <f aca="false">(A33 * $C$297) + $C$298</f>
        <v>99.7162598459028</v>
      </c>
    </row>
    <row r="34" customFormat="false" ht="15.9" hidden="false" customHeight="false" outlineLevel="0" collapsed="false">
      <c r="A34" s="24" t="n">
        <v>37530</v>
      </c>
      <c r="B34" s="25" t="n">
        <v>99.6375</v>
      </c>
      <c r="C34" s="26" t="n">
        <v>99.5903</v>
      </c>
      <c r="D34" s="26" t="n">
        <f aca="false">(A34 * $C$297) + $C$298</f>
        <v>99.7096090799688</v>
      </c>
    </row>
    <row r="35" customFormat="false" ht="15.9" hidden="false" customHeight="false" outlineLevel="0" collapsed="false">
      <c r="A35" s="24" t="n">
        <v>37561</v>
      </c>
      <c r="B35" s="25" t="n">
        <v>106.3173</v>
      </c>
      <c r="C35" s="26" t="n">
        <v>99.546</v>
      </c>
      <c r="D35" s="26" t="n">
        <f aca="false">(A35 * $C$297) + $C$298</f>
        <v>99.702736621837</v>
      </c>
    </row>
    <row r="36" customFormat="false" ht="15.9" hidden="false" customHeight="false" outlineLevel="0" collapsed="false">
      <c r="A36" s="24" t="n">
        <v>37591</v>
      </c>
      <c r="B36" s="25" t="n">
        <v>108.3382</v>
      </c>
      <c r="C36" s="26" t="n">
        <v>99.5038</v>
      </c>
      <c r="D36" s="26" t="n">
        <f aca="false">(A36 * $C$297) + $C$298</f>
        <v>99.696085855903</v>
      </c>
    </row>
    <row r="37" customFormat="false" ht="15.9" hidden="false" customHeight="false" outlineLevel="0" collapsed="false">
      <c r="A37" s="24" t="n">
        <v>37622</v>
      </c>
      <c r="B37" s="25" t="n">
        <v>105.9764</v>
      </c>
      <c r="C37" s="26" t="n">
        <v>99.4602</v>
      </c>
      <c r="D37" s="26" t="n">
        <f aca="false">(A37 * $C$297) + $C$298</f>
        <v>99.6892133977712</v>
      </c>
    </row>
    <row r="38" customFormat="false" ht="15.9" hidden="false" customHeight="false" outlineLevel="0" collapsed="false">
      <c r="A38" s="24" t="n">
        <v>37653</v>
      </c>
      <c r="B38" s="25" t="n">
        <v>101.7925</v>
      </c>
      <c r="C38" s="26" t="n">
        <v>99.4136</v>
      </c>
      <c r="D38" s="26" t="n">
        <f aca="false">(A38 * $C$297) + $C$298</f>
        <v>99.6823409396394</v>
      </c>
    </row>
    <row r="39" customFormat="false" ht="15.9" hidden="false" customHeight="false" outlineLevel="0" collapsed="false">
      <c r="A39" s="24" t="n">
        <v>37681</v>
      </c>
      <c r="B39" s="25" t="n">
        <v>98.3057</v>
      </c>
      <c r="C39" s="26" t="n">
        <v>99.3649</v>
      </c>
      <c r="D39" s="26" t="n">
        <f aca="false">(A39 * $C$297) + $C$298</f>
        <v>99.676133558101</v>
      </c>
    </row>
    <row r="40" customFormat="false" ht="15.9" hidden="false" customHeight="false" outlineLevel="0" collapsed="false">
      <c r="A40" s="24" t="n">
        <v>37712</v>
      </c>
      <c r="B40" s="25" t="n">
        <v>97.4877</v>
      </c>
      <c r="C40" s="26" t="n">
        <v>99.3173</v>
      </c>
      <c r="D40" s="26" t="n">
        <f aca="false">(A40 * $C$297) + $C$298</f>
        <v>99.6692610999692</v>
      </c>
    </row>
    <row r="41" customFormat="false" ht="15.9" hidden="false" customHeight="false" outlineLevel="0" collapsed="false">
      <c r="A41" s="24" t="n">
        <v>37742</v>
      </c>
      <c r="B41" s="25" t="n">
        <v>97.869</v>
      </c>
      <c r="C41" s="26" t="n">
        <v>99.2777</v>
      </c>
      <c r="D41" s="26" t="n">
        <f aca="false">(A41 * $C$297) + $C$298</f>
        <v>99.6626103340352</v>
      </c>
    </row>
    <row r="42" customFormat="false" ht="15.9" hidden="false" customHeight="false" outlineLevel="0" collapsed="false">
      <c r="A42" s="24" t="n">
        <v>37773</v>
      </c>
      <c r="B42" s="25" t="n">
        <v>95.9681</v>
      </c>
      <c r="C42" s="26" t="n">
        <v>99.2506</v>
      </c>
      <c r="D42" s="26" t="n">
        <f aca="false">(A42 * $C$297) + $C$298</f>
        <v>99.6557378759034</v>
      </c>
    </row>
    <row r="43" customFormat="false" ht="15.9" hidden="false" customHeight="false" outlineLevel="0" collapsed="false">
      <c r="A43" s="24" t="n">
        <v>37803</v>
      </c>
      <c r="B43" s="25" t="n">
        <v>93.6388</v>
      </c>
      <c r="C43" s="26" t="n">
        <v>99.2321</v>
      </c>
      <c r="D43" s="26" t="n">
        <f aca="false">(A43 * $C$297) + $C$298</f>
        <v>99.6490871099694</v>
      </c>
    </row>
    <row r="44" customFormat="false" ht="15.9" hidden="false" customHeight="false" outlineLevel="0" collapsed="false">
      <c r="A44" s="24" t="n">
        <v>37834</v>
      </c>
      <c r="B44" s="25" t="n">
        <v>92.2379</v>
      </c>
      <c r="C44" s="26" t="n">
        <v>99.2215</v>
      </c>
      <c r="D44" s="26" t="n">
        <f aca="false">(A44 * $C$297) + $C$298</f>
        <v>99.6422146518376</v>
      </c>
    </row>
    <row r="45" customFormat="false" ht="15.9" hidden="false" customHeight="false" outlineLevel="0" collapsed="false">
      <c r="A45" s="24" t="n">
        <v>37865</v>
      </c>
      <c r="B45" s="25" t="n">
        <v>94.162</v>
      </c>
      <c r="C45" s="26" t="n">
        <v>99.2209</v>
      </c>
      <c r="D45" s="26" t="n">
        <f aca="false">(A45 * $C$297) + $C$298</f>
        <v>99.6353421937058</v>
      </c>
    </row>
    <row r="46" customFormat="false" ht="15.9" hidden="false" customHeight="false" outlineLevel="0" collapsed="false">
      <c r="A46" s="24" t="n">
        <v>37895</v>
      </c>
      <c r="B46" s="25" t="n">
        <v>99.615</v>
      </c>
      <c r="C46" s="26" t="n">
        <v>99.2303</v>
      </c>
      <c r="D46" s="26" t="n">
        <f aca="false">(A46 * $C$297) + $C$298</f>
        <v>99.6286914277718</v>
      </c>
    </row>
    <row r="47" customFormat="false" ht="15.9" hidden="false" customHeight="false" outlineLevel="0" collapsed="false">
      <c r="A47" s="24" t="n">
        <v>37926</v>
      </c>
      <c r="B47" s="25" t="n">
        <v>105.6756</v>
      </c>
      <c r="C47" s="26" t="n">
        <v>99.2444</v>
      </c>
      <c r="D47" s="26" t="n">
        <f aca="false">(A47 * $C$297) + $C$298</f>
        <v>99.62181896964</v>
      </c>
    </row>
    <row r="48" customFormat="false" ht="15.9" hidden="false" customHeight="false" outlineLevel="0" collapsed="false">
      <c r="A48" s="24" t="n">
        <v>37956</v>
      </c>
      <c r="B48" s="25" t="n">
        <v>107.4886</v>
      </c>
      <c r="C48" s="26" t="n">
        <v>99.2582</v>
      </c>
      <c r="D48" s="26" t="n">
        <f aca="false">(A48 * $C$297) + $C$298</f>
        <v>99.615168203706</v>
      </c>
    </row>
    <row r="49" customFormat="false" ht="15.9" hidden="false" customHeight="false" outlineLevel="0" collapsed="false">
      <c r="A49" s="24" t="n">
        <v>37987</v>
      </c>
      <c r="B49" s="25" t="n">
        <v>105.7942</v>
      </c>
      <c r="C49" s="26" t="n">
        <v>99.2707</v>
      </c>
      <c r="D49" s="26" t="n">
        <f aca="false">(A49 * $C$297) + $C$298</f>
        <v>99.6082957455742</v>
      </c>
    </row>
    <row r="50" customFormat="false" ht="15.9" hidden="false" customHeight="false" outlineLevel="0" collapsed="false">
      <c r="A50" s="24" t="n">
        <v>38018</v>
      </c>
      <c r="B50" s="25" t="n">
        <v>101.3538</v>
      </c>
      <c r="C50" s="26" t="n">
        <v>99.2839</v>
      </c>
      <c r="D50" s="26" t="n">
        <f aca="false">(A50 * $C$297) + $C$298</f>
        <v>99.6014232874424</v>
      </c>
    </row>
    <row r="51" customFormat="false" ht="15.9" hidden="false" customHeight="false" outlineLevel="0" collapsed="false">
      <c r="A51" s="24" t="n">
        <v>38047</v>
      </c>
      <c r="B51" s="25" t="n">
        <v>99.885</v>
      </c>
      <c r="C51" s="26" t="n">
        <v>99.2994</v>
      </c>
      <c r="D51" s="26" t="n">
        <f aca="false">(A51 * $C$297) + $C$298</f>
        <v>99.5949942137062</v>
      </c>
    </row>
    <row r="52" customFormat="false" ht="15.9" hidden="false" customHeight="false" outlineLevel="0" collapsed="false">
      <c r="A52" s="24" t="n">
        <v>38078</v>
      </c>
      <c r="B52" s="25" t="n">
        <v>96.4099</v>
      </c>
      <c r="C52" s="26" t="n">
        <v>99.3154</v>
      </c>
      <c r="D52" s="26" t="n">
        <f aca="false">(A52 * $C$297) + $C$298</f>
        <v>99.5881217555744</v>
      </c>
    </row>
    <row r="53" customFormat="false" ht="15.9" hidden="false" customHeight="false" outlineLevel="0" collapsed="false">
      <c r="A53" s="24" t="n">
        <v>38108</v>
      </c>
      <c r="B53" s="25" t="n">
        <v>98.5021</v>
      </c>
      <c r="C53" s="26" t="n">
        <v>99.3297</v>
      </c>
      <c r="D53" s="26" t="n">
        <f aca="false">(A53 * $C$297) + $C$298</f>
        <v>99.5814709896404</v>
      </c>
    </row>
    <row r="54" customFormat="false" ht="15.9" hidden="false" customHeight="false" outlineLevel="0" collapsed="false">
      <c r="A54" s="24" t="n">
        <v>38139</v>
      </c>
      <c r="B54" s="25" t="n">
        <v>96.8873</v>
      </c>
      <c r="C54" s="26" t="n">
        <v>99.3415</v>
      </c>
      <c r="D54" s="26" t="n">
        <f aca="false">(A54 * $C$297) + $C$298</f>
        <v>99.5745985315086</v>
      </c>
    </row>
    <row r="55" customFormat="false" ht="15.9" hidden="false" customHeight="false" outlineLevel="0" collapsed="false">
      <c r="A55" s="24" t="n">
        <v>38169</v>
      </c>
      <c r="B55" s="25" t="n">
        <v>93.3599</v>
      </c>
      <c r="C55" s="26" t="n">
        <v>99.3501</v>
      </c>
      <c r="D55" s="26" t="n">
        <f aca="false">(A55 * $C$297) + $C$298</f>
        <v>99.5679477655746</v>
      </c>
    </row>
    <row r="56" customFormat="false" ht="15.9" hidden="false" customHeight="false" outlineLevel="0" collapsed="false">
      <c r="A56" s="24" t="n">
        <v>38200</v>
      </c>
      <c r="B56" s="25" t="n">
        <v>92.5949</v>
      </c>
      <c r="C56" s="26" t="n">
        <v>99.3529</v>
      </c>
      <c r="D56" s="26" t="n">
        <f aca="false">(A56 * $C$297) + $C$298</f>
        <v>99.5610753074429</v>
      </c>
    </row>
    <row r="57" customFormat="false" ht="15.9" hidden="false" customHeight="false" outlineLevel="0" collapsed="false">
      <c r="A57" s="24" t="n">
        <v>38231</v>
      </c>
      <c r="B57" s="25" t="n">
        <v>93.9908</v>
      </c>
      <c r="C57" s="26" t="n">
        <v>99.3501</v>
      </c>
      <c r="D57" s="26" t="n">
        <f aca="false">(A57 * $C$297) + $C$298</f>
        <v>99.554202849311</v>
      </c>
    </row>
    <row r="58" customFormat="false" ht="15.9" hidden="false" customHeight="false" outlineLevel="0" collapsed="false">
      <c r="A58" s="24" t="n">
        <v>38261</v>
      </c>
      <c r="B58" s="25" t="n">
        <v>100.4248</v>
      </c>
      <c r="C58" s="26" t="n">
        <v>99.3451</v>
      </c>
      <c r="D58" s="26" t="n">
        <f aca="false">(A58 * $C$297) + $C$298</f>
        <v>99.5475520833771</v>
      </c>
    </row>
    <row r="59" customFormat="false" ht="15.9" hidden="false" customHeight="false" outlineLevel="0" collapsed="false">
      <c r="A59" s="24" t="n">
        <v>38292</v>
      </c>
      <c r="B59" s="25" t="n">
        <v>105.6699</v>
      </c>
      <c r="C59" s="26" t="n">
        <v>99.3412</v>
      </c>
      <c r="D59" s="26" t="n">
        <f aca="false">(A59 * $C$297) + $C$298</f>
        <v>99.5406796252452</v>
      </c>
    </row>
    <row r="60" customFormat="false" ht="15.9" hidden="false" customHeight="false" outlineLevel="0" collapsed="false">
      <c r="A60" s="24" t="n">
        <v>38322</v>
      </c>
      <c r="B60" s="25" t="n">
        <v>107.3108</v>
      </c>
      <c r="C60" s="26" t="n">
        <v>99.3394</v>
      </c>
      <c r="D60" s="26" t="n">
        <f aca="false">(A60 * $C$297) + $C$298</f>
        <v>99.5340288593112</v>
      </c>
    </row>
    <row r="61" customFormat="false" ht="15.9" hidden="false" customHeight="false" outlineLevel="0" collapsed="false">
      <c r="A61" s="24" t="n">
        <v>38353</v>
      </c>
      <c r="B61" s="25" t="n">
        <v>105.6544</v>
      </c>
      <c r="C61" s="26" t="n">
        <v>99.3397</v>
      </c>
      <c r="D61" s="26" t="n">
        <f aca="false">(A61 * $C$297) + $C$298</f>
        <v>99.5271564011795</v>
      </c>
    </row>
    <row r="62" customFormat="false" ht="15.9" hidden="false" customHeight="false" outlineLevel="0" collapsed="false">
      <c r="A62" s="24" t="n">
        <v>38384</v>
      </c>
      <c r="B62" s="25" t="n">
        <v>102.3553</v>
      </c>
      <c r="C62" s="26" t="n">
        <v>99.3427</v>
      </c>
      <c r="D62" s="26" t="n">
        <f aca="false">(A62 * $C$297) + $C$298</f>
        <v>99.5202839430477</v>
      </c>
    </row>
    <row r="63" customFormat="false" ht="15.9" hidden="false" customHeight="false" outlineLevel="0" collapsed="false">
      <c r="A63" s="24" t="n">
        <v>38412</v>
      </c>
      <c r="B63" s="25" t="n">
        <v>98.7355</v>
      </c>
      <c r="C63" s="26" t="n">
        <v>99.3439</v>
      </c>
      <c r="D63" s="26" t="n">
        <f aca="false">(A63 * $C$297) + $C$298</f>
        <v>99.5140765615093</v>
      </c>
    </row>
    <row r="64" customFormat="false" ht="15.9" hidden="false" customHeight="false" outlineLevel="0" collapsed="false">
      <c r="A64" s="24" t="n">
        <v>38443</v>
      </c>
      <c r="B64" s="25" t="n">
        <v>97.2859</v>
      </c>
      <c r="C64" s="26" t="n">
        <v>99.3434</v>
      </c>
      <c r="D64" s="26" t="n">
        <f aca="false">(A64 * $C$297) + $C$298</f>
        <v>99.5072041033775</v>
      </c>
    </row>
    <row r="65" customFormat="false" ht="15.9" hidden="false" customHeight="false" outlineLevel="0" collapsed="false">
      <c r="A65" s="24" t="n">
        <v>38473</v>
      </c>
      <c r="B65" s="25" t="n">
        <v>96.968</v>
      </c>
      <c r="C65" s="26" t="n">
        <v>99.3391</v>
      </c>
      <c r="D65" s="26" t="n">
        <f aca="false">(A65 * $C$297) + $C$298</f>
        <v>99.5005533374435</v>
      </c>
    </row>
    <row r="66" customFormat="false" ht="15.9" hidden="false" customHeight="false" outlineLevel="0" collapsed="false">
      <c r="A66" s="24" t="n">
        <v>38504</v>
      </c>
      <c r="B66" s="25" t="n">
        <v>96.4784</v>
      </c>
      <c r="C66" s="26" t="n">
        <v>99.3306</v>
      </c>
      <c r="D66" s="26" t="n">
        <f aca="false">(A66 * $C$297) + $C$298</f>
        <v>99.4936808793117</v>
      </c>
    </row>
    <row r="67" customFormat="false" ht="15.9" hidden="false" customHeight="false" outlineLevel="0" collapsed="false">
      <c r="A67" s="24" t="n">
        <v>38534</v>
      </c>
      <c r="B67" s="25" t="n">
        <v>94.3846</v>
      </c>
      <c r="C67" s="26" t="n">
        <v>99.322</v>
      </c>
      <c r="D67" s="26" t="n">
        <f aca="false">(A67 * $C$297) + $C$298</f>
        <v>99.4870301133777</v>
      </c>
    </row>
    <row r="68" customFormat="false" ht="15.9" hidden="false" customHeight="false" outlineLevel="0" collapsed="false">
      <c r="A68" s="24" t="n">
        <v>38565</v>
      </c>
      <c r="B68" s="25" t="n">
        <v>93.1811</v>
      </c>
      <c r="C68" s="26" t="n">
        <v>99.3146</v>
      </c>
      <c r="D68" s="26" t="n">
        <f aca="false">(A68 * $C$297) + $C$298</f>
        <v>99.4801576552459</v>
      </c>
    </row>
    <row r="69" customFormat="false" ht="15.9" hidden="false" customHeight="false" outlineLevel="0" collapsed="false">
      <c r="A69" s="24" t="n">
        <v>38596</v>
      </c>
      <c r="B69" s="25" t="n">
        <v>94.2017</v>
      </c>
      <c r="C69" s="26" t="n">
        <v>99.306</v>
      </c>
      <c r="D69" s="26" t="n">
        <f aca="false">(A69 * $C$297) + $C$298</f>
        <v>99.4732851971141</v>
      </c>
    </row>
    <row r="70" customFormat="false" ht="15.9" hidden="false" customHeight="false" outlineLevel="0" collapsed="false">
      <c r="A70" s="24" t="n">
        <v>38626</v>
      </c>
      <c r="B70" s="25" t="n">
        <v>100.0928</v>
      </c>
      <c r="C70" s="26" t="n">
        <v>99.2934</v>
      </c>
      <c r="D70" s="26" t="n">
        <f aca="false">(A70 * $C$297) + $C$298</f>
        <v>99.4666344311801</v>
      </c>
    </row>
    <row r="71" customFormat="false" ht="15.9" hidden="false" customHeight="false" outlineLevel="0" collapsed="false">
      <c r="A71" s="24" t="n">
        <v>38657</v>
      </c>
      <c r="B71" s="25" t="n">
        <v>105.6986</v>
      </c>
      <c r="C71" s="26" t="n">
        <v>99.2761</v>
      </c>
      <c r="D71" s="26" t="n">
        <f aca="false">(A71 * $C$297) + $C$298</f>
        <v>99.4597619730483</v>
      </c>
    </row>
    <row r="72" customFormat="false" ht="15.9" hidden="false" customHeight="false" outlineLevel="0" collapsed="false">
      <c r="A72" s="24" t="n">
        <v>38687</v>
      </c>
      <c r="B72" s="25" t="n">
        <v>106.725</v>
      </c>
      <c r="C72" s="26" t="n">
        <v>99.2548</v>
      </c>
      <c r="D72" s="26" t="n">
        <f aca="false">(A72 * $C$297) + $C$298</f>
        <v>99.4531112071143</v>
      </c>
    </row>
    <row r="73" customFormat="false" ht="15.9" hidden="false" customHeight="false" outlineLevel="0" collapsed="false">
      <c r="A73" s="24" t="n">
        <v>38718</v>
      </c>
      <c r="B73" s="25" t="n">
        <v>105.9733</v>
      </c>
      <c r="C73" s="26" t="n">
        <v>99.2322</v>
      </c>
      <c r="D73" s="26" t="n">
        <f aca="false">(A73 * $C$297) + $C$298</f>
        <v>99.4462387489825</v>
      </c>
    </row>
    <row r="74" customFormat="false" ht="15.9" hidden="false" customHeight="false" outlineLevel="0" collapsed="false">
      <c r="A74" s="24" t="n">
        <v>38749</v>
      </c>
      <c r="B74" s="25" t="n">
        <v>102.1032</v>
      </c>
      <c r="C74" s="26" t="n">
        <v>99.2082</v>
      </c>
      <c r="D74" s="26" t="n">
        <f aca="false">(A74 * $C$297) + $C$298</f>
        <v>99.4393662908507</v>
      </c>
    </row>
    <row r="75" customFormat="false" ht="15.9" hidden="false" customHeight="false" outlineLevel="0" collapsed="false">
      <c r="A75" s="24" t="n">
        <v>38777</v>
      </c>
      <c r="B75" s="25" t="n">
        <v>98.8694</v>
      </c>
      <c r="C75" s="26" t="n">
        <v>99.1857</v>
      </c>
      <c r="D75" s="26" t="n">
        <f aca="false">(A75 * $C$297) + $C$298</f>
        <v>99.4331589093123</v>
      </c>
    </row>
    <row r="76" customFormat="false" ht="15.9" hidden="false" customHeight="false" outlineLevel="0" collapsed="false">
      <c r="A76" s="24" t="n">
        <v>38808</v>
      </c>
      <c r="B76" s="25" t="n">
        <v>97.2026</v>
      </c>
      <c r="C76" s="26" t="n">
        <v>99.1667</v>
      </c>
      <c r="D76" s="26" t="n">
        <f aca="false">(A76 * $C$297) + $C$298</f>
        <v>99.4262864511805</v>
      </c>
    </row>
    <row r="77" customFormat="false" ht="15.9" hidden="false" customHeight="false" outlineLevel="0" collapsed="false">
      <c r="A77" s="24" t="n">
        <v>38838</v>
      </c>
      <c r="B77" s="25" t="n">
        <v>96.8052</v>
      </c>
      <c r="C77" s="26" t="n">
        <v>99.1534</v>
      </c>
      <c r="D77" s="26" t="n">
        <f aca="false">(A77 * $C$297) + $C$298</f>
        <v>99.4196356852465</v>
      </c>
    </row>
    <row r="78" customFormat="false" ht="15.9" hidden="false" customHeight="false" outlineLevel="0" collapsed="false">
      <c r="A78" s="24" t="n">
        <v>38869</v>
      </c>
      <c r="B78" s="25" t="n">
        <v>95.4447</v>
      </c>
      <c r="C78" s="26" t="n">
        <v>99.1459</v>
      </c>
      <c r="D78" s="26" t="n">
        <f aca="false">(A78 * $C$297) + $C$298</f>
        <v>99.4127632271147</v>
      </c>
    </row>
    <row r="79" customFormat="false" ht="15.9" hidden="false" customHeight="false" outlineLevel="0" collapsed="false">
      <c r="A79" s="24" t="n">
        <v>38899</v>
      </c>
      <c r="B79" s="25" t="n">
        <v>93.7539</v>
      </c>
      <c r="C79" s="26" t="n">
        <v>99.1407</v>
      </c>
      <c r="D79" s="26" t="n">
        <f aca="false">(A79 * $C$297) + $C$298</f>
        <v>99.4061124611807</v>
      </c>
    </row>
    <row r="80" customFormat="false" ht="15.9" hidden="false" customHeight="false" outlineLevel="0" collapsed="false">
      <c r="A80" s="24" t="n">
        <v>38930</v>
      </c>
      <c r="B80" s="25" t="n">
        <v>92.7851</v>
      </c>
      <c r="C80" s="26" t="n">
        <v>99.1377</v>
      </c>
      <c r="D80" s="26" t="n">
        <f aca="false">(A80 * $C$297) + $C$298</f>
        <v>99.3992400030489</v>
      </c>
    </row>
    <row r="81" customFormat="false" ht="15.9" hidden="false" customHeight="false" outlineLevel="0" collapsed="false">
      <c r="A81" s="24" t="n">
        <v>38961</v>
      </c>
      <c r="B81" s="25" t="n">
        <v>93.8593</v>
      </c>
      <c r="C81" s="26" t="n">
        <v>99.1377</v>
      </c>
      <c r="D81" s="26" t="n">
        <f aca="false">(A81 * $C$297) + $C$298</f>
        <v>99.3923675449171</v>
      </c>
    </row>
    <row r="82" customFormat="false" ht="15.9" hidden="false" customHeight="false" outlineLevel="0" collapsed="false">
      <c r="A82" s="24" t="n">
        <v>38991</v>
      </c>
      <c r="B82" s="25" t="n">
        <v>100.7544</v>
      </c>
      <c r="C82" s="26" t="n">
        <v>99.1413</v>
      </c>
      <c r="D82" s="26" t="n">
        <f aca="false">(A82 * $C$297) + $C$298</f>
        <v>99.3857167789831</v>
      </c>
    </row>
    <row r="83" customFormat="false" ht="15.9" hidden="false" customHeight="false" outlineLevel="0" collapsed="false">
      <c r="A83" s="24" t="n">
        <v>39022</v>
      </c>
      <c r="B83" s="25" t="n">
        <v>105.0507</v>
      </c>
      <c r="C83" s="26" t="n">
        <v>99.15</v>
      </c>
      <c r="D83" s="26" t="n">
        <f aca="false">(A83 * $C$297) + $C$298</f>
        <v>99.3788443208513</v>
      </c>
    </row>
    <row r="84" customFormat="false" ht="15.9" hidden="false" customHeight="false" outlineLevel="0" collapsed="false">
      <c r="A84" s="24" t="n">
        <v>39052</v>
      </c>
      <c r="B84" s="25" t="n">
        <v>107.8019</v>
      </c>
      <c r="C84" s="26" t="n">
        <v>99.1648</v>
      </c>
      <c r="D84" s="26" t="n">
        <f aca="false">(A84 * $C$297) + $C$298</f>
        <v>99.3721935549173</v>
      </c>
    </row>
    <row r="85" customFormat="false" ht="15.9" hidden="false" customHeight="false" outlineLevel="0" collapsed="false">
      <c r="A85" s="24" t="n">
        <v>39083</v>
      </c>
      <c r="B85" s="25" t="n">
        <v>105.9909</v>
      </c>
      <c r="C85" s="26" t="n">
        <v>99.183</v>
      </c>
      <c r="D85" s="26" t="n">
        <f aca="false">(A85 * $C$297) + $C$298</f>
        <v>99.3653210967855</v>
      </c>
    </row>
    <row r="86" customFormat="false" ht="15.9" hidden="false" customHeight="false" outlineLevel="0" collapsed="false">
      <c r="A86" s="24" t="n">
        <v>39114</v>
      </c>
      <c r="B86" s="25" t="n">
        <v>101.4953</v>
      </c>
      <c r="C86" s="26" t="n">
        <v>99.2028</v>
      </c>
      <c r="D86" s="26" t="n">
        <f aca="false">(A86 * $C$297) + $C$298</f>
        <v>99.3584486386537</v>
      </c>
    </row>
    <row r="87" customFormat="false" ht="15.9" hidden="false" customHeight="false" outlineLevel="0" collapsed="false">
      <c r="A87" s="24" t="n">
        <v>39142</v>
      </c>
      <c r="B87" s="25" t="n">
        <v>98.8087</v>
      </c>
      <c r="C87" s="26" t="n">
        <v>99.2256</v>
      </c>
      <c r="D87" s="26" t="n">
        <f aca="false">(A87 * $C$297) + $C$298</f>
        <v>99.3522412571153</v>
      </c>
    </row>
    <row r="88" customFormat="false" ht="15.9" hidden="false" customHeight="false" outlineLevel="0" collapsed="false">
      <c r="A88" s="24" t="n">
        <v>39173</v>
      </c>
      <c r="B88" s="25" t="n">
        <v>96.5345</v>
      </c>
      <c r="C88" s="26" t="n">
        <v>99.2514</v>
      </c>
      <c r="D88" s="26" t="n">
        <f aca="false">(A88 * $C$297) + $C$298</f>
        <v>99.3453687989835</v>
      </c>
    </row>
    <row r="89" customFormat="false" ht="15.9" hidden="false" customHeight="false" outlineLevel="0" collapsed="false">
      <c r="A89" s="24" t="n">
        <v>39203</v>
      </c>
      <c r="B89" s="25" t="n">
        <v>97.2846</v>
      </c>
      <c r="C89" s="26" t="n">
        <v>99.2794</v>
      </c>
      <c r="D89" s="26" t="n">
        <f aca="false">(A89 * $C$297) + $C$298</f>
        <v>99.3387180330495</v>
      </c>
    </row>
    <row r="90" customFormat="false" ht="15.9" hidden="false" customHeight="false" outlineLevel="0" collapsed="false">
      <c r="A90" s="24" t="n">
        <v>39234</v>
      </c>
      <c r="B90" s="25" t="n">
        <v>96.0536</v>
      </c>
      <c r="C90" s="26" t="n">
        <v>99.3065</v>
      </c>
      <c r="D90" s="26" t="n">
        <f aca="false">(A90 * $C$297) + $C$298</f>
        <v>99.3318455749177</v>
      </c>
    </row>
    <row r="91" customFormat="false" ht="15.9" hidden="false" customHeight="false" outlineLevel="0" collapsed="false">
      <c r="A91" s="24" t="n">
        <v>39264</v>
      </c>
      <c r="B91" s="25" t="n">
        <v>93.6935</v>
      </c>
      <c r="C91" s="26" t="n">
        <v>99.3299</v>
      </c>
      <c r="D91" s="26" t="n">
        <f aca="false">(A91 * $C$297) + $C$298</f>
        <v>99.3251948089837</v>
      </c>
    </row>
    <row r="92" customFormat="false" ht="15.9" hidden="false" customHeight="false" outlineLevel="0" collapsed="false">
      <c r="A92" s="24" t="n">
        <v>39295</v>
      </c>
      <c r="B92" s="25" t="n">
        <v>92.9652</v>
      </c>
      <c r="C92" s="26" t="n">
        <v>99.3467</v>
      </c>
      <c r="D92" s="26" t="n">
        <f aca="false">(A92 * $C$297) + $C$298</f>
        <v>99.3183223508519</v>
      </c>
    </row>
    <row r="93" customFormat="false" ht="15.9" hidden="false" customHeight="false" outlineLevel="0" collapsed="false">
      <c r="A93" s="24" t="n">
        <v>39326</v>
      </c>
      <c r="B93" s="25" t="n">
        <v>94.6689</v>
      </c>
      <c r="C93" s="26" t="n">
        <v>99.3555</v>
      </c>
      <c r="D93" s="26" t="n">
        <f aca="false">(A93 * $C$297) + $C$298</f>
        <v>99.3114498927202</v>
      </c>
    </row>
    <row r="94" customFormat="false" ht="15.9" hidden="false" customHeight="false" outlineLevel="0" collapsed="false">
      <c r="A94" s="24" t="n">
        <v>39356</v>
      </c>
      <c r="B94" s="25" t="n">
        <v>99.6219</v>
      </c>
      <c r="C94" s="26" t="n">
        <v>99.3522</v>
      </c>
      <c r="D94" s="26" t="n">
        <f aca="false">(A94 * $C$297) + $C$298</f>
        <v>99.3047991267862</v>
      </c>
    </row>
    <row r="95" customFormat="false" ht="15.9" hidden="false" customHeight="false" outlineLevel="0" collapsed="false">
      <c r="A95" s="24" t="n">
        <v>39387</v>
      </c>
      <c r="B95" s="25" t="n">
        <v>106.1171</v>
      </c>
      <c r="C95" s="26" t="n">
        <v>99.3373</v>
      </c>
      <c r="D95" s="26" t="n">
        <f aca="false">(A95 * $C$297) + $C$298</f>
        <v>99.2979266686544</v>
      </c>
    </row>
    <row r="96" customFormat="false" ht="15.9" hidden="false" customHeight="false" outlineLevel="0" collapsed="false">
      <c r="A96" s="24" t="n">
        <v>39417</v>
      </c>
      <c r="B96" s="25" t="n">
        <v>108.9016</v>
      </c>
      <c r="C96" s="26" t="n">
        <v>99.3147</v>
      </c>
      <c r="D96" s="26" t="n">
        <f aca="false">(A96 * $C$297) + $C$298</f>
        <v>99.2912759027204</v>
      </c>
    </row>
    <row r="97" customFormat="false" ht="15.9" hidden="false" customHeight="false" outlineLevel="0" collapsed="false">
      <c r="A97" s="24" t="n">
        <v>39448</v>
      </c>
      <c r="B97" s="25" t="n">
        <v>106.5527</v>
      </c>
      <c r="C97" s="26" t="n">
        <v>99.2886</v>
      </c>
      <c r="D97" s="26" t="n">
        <f aca="false">(A97 * $C$297) + $C$298</f>
        <v>99.2844034445885</v>
      </c>
    </row>
    <row r="98" customFormat="false" ht="15.9" hidden="false" customHeight="false" outlineLevel="0" collapsed="false">
      <c r="A98" s="24" t="n">
        <v>39479</v>
      </c>
      <c r="B98" s="25" t="n">
        <v>102.325</v>
      </c>
      <c r="C98" s="26" t="n">
        <v>99.2623</v>
      </c>
      <c r="D98" s="26" t="n">
        <f aca="false">(A98 * $C$297) + $C$298</f>
        <v>99.2775309864568</v>
      </c>
    </row>
    <row r="99" customFormat="false" ht="15.9" hidden="false" customHeight="false" outlineLevel="0" collapsed="false">
      <c r="A99" s="24" t="n">
        <v>39508</v>
      </c>
      <c r="B99" s="25" t="n">
        <v>97.7277</v>
      </c>
      <c r="C99" s="26" t="n">
        <v>99.2337</v>
      </c>
      <c r="D99" s="26" t="n">
        <f aca="false">(A99 * $C$297) + $C$298</f>
        <v>99.2711019127206</v>
      </c>
    </row>
    <row r="100" customFormat="false" ht="15.9" hidden="false" customHeight="false" outlineLevel="0" collapsed="false">
      <c r="A100" s="24" t="n">
        <v>39539</v>
      </c>
      <c r="B100" s="25" t="n">
        <v>97.1228</v>
      </c>
      <c r="C100" s="26" t="n">
        <v>99.2017</v>
      </c>
      <c r="D100" s="26" t="n">
        <f aca="false">(A100 * $C$297) + $C$298</f>
        <v>99.2642294545888</v>
      </c>
    </row>
    <row r="101" customFormat="false" ht="15.9" hidden="false" customHeight="false" outlineLevel="0" collapsed="false">
      <c r="A101" s="24" t="n">
        <v>39569</v>
      </c>
      <c r="B101" s="25" t="n">
        <v>96.3876</v>
      </c>
      <c r="C101" s="26" t="n">
        <v>99.166</v>
      </c>
      <c r="D101" s="26" t="n">
        <f aca="false">(A101 * $C$297) + $C$298</f>
        <v>99.2575786886548</v>
      </c>
    </row>
    <row r="102" customFormat="false" ht="15.9" hidden="false" customHeight="false" outlineLevel="0" collapsed="false">
      <c r="A102" s="24" t="n">
        <v>39600</v>
      </c>
      <c r="B102" s="25" t="n">
        <v>95.7101</v>
      </c>
      <c r="C102" s="26" t="n">
        <v>99.1292</v>
      </c>
      <c r="D102" s="26" t="n">
        <f aca="false">(A102 * $C$297) + $C$298</f>
        <v>99.250706230523</v>
      </c>
    </row>
    <row r="103" customFormat="false" ht="15.9" hidden="false" customHeight="false" outlineLevel="0" collapsed="false">
      <c r="A103" s="24" t="n">
        <v>39630</v>
      </c>
      <c r="B103" s="25" t="n">
        <v>93.0776</v>
      </c>
      <c r="C103" s="26" t="n">
        <v>99.0939</v>
      </c>
      <c r="D103" s="26" t="n">
        <f aca="false">(A103 * $C$297) + $C$298</f>
        <v>99.244055464589</v>
      </c>
    </row>
    <row r="104" customFormat="false" ht="15.9" hidden="false" customHeight="false" outlineLevel="0" collapsed="false">
      <c r="A104" s="24" t="n">
        <v>39661</v>
      </c>
      <c r="B104" s="25" t="n">
        <v>92.0201</v>
      </c>
      <c r="C104" s="26" t="n">
        <v>99.0605</v>
      </c>
      <c r="D104" s="26" t="n">
        <f aca="false">(A104 * $C$297) + $C$298</f>
        <v>99.2371830064572</v>
      </c>
    </row>
    <row r="105" customFormat="false" ht="15.9" hidden="false" customHeight="false" outlineLevel="0" collapsed="false">
      <c r="A105" s="24" t="n">
        <v>39692</v>
      </c>
      <c r="B105" s="25" t="n">
        <v>95.0398</v>
      </c>
      <c r="C105" s="26" t="n">
        <v>99.0314</v>
      </c>
      <c r="D105" s="26" t="n">
        <f aca="false">(A105 * $C$297) + $C$298</f>
        <v>99.2303105483254</v>
      </c>
    </row>
    <row r="106" customFormat="false" ht="15.9" hidden="false" customHeight="false" outlineLevel="0" collapsed="false">
      <c r="A106" s="24" t="n">
        <v>39722</v>
      </c>
      <c r="B106" s="25" t="n">
        <v>99.6232</v>
      </c>
      <c r="C106" s="26" t="n">
        <v>99.0127</v>
      </c>
      <c r="D106" s="26" t="n">
        <f aca="false">(A106 * $C$297) + $C$298</f>
        <v>99.2236597823914</v>
      </c>
    </row>
    <row r="107" customFormat="false" ht="15.9" hidden="false" customHeight="false" outlineLevel="0" collapsed="false">
      <c r="A107" s="24" t="n">
        <v>39753</v>
      </c>
      <c r="B107" s="25" t="n">
        <v>106.2054</v>
      </c>
      <c r="C107" s="26" t="n">
        <v>99.0059</v>
      </c>
      <c r="D107" s="26" t="n">
        <f aca="false">(A107 * $C$297) + $C$298</f>
        <v>99.2167873242596</v>
      </c>
    </row>
    <row r="108" customFormat="false" ht="15.9" hidden="false" customHeight="false" outlineLevel="0" collapsed="false">
      <c r="A108" s="24" t="n">
        <v>39783</v>
      </c>
      <c r="B108" s="25" t="n">
        <v>107.0769</v>
      </c>
      <c r="C108" s="26" t="n">
        <v>99.0086</v>
      </c>
      <c r="D108" s="26" t="n">
        <f aca="false">(A108 * $C$297) + $C$298</f>
        <v>99.2101365583256</v>
      </c>
    </row>
    <row r="109" customFormat="false" ht="15.9" hidden="false" customHeight="false" outlineLevel="0" collapsed="false">
      <c r="A109" s="24" t="n">
        <v>39814</v>
      </c>
      <c r="B109" s="25" t="n">
        <v>105.724</v>
      </c>
      <c r="C109" s="26" t="n">
        <v>99.018</v>
      </c>
      <c r="D109" s="26" t="n">
        <f aca="false">(A109 * $C$297) + $C$298</f>
        <v>99.2032641001938</v>
      </c>
    </row>
    <row r="110" customFormat="false" ht="15.9" hidden="false" customHeight="false" outlineLevel="0" collapsed="false">
      <c r="A110" s="24" t="n">
        <v>39845</v>
      </c>
      <c r="B110" s="25" t="n">
        <v>101.7212</v>
      </c>
      <c r="C110" s="26" t="n">
        <v>99.033</v>
      </c>
      <c r="D110" s="26" t="n">
        <f aca="false">(A110 * $C$297) + $C$298</f>
        <v>99.196391642062</v>
      </c>
    </row>
    <row r="111" customFormat="false" ht="15.9" hidden="false" customHeight="false" outlineLevel="0" collapsed="false">
      <c r="A111" s="24" t="n">
        <v>39873</v>
      </c>
      <c r="B111" s="25" t="n">
        <v>98.788</v>
      </c>
      <c r="C111" s="26" t="n">
        <v>99.054</v>
      </c>
      <c r="D111" s="26" t="n">
        <f aca="false">(A111 * $C$297) + $C$298</f>
        <v>99.1901842605236</v>
      </c>
    </row>
    <row r="112" customFormat="false" ht="15.9" hidden="false" customHeight="false" outlineLevel="0" collapsed="false">
      <c r="A112" s="24" t="n">
        <v>39904</v>
      </c>
      <c r="B112" s="25" t="n">
        <v>96.7261</v>
      </c>
      <c r="C112" s="26" t="n">
        <v>99.0805</v>
      </c>
      <c r="D112" s="26" t="n">
        <f aca="false">(A112 * $C$297) + $C$298</f>
        <v>99.1833118023918</v>
      </c>
    </row>
    <row r="113" customFormat="false" ht="15.9" hidden="false" customHeight="false" outlineLevel="0" collapsed="false">
      <c r="A113" s="24" t="n">
        <v>39934</v>
      </c>
      <c r="B113" s="25" t="n">
        <v>96.4361</v>
      </c>
      <c r="C113" s="26" t="n">
        <v>99.1123</v>
      </c>
      <c r="D113" s="26" t="n">
        <f aca="false">(A113 * $C$297) + $C$298</f>
        <v>99.1766610364578</v>
      </c>
    </row>
    <row r="114" customFormat="false" ht="15.9" hidden="false" customHeight="false" outlineLevel="0" collapsed="false">
      <c r="A114" s="24" t="n">
        <v>39965</v>
      </c>
      <c r="B114" s="25" t="n">
        <v>95.2158</v>
      </c>
      <c r="C114" s="26" t="n">
        <v>99.1484</v>
      </c>
      <c r="D114" s="26" t="n">
        <f aca="false">(A114 * $C$297) + $C$298</f>
        <v>99.169788578326</v>
      </c>
    </row>
    <row r="115" customFormat="false" ht="15.9" hidden="false" customHeight="false" outlineLevel="0" collapsed="false">
      <c r="A115" s="24" t="n">
        <v>39995</v>
      </c>
      <c r="B115" s="25" t="n">
        <v>93.8651</v>
      </c>
      <c r="C115" s="26" t="n">
        <v>99.1886</v>
      </c>
      <c r="D115" s="26" t="n">
        <f aca="false">(A115 * $C$297) + $C$298</f>
        <v>99.163137812392</v>
      </c>
    </row>
    <row r="116" customFormat="false" ht="15.9" hidden="false" customHeight="false" outlineLevel="0" collapsed="false">
      <c r="A116" s="24" t="n">
        <v>40026</v>
      </c>
      <c r="B116" s="25" t="n">
        <v>92.1352</v>
      </c>
      <c r="C116" s="26" t="n">
        <v>99.2339</v>
      </c>
      <c r="D116" s="26" t="n">
        <f aca="false">(A116 * $C$297) + $C$298</f>
        <v>99.1562653542602</v>
      </c>
    </row>
    <row r="117" customFormat="false" ht="15.9" hidden="false" customHeight="false" outlineLevel="0" collapsed="false">
      <c r="A117" s="24" t="n">
        <v>40057</v>
      </c>
      <c r="B117" s="25" t="n">
        <v>94.9484</v>
      </c>
      <c r="C117" s="26" t="n">
        <v>99.2821</v>
      </c>
      <c r="D117" s="26" t="n">
        <f aca="false">(A117 * $C$297) + $C$298</f>
        <v>99.1493928961284</v>
      </c>
    </row>
    <row r="118" customFormat="false" ht="15.9" hidden="false" customHeight="false" outlineLevel="0" collapsed="false">
      <c r="A118" s="24" t="n">
        <v>40087</v>
      </c>
      <c r="B118" s="25" t="n">
        <v>100.0392</v>
      </c>
      <c r="C118" s="26" t="n">
        <v>99.3329</v>
      </c>
      <c r="D118" s="26" t="n">
        <f aca="false">(A118 * $C$297) + $C$298</f>
        <v>99.1427421301944</v>
      </c>
    </row>
    <row r="119" customFormat="false" ht="15.9" hidden="false" customHeight="false" outlineLevel="0" collapsed="false">
      <c r="A119" s="24" t="n">
        <v>40118</v>
      </c>
      <c r="B119" s="25" t="n">
        <v>106.3795</v>
      </c>
      <c r="C119" s="26" t="n">
        <v>99.3854</v>
      </c>
      <c r="D119" s="26" t="n">
        <f aca="false">(A119 * $C$297) + $C$298</f>
        <v>99.1358696720626</v>
      </c>
    </row>
    <row r="120" customFormat="false" ht="15.9" hidden="false" customHeight="false" outlineLevel="0" collapsed="false">
      <c r="A120" s="24" t="n">
        <v>40148</v>
      </c>
      <c r="B120" s="25" t="n">
        <v>107.9236</v>
      </c>
      <c r="C120" s="26" t="n">
        <v>99.439</v>
      </c>
      <c r="D120" s="26" t="n">
        <f aca="false">(A120 * $C$297) + $C$298</f>
        <v>99.1292189061286</v>
      </c>
    </row>
    <row r="121" customFormat="false" ht="15.9" hidden="false" customHeight="false" outlineLevel="0" collapsed="false">
      <c r="A121" s="24" t="n">
        <v>40179</v>
      </c>
      <c r="B121" s="25" t="n">
        <v>106.3571</v>
      </c>
      <c r="C121" s="26" t="n">
        <v>99.4931</v>
      </c>
      <c r="D121" s="26" t="n">
        <f aca="false">(A121 * $C$297) + $C$298</f>
        <v>99.1223464479968</v>
      </c>
    </row>
    <row r="122" customFormat="false" ht="15.9" hidden="false" customHeight="false" outlineLevel="0" collapsed="false">
      <c r="A122" s="24" t="n">
        <v>40210</v>
      </c>
      <c r="B122" s="25" t="n">
        <v>102.4552</v>
      </c>
      <c r="C122" s="26" t="n">
        <v>99.5434</v>
      </c>
      <c r="D122" s="26" t="n">
        <f aca="false">(A122 * $C$297) + $C$298</f>
        <v>99.115473989865</v>
      </c>
    </row>
    <row r="123" customFormat="false" ht="15.9" hidden="false" customHeight="false" outlineLevel="0" collapsed="false">
      <c r="A123" s="24" t="n">
        <v>40238</v>
      </c>
      <c r="B123" s="25" t="n">
        <v>98.8902</v>
      </c>
      <c r="C123" s="26" t="n">
        <v>99.5829</v>
      </c>
      <c r="D123" s="26" t="n">
        <f aca="false">(A123 * $C$297) + $C$298</f>
        <v>99.1092666083266</v>
      </c>
    </row>
    <row r="124" customFormat="false" ht="15.9" hidden="false" customHeight="false" outlineLevel="0" collapsed="false">
      <c r="A124" s="24" t="n">
        <v>40269</v>
      </c>
      <c r="B124" s="25" t="n">
        <v>97.0014</v>
      </c>
      <c r="C124" s="26" t="n">
        <v>99.608</v>
      </c>
      <c r="D124" s="26" t="n">
        <f aca="false">(A124 * $C$297) + $C$298</f>
        <v>99.1023941501948</v>
      </c>
    </row>
    <row r="125" customFormat="false" ht="15.9" hidden="false" customHeight="false" outlineLevel="0" collapsed="false">
      <c r="A125" s="24" t="n">
        <v>40299</v>
      </c>
      <c r="B125" s="25" t="n">
        <v>97.5255</v>
      </c>
      <c r="C125" s="26" t="n">
        <v>99.6195</v>
      </c>
      <c r="D125" s="26" t="n">
        <f aca="false">(A125 * $C$297) + $C$298</f>
        <v>99.0957433842608</v>
      </c>
    </row>
    <row r="126" customFormat="false" ht="15.9" hidden="false" customHeight="false" outlineLevel="0" collapsed="false">
      <c r="A126" s="24" t="n">
        <v>40330</v>
      </c>
      <c r="B126" s="25" t="n">
        <v>96.5158</v>
      </c>
      <c r="C126" s="26" t="n">
        <v>99.6192</v>
      </c>
      <c r="D126" s="26" t="n">
        <f aca="false">(A126 * $C$297) + $C$298</f>
        <v>99.088870926129</v>
      </c>
    </row>
    <row r="127" customFormat="false" ht="15.9" hidden="false" customHeight="false" outlineLevel="0" collapsed="false">
      <c r="A127" s="24" t="n">
        <v>40360</v>
      </c>
      <c r="B127" s="25" t="n">
        <v>94.6304</v>
      </c>
      <c r="C127" s="26" t="n">
        <v>99.6095</v>
      </c>
      <c r="D127" s="26" t="n">
        <f aca="false">(A127 * $C$297) + $C$298</f>
        <v>99.082220160195</v>
      </c>
    </row>
    <row r="128" customFormat="false" ht="15.9" hidden="false" customHeight="false" outlineLevel="0" collapsed="false">
      <c r="A128" s="24" t="n">
        <v>40391</v>
      </c>
      <c r="B128" s="25" t="n">
        <v>93.1477</v>
      </c>
      <c r="C128" s="26" t="n">
        <v>99.596</v>
      </c>
      <c r="D128" s="26" t="n">
        <f aca="false">(A128 * $C$297) + $C$298</f>
        <v>99.0753477020632</v>
      </c>
    </row>
    <row r="129" customFormat="false" ht="15.9" hidden="false" customHeight="false" outlineLevel="0" collapsed="false">
      <c r="A129" s="24" t="n">
        <v>40422</v>
      </c>
      <c r="B129" s="25" t="n">
        <v>94.5329</v>
      </c>
      <c r="C129" s="26" t="n">
        <v>99.5825</v>
      </c>
      <c r="D129" s="26" t="n">
        <f aca="false">(A129 * $C$297) + $C$298</f>
        <v>99.0684752439314</v>
      </c>
    </row>
    <row r="130" customFormat="false" ht="15.9" hidden="false" customHeight="false" outlineLevel="0" collapsed="false">
      <c r="A130" s="24" t="n">
        <v>40452</v>
      </c>
      <c r="B130" s="25" t="n">
        <v>100.3505</v>
      </c>
      <c r="C130" s="26" t="n">
        <v>99.5673</v>
      </c>
      <c r="D130" s="26" t="n">
        <f aca="false">(A130 * $C$297) + $C$298</f>
        <v>99.0618244779975</v>
      </c>
    </row>
    <row r="131" customFormat="false" ht="15.9" hidden="false" customHeight="false" outlineLevel="0" collapsed="false">
      <c r="A131" s="24" t="n">
        <v>40483</v>
      </c>
      <c r="B131" s="25" t="n">
        <v>106.2217</v>
      </c>
      <c r="C131" s="26" t="n">
        <v>99.5473</v>
      </c>
      <c r="D131" s="26" t="n">
        <f aca="false">(A131 * $C$297) + $C$298</f>
        <v>99.0549520198656</v>
      </c>
    </row>
    <row r="132" customFormat="false" ht="15.9" hidden="false" customHeight="false" outlineLevel="0" collapsed="false">
      <c r="A132" s="24" t="n">
        <v>40513</v>
      </c>
      <c r="B132" s="25" t="n">
        <v>108.1579</v>
      </c>
      <c r="C132" s="26" t="n">
        <v>99.5196</v>
      </c>
      <c r="D132" s="26" t="n">
        <f aca="false">(A132 * $C$297) + $C$298</f>
        <v>99.0483012539317</v>
      </c>
    </row>
    <row r="133" customFormat="false" ht="15.9" hidden="false" customHeight="false" outlineLevel="0" collapsed="false">
      <c r="A133" s="24" t="n">
        <v>40544</v>
      </c>
      <c r="B133" s="25" t="n">
        <v>106.0971</v>
      </c>
      <c r="C133" s="26" t="n">
        <v>99.4827</v>
      </c>
      <c r="D133" s="26" t="n">
        <f aca="false">(A133 * $C$297) + $C$298</f>
        <v>99.0414287957998</v>
      </c>
    </row>
    <row r="134" customFormat="false" ht="15.9" hidden="false" customHeight="false" outlineLevel="0" collapsed="false">
      <c r="A134" s="24" t="n">
        <v>40575</v>
      </c>
      <c r="B134" s="25" t="n">
        <v>102.0965</v>
      </c>
      <c r="C134" s="26" t="n">
        <v>99.4398</v>
      </c>
      <c r="D134" s="26" t="n">
        <f aca="false">(A134 * $C$297) + $C$298</f>
        <v>99.0345563376681</v>
      </c>
    </row>
    <row r="135" customFormat="false" ht="15.9" hidden="false" customHeight="false" outlineLevel="0" collapsed="false">
      <c r="A135" s="24" t="n">
        <v>40603</v>
      </c>
      <c r="B135" s="25" t="n">
        <v>98.2194</v>
      </c>
      <c r="C135" s="26" t="n">
        <v>99.3994</v>
      </c>
      <c r="D135" s="26" t="n">
        <f aca="false">(A135 * $C$297) + $C$298</f>
        <v>99.0283489561297</v>
      </c>
    </row>
    <row r="136" customFormat="false" ht="15.9" hidden="false" customHeight="false" outlineLevel="0" collapsed="false">
      <c r="A136" s="24" t="n">
        <v>40634</v>
      </c>
      <c r="B136" s="25" t="n">
        <v>97.025</v>
      </c>
      <c r="C136" s="26" t="n">
        <v>99.3648</v>
      </c>
      <c r="D136" s="26" t="n">
        <f aca="false">(A136 * $C$297) + $C$298</f>
        <v>99.0214764979979</v>
      </c>
    </row>
    <row r="137" customFormat="false" ht="15.9" hidden="false" customHeight="false" outlineLevel="0" collapsed="false">
      <c r="A137" s="24" t="n">
        <v>40664</v>
      </c>
      <c r="B137" s="25" t="n">
        <v>97.5217</v>
      </c>
      <c r="C137" s="26" t="n">
        <v>99.3365</v>
      </c>
      <c r="D137" s="26" t="n">
        <f aca="false">(A137 * $C$297) + $C$298</f>
        <v>99.0148257320639</v>
      </c>
    </row>
    <row r="138" customFormat="false" ht="15.9" hidden="false" customHeight="false" outlineLevel="0" collapsed="false">
      <c r="A138" s="24" t="n">
        <v>40695</v>
      </c>
      <c r="B138" s="25" t="n">
        <v>96.9202</v>
      </c>
      <c r="C138" s="26" t="n">
        <v>99.3169</v>
      </c>
      <c r="D138" s="26" t="n">
        <f aca="false">(A138 * $C$297) + $C$298</f>
        <v>99.0079532739321</v>
      </c>
    </row>
    <row r="139" customFormat="false" ht="15.9" hidden="false" customHeight="false" outlineLevel="0" collapsed="false">
      <c r="A139" s="24" t="n">
        <v>40725</v>
      </c>
      <c r="B139" s="25" t="n">
        <v>93.749</v>
      </c>
      <c r="C139" s="26" t="n">
        <v>99.304</v>
      </c>
      <c r="D139" s="26" t="n">
        <f aca="false">(A139 * $C$297) + $C$298</f>
        <v>99.0013025079981</v>
      </c>
    </row>
    <row r="140" customFormat="false" ht="15.9" hidden="false" customHeight="false" outlineLevel="0" collapsed="false">
      <c r="A140" s="24" t="n">
        <v>40756</v>
      </c>
      <c r="B140" s="25" t="n">
        <v>92.2211</v>
      </c>
      <c r="C140" s="26" t="n">
        <v>99.2906</v>
      </c>
      <c r="D140" s="26" t="n">
        <f aca="false">(A140 * $C$297) + $C$298</f>
        <v>98.9944300498663</v>
      </c>
    </row>
    <row r="141" customFormat="false" ht="15.9" hidden="false" customHeight="false" outlineLevel="0" collapsed="false">
      <c r="A141" s="24" t="n">
        <v>40787</v>
      </c>
      <c r="B141" s="25" t="n">
        <v>93.8415</v>
      </c>
      <c r="C141" s="26" t="n">
        <v>99.2701</v>
      </c>
      <c r="D141" s="26" t="n">
        <f aca="false">(A141 * $C$297) + $C$298</f>
        <v>98.9875575917345</v>
      </c>
    </row>
    <row r="142" customFormat="false" ht="15.9" hidden="false" customHeight="false" outlineLevel="0" collapsed="false">
      <c r="A142" s="24" t="n">
        <v>40817</v>
      </c>
      <c r="B142" s="25" t="n">
        <v>99.1668</v>
      </c>
      <c r="C142" s="26" t="n">
        <v>99.2403</v>
      </c>
      <c r="D142" s="26" t="n">
        <f aca="false">(A142 * $C$297) + $C$298</f>
        <v>98.9809068258005</v>
      </c>
    </row>
    <row r="143" customFormat="false" ht="15.9" hidden="false" customHeight="false" outlineLevel="0" collapsed="false">
      <c r="A143" s="24" t="n">
        <v>40848</v>
      </c>
      <c r="B143" s="25" t="n">
        <v>106.0364</v>
      </c>
      <c r="C143" s="26" t="n">
        <v>99.2053</v>
      </c>
      <c r="D143" s="26" t="n">
        <f aca="false">(A143 * $C$297) + $C$298</f>
        <v>98.9740343676687</v>
      </c>
    </row>
    <row r="144" customFormat="false" ht="15.9" hidden="false" customHeight="false" outlineLevel="0" collapsed="false">
      <c r="A144" s="24" t="n">
        <v>40878</v>
      </c>
      <c r="B144" s="25" t="n">
        <v>109.3218</v>
      </c>
      <c r="C144" s="26" t="n">
        <v>99.1707</v>
      </c>
      <c r="D144" s="26" t="n">
        <f aca="false">(A144 * $C$297) + $C$298</f>
        <v>98.9673836017347</v>
      </c>
    </row>
    <row r="145" customFormat="false" ht="15.9" hidden="false" customHeight="false" outlineLevel="0" collapsed="false">
      <c r="A145" s="24" t="n">
        <v>40909</v>
      </c>
      <c r="B145" s="25" t="n">
        <v>105.5523</v>
      </c>
      <c r="C145" s="26" t="n">
        <v>99.1389</v>
      </c>
      <c r="D145" s="26" t="n">
        <f aca="false">(A145 * $C$297) + $C$298</f>
        <v>98.9605111436029</v>
      </c>
    </row>
    <row r="146" customFormat="false" ht="15.9" hidden="false" customHeight="false" outlineLevel="0" collapsed="false">
      <c r="A146" s="24" t="n">
        <v>40940</v>
      </c>
      <c r="B146" s="25" t="n">
        <v>101.2347</v>
      </c>
      <c r="C146" s="26" t="n">
        <v>99.1102</v>
      </c>
      <c r="D146" s="26" t="n">
        <f aca="false">(A146 * $C$297) + $C$298</f>
        <v>98.9536386854711</v>
      </c>
    </row>
    <row r="147" customFormat="false" ht="15.9" hidden="false" customHeight="false" outlineLevel="0" collapsed="false">
      <c r="A147" s="24" t="n">
        <v>40969</v>
      </c>
      <c r="B147" s="25" t="n">
        <v>99.1475</v>
      </c>
      <c r="C147" s="26" t="n">
        <v>99.0874</v>
      </c>
      <c r="D147" s="26" t="n">
        <f aca="false">(A147 * $C$297) + $C$298</f>
        <v>98.9472096117349</v>
      </c>
    </row>
    <row r="148" customFormat="false" ht="15.9" hidden="false" customHeight="false" outlineLevel="0" collapsed="false">
      <c r="A148" s="24" t="n">
        <v>41000</v>
      </c>
      <c r="B148" s="25" t="n">
        <v>97.0427</v>
      </c>
      <c r="C148" s="26" t="n">
        <v>99.0736</v>
      </c>
      <c r="D148" s="26" t="n">
        <f aca="false">(A148 * $C$297) + $C$298</f>
        <v>98.9403371536031</v>
      </c>
    </row>
    <row r="149" customFormat="false" ht="15.9" hidden="false" customHeight="false" outlineLevel="0" collapsed="false">
      <c r="A149" s="24" t="n">
        <v>41030</v>
      </c>
      <c r="B149" s="25" t="n">
        <v>96.2948</v>
      </c>
      <c r="C149" s="26" t="n">
        <v>99.0667</v>
      </c>
      <c r="D149" s="26" t="n">
        <f aca="false">(A149 * $C$297) + $C$298</f>
        <v>98.9336863876691</v>
      </c>
    </row>
    <row r="150" customFormat="false" ht="15.9" hidden="false" customHeight="false" outlineLevel="0" collapsed="false">
      <c r="A150" s="24" t="n">
        <v>41061</v>
      </c>
      <c r="B150" s="25" t="n">
        <v>95.1632</v>
      </c>
      <c r="C150" s="26" t="n">
        <v>99.0611</v>
      </c>
      <c r="D150" s="26" t="n">
        <f aca="false">(A150 * $C$297) + $C$298</f>
        <v>98.9268139295373</v>
      </c>
    </row>
    <row r="151" customFormat="false" ht="15.9" hidden="false" customHeight="false" outlineLevel="0" collapsed="false">
      <c r="A151" s="24" t="n">
        <v>41091</v>
      </c>
      <c r="B151" s="25" t="n">
        <v>93.8727</v>
      </c>
      <c r="C151" s="26" t="n">
        <v>99.0574</v>
      </c>
      <c r="D151" s="26" t="n">
        <f aca="false">(A151 * $C$297) + $C$298</f>
        <v>98.9201631636033</v>
      </c>
    </row>
    <row r="152" customFormat="false" ht="15.9" hidden="false" customHeight="false" outlineLevel="0" collapsed="false">
      <c r="A152" s="24" t="n">
        <v>41122</v>
      </c>
      <c r="B152" s="25" t="n">
        <v>92.4504</v>
      </c>
      <c r="C152" s="26" t="n">
        <v>99.0596</v>
      </c>
      <c r="D152" s="26" t="n">
        <f aca="false">(A152 * $C$297) + $C$298</f>
        <v>98.9132907054715</v>
      </c>
    </row>
    <row r="153" customFormat="false" ht="15.9" hidden="false" customHeight="false" outlineLevel="0" collapsed="false">
      <c r="A153" s="24" t="n">
        <v>41153</v>
      </c>
      <c r="B153" s="25" t="n">
        <v>94.2109</v>
      </c>
      <c r="C153" s="26" t="n">
        <v>99.0728</v>
      </c>
      <c r="D153" s="26" t="n">
        <f aca="false">(A153 * $C$297) + $C$298</f>
        <v>98.9064182473397</v>
      </c>
    </row>
    <row r="154" customFormat="false" ht="15.9" hidden="false" customHeight="false" outlineLevel="0" collapsed="false">
      <c r="A154" s="24" t="n">
        <v>41183</v>
      </c>
      <c r="B154" s="25" t="n">
        <v>98.9304</v>
      </c>
      <c r="C154" s="26" t="n">
        <v>99.0991</v>
      </c>
      <c r="D154" s="26" t="n">
        <f aca="false">(A154 * $C$297) + $C$298</f>
        <v>98.8997674814057</v>
      </c>
    </row>
    <row r="155" customFormat="false" ht="15.9" hidden="false" customHeight="false" outlineLevel="0" collapsed="false">
      <c r="A155" s="24" t="n">
        <v>41214</v>
      </c>
      <c r="B155" s="25" t="n">
        <v>105.6235</v>
      </c>
      <c r="C155" s="26" t="n">
        <v>99.1348</v>
      </c>
      <c r="D155" s="26" t="n">
        <f aca="false">(A155 * $C$297) + $C$298</f>
        <v>98.8928950232739</v>
      </c>
    </row>
    <row r="156" customFormat="false" ht="15.9" hidden="false" customHeight="false" outlineLevel="0" collapsed="false">
      <c r="A156" s="24" t="n">
        <v>41244</v>
      </c>
      <c r="B156" s="25" t="n">
        <v>107.6671</v>
      </c>
      <c r="C156" s="26" t="n">
        <v>99.1747</v>
      </c>
      <c r="D156" s="26" t="n">
        <f aca="false">(A156 * $C$297) + $C$298</f>
        <v>98.8862442573399</v>
      </c>
    </row>
    <row r="157" customFormat="false" ht="15.9" hidden="false" customHeight="false" outlineLevel="0" collapsed="false">
      <c r="A157" s="24" t="n">
        <v>41275</v>
      </c>
      <c r="B157" s="25" t="n">
        <v>106.5272</v>
      </c>
      <c r="C157" s="26" t="n">
        <v>99.2185</v>
      </c>
      <c r="D157" s="26" t="n">
        <f aca="false">(A157 * $C$297) + $C$298</f>
        <v>98.8793717992081</v>
      </c>
    </row>
    <row r="158" customFormat="false" ht="15.9" hidden="false" customHeight="false" outlineLevel="0" collapsed="false">
      <c r="A158" s="24" t="n">
        <v>41306</v>
      </c>
      <c r="B158" s="25" t="n">
        <v>102.0342</v>
      </c>
      <c r="C158" s="26" t="n">
        <v>99.2642</v>
      </c>
      <c r="D158" s="26" t="n">
        <f aca="false">(A158 * $C$297) + $C$298</f>
        <v>98.8724993410763</v>
      </c>
    </row>
    <row r="159" customFormat="false" ht="15.9" hidden="false" customHeight="false" outlineLevel="0" collapsed="false">
      <c r="A159" s="24" t="n">
        <v>41334</v>
      </c>
      <c r="B159" s="25" t="n">
        <v>98.5184</v>
      </c>
      <c r="C159" s="26" t="n">
        <v>99.303</v>
      </c>
      <c r="D159" s="26" t="n">
        <f aca="false">(A159 * $C$297) + $C$298</f>
        <v>98.8662919595379</v>
      </c>
    </row>
    <row r="160" customFormat="false" ht="15.9" hidden="false" customHeight="false" outlineLevel="0" collapsed="false">
      <c r="A160" s="24" t="n">
        <v>41365</v>
      </c>
      <c r="B160" s="25" t="n">
        <v>97.4217</v>
      </c>
      <c r="C160" s="26" t="n">
        <v>99.3294</v>
      </c>
      <c r="D160" s="26" t="n">
        <f aca="false">(A160 * $C$297) + $C$298</f>
        <v>98.8594195014061</v>
      </c>
    </row>
    <row r="161" customFormat="false" ht="15.9" hidden="false" customHeight="false" outlineLevel="0" collapsed="false">
      <c r="A161" s="24" t="n">
        <v>41395</v>
      </c>
      <c r="B161" s="25" t="n">
        <v>97.1841</v>
      </c>
      <c r="C161" s="26" t="n">
        <v>99.3452</v>
      </c>
      <c r="D161" s="26" t="n">
        <f aca="false">(A161 * $C$297) + $C$298</f>
        <v>98.8527687354721</v>
      </c>
    </row>
    <row r="162" customFormat="false" ht="15.9" hidden="false" customHeight="false" outlineLevel="0" collapsed="false">
      <c r="A162" s="24" t="n">
        <v>41426</v>
      </c>
      <c r="B162" s="25" t="n">
        <v>96.6059</v>
      </c>
      <c r="C162" s="26" t="n">
        <v>99.3531</v>
      </c>
      <c r="D162" s="26" t="n">
        <f aca="false">(A162 * $C$297) + $C$298</f>
        <v>98.8458962773403</v>
      </c>
    </row>
    <row r="163" customFormat="false" ht="15.9" hidden="false" customHeight="false" outlineLevel="0" collapsed="false">
      <c r="A163" s="24" t="n">
        <v>41456</v>
      </c>
      <c r="B163" s="25" t="n">
        <v>94.2864</v>
      </c>
      <c r="C163" s="26" t="n">
        <v>99.3526</v>
      </c>
      <c r="D163" s="26" t="n">
        <f aca="false">(A163 * $C$297) + $C$298</f>
        <v>98.8392455114063</v>
      </c>
    </row>
    <row r="164" customFormat="false" ht="15.9" hidden="false" customHeight="false" outlineLevel="0" collapsed="false">
      <c r="A164" s="24" t="n">
        <v>41487</v>
      </c>
      <c r="B164" s="25" t="n">
        <v>92.2515</v>
      </c>
      <c r="C164" s="26" t="n">
        <v>99.3425</v>
      </c>
      <c r="D164" s="26" t="n">
        <f aca="false">(A164 * $C$297) + $C$298</f>
        <v>98.8323730532745</v>
      </c>
    </row>
    <row r="165" customFormat="false" ht="15.9" hidden="false" customHeight="false" outlineLevel="0" collapsed="false">
      <c r="A165" s="24" t="n">
        <v>41518</v>
      </c>
      <c r="B165" s="25" t="n">
        <v>94.5503</v>
      </c>
      <c r="C165" s="26" t="n">
        <v>99.3243</v>
      </c>
      <c r="D165" s="26" t="n">
        <f aca="false">(A165 * $C$297) + $C$298</f>
        <v>98.8255005951427</v>
      </c>
    </row>
    <row r="166" customFormat="false" ht="15.9" hidden="false" customHeight="false" outlineLevel="0" collapsed="false">
      <c r="A166" s="24" t="n">
        <v>41548</v>
      </c>
      <c r="B166" s="25" t="n">
        <v>99.8171</v>
      </c>
      <c r="C166" s="26" t="n">
        <v>99.3018</v>
      </c>
      <c r="D166" s="26" t="n">
        <f aca="false">(A166 * $C$297) + $C$298</f>
        <v>98.8188498292088</v>
      </c>
    </row>
    <row r="167" customFormat="false" ht="15.9" hidden="false" customHeight="false" outlineLevel="0" collapsed="false">
      <c r="A167" s="24" t="n">
        <v>41579</v>
      </c>
      <c r="B167" s="25" t="n">
        <v>106.0316</v>
      </c>
      <c r="C167" s="26" t="n">
        <v>99.2767</v>
      </c>
      <c r="D167" s="26" t="n">
        <f aca="false">(A167 * $C$297) + $C$298</f>
        <v>98.8119773710769</v>
      </c>
    </row>
    <row r="168" customFormat="false" ht="15.9" hidden="false" customHeight="false" outlineLevel="0" collapsed="false">
      <c r="A168" s="24" t="n">
        <v>41609</v>
      </c>
      <c r="B168" s="25" t="n">
        <v>107.6594</v>
      </c>
      <c r="C168" s="26" t="n">
        <v>99.2497</v>
      </c>
      <c r="D168" s="26" t="n">
        <f aca="false">(A168 * $C$297) + $C$298</f>
        <v>98.8053266051429</v>
      </c>
    </row>
    <row r="169" customFormat="false" ht="15.9" hidden="false" customHeight="false" outlineLevel="0" collapsed="false">
      <c r="A169" s="24" t="n">
        <v>41640</v>
      </c>
      <c r="B169" s="25" t="n">
        <v>105.931</v>
      </c>
      <c r="C169" s="26" t="n">
        <v>99.2189</v>
      </c>
      <c r="D169" s="26" t="n">
        <f aca="false">(A169 * $C$297) + $C$298</f>
        <v>98.7984541470111</v>
      </c>
    </row>
    <row r="170" customFormat="false" ht="15.9" hidden="false" customHeight="false" outlineLevel="0" collapsed="false">
      <c r="A170" s="24" t="n">
        <v>41671</v>
      </c>
      <c r="B170" s="25" t="n">
        <v>102.0477</v>
      </c>
      <c r="C170" s="26" t="n">
        <v>99.185</v>
      </c>
      <c r="D170" s="26" t="n">
        <f aca="false">(A170 * $C$297) + $C$298</f>
        <v>98.7915816888794</v>
      </c>
    </row>
    <row r="171" customFormat="false" ht="15.9" hidden="false" customHeight="false" outlineLevel="0" collapsed="false">
      <c r="A171" s="24" t="n">
        <v>41699</v>
      </c>
      <c r="B171" s="25" t="n">
        <v>98.1932</v>
      </c>
      <c r="C171" s="26" t="n">
        <v>99.153</v>
      </c>
      <c r="D171" s="26" t="n">
        <f aca="false">(A171 * $C$297) + $C$298</f>
        <v>98.785374307341</v>
      </c>
    </row>
    <row r="172" customFormat="false" ht="15.9" hidden="false" customHeight="false" outlineLevel="0" collapsed="false">
      <c r="A172" s="24" t="n">
        <v>41730</v>
      </c>
      <c r="B172" s="25" t="n">
        <v>96.7701</v>
      </c>
      <c r="C172" s="26" t="n">
        <v>99.1248</v>
      </c>
      <c r="D172" s="26" t="n">
        <f aca="false">(A172 * $C$297) + $C$298</f>
        <v>98.7785018492091</v>
      </c>
    </row>
    <row r="173" customFormat="false" ht="15.9" hidden="false" customHeight="false" outlineLevel="0" collapsed="false">
      <c r="A173" s="24" t="n">
        <v>41760</v>
      </c>
      <c r="B173" s="25" t="n">
        <v>96.932</v>
      </c>
      <c r="C173" s="26" t="n">
        <v>99.1005</v>
      </c>
      <c r="D173" s="26" t="n">
        <f aca="false">(A173 * $C$297) + $C$298</f>
        <v>98.7718510832752</v>
      </c>
    </row>
    <row r="174" customFormat="false" ht="15.9" hidden="false" customHeight="false" outlineLevel="0" collapsed="false">
      <c r="A174" s="24" t="n">
        <v>41791</v>
      </c>
      <c r="B174" s="25" t="n">
        <v>96.3395</v>
      </c>
      <c r="C174" s="26" t="n">
        <v>99.0806</v>
      </c>
      <c r="D174" s="26" t="n">
        <f aca="false">(A174 * $C$297) + $C$298</f>
        <v>98.7649786251434</v>
      </c>
    </row>
    <row r="175" customFormat="false" ht="15.9" hidden="false" customHeight="false" outlineLevel="0" collapsed="false">
      <c r="A175" s="24" t="n">
        <v>41821</v>
      </c>
      <c r="B175" s="25" t="n">
        <v>94.2251</v>
      </c>
      <c r="C175" s="26" t="n">
        <v>99.0653</v>
      </c>
      <c r="D175" s="26" t="n">
        <f aca="false">(A175 * $C$297) + $C$298</f>
        <v>98.7583278592094</v>
      </c>
    </row>
    <row r="176" customFormat="false" ht="15.9" hidden="false" customHeight="false" outlineLevel="0" collapsed="false">
      <c r="A176" s="24" t="n">
        <v>41852</v>
      </c>
      <c r="B176" s="25" t="n">
        <v>91.6758</v>
      </c>
      <c r="C176" s="26" t="n">
        <v>99.0531</v>
      </c>
      <c r="D176" s="26" t="n">
        <f aca="false">(A176 * $C$297) + $C$298</f>
        <v>98.7514554010776</v>
      </c>
    </row>
    <row r="177" customFormat="false" ht="15.9" hidden="false" customHeight="false" outlineLevel="0" collapsed="false">
      <c r="A177" s="24" t="n">
        <v>41883</v>
      </c>
      <c r="B177" s="25" t="n">
        <v>93.8846</v>
      </c>
      <c r="C177" s="26" t="n">
        <v>99.0401</v>
      </c>
      <c r="D177" s="26" t="n">
        <f aca="false">(A177 * $C$297) + $C$298</f>
        <v>98.7445829429458</v>
      </c>
    </row>
    <row r="178" customFormat="false" ht="15.9" hidden="false" customHeight="false" outlineLevel="0" collapsed="false">
      <c r="A178" s="24" t="n">
        <v>41913</v>
      </c>
      <c r="B178" s="25" t="n">
        <v>99.1971</v>
      </c>
      <c r="C178" s="26" t="n">
        <v>99.0212</v>
      </c>
      <c r="D178" s="26" t="n">
        <f aca="false">(A178 * $C$297) + $C$298</f>
        <v>98.7379321770118</v>
      </c>
    </row>
    <row r="179" customFormat="false" ht="15.9" hidden="false" customHeight="false" outlineLevel="0" collapsed="false">
      <c r="A179" s="24" t="n">
        <v>41944</v>
      </c>
      <c r="B179" s="25" t="n">
        <v>105.6181</v>
      </c>
      <c r="C179" s="26" t="n">
        <v>98.9927</v>
      </c>
      <c r="D179" s="26" t="n">
        <f aca="false">(A179 * $C$297) + $C$298</f>
        <v>98.73105971888</v>
      </c>
    </row>
    <row r="180" customFormat="false" ht="15.9" hidden="false" customHeight="false" outlineLevel="0" collapsed="false">
      <c r="A180" s="24" t="n">
        <v>41974</v>
      </c>
      <c r="B180" s="25" t="n">
        <v>108.3171</v>
      </c>
      <c r="C180" s="26" t="n">
        <v>98.9544</v>
      </c>
      <c r="D180" s="26" t="n">
        <f aca="false">(A180 * $C$297) + $C$298</f>
        <v>98.724408952946</v>
      </c>
    </row>
    <row r="181" customFormat="false" ht="15.9" hidden="false" customHeight="false" outlineLevel="0" collapsed="false">
      <c r="A181" s="24" t="n">
        <v>42005</v>
      </c>
      <c r="B181" s="25" t="n">
        <v>105.8307</v>
      </c>
      <c r="C181" s="26" t="n">
        <v>98.9074</v>
      </c>
      <c r="D181" s="26" t="n">
        <f aca="false">(A181 * $C$297) + $C$298</f>
        <v>98.7175364948142</v>
      </c>
    </row>
    <row r="182" customFormat="false" ht="15.9" hidden="false" customHeight="false" outlineLevel="0" collapsed="false">
      <c r="A182" s="24" t="n">
        <v>42036</v>
      </c>
      <c r="B182" s="25" t="n">
        <v>101.3777</v>
      </c>
      <c r="C182" s="26" t="n">
        <v>98.8551</v>
      </c>
      <c r="D182" s="26" t="n">
        <f aca="false">(A182 * $C$297) + $C$298</f>
        <v>98.7106640366824</v>
      </c>
    </row>
    <row r="183" customFormat="false" ht="15.9" hidden="false" customHeight="false" outlineLevel="0" collapsed="false">
      <c r="A183" s="24" t="n">
        <v>42064</v>
      </c>
      <c r="B183" s="25" t="n">
        <v>98.5675</v>
      </c>
      <c r="C183" s="26" t="n">
        <v>98.8026</v>
      </c>
      <c r="D183" s="26" t="n">
        <f aca="false">(A183 * $C$297) + $C$298</f>
        <v>98.704456655144</v>
      </c>
    </row>
    <row r="184" customFormat="false" ht="15.9" hidden="false" customHeight="false" outlineLevel="0" collapsed="false">
      <c r="A184" s="24" t="n">
        <v>42095</v>
      </c>
      <c r="B184" s="25" t="n">
        <v>96.5111</v>
      </c>
      <c r="C184" s="26" t="n">
        <v>98.7557</v>
      </c>
      <c r="D184" s="26" t="n">
        <f aca="false">(A184 * $C$297) + $C$298</f>
        <v>98.6975841970122</v>
      </c>
    </row>
    <row r="185" customFormat="false" ht="15.9" hidden="false" customHeight="false" outlineLevel="0" collapsed="false">
      <c r="A185" s="24" t="n">
        <v>42125</v>
      </c>
      <c r="B185" s="25" t="n">
        <v>96.4504</v>
      </c>
      <c r="C185" s="26" t="n">
        <v>98.7172</v>
      </c>
      <c r="D185" s="26" t="n">
        <f aca="false">(A185 * $C$297) + $C$298</f>
        <v>98.6909334310782</v>
      </c>
    </row>
    <row r="186" customFormat="false" ht="15.9" hidden="false" customHeight="false" outlineLevel="0" collapsed="false">
      <c r="A186" s="24" t="n">
        <v>42156</v>
      </c>
      <c r="B186" s="25" t="n">
        <v>95.8222</v>
      </c>
      <c r="C186" s="26" t="n">
        <v>98.6857</v>
      </c>
      <c r="D186" s="26" t="n">
        <f aca="false">(A186 * $C$297) + $C$298</f>
        <v>98.6840609729464</v>
      </c>
    </row>
    <row r="187" customFormat="false" ht="15.9" hidden="false" customHeight="false" outlineLevel="0" collapsed="false">
      <c r="A187" s="24" t="n">
        <v>42186</v>
      </c>
      <c r="B187" s="25" t="n">
        <v>93.0532</v>
      </c>
      <c r="C187" s="26" t="n">
        <v>98.6578</v>
      </c>
      <c r="D187" s="26" t="n">
        <f aca="false">(A187 * $C$297) + $C$298</f>
        <v>98.6774102070124</v>
      </c>
    </row>
    <row r="188" customFormat="false" ht="15.9" hidden="false" customHeight="false" outlineLevel="0" collapsed="false">
      <c r="A188" s="24" t="n">
        <v>42217</v>
      </c>
      <c r="B188" s="25" t="n">
        <v>91.4768</v>
      </c>
      <c r="C188" s="26" t="n">
        <v>98.632</v>
      </c>
      <c r="D188" s="26" t="n">
        <f aca="false">(A188 * $C$297) + $C$298</f>
        <v>98.6705377488806</v>
      </c>
    </row>
    <row r="189" customFormat="false" ht="15.9" hidden="false" customHeight="false" outlineLevel="0" collapsed="false">
      <c r="A189" s="24" t="n">
        <v>42248</v>
      </c>
      <c r="B189" s="25" t="n">
        <v>93.02</v>
      </c>
      <c r="C189" s="26" t="n">
        <v>98.6057</v>
      </c>
      <c r="D189" s="26" t="n">
        <f aca="false">(A189 * $C$297) + $C$298</f>
        <v>98.6636652907488</v>
      </c>
    </row>
    <row r="190" customFormat="false" ht="15.9" hidden="false" customHeight="false" outlineLevel="0" collapsed="false">
      <c r="A190" s="24" t="n">
        <v>42278</v>
      </c>
      <c r="B190" s="25" t="n">
        <v>98.7412</v>
      </c>
      <c r="C190" s="26" t="n">
        <v>98.5798</v>
      </c>
      <c r="D190" s="26" t="n">
        <f aca="false">(A190 * $C$297) + $C$298</f>
        <v>98.6570145248148</v>
      </c>
    </row>
    <row r="191" customFormat="false" ht="15.9" hidden="false" customHeight="false" outlineLevel="0" collapsed="false">
      <c r="A191" s="24" t="n">
        <v>42309</v>
      </c>
      <c r="B191" s="25" t="n">
        <v>105.4189</v>
      </c>
      <c r="C191" s="26" t="n">
        <v>98.557</v>
      </c>
      <c r="D191" s="26" t="n">
        <f aca="false">(A191 * $C$297) + $C$298</f>
        <v>98.650142066683</v>
      </c>
    </row>
    <row r="192" customFormat="false" ht="15.9" hidden="false" customHeight="false" outlineLevel="0" collapsed="false">
      <c r="A192" s="24" t="n">
        <v>42339</v>
      </c>
      <c r="B192" s="25" t="n">
        <v>107.3999</v>
      </c>
      <c r="C192" s="26" t="n">
        <v>98.5388</v>
      </c>
      <c r="D192" s="26" t="n">
        <f aca="false">(A192 * $C$297) + $C$298</f>
        <v>98.643491300749</v>
      </c>
    </row>
    <row r="193" customFormat="false" ht="15.9" hidden="false" customHeight="false" outlineLevel="0" collapsed="false">
      <c r="A193" s="24" t="n">
        <v>42370</v>
      </c>
      <c r="B193" s="25" t="n">
        <v>105.3655</v>
      </c>
      <c r="C193" s="26" t="n">
        <v>98.5266</v>
      </c>
      <c r="D193" s="26" t="n">
        <f aca="false">(A193 * $C$297) + $C$298</f>
        <v>98.6366188426172</v>
      </c>
    </row>
    <row r="194" customFormat="false" ht="15.9" hidden="false" customHeight="false" outlineLevel="0" collapsed="false">
      <c r="A194" s="24" t="n">
        <v>42401</v>
      </c>
      <c r="B194" s="25" t="n">
        <v>101.6078</v>
      </c>
      <c r="C194" s="26" t="n">
        <v>98.5193</v>
      </c>
      <c r="D194" s="26" t="n">
        <f aca="false">(A194 * $C$297) + $C$298</f>
        <v>98.6297463844854</v>
      </c>
    </row>
    <row r="195" customFormat="false" ht="15.9" hidden="false" customHeight="false" outlineLevel="0" collapsed="false">
      <c r="A195" s="24" t="n">
        <v>42430</v>
      </c>
      <c r="B195" s="25" t="n">
        <v>98.3428</v>
      </c>
      <c r="C195" s="26" t="n">
        <v>98.5125</v>
      </c>
      <c r="D195" s="26" t="n">
        <f aca="false">(A195 * $C$297) + $C$298</f>
        <v>98.6233173107492</v>
      </c>
    </row>
    <row r="196" customFormat="false" ht="15.9" hidden="false" customHeight="false" outlineLevel="0" collapsed="false">
      <c r="A196" s="24" t="n">
        <v>42461</v>
      </c>
      <c r="B196" s="25" t="n">
        <v>95.8986</v>
      </c>
      <c r="C196" s="26" t="n">
        <v>98.4985</v>
      </c>
      <c r="D196" s="26" t="n">
        <f aca="false">(A196 * $C$297) + $C$298</f>
        <v>98.6164448526174</v>
      </c>
    </row>
    <row r="197" customFormat="false" ht="15.9" hidden="false" customHeight="false" outlineLevel="0" collapsed="false">
      <c r="A197" s="24" t="n">
        <v>42491</v>
      </c>
      <c r="B197" s="25" t="n">
        <v>96.5374</v>
      </c>
      <c r="C197" s="26" t="n">
        <v>98.4712</v>
      </c>
      <c r="D197" s="26" t="n">
        <f aca="false">(A197 * $C$297) + $C$298</f>
        <v>98.6097940866834</v>
      </c>
    </row>
    <row r="198" customFormat="false" ht="15.9" hidden="false" customHeight="false" outlineLevel="0" collapsed="false">
      <c r="A198" s="24" t="n">
        <v>42522</v>
      </c>
      <c r="B198" s="25" t="n">
        <v>94.6952</v>
      </c>
      <c r="C198" s="26" t="n">
        <v>98.429</v>
      </c>
      <c r="D198" s="26" t="n">
        <f aca="false">(A198 * $C$297) + $C$298</f>
        <v>98.6029216285516</v>
      </c>
    </row>
    <row r="199" customFormat="false" ht="15.9" hidden="false" customHeight="false" outlineLevel="0" collapsed="false">
      <c r="A199" s="24" t="n">
        <v>42552</v>
      </c>
      <c r="B199" s="25" t="n">
        <v>93.0573</v>
      </c>
      <c r="C199" s="26" t="n">
        <v>98.3762</v>
      </c>
      <c r="D199" s="26" t="n">
        <f aca="false">(A199 * $C$297) + $C$298</f>
        <v>98.5962708626176</v>
      </c>
    </row>
    <row r="200" customFormat="false" ht="15.9" hidden="false" customHeight="false" outlineLevel="0" collapsed="false">
      <c r="A200" s="24" t="n">
        <v>42583</v>
      </c>
      <c r="B200" s="25" t="n">
        <v>92.0037</v>
      </c>
      <c r="C200" s="26" t="n">
        <v>98.3208</v>
      </c>
      <c r="D200" s="26" t="n">
        <f aca="false">(A200 * $C$297) + $C$298</f>
        <v>98.5893984044858</v>
      </c>
    </row>
    <row r="201" customFormat="false" ht="15.9" hidden="false" customHeight="false" outlineLevel="0" collapsed="false">
      <c r="A201" s="24" t="n">
        <v>42614</v>
      </c>
      <c r="B201" s="25" t="n">
        <v>93.5571</v>
      </c>
      <c r="C201" s="26" t="n">
        <v>98.2708</v>
      </c>
      <c r="D201" s="26" t="n">
        <f aca="false">(A201 * $C$297) + $C$298</f>
        <v>98.582525946354</v>
      </c>
    </row>
    <row r="202" customFormat="false" ht="15.9" hidden="false" customHeight="false" outlineLevel="0" collapsed="false">
      <c r="A202" s="24" t="n">
        <v>42644</v>
      </c>
      <c r="B202" s="25" t="n">
        <v>99.2619</v>
      </c>
      <c r="C202" s="26" t="n">
        <v>98.2313</v>
      </c>
      <c r="D202" s="26" t="n">
        <f aca="false">(A202 * $C$297) + $C$298</f>
        <v>98.57587518042</v>
      </c>
    </row>
    <row r="203" customFormat="false" ht="15.9" hidden="false" customHeight="false" outlineLevel="0" collapsed="false">
      <c r="A203" s="24" t="n">
        <v>42675</v>
      </c>
      <c r="B203" s="25" t="n">
        <v>104.5456</v>
      </c>
      <c r="C203" s="26" t="n">
        <v>98.2058</v>
      </c>
      <c r="D203" s="26" t="n">
        <f aca="false">(A203 * $C$297) + $C$298</f>
        <v>98.5690027222882</v>
      </c>
    </row>
    <row r="204" customFormat="false" ht="15.9" hidden="false" customHeight="false" outlineLevel="0" collapsed="false">
      <c r="A204" s="24" t="n">
        <v>42705</v>
      </c>
      <c r="B204" s="25" t="n">
        <v>106.9861</v>
      </c>
      <c r="C204" s="26" t="n">
        <v>98.1976</v>
      </c>
      <c r="D204" s="26" t="n">
        <f aca="false">(A204 * $C$297) + $C$298</f>
        <v>98.5623519563542</v>
      </c>
    </row>
    <row r="205" customFormat="false" ht="15.9" hidden="false" customHeight="false" outlineLevel="0" collapsed="false">
      <c r="A205" s="24" t="n">
        <v>42736</v>
      </c>
      <c r="B205" s="25" t="n">
        <v>103.7472</v>
      </c>
      <c r="C205" s="26" t="n">
        <v>98.2074</v>
      </c>
      <c r="D205" s="26" t="n">
        <f aca="false">(A205 * $C$297) + $C$298</f>
        <v>98.5554794982224</v>
      </c>
    </row>
    <row r="206" customFormat="false" ht="15.9" hidden="false" customHeight="false" outlineLevel="0" collapsed="false">
      <c r="A206" s="24" t="n">
        <v>42767</v>
      </c>
      <c r="B206" s="25" t="n">
        <v>100.1068</v>
      </c>
      <c r="C206" s="26" t="n">
        <v>98.2327</v>
      </c>
      <c r="D206" s="26" t="n">
        <f aca="false">(A206 * $C$297) + $C$298</f>
        <v>98.5486070400907</v>
      </c>
    </row>
    <row r="207" customFormat="false" ht="15.9" hidden="false" customHeight="false" outlineLevel="0" collapsed="false">
      <c r="A207" s="24" t="n">
        <v>42795</v>
      </c>
      <c r="B207" s="25" t="n">
        <v>97.695</v>
      </c>
      <c r="C207" s="26" t="n">
        <v>98.2711</v>
      </c>
      <c r="D207" s="26" t="n">
        <f aca="false">(A207 * $C$297) + $C$298</f>
        <v>98.5423996585523</v>
      </c>
    </row>
    <row r="208" customFormat="false" ht="15.9" hidden="false" customHeight="false" outlineLevel="0" collapsed="false">
      <c r="A208" s="24" t="n">
        <v>42826</v>
      </c>
      <c r="B208" s="25" t="n">
        <v>95.6422</v>
      </c>
      <c r="C208" s="26" t="n">
        <v>98.3207</v>
      </c>
      <c r="D208" s="26" t="n">
        <f aca="false">(A208 * $C$297) + $C$298</f>
        <v>98.5355272004204</v>
      </c>
    </row>
    <row r="209" customFormat="false" ht="15.9" hidden="false" customHeight="false" outlineLevel="0" collapsed="false">
      <c r="A209" s="24" t="n">
        <v>42856</v>
      </c>
      <c r="B209" s="25" t="n">
        <v>96.4299</v>
      </c>
      <c r="C209" s="26" t="n">
        <v>98.3822</v>
      </c>
      <c r="D209" s="26" t="n">
        <f aca="false">(A209 * $C$297) + $C$298</f>
        <v>98.5288764344864</v>
      </c>
    </row>
    <row r="210" customFormat="false" ht="15.9" hidden="false" customHeight="false" outlineLevel="0" collapsed="false">
      <c r="A210" s="24" t="n">
        <v>42887</v>
      </c>
      <c r="B210" s="25" t="n">
        <v>95.1782</v>
      </c>
      <c r="C210" s="26" t="n">
        <v>98.4557</v>
      </c>
      <c r="D210" s="26" t="n">
        <f aca="false">(A210 * $C$297) + $C$298</f>
        <v>98.5220039763547</v>
      </c>
    </row>
    <row r="211" customFormat="false" ht="15.9" hidden="false" customHeight="false" outlineLevel="0" collapsed="false">
      <c r="A211" s="24" t="n">
        <v>42917</v>
      </c>
      <c r="B211" s="25" t="n">
        <v>92.7513</v>
      </c>
      <c r="C211" s="26" t="n">
        <v>98.5348</v>
      </c>
      <c r="D211" s="26" t="n">
        <f aca="false">(A211 * $C$297) + $C$298</f>
        <v>98.5153532104207</v>
      </c>
    </row>
    <row r="212" customFormat="false" ht="15.9" hidden="false" customHeight="false" outlineLevel="0" collapsed="false">
      <c r="A212" s="24" t="n">
        <v>42948</v>
      </c>
      <c r="B212" s="25" t="n">
        <v>92.5328</v>
      </c>
      <c r="C212" s="26" t="n">
        <v>98.6121</v>
      </c>
      <c r="D212" s="26" t="n">
        <f aca="false">(A212 * $C$297) + $C$298</f>
        <v>98.5084807522889</v>
      </c>
    </row>
    <row r="213" customFormat="false" ht="15.9" hidden="false" customHeight="false" outlineLevel="0" collapsed="false">
      <c r="A213" s="24" t="n">
        <v>42979</v>
      </c>
      <c r="B213" s="25" t="n">
        <v>93.9393</v>
      </c>
      <c r="C213" s="26" t="n">
        <v>98.6825</v>
      </c>
      <c r="D213" s="26" t="n">
        <f aca="false">(A213 * $C$297) + $C$298</f>
        <v>98.5016082941571</v>
      </c>
    </row>
    <row r="214" customFormat="false" ht="15.9" hidden="false" customHeight="false" outlineLevel="0" collapsed="false">
      <c r="A214" s="24" t="n">
        <v>43009</v>
      </c>
      <c r="B214" s="25" t="n">
        <v>100.0919</v>
      </c>
      <c r="C214" s="26" t="n">
        <v>98.7419</v>
      </c>
      <c r="D214" s="26" t="n">
        <f aca="false">(A214 * $C$297) + $C$298</f>
        <v>98.4949575282231</v>
      </c>
    </row>
    <row r="215" customFormat="false" ht="15.9" hidden="false" customHeight="false" outlineLevel="0" collapsed="false">
      <c r="A215" s="24" t="n">
        <v>43040</v>
      </c>
      <c r="B215" s="25" t="n">
        <v>105.5874</v>
      </c>
      <c r="C215" s="26" t="n">
        <v>98.7876</v>
      </c>
      <c r="D215" s="26" t="n">
        <f aca="false">(A215 * $C$297) + $C$298</f>
        <v>98.4880850700913</v>
      </c>
    </row>
    <row r="216" customFormat="false" ht="15.9" hidden="false" customHeight="false" outlineLevel="0" collapsed="false">
      <c r="A216" s="24" t="n">
        <v>43070</v>
      </c>
      <c r="B216" s="25" t="n">
        <v>107.91</v>
      </c>
      <c r="C216" s="26" t="n">
        <v>98.8153</v>
      </c>
      <c r="D216" s="26" t="n">
        <f aca="false">(A216 * $C$297) + $C$298</f>
        <v>98.4814343041573</v>
      </c>
    </row>
    <row r="217" customFormat="false" ht="15.9" hidden="false" customHeight="false" outlineLevel="0" collapsed="false">
      <c r="A217" s="24" t="n">
        <v>43101</v>
      </c>
      <c r="B217" s="25" t="n">
        <v>105.1511</v>
      </c>
      <c r="C217" s="26" t="n">
        <v>98.8243</v>
      </c>
      <c r="D217" s="26" t="n">
        <f aca="false">(A217 * $C$297) + $C$298</f>
        <v>98.4745618460255</v>
      </c>
    </row>
    <row r="218" customFormat="false" ht="15.9" hidden="false" customHeight="false" outlineLevel="0" collapsed="false">
      <c r="A218" s="24" t="n">
        <v>43132</v>
      </c>
      <c r="B218" s="25" t="n">
        <v>102.189</v>
      </c>
      <c r="C218" s="26" t="n">
        <v>98.8153</v>
      </c>
      <c r="D218" s="26" t="n">
        <f aca="false">(A218 * $C$297) + $C$298</f>
        <v>98.4676893878937</v>
      </c>
    </row>
    <row r="219" customFormat="false" ht="15.9" hidden="false" customHeight="false" outlineLevel="0" collapsed="false">
      <c r="A219" s="24" t="n">
        <v>43160</v>
      </c>
      <c r="B219" s="25" t="n">
        <v>98.3754</v>
      </c>
      <c r="C219" s="26" t="n">
        <v>98.7876</v>
      </c>
      <c r="D219" s="26" t="n">
        <f aca="false">(A219 * $C$297) + $C$298</f>
        <v>98.4614820063553</v>
      </c>
    </row>
    <row r="220" customFormat="false" ht="15.9" hidden="false" customHeight="false" outlineLevel="0" collapsed="false">
      <c r="A220" s="24" t="n">
        <v>43191</v>
      </c>
      <c r="B220" s="25" t="n">
        <v>95.4714</v>
      </c>
      <c r="C220" s="26" t="n">
        <v>98.7416</v>
      </c>
      <c r="D220" s="26" t="n">
        <f aca="false">(A220 * $C$297) + $C$298</f>
        <v>98.4546095482235</v>
      </c>
    </row>
    <row r="221" customFormat="false" ht="15.9" hidden="false" customHeight="false" outlineLevel="0" collapsed="false">
      <c r="A221" s="24" t="n">
        <v>43221</v>
      </c>
      <c r="B221" s="25" t="n">
        <v>96.2194</v>
      </c>
      <c r="C221" s="26" t="n">
        <v>98.6784</v>
      </c>
      <c r="D221" s="26" t="n">
        <f aca="false">(A221 * $C$297) + $C$298</f>
        <v>98.4479587822895</v>
      </c>
    </row>
    <row r="222" customFormat="false" ht="15.9" hidden="false" customHeight="false" outlineLevel="0" collapsed="false">
      <c r="A222" s="24" t="n">
        <v>43252</v>
      </c>
      <c r="B222" s="25" t="n">
        <v>95.9143</v>
      </c>
      <c r="C222" s="26" t="n">
        <v>98.6041</v>
      </c>
      <c r="D222" s="26" t="n">
        <f aca="false">(A222 * $C$297) + $C$298</f>
        <v>98.4410863241577</v>
      </c>
    </row>
    <row r="223" customFormat="false" ht="15.9" hidden="false" customHeight="false" outlineLevel="0" collapsed="false">
      <c r="A223" s="24" t="n">
        <v>43282</v>
      </c>
      <c r="B223" s="25" t="n">
        <v>93.4778</v>
      </c>
      <c r="C223" s="26" t="n">
        <v>98.5296</v>
      </c>
      <c r="D223" s="26" t="n">
        <f aca="false">(A223 * $C$297) + $C$298</f>
        <v>98.4344355582237</v>
      </c>
    </row>
    <row r="224" customFormat="false" ht="15.9" hidden="false" customHeight="false" outlineLevel="0" collapsed="false">
      <c r="A224" s="24" t="n">
        <v>43313</v>
      </c>
      <c r="B224" s="25" t="n">
        <v>92.5082</v>
      </c>
      <c r="C224" s="26" t="n">
        <v>98.4618</v>
      </c>
      <c r="D224" s="26" t="n">
        <f aca="false">(A224 * $C$297) + $C$298</f>
        <v>98.4275631000919</v>
      </c>
    </row>
    <row r="225" customFormat="false" ht="15.9" hidden="false" customHeight="false" outlineLevel="0" collapsed="false">
      <c r="A225" s="24" t="n">
        <v>43344</v>
      </c>
      <c r="B225" s="25" t="n">
        <v>93.0358</v>
      </c>
      <c r="C225" s="26" t="n">
        <v>98.4037</v>
      </c>
      <c r="D225" s="26" t="n">
        <f aca="false">(A225 * $C$297) + $C$298</f>
        <v>98.4206906419601</v>
      </c>
    </row>
    <row r="226" customFormat="false" ht="15.9" hidden="false" customHeight="false" outlineLevel="0" collapsed="false">
      <c r="A226" s="24" t="n">
        <v>43374</v>
      </c>
      <c r="B226" s="25" t="n">
        <v>98.8219</v>
      </c>
      <c r="C226" s="26" t="n">
        <v>98.3537</v>
      </c>
      <c r="D226" s="26" t="n">
        <f aca="false">(A226 * $C$297) + $C$298</f>
        <v>98.4140398760261</v>
      </c>
    </row>
    <row r="227" customFormat="false" ht="15.9" hidden="false" customHeight="false" outlineLevel="0" collapsed="false">
      <c r="A227" s="24" t="n">
        <v>43405</v>
      </c>
      <c r="B227" s="25" t="n">
        <v>104.6568</v>
      </c>
      <c r="C227" s="26" t="n">
        <v>98.3098</v>
      </c>
      <c r="D227" s="26" t="n">
        <f aca="false">(A227 * $C$297) + $C$298</f>
        <v>98.4071674178943</v>
      </c>
    </row>
    <row r="228" customFormat="false" ht="15.9" hidden="false" customHeight="false" outlineLevel="0" collapsed="false">
      <c r="A228" s="24" t="n">
        <v>43435</v>
      </c>
      <c r="B228" s="25" t="n">
        <v>106.4456</v>
      </c>
      <c r="C228" s="26" t="n">
        <v>98.2685</v>
      </c>
      <c r="D228" s="26" t="n">
        <f aca="false">(A228 * $C$297) + $C$298</f>
        <v>98.4005166519603</v>
      </c>
    </row>
    <row r="229" customFormat="false" ht="15.9" hidden="false" customHeight="false" outlineLevel="0" collapsed="false">
      <c r="A229" s="24" t="n">
        <v>43466</v>
      </c>
      <c r="B229" s="25" t="n">
        <v>105.1216</v>
      </c>
      <c r="C229" s="26" t="n">
        <v>98.2253</v>
      </c>
      <c r="D229" s="26" t="n">
        <f aca="false">(A229 * $C$297) + $C$298</f>
        <v>98.3936441938285</v>
      </c>
    </row>
    <row r="230" customFormat="false" ht="15.9" hidden="false" customHeight="false" outlineLevel="0" collapsed="false">
      <c r="A230" s="24" t="n">
        <v>43497</v>
      </c>
      <c r="B230" s="25" t="n">
        <v>100.6932</v>
      </c>
      <c r="C230" s="26" t="n">
        <v>98.1774</v>
      </c>
      <c r="D230" s="26" t="n">
        <f aca="false">(A230 * $C$297) + $C$298</f>
        <v>98.3867717356967</v>
      </c>
    </row>
    <row r="231" customFormat="false" ht="15.9" hidden="false" customHeight="false" outlineLevel="0" collapsed="false">
      <c r="A231" s="24" t="n">
        <v>43525</v>
      </c>
      <c r="B231" s="25" t="n">
        <v>97.2618</v>
      </c>
      <c r="C231" s="26" t="n">
        <v>98.1269</v>
      </c>
      <c r="D231" s="26" t="n">
        <f aca="false">(A231 * $C$297) + $C$298</f>
        <v>98.3805643541583</v>
      </c>
    </row>
    <row r="232" customFormat="false" ht="15.9" hidden="false" customHeight="false" outlineLevel="0" collapsed="false">
      <c r="A232" s="24" t="n">
        <v>43556</v>
      </c>
      <c r="B232" s="25" t="n">
        <v>96.0313</v>
      </c>
      <c r="C232" s="26" t="n">
        <v>98.083</v>
      </c>
      <c r="D232" s="26" t="n">
        <f aca="false">(A232 * $C$297) + $C$298</f>
        <v>98.3736918960265</v>
      </c>
    </row>
    <row r="233" customFormat="false" ht="15.9" hidden="false" customHeight="false" outlineLevel="0" collapsed="false">
      <c r="A233" s="24" t="n">
        <v>43586</v>
      </c>
      <c r="B233" s="25" t="n">
        <v>95.8255</v>
      </c>
      <c r="C233" s="26" t="n">
        <v>98.0533</v>
      </c>
      <c r="D233" s="26" t="n">
        <f aca="false">(A233 * $C$297) + $C$298</f>
        <v>98.3670411300925</v>
      </c>
    </row>
    <row r="234" customFormat="false" ht="15.9" hidden="false" customHeight="false" outlineLevel="0" collapsed="false">
      <c r="A234" s="24" t="n">
        <v>43617</v>
      </c>
      <c r="B234" s="25" t="n">
        <v>95.3172</v>
      </c>
      <c r="C234" s="26" t="n">
        <v>98.0379</v>
      </c>
      <c r="D234" s="26" t="n">
        <f aca="false">(A234 * $C$297) + $C$298</f>
        <v>98.3601686719607</v>
      </c>
    </row>
    <row r="235" customFormat="false" ht="15.9" hidden="false" customHeight="false" outlineLevel="0" collapsed="false">
      <c r="A235" s="24" t="n">
        <v>43647</v>
      </c>
      <c r="B235" s="25" t="n">
        <v>92.6828</v>
      </c>
      <c r="C235" s="26" t="n">
        <v>98.0311</v>
      </c>
      <c r="D235" s="26" t="n">
        <f aca="false">(A235 * $C$297) + $C$298</f>
        <v>98.3535179060267</v>
      </c>
    </row>
    <row r="236" customFormat="false" ht="15.9" hidden="false" customHeight="false" outlineLevel="0" collapsed="false">
      <c r="A236" s="24" t="n">
        <v>43678</v>
      </c>
      <c r="B236" s="25" t="n">
        <v>91.6854</v>
      </c>
      <c r="C236" s="26" t="n">
        <v>98.0262</v>
      </c>
      <c r="D236" s="26" t="n">
        <f aca="false">(A236 * $C$297) + $C$298</f>
        <v>98.3466454478949</v>
      </c>
    </row>
    <row r="237" customFormat="false" ht="15.9" hidden="false" customHeight="false" outlineLevel="0" collapsed="false">
      <c r="A237" s="24" t="n">
        <v>43709</v>
      </c>
      <c r="B237" s="25" t="n">
        <v>92.6304</v>
      </c>
      <c r="C237" s="26" t="n">
        <v>98.0203</v>
      </c>
      <c r="D237" s="26" t="n">
        <f aca="false">(A237 * $C$297) + $C$298</f>
        <v>98.3397729897631</v>
      </c>
    </row>
    <row r="238" customFormat="false" ht="15.9" hidden="false" customHeight="false" outlineLevel="0" collapsed="false">
      <c r="A238" s="24" t="n">
        <v>43739</v>
      </c>
      <c r="B238" s="25" t="n">
        <v>97.865</v>
      </c>
      <c r="C238" s="26" t="n">
        <v>98.0128</v>
      </c>
      <c r="D238" s="26" t="n">
        <f aca="false">(A238 * $C$297) + $C$298</f>
        <v>98.3331222238291</v>
      </c>
    </row>
    <row r="239" customFormat="false" ht="15.9" hidden="false" customHeight="false" outlineLevel="0" collapsed="false">
      <c r="A239" s="24" t="n">
        <v>43770</v>
      </c>
      <c r="B239" s="25" t="n">
        <v>104.4173</v>
      </c>
      <c r="C239" s="26" t="n">
        <v>98.004</v>
      </c>
      <c r="D239" s="26" t="n">
        <f aca="false">(A239 * $C$297) + $C$298</f>
        <v>98.3262497656973</v>
      </c>
    </row>
    <row r="240" customFormat="false" ht="15.9" hidden="false" customHeight="false" outlineLevel="0" collapsed="false">
      <c r="A240" s="24" t="n">
        <v>43800</v>
      </c>
      <c r="B240" s="25" t="n">
        <v>106.3497</v>
      </c>
      <c r="C240" s="26" t="n">
        <v>97.9995</v>
      </c>
      <c r="D240" s="26" t="n">
        <f aca="false">(A240 * $C$297) + $C$298</f>
        <v>98.3195989997633</v>
      </c>
    </row>
    <row r="241" customFormat="false" ht="15.9" hidden="false" customHeight="false" outlineLevel="0" collapsed="false">
      <c r="A241" s="24" t="n">
        <v>43831</v>
      </c>
      <c r="B241" s="25" t="n">
        <v>105.4957</v>
      </c>
      <c r="C241" s="26" t="n">
        <v>98.0076</v>
      </c>
      <c r="D241" s="26" t="n">
        <f aca="false">(A241 * $C$297) + $C$298</f>
        <v>98.3127265416315</v>
      </c>
    </row>
    <row r="242" customFormat="false" ht="15.9" hidden="false" customHeight="false" outlineLevel="0" collapsed="false">
      <c r="A242" s="24" t="n">
        <v>43862</v>
      </c>
      <c r="B242" s="25" t="n">
        <v>101.0486</v>
      </c>
      <c r="C242" s="26" t="n">
        <v>98.0351</v>
      </c>
      <c r="D242" s="26" t="n">
        <f aca="false">(A242 * $C$297) + $C$298</f>
        <v>98.3058540834997</v>
      </c>
    </row>
    <row r="243" customFormat="false" ht="15.9" hidden="false" customHeight="false" outlineLevel="0" collapsed="false">
      <c r="A243" s="24" t="n">
        <v>43891</v>
      </c>
      <c r="B243" s="25" t="n">
        <v>97.3658</v>
      </c>
      <c r="C243" s="26" t="n">
        <v>98.0847</v>
      </c>
      <c r="D243" s="26" t="n">
        <f aca="false">(A243 * $C$297) + $C$298</f>
        <v>98.2994250097635</v>
      </c>
    </row>
    <row r="244" customFormat="false" ht="15.9" hidden="false" customHeight="false" outlineLevel="0" collapsed="false">
      <c r="A244" s="24" t="n">
        <v>43922</v>
      </c>
      <c r="B244" s="25" t="n">
        <v>95.4248</v>
      </c>
      <c r="C244" s="26" t="n">
        <v>98.1513</v>
      </c>
      <c r="D244" s="26" t="n">
        <f aca="false">(A244 * $C$297) + $C$298</f>
        <v>98.2925525516317</v>
      </c>
    </row>
    <row r="245" customFormat="false" ht="15.9" hidden="false" customHeight="false" outlineLevel="0" collapsed="false">
      <c r="A245" s="24" t="n">
        <v>43952</v>
      </c>
      <c r="B245" s="25" t="n">
        <v>95.5219</v>
      </c>
      <c r="C245" s="26" t="n">
        <v>98.2255</v>
      </c>
      <c r="D245" s="26" t="n">
        <f aca="false">(A245 * $C$297) + $C$298</f>
        <v>98.2859017856977</v>
      </c>
    </row>
    <row r="246" customFormat="false" ht="15.9" hidden="false" customHeight="false" outlineLevel="0" collapsed="false">
      <c r="A246" s="24" t="n">
        <v>43983</v>
      </c>
      <c r="B246" s="25" t="n">
        <v>94.8195</v>
      </c>
      <c r="C246" s="26" t="n">
        <v>98.2967</v>
      </c>
      <c r="D246" s="26" t="n">
        <f aca="false">(A246 * $C$297) + $C$298</f>
        <v>98.279029327566</v>
      </c>
    </row>
    <row r="247" customFormat="false" ht="15.9" hidden="false" customHeight="false" outlineLevel="0" collapsed="false">
      <c r="A247" s="24" t="n">
        <v>44013</v>
      </c>
      <c r="B247" s="25" t="n">
        <v>93.3045</v>
      </c>
      <c r="C247" s="26" t="n">
        <v>98.3582</v>
      </c>
      <c r="D247" s="26" t="n">
        <f aca="false">(A247 * $C$297) + $C$298</f>
        <v>98.272378561632</v>
      </c>
    </row>
    <row r="248" customFormat="false" ht="15.9" hidden="false" customHeight="false" outlineLevel="0" collapsed="false">
      <c r="A248" s="24" t="n">
        <v>44044</v>
      </c>
      <c r="B248" s="25" t="n">
        <v>91.1</v>
      </c>
      <c r="C248" s="26" t="n">
        <v>98.4054</v>
      </c>
      <c r="D248" s="26" t="n">
        <f aca="false">(A248 * $C$297) + $C$298</f>
        <v>98.2655061035002</v>
      </c>
    </row>
    <row r="249" customFormat="false" ht="15.9" hidden="false" customHeight="false" outlineLevel="0" collapsed="false">
      <c r="A249" s="24" t="n">
        <v>44075</v>
      </c>
      <c r="B249" s="25" t="n">
        <v>93.5867</v>
      </c>
      <c r="C249" s="26" t="n">
        <v>98.4382</v>
      </c>
      <c r="D249" s="26" t="n">
        <f aca="false">(A249 * $C$297) + $C$298</f>
        <v>98.2586336453684</v>
      </c>
    </row>
    <row r="250" customFormat="false" ht="15.9" hidden="false" customHeight="false" outlineLevel="0" collapsed="false">
      <c r="A250" s="24" t="n">
        <v>44105</v>
      </c>
      <c r="B250" s="25" t="n">
        <v>100.0324</v>
      </c>
      <c r="C250" s="26" t="n">
        <v>98.4617</v>
      </c>
      <c r="D250" s="26" t="n">
        <f aca="false">(A250 * $C$297) + $C$298</f>
        <v>98.2519828794344</v>
      </c>
    </row>
    <row r="251" customFormat="false" ht="15.9" hidden="false" customHeight="false" outlineLevel="0" collapsed="false">
      <c r="A251" s="24" t="n">
        <v>44136</v>
      </c>
      <c r="B251" s="25" t="n">
        <v>105.2355</v>
      </c>
      <c r="C251" s="26" t="n">
        <v>98.4803</v>
      </c>
      <c r="D251" s="26" t="n">
        <f aca="false">(A251 * $C$297) + $C$298</f>
        <v>98.2451104213026</v>
      </c>
    </row>
    <row r="252" customFormat="false" ht="15.9" hidden="false" customHeight="false" outlineLevel="0" collapsed="false">
      <c r="A252" s="24" t="n">
        <v>44166</v>
      </c>
      <c r="B252" s="25" t="n">
        <v>107.9984</v>
      </c>
      <c r="C252" s="26" t="n">
        <v>98.4961</v>
      </c>
      <c r="D252" s="26" t="n">
        <f aca="false">(A252 * $C$297) + $C$298</f>
        <v>98.2384596553686</v>
      </c>
    </row>
    <row r="253" customFormat="false" ht="15.9" hidden="false" customHeight="false" outlineLevel="0" collapsed="false">
      <c r="A253" s="24" t="n">
        <v>44197</v>
      </c>
      <c r="B253" s="25" t="n">
        <v>105.6777</v>
      </c>
      <c r="C253" s="26" t="n">
        <v>98.5052</v>
      </c>
      <c r="D253" s="26" t="n">
        <f aca="false">(A253 * $C$297) + $C$298</f>
        <v>98.2315871972368</v>
      </c>
    </row>
    <row r="254" customFormat="false" ht="15.9" hidden="false" customHeight="false" outlineLevel="0" collapsed="false">
      <c r="A254" s="24" t="n">
        <v>44228</v>
      </c>
      <c r="B254" s="25" t="n">
        <v>100.9846</v>
      </c>
      <c r="C254" s="26" t="n">
        <v>98.5019</v>
      </c>
      <c r="D254" s="26" t="n">
        <f aca="false">(A254 * $C$297) + $C$298</f>
        <v>98.224714739105</v>
      </c>
    </row>
    <row r="255" customFormat="false" ht="15.9" hidden="false" customHeight="false" outlineLevel="0" collapsed="false">
      <c r="A255" s="24" t="n">
        <v>44256</v>
      </c>
      <c r="B255" s="25" t="n">
        <v>97.4279</v>
      </c>
      <c r="C255" s="26" t="n">
        <v>98.4846</v>
      </c>
      <c r="D255" s="26" t="n">
        <f aca="false">(A255 * $C$297) + $C$298</f>
        <v>98.2185073575666</v>
      </c>
    </row>
    <row r="256" customFormat="false" ht="15.9" hidden="false" customHeight="false" outlineLevel="0" collapsed="false">
      <c r="A256" s="24" t="n">
        <v>44287</v>
      </c>
      <c r="B256" s="25" t="n">
        <v>96.087</v>
      </c>
      <c r="C256" s="26" t="n">
        <v>98.4546</v>
      </c>
      <c r="D256" s="26" t="n">
        <f aca="false">(A256 * $C$297) + $C$298</f>
        <v>98.2116348994348</v>
      </c>
    </row>
    <row r="257" customFormat="false" ht="15.9" hidden="false" customHeight="false" outlineLevel="0" collapsed="false">
      <c r="A257" s="24" t="n">
        <v>44317</v>
      </c>
      <c r="B257" s="25" t="n">
        <v>96.5289</v>
      </c>
      <c r="C257" s="26" t="n">
        <v>98.415</v>
      </c>
      <c r="D257" s="26" t="n">
        <f aca="false">(A257 * $C$297) + $C$298</f>
        <v>98.2049841335008</v>
      </c>
    </row>
    <row r="258" customFormat="false" ht="15.9" hidden="false" customHeight="false" outlineLevel="0" collapsed="false">
      <c r="A258" s="24" t="n">
        <v>44348</v>
      </c>
      <c r="B258" s="25" t="n">
        <v>94.5114</v>
      </c>
      <c r="C258" s="26" t="n">
        <v>98.3708</v>
      </c>
      <c r="D258" s="26" t="n">
        <f aca="false">(A258 * $C$297) + $C$298</f>
        <v>98.198111675369</v>
      </c>
    </row>
    <row r="259" customFormat="false" ht="15.9" hidden="false" customHeight="false" outlineLevel="0" collapsed="false">
      <c r="A259" s="24" t="n">
        <v>44378</v>
      </c>
      <c r="B259" s="25" t="n">
        <v>93.3331</v>
      </c>
      <c r="C259" s="26" t="n">
        <v>98.3284</v>
      </c>
      <c r="D259" s="26" t="n">
        <f aca="false">(A259 * $C$297) + $C$298</f>
        <v>98.191460909435</v>
      </c>
    </row>
    <row r="260" customFormat="false" ht="15.9" hidden="false" customHeight="false" outlineLevel="0" collapsed="false">
      <c r="A260" s="24" t="n">
        <v>44409</v>
      </c>
      <c r="B260" s="25" t="n">
        <v>91.3259</v>
      </c>
      <c r="C260" s="26" t="n">
        <v>98.2949</v>
      </c>
      <c r="D260" s="26" t="n">
        <f aca="false">(A260 * $C$297) + $C$298</f>
        <v>98.1845884513032</v>
      </c>
    </row>
    <row r="261" customFormat="false" ht="15.9" hidden="false" customHeight="false" outlineLevel="0" collapsed="false">
      <c r="A261" s="24" t="n">
        <v>44440</v>
      </c>
      <c r="B261" s="25" t="n">
        <v>93.384</v>
      </c>
      <c r="C261" s="26" t="n">
        <v>98.2722</v>
      </c>
      <c r="D261" s="26" t="n">
        <f aca="false">(A261 * $C$297) + $C$298</f>
        <v>98.1777159931714</v>
      </c>
    </row>
    <row r="262" customFormat="false" ht="15.9" hidden="false" customHeight="false" outlineLevel="0" collapsed="false">
      <c r="A262" s="24" t="n">
        <v>44470</v>
      </c>
      <c r="B262" s="25" t="n">
        <v>98.7074</v>
      </c>
      <c r="C262" s="26" t="n">
        <v>98.2599</v>
      </c>
      <c r="D262" s="26" t="n">
        <f aca="false">(A262 * $C$297) + $C$298</f>
        <v>98.1710652272374</v>
      </c>
    </row>
    <row r="263" customFormat="false" ht="15.9" hidden="false" customHeight="false" outlineLevel="0" collapsed="false">
      <c r="A263" s="24" t="n">
        <v>44501</v>
      </c>
      <c r="B263" s="25" t="n">
        <v>104.4346</v>
      </c>
      <c r="C263" s="26" t="n">
        <v>98.258</v>
      </c>
      <c r="D263" s="26" t="n">
        <f aca="false">(A263 * $C$297) + $C$298</f>
        <v>98.1641927691056</v>
      </c>
    </row>
    <row r="264" customFormat="false" ht="15.9" hidden="false" customHeight="false" outlineLevel="0" collapsed="false">
      <c r="A264" s="24" t="n">
        <v>44531</v>
      </c>
      <c r="B264" s="25" t="n">
        <v>107.5056</v>
      </c>
      <c r="C264" s="26" t="n">
        <v>98.2635</v>
      </c>
      <c r="D264" s="26" t="n">
        <f aca="false">(A264 * $C$297) + $C$298</f>
        <v>98.1575420031716</v>
      </c>
    </row>
    <row r="265" customFormat="false" ht="15.9" hidden="false" customHeight="false" outlineLevel="0" collapsed="false">
      <c r="A265" s="24" t="n">
        <v>44562</v>
      </c>
      <c r="B265" s="25" t="n">
        <v>104.8217</v>
      </c>
      <c r="C265" s="26" t="n">
        <v>98.2727</v>
      </c>
      <c r="D265" s="26" t="n">
        <f aca="false">(A265 * $C$297) + $C$298</f>
        <v>98.1506695450398</v>
      </c>
    </row>
    <row r="266" customFormat="false" ht="15.9" hidden="false" customHeight="false" outlineLevel="0" collapsed="false">
      <c r="A266" s="24" t="n">
        <v>44593</v>
      </c>
      <c r="B266" s="25" t="n">
        <v>100.4988</v>
      </c>
      <c r="C266" s="26" t="n">
        <v>98.2811</v>
      </c>
      <c r="D266" s="26" t="n">
        <f aca="false">(A266 * $C$297) + $C$298</f>
        <v>98.143797086908</v>
      </c>
    </row>
    <row r="267" customFormat="false" ht="15.9" hidden="false" customHeight="false" outlineLevel="0" collapsed="false">
      <c r="A267" s="24" t="n">
        <v>44621</v>
      </c>
      <c r="B267" s="25" t="n">
        <v>97.7993</v>
      </c>
      <c r="C267" s="26" t="n">
        <v>98.2832</v>
      </c>
      <c r="D267" s="26" t="n">
        <f aca="false">(A267 * $C$297) + $C$298</f>
        <v>98.1375897053696</v>
      </c>
    </row>
    <row r="268" customFormat="false" ht="15.9" hidden="false" customHeight="false" outlineLevel="0" collapsed="false">
      <c r="A268" s="24" t="n">
        <v>44652</v>
      </c>
      <c r="B268" s="25" t="n">
        <v>96.1139</v>
      </c>
      <c r="C268" s="26" t="n">
        <v>98.2757</v>
      </c>
      <c r="D268" s="26" t="n">
        <f aca="false">(A268 * $C$297) + $C$298</f>
        <v>98.1307172472378</v>
      </c>
    </row>
    <row r="269" customFormat="false" ht="15.9" hidden="false" customHeight="false" outlineLevel="0" collapsed="false">
      <c r="A269" s="24" t="n">
        <v>44682</v>
      </c>
      <c r="B269" s="25" t="n">
        <v>96.7946</v>
      </c>
      <c r="C269" s="26" t="n">
        <v>98.2585</v>
      </c>
      <c r="D269" s="26" t="n">
        <f aca="false">(A269 * $C$297) + $C$298</f>
        <v>98.1240664813038</v>
      </c>
    </row>
    <row r="270" customFormat="false" ht="15.9" hidden="false" customHeight="false" outlineLevel="0" collapsed="false">
      <c r="A270" s="24" t="n">
        <v>44713</v>
      </c>
      <c r="B270" s="25" t="n">
        <v>94.2992</v>
      </c>
      <c r="C270" s="26" t="n">
        <v>98.233</v>
      </c>
      <c r="D270" s="26" t="n">
        <f aca="false">(A270 * $C$297) + $C$298</f>
        <v>98.117194023172</v>
      </c>
    </row>
    <row r="271" customFormat="false" ht="15.9" hidden="false" customHeight="false" outlineLevel="0" collapsed="false">
      <c r="A271" s="24" t="n">
        <v>44743</v>
      </c>
      <c r="B271" s="25" t="n">
        <v>93.436</v>
      </c>
      <c r="C271" s="26" t="n">
        <v>98.1994</v>
      </c>
      <c r="D271" s="26" t="n">
        <f aca="false">(A271 * $C$297) + $C$298</f>
        <v>98.110543257238</v>
      </c>
    </row>
    <row r="272" customFormat="false" ht="15.9" hidden="false" customHeight="false" outlineLevel="0" collapsed="false">
      <c r="A272" s="24" t="n">
        <v>44774</v>
      </c>
      <c r="B272" s="25" t="n">
        <v>91.8281</v>
      </c>
      <c r="C272" s="26" t="n">
        <v>98.1589</v>
      </c>
      <c r="D272" s="26" t="n">
        <f aca="false">(A272 * $C$297) + $C$298</f>
        <v>98.1036707991062</v>
      </c>
    </row>
    <row r="273" customFormat="false" ht="15.9" hidden="false" customHeight="false" outlineLevel="0" collapsed="false">
      <c r="A273" s="24" t="n">
        <v>44805</v>
      </c>
      <c r="B273" s="25" t="n">
        <v>93.3563</v>
      </c>
      <c r="C273" s="26" t="n">
        <v>98.1128</v>
      </c>
      <c r="D273" s="26" t="n">
        <f aca="false">(A273 * $C$297) + $C$298</f>
        <v>98.0967983409744</v>
      </c>
    </row>
    <row r="274" customFormat="false" ht="15.9" hidden="false" customHeight="false" outlineLevel="0" collapsed="false">
      <c r="A274" s="24" t="n">
        <v>44835</v>
      </c>
      <c r="B274" s="25" t="n">
        <v>98.956</v>
      </c>
      <c r="C274" s="26" t="n">
        <v>98.0607</v>
      </c>
      <c r="D274" s="26" t="n">
        <f aca="false">(A274 * $C$297) + $C$298</f>
        <v>98.0901475750404</v>
      </c>
    </row>
    <row r="275" customFormat="false" ht="15.9" hidden="false" customHeight="false" outlineLevel="0" collapsed="false">
      <c r="A275" s="24" t="n">
        <v>44866</v>
      </c>
      <c r="B275" s="25" t="n">
        <v>104.6964</v>
      </c>
      <c r="C275" s="26" t="n">
        <v>98.0013</v>
      </c>
      <c r="D275" s="26" t="n">
        <f aca="false">(A275 * $C$297) + $C$298</f>
        <v>98.0832751169086</v>
      </c>
    </row>
    <row r="276" customFormat="false" ht="15.9" hidden="false" customHeight="false" outlineLevel="0" collapsed="false">
      <c r="A276" s="24" t="n">
        <v>44896</v>
      </c>
      <c r="B276" s="25" t="n">
        <v>106.2646</v>
      </c>
      <c r="C276" s="26" t="n">
        <v>97.9312</v>
      </c>
      <c r="D276" s="26" t="n">
        <f aca="false">(A276 * $C$297) + $C$298</f>
        <v>98.0766243509746</v>
      </c>
    </row>
    <row r="277" customFormat="false" ht="15.9" hidden="false" customHeight="false" outlineLevel="0" collapsed="false">
      <c r="A277" s="24" t="n">
        <v>44927</v>
      </c>
      <c r="B277" s="25" t="n">
        <v>103.8781</v>
      </c>
      <c r="C277" s="26" t="n">
        <v>97.8509</v>
      </c>
      <c r="D277" s="26" t="n">
        <f aca="false">(A277 * $C$297) + $C$298</f>
        <v>98.0697518928428</v>
      </c>
    </row>
    <row r="278" customFormat="false" ht="15.9" hidden="false" customHeight="false" outlineLevel="0" collapsed="false">
      <c r="A278" s="24" t="n">
        <v>44958</v>
      </c>
      <c r="B278" s="25" t="n">
        <v>100.4673</v>
      </c>
      <c r="C278" s="26" t="n">
        <v>97.7652</v>
      </c>
      <c r="D278" s="26" t="n">
        <f aca="false">(A278 * $C$297) + $C$298</f>
        <v>98.062879434711</v>
      </c>
    </row>
    <row r="279" customFormat="false" ht="15.9" hidden="false" customHeight="false" outlineLevel="0" collapsed="false">
      <c r="A279" s="24" t="n">
        <v>44986</v>
      </c>
      <c r="B279" s="25" t="n">
        <v>96.8927</v>
      </c>
      <c r="C279" s="26" t="n">
        <v>97.6869</v>
      </c>
      <c r="D279" s="26" t="n">
        <f aca="false">(A279 * $C$297) + $C$298</f>
        <v>98.0566720531726</v>
      </c>
    </row>
    <row r="280" customFormat="false" ht="15.9" hidden="false" customHeight="false" outlineLevel="0" collapsed="false">
      <c r="A280" s="24" t="n">
        <v>45017</v>
      </c>
      <c r="B280" s="25" t="n">
        <v>95.4746</v>
      </c>
      <c r="C280" s="26" t="n">
        <v>97.6118</v>
      </c>
      <c r="D280" s="26" t="n">
        <f aca="false">(A280 * $C$297) + $C$298</f>
        <v>98.0497995950408</v>
      </c>
    </row>
    <row r="281" customFormat="false" ht="15.9" hidden="false" customHeight="false" outlineLevel="0" collapsed="false">
      <c r="A281" s="24" t="n">
        <v>45047</v>
      </c>
      <c r="B281" s="25" t="n">
        <v>96.3308</v>
      </c>
      <c r="C281" s="26" t="n">
        <v>97.5383</v>
      </c>
      <c r="D281" s="26" t="n">
        <f aca="false">(A281 * $C$297) + $C$298</f>
        <v>98.0431488291069</v>
      </c>
    </row>
    <row r="282" customFormat="false" ht="15.9" hidden="false" customHeight="false" outlineLevel="0" collapsed="false">
      <c r="A282" s="24" t="n">
        <v>45078</v>
      </c>
      <c r="B282" s="25" t="n">
        <v>94.1626</v>
      </c>
      <c r="C282" s="26" t="n">
        <v>97.4658</v>
      </c>
      <c r="D282" s="26" t="n">
        <f aca="false">(A282 * $C$297) + $C$298</f>
        <v>98.036276370975</v>
      </c>
    </row>
    <row r="283" customFormat="false" ht="15.9" hidden="false" customHeight="false" outlineLevel="0" collapsed="false">
      <c r="A283" s="24" t="n">
        <v>45108</v>
      </c>
      <c r="B283" s="25" t="n">
        <v>91.9787</v>
      </c>
      <c r="C283" s="26" t="n">
        <v>97.3939</v>
      </c>
      <c r="D283" s="26" t="n">
        <f aca="false">(A283 * $C$297) + $C$298</f>
        <v>98.029625605041</v>
      </c>
    </row>
    <row r="284" customFormat="false" ht="15.9" hidden="false" customHeight="false" outlineLevel="0" collapsed="false">
      <c r="A284" s="24" t="n">
        <v>45139</v>
      </c>
      <c r="B284" s="25" t="n">
        <v>90.0845</v>
      </c>
      <c r="C284" s="26" t="n">
        <v>97.3223</v>
      </c>
      <c r="D284" s="26" t="n">
        <f aca="false">(A284 * $C$297) + $C$298</f>
        <v>98.0227531469093</v>
      </c>
    </row>
    <row r="285" customFormat="false" ht="15.9" hidden="false" customHeight="false" outlineLevel="0" collapsed="false">
      <c r="A285" s="24" t="n">
        <v>45170</v>
      </c>
      <c r="B285" s="25" t="n">
        <v>91.8931</v>
      </c>
      <c r="C285" s="26" t="n">
        <v>97.2509</v>
      </c>
      <c r="D285" s="26" t="n">
        <f aca="false">(A285 * $C$297) + $C$298</f>
        <v>98.0158806887775</v>
      </c>
    </row>
    <row r="286" customFormat="false" ht="15.9" hidden="false" customHeight="false" outlineLevel="0" collapsed="false">
      <c r="A286" s="24" t="n">
        <v>45200</v>
      </c>
      <c r="B286" s="25" t="n">
        <v>97.7408</v>
      </c>
      <c r="C286" s="26" t="n">
        <v>97.1796</v>
      </c>
      <c r="D286" s="26" t="n">
        <f aca="false">(A286 * $C$297) + $C$298</f>
        <v>98.0092299228435</v>
      </c>
    </row>
    <row r="287" customFormat="false" ht="15.9" hidden="false" customHeight="false" outlineLevel="0" collapsed="false">
      <c r="A287" s="24" t="n">
        <v>45231</v>
      </c>
      <c r="B287" s="25" t="n">
        <v>104.1549</v>
      </c>
      <c r="C287" s="26" t="n">
        <v>97.1089</v>
      </c>
      <c r="D287" s="26" t="n">
        <f aca="false">(A287 * $C$297) + $C$298</f>
        <v>98.0023574647117</v>
      </c>
    </row>
    <row r="288" customFormat="false" ht="15.9" hidden="false" customHeight="false" outlineLevel="0" collapsed="false">
      <c r="A288" s="24" t="n">
        <v>45261</v>
      </c>
      <c r="B288" s="25" t="n">
        <v>106.3739</v>
      </c>
      <c r="C288" s="26" t="n">
        <v>97.039</v>
      </c>
      <c r="D288" s="26" t="n">
        <f aca="false">(A288 * $C$297) + $C$298</f>
        <v>97.9957066987777</v>
      </c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18" t="s">
        <v>48</v>
      </c>
      <c r="D292" s="26" t="n">
        <f aca="false">AVERAGE(D3:D288)</f>
        <v>98.9572097902098</v>
      </c>
    </row>
    <row r="293" customFormat="false" ht="15" hidden="false" customHeight="false" outlineLevel="0" collapsed="false">
      <c r="A293" s="18" t="s">
        <v>49</v>
      </c>
      <c r="D293" s="26" t="n">
        <f aca="false">MAX(D3:D288)</f>
        <v>99.9188865146919</v>
      </c>
    </row>
    <row r="294" customFormat="false" ht="15" hidden="false" customHeight="false" outlineLevel="0" collapsed="false">
      <c r="A294" s="18" t="s">
        <v>50</v>
      </c>
      <c r="D294" s="26" t="n">
        <f aca="false">MIN(D3:D288)</f>
        <v>97.9957066987777</v>
      </c>
    </row>
    <row r="295" customFormat="false" ht="15" hidden="false" customHeight="false" outlineLevel="0" collapsed="false">
      <c r="A295" s="18" t="s">
        <v>3</v>
      </c>
      <c r="D295" s="26" t="n">
        <f aca="false">D293-D294</f>
        <v>1.92317981591424</v>
      </c>
    </row>
    <row r="297" customFormat="false" ht="15" hidden="false" customHeight="false" outlineLevel="0" collapsed="false">
      <c r="A297" s="18" t="s">
        <v>55</v>
      </c>
      <c r="C297" s="3" t="n">
        <f aca="false">INDEX(LINEST(C3:C288,A3:A288),1)</f>
        <v>-0.000221692197799912</v>
      </c>
    </row>
    <row r="298" customFormat="false" ht="15" hidden="false" customHeight="false" outlineLevel="0" collapsed="false">
      <c r="A298" s="18" t="s">
        <v>56</v>
      </c>
      <c r="C298" s="3" t="n">
        <f aca="false">INDEX(LINEST(C3:C288,A3:A288),2)</f>
        <v>108.0297172634</v>
      </c>
    </row>
    <row r="299" customFormat="false" ht="15.9" hidden="false" customHeight="false" outlineLevel="0" collapsed="false">
      <c r="A299" s="18" t="s">
        <v>53</v>
      </c>
      <c r="C299" s="3" t="n">
        <f aca="false">INDEX(LINEST(C3:C288,A3:A288,,1),3,1)</f>
        <v>0.802833590640817</v>
      </c>
    </row>
    <row r="300" customFormat="false" ht="15" hidden="false" customHeight="false" outlineLevel="0" collapsed="false">
      <c r="A300" s="18" t="s">
        <v>54</v>
      </c>
      <c r="C300" s="3" t="n">
        <f aca="false">INDEX(LINEST(C3:C288,A3:A288,,1),3,2)</f>
        <v>0.277047757099932</v>
      </c>
    </row>
    <row r="301" customFormat="false" ht="15" hidden="false" customHeight="false" outlineLevel="0" collapsed="false">
      <c r="A301" s="18" t="s">
        <v>57</v>
      </c>
      <c r="C301" s="3" t="n">
        <f aca="false">C300/2</f>
        <v>0.138523878549966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" activeCellId="0" sqref="C3"/>
    </sheetView>
  </sheetViews>
  <sheetFormatPr defaultRowHeight="15"/>
  <cols>
    <col collapsed="false" hidden="false" max="1" min="1" style="18" width="10.4132653061225"/>
    <col collapsed="false" hidden="false" max="2" min="2" style="3" width="11.5204081632653"/>
    <col collapsed="false" hidden="false" max="3" min="3" style="3" width="20.4897959183673"/>
    <col collapsed="false" hidden="false" max="1025" min="4" style="3" width="11.5204081632653"/>
  </cols>
  <sheetData>
    <row r="1" customFormat="false" ht="15" hidden="false" customHeight="false" outlineLevel="0" collapsed="false">
      <c r="A1" s="19"/>
      <c r="C1" s="27" t="s">
        <v>10</v>
      </c>
      <c r="D1" s="27"/>
    </row>
    <row r="2" s="27" customFormat="true" ht="15.9" hidden="false" customHeight="false" outlineLevel="0" collapsed="false">
      <c r="A2" s="20" t="s">
        <v>43</v>
      </c>
      <c r="B2" s="27" t="s">
        <v>44</v>
      </c>
      <c r="C2" s="8" t="s">
        <v>45</v>
      </c>
      <c r="D2" s="8" t="s">
        <v>46</v>
      </c>
    </row>
    <row r="3" customFormat="false" ht="15.9" hidden="false" customHeight="false" outlineLevel="0" collapsed="false">
      <c r="A3" s="24" t="n">
        <v>36586</v>
      </c>
      <c r="B3" s="25" t="n">
        <v>23.8113</v>
      </c>
      <c r="C3" s="26" t="n">
        <v>23.8044</v>
      </c>
      <c r="D3" s="26" t="n">
        <f aca="false">(A3 * $C$297) + $C$298</f>
        <v>23.823419356843</v>
      </c>
    </row>
    <row r="4" customFormat="false" ht="15.9" hidden="false" customHeight="false" outlineLevel="0" collapsed="false">
      <c r="A4" s="24" t="n">
        <v>36617</v>
      </c>
      <c r="B4" s="25" t="n">
        <v>25.5551</v>
      </c>
      <c r="C4" s="26" t="n">
        <v>23.8279</v>
      </c>
      <c r="D4" s="26" t="n">
        <f aca="false">(A4 * $C$297) + $C$298</f>
        <v>23.8208732863826</v>
      </c>
    </row>
    <row r="5" customFormat="false" ht="15.9" hidden="false" customHeight="false" outlineLevel="0" collapsed="false">
      <c r="A5" s="24" t="n">
        <v>36647</v>
      </c>
      <c r="B5" s="25" t="n">
        <v>25.5443</v>
      </c>
      <c r="C5" s="26" t="n">
        <v>23.8499</v>
      </c>
      <c r="D5" s="26" t="n">
        <f aca="false">(A5 * $C$297) + $C$298</f>
        <v>23.8184093472274</v>
      </c>
    </row>
    <row r="6" customFormat="false" ht="15.9" hidden="false" customHeight="false" outlineLevel="0" collapsed="false">
      <c r="A6" s="24" t="n">
        <v>36678</v>
      </c>
      <c r="B6" s="25" t="n">
        <v>22.785</v>
      </c>
      <c r="C6" s="26" t="n">
        <v>23.8705</v>
      </c>
      <c r="D6" s="26" t="n">
        <f aca="false">(A6 * $C$297) + $C$298</f>
        <v>23.815863276767</v>
      </c>
    </row>
    <row r="7" customFormat="false" ht="15.9" hidden="false" customHeight="false" outlineLevel="0" collapsed="false">
      <c r="A7" s="24" t="n">
        <v>36708</v>
      </c>
      <c r="B7" s="25" t="n">
        <v>19.9619</v>
      </c>
      <c r="C7" s="26" t="n">
        <v>23.8895</v>
      </c>
      <c r="D7" s="26" t="n">
        <f aca="false">(A7 * $C$297) + $C$298</f>
        <v>23.8133993376118</v>
      </c>
    </row>
    <row r="8" customFormat="false" ht="15.9" hidden="false" customHeight="false" outlineLevel="0" collapsed="false">
      <c r="A8" s="24" t="n">
        <v>36739</v>
      </c>
      <c r="B8" s="25" t="n">
        <v>19.2192</v>
      </c>
      <c r="C8" s="26" t="n">
        <v>23.907</v>
      </c>
      <c r="D8" s="26" t="n">
        <f aca="false">(A8 * $C$297) + $C$298</f>
        <v>23.8108532671514</v>
      </c>
    </row>
    <row r="9" customFormat="false" ht="15.9" hidden="false" customHeight="false" outlineLevel="0" collapsed="false">
      <c r="A9" s="24" t="n">
        <v>36770</v>
      </c>
      <c r="B9" s="25" t="n">
        <v>20.2726</v>
      </c>
      <c r="C9" s="26" t="n">
        <v>23.9232</v>
      </c>
      <c r="D9" s="26" t="n">
        <f aca="false">(A9 * $C$297) + $C$298</f>
        <v>23.808307196691</v>
      </c>
    </row>
    <row r="10" customFormat="false" ht="15.9" hidden="false" customHeight="false" outlineLevel="0" collapsed="false">
      <c r="A10" s="24" t="n">
        <v>36800</v>
      </c>
      <c r="B10" s="25" t="n">
        <v>23.9234</v>
      </c>
      <c r="C10" s="26" t="n">
        <v>23.9383</v>
      </c>
      <c r="D10" s="26" t="n">
        <f aca="false">(A10 * $C$297) + $C$298</f>
        <v>23.8058432575358</v>
      </c>
    </row>
    <row r="11" customFormat="false" ht="15.9" hidden="false" customHeight="false" outlineLevel="0" collapsed="false">
      <c r="A11" s="24" t="n">
        <v>36831</v>
      </c>
      <c r="B11" s="25" t="n">
        <v>28.1496</v>
      </c>
      <c r="C11" s="26" t="n">
        <v>23.9526</v>
      </c>
      <c r="D11" s="26" t="n">
        <f aca="false">(A11 * $C$297) + $C$298</f>
        <v>23.8032971870754</v>
      </c>
    </row>
    <row r="12" customFormat="false" ht="15.9" hidden="false" customHeight="false" outlineLevel="0" collapsed="false">
      <c r="A12" s="24" t="n">
        <v>36861</v>
      </c>
      <c r="B12" s="25" t="n">
        <v>28.1015</v>
      </c>
      <c r="C12" s="26" t="n">
        <v>23.9664</v>
      </c>
      <c r="D12" s="26" t="n">
        <f aca="false">(A12 * $C$297) + $C$298</f>
        <v>23.8008332479201</v>
      </c>
    </row>
    <row r="13" customFormat="false" ht="15.9" hidden="false" customHeight="false" outlineLevel="0" collapsed="false">
      <c r="A13" s="24" t="n">
        <v>36892</v>
      </c>
      <c r="B13" s="25" t="n">
        <v>25.9838</v>
      </c>
      <c r="C13" s="26" t="n">
        <v>23.98</v>
      </c>
      <c r="D13" s="26" t="n">
        <f aca="false">(A13 * $C$297) + $C$298</f>
        <v>23.7982871774598</v>
      </c>
    </row>
    <row r="14" customFormat="false" ht="15.9" hidden="false" customHeight="false" outlineLevel="0" collapsed="false">
      <c r="A14" s="24" t="n">
        <v>36923</v>
      </c>
      <c r="B14" s="25" t="n">
        <v>23.9847</v>
      </c>
      <c r="C14" s="26" t="n">
        <v>23.9904</v>
      </c>
      <c r="D14" s="26" t="n">
        <f aca="false">(A14 * $C$297) + $C$298</f>
        <v>23.7957411069994</v>
      </c>
    </row>
    <row r="15" customFormat="false" ht="15.9" hidden="false" customHeight="false" outlineLevel="0" collapsed="false">
      <c r="A15" s="24" t="n">
        <v>36951</v>
      </c>
      <c r="B15" s="25" t="n">
        <v>24.2916</v>
      </c>
      <c r="C15" s="26" t="n">
        <v>23.9701</v>
      </c>
      <c r="D15" s="26" t="n">
        <f aca="false">(A15 * $C$297) + $C$298</f>
        <v>23.7934414304545</v>
      </c>
    </row>
    <row r="16" customFormat="false" ht="15.9" hidden="false" customHeight="false" outlineLevel="0" collapsed="false">
      <c r="A16" s="24" t="n">
        <v>36982</v>
      </c>
      <c r="B16" s="25" t="n">
        <v>25.7093</v>
      </c>
      <c r="C16" s="26" t="n">
        <v>23.9374</v>
      </c>
      <c r="D16" s="26" t="n">
        <f aca="false">(A16 * $C$297) + $C$298</f>
        <v>23.7908953599941</v>
      </c>
    </row>
    <row r="17" customFormat="false" ht="15.9" hidden="false" customHeight="false" outlineLevel="0" collapsed="false">
      <c r="A17" s="24" t="n">
        <v>37012</v>
      </c>
      <c r="B17" s="25" t="n">
        <v>25.4553</v>
      </c>
      <c r="C17" s="26" t="n">
        <v>23.894</v>
      </c>
      <c r="D17" s="26" t="n">
        <f aca="false">(A17 * $C$297) + $C$298</f>
        <v>23.7884314208389</v>
      </c>
    </row>
    <row r="18" customFormat="false" ht="15.9" hidden="false" customHeight="false" outlineLevel="0" collapsed="false">
      <c r="A18" s="24" t="n">
        <v>37043</v>
      </c>
      <c r="B18" s="25" t="n">
        <v>23.6241</v>
      </c>
      <c r="C18" s="26" t="n">
        <v>23.845</v>
      </c>
      <c r="D18" s="26" t="n">
        <f aca="false">(A18 * $C$297) + $C$298</f>
        <v>23.7858853503785</v>
      </c>
    </row>
    <row r="19" customFormat="false" ht="15.9" hidden="false" customHeight="false" outlineLevel="0" collapsed="false">
      <c r="A19" s="24" t="n">
        <v>37073</v>
      </c>
      <c r="B19" s="25" t="n">
        <v>19.8706</v>
      </c>
      <c r="C19" s="26" t="n">
        <v>23.7964</v>
      </c>
      <c r="D19" s="26" t="n">
        <f aca="false">(A19 * $C$297) + $C$298</f>
        <v>23.7834214112233</v>
      </c>
    </row>
    <row r="20" customFormat="false" ht="15.9" hidden="false" customHeight="false" outlineLevel="0" collapsed="false">
      <c r="A20" s="24" t="n">
        <v>37104</v>
      </c>
      <c r="B20" s="25" t="n">
        <v>18.8016</v>
      </c>
      <c r="C20" s="26" t="n">
        <v>23.7528</v>
      </c>
      <c r="D20" s="26" t="n">
        <f aca="false">(A20 * $C$297) + $C$298</f>
        <v>23.7808753407629</v>
      </c>
    </row>
    <row r="21" customFormat="false" ht="15.9" hidden="false" customHeight="false" outlineLevel="0" collapsed="false">
      <c r="A21" s="24" t="n">
        <v>37135</v>
      </c>
      <c r="B21" s="25" t="n">
        <v>19.9443</v>
      </c>
      <c r="C21" s="26" t="n">
        <v>23.7157</v>
      </c>
      <c r="D21" s="26" t="n">
        <f aca="false">(A21 * $C$297) + $C$298</f>
        <v>23.7783292703025</v>
      </c>
    </row>
    <row r="22" customFormat="false" ht="15.9" hidden="false" customHeight="false" outlineLevel="0" collapsed="false">
      <c r="A22" s="24" t="n">
        <v>37165</v>
      </c>
      <c r="B22" s="25" t="n">
        <v>23.4069</v>
      </c>
      <c r="C22" s="26" t="n">
        <v>23.6844</v>
      </c>
      <c r="D22" s="26" t="n">
        <f aca="false">(A22 * $C$297) + $C$298</f>
        <v>23.7758653311473</v>
      </c>
    </row>
    <row r="23" customFormat="false" ht="15.9" hidden="false" customHeight="false" outlineLevel="0" collapsed="false">
      <c r="A23" s="24" t="n">
        <v>37196</v>
      </c>
      <c r="B23" s="25" t="n">
        <v>27.3949</v>
      </c>
      <c r="C23" s="26" t="n">
        <v>23.6573</v>
      </c>
      <c r="D23" s="26" t="n">
        <f aca="false">(A23 * $C$297) + $C$298</f>
        <v>23.7733192606869</v>
      </c>
    </row>
    <row r="24" customFormat="false" ht="15.9" hidden="false" customHeight="false" outlineLevel="0" collapsed="false">
      <c r="A24" s="24" t="n">
        <v>37226</v>
      </c>
      <c r="B24" s="25" t="n">
        <v>27.5954</v>
      </c>
      <c r="C24" s="26" t="n">
        <v>23.6338</v>
      </c>
      <c r="D24" s="26" t="n">
        <f aca="false">(A24 * $C$297) + $C$298</f>
        <v>23.7708553215317</v>
      </c>
    </row>
    <row r="25" customFormat="false" ht="15.9" hidden="false" customHeight="false" outlineLevel="0" collapsed="false">
      <c r="A25" s="24" t="n">
        <v>37257</v>
      </c>
      <c r="B25" s="25" t="n">
        <v>24.9734</v>
      </c>
      <c r="C25" s="26" t="n">
        <v>23.614</v>
      </c>
      <c r="D25" s="26" t="n">
        <f aca="false">(A25 * $C$297) + $C$298</f>
        <v>23.7683092510713</v>
      </c>
    </row>
    <row r="26" customFormat="false" ht="15.9" hidden="false" customHeight="false" outlineLevel="0" collapsed="false">
      <c r="A26" s="24" t="n">
        <v>37288</v>
      </c>
      <c r="B26" s="25" t="n">
        <v>23.2517</v>
      </c>
      <c r="C26" s="26" t="n">
        <v>23.599</v>
      </c>
      <c r="D26" s="26" t="n">
        <f aca="false">(A26 * $C$297) + $C$298</f>
        <v>23.7657631806109</v>
      </c>
    </row>
    <row r="27" customFormat="false" ht="15.9" hidden="false" customHeight="false" outlineLevel="0" collapsed="false">
      <c r="A27" s="24" t="n">
        <v>37316</v>
      </c>
      <c r="B27" s="25" t="n">
        <v>23.811</v>
      </c>
      <c r="C27" s="26" t="n">
        <v>23.5918</v>
      </c>
      <c r="D27" s="26" t="n">
        <f aca="false">(A27 * $C$297) + $C$298</f>
        <v>23.763463504066</v>
      </c>
    </row>
    <row r="28" customFormat="false" ht="15.9" hidden="false" customHeight="false" outlineLevel="0" collapsed="false">
      <c r="A28" s="24" t="n">
        <v>37347</v>
      </c>
      <c r="B28" s="25" t="n">
        <v>25.5493</v>
      </c>
      <c r="C28" s="26" t="n">
        <v>23.5958</v>
      </c>
      <c r="D28" s="26" t="n">
        <f aca="false">(A28 * $C$297) + $C$298</f>
        <v>23.7609174336056</v>
      </c>
    </row>
    <row r="29" customFormat="false" ht="15.9" hidden="false" customHeight="false" outlineLevel="0" collapsed="false">
      <c r="A29" s="24" t="n">
        <v>37377</v>
      </c>
      <c r="B29" s="25" t="n">
        <v>25.9364</v>
      </c>
      <c r="C29" s="26" t="n">
        <v>23.6126</v>
      </c>
      <c r="D29" s="26" t="n">
        <f aca="false">(A29 * $C$297) + $C$298</f>
        <v>23.7584534944504</v>
      </c>
    </row>
    <row r="30" customFormat="false" ht="15.9" hidden="false" customHeight="false" outlineLevel="0" collapsed="false">
      <c r="A30" s="24" t="n">
        <v>37408</v>
      </c>
      <c r="B30" s="25" t="n">
        <v>22.6258</v>
      </c>
      <c r="C30" s="26" t="n">
        <v>23.6389</v>
      </c>
      <c r="D30" s="26" t="n">
        <f aca="false">(A30 * $C$297) + $C$298</f>
        <v>23.75590742399</v>
      </c>
    </row>
    <row r="31" customFormat="false" ht="15.9" hidden="false" customHeight="false" outlineLevel="0" collapsed="false">
      <c r="A31" s="24" t="n">
        <v>37438</v>
      </c>
      <c r="B31" s="25" t="n">
        <v>19.7928</v>
      </c>
      <c r="C31" s="26" t="n">
        <v>23.6691</v>
      </c>
      <c r="D31" s="26" t="n">
        <f aca="false">(A31 * $C$297) + $C$298</f>
        <v>23.7534434848348</v>
      </c>
    </row>
    <row r="32" customFormat="false" ht="15.9" hidden="false" customHeight="false" outlineLevel="0" collapsed="false">
      <c r="A32" s="24" t="n">
        <v>37469</v>
      </c>
      <c r="B32" s="25" t="n">
        <v>18.4616</v>
      </c>
      <c r="C32" s="26" t="n">
        <v>23.6963</v>
      </c>
      <c r="D32" s="26" t="n">
        <f aca="false">(A32 * $C$297) + $C$298</f>
        <v>23.7508974143744</v>
      </c>
    </row>
    <row r="33" customFormat="false" ht="15.9" hidden="false" customHeight="false" outlineLevel="0" collapsed="false">
      <c r="A33" s="24" t="n">
        <v>37500</v>
      </c>
      <c r="B33" s="25" t="n">
        <v>19.8437</v>
      </c>
      <c r="C33" s="26" t="n">
        <v>23.7151</v>
      </c>
      <c r="D33" s="26" t="n">
        <f aca="false">(A33 * $C$297) + $C$298</f>
        <v>23.748351343914</v>
      </c>
    </row>
    <row r="34" customFormat="false" ht="15.9" hidden="false" customHeight="false" outlineLevel="0" collapsed="false">
      <c r="A34" s="24" t="n">
        <v>37530</v>
      </c>
      <c r="B34" s="25" t="n">
        <v>23.6442</v>
      </c>
      <c r="C34" s="26" t="n">
        <v>23.7237</v>
      </c>
      <c r="D34" s="26" t="n">
        <f aca="false">(A34 * $C$297) + $C$298</f>
        <v>23.7458874047588</v>
      </c>
    </row>
    <row r="35" customFormat="false" ht="15.9" hidden="false" customHeight="false" outlineLevel="0" collapsed="false">
      <c r="A35" s="24" t="n">
        <v>37561</v>
      </c>
      <c r="B35" s="25" t="n">
        <v>27.6623</v>
      </c>
      <c r="C35" s="26" t="n">
        <v>23.7234</v>
      </c>
      <c r="D35" s="26" t="n">
        <f aca="false">(A35 * $C$297) + $C$298</f>
        <v>23.7433413342984</v>
      </c>
    </row>
    <row r="36" customFormat="false" ht="15.9" hidden="false" customHeight="false" outlineLevel="0" collapsed="false">
      <c r="A36" s="24" t="n">
        <v>37591</v>
      </c>
      <c r="B36" s="25" t="n">
        <v>28.1192</v>
      </c>
      <c r="C36" s="26" t="n">
        <v>23.7171</v>
      </c>
      <c r="D36" s="26" t="n">
        <f aca="false">(A36 * $C$297) + $C$298</f>
        <v>23.7408773951432</v>
      </c>
    </row>
    <row r="37" customFormat="false" ht="15.9" hidden="false" customHeight="false" outlineLevel="0" collapsed="false">
      <c r="A37" s="24" t="n">
        <v>37622</v>
      </c>
      <c r="B37" s="25" t="n">
        <v>25.6517</v>
      </c>
      <c r="C37" s="26" t="n">
        <v>23.7089</v>
      </c>
      <c r="D37" s="26" t="n">
        <f aca="false">(A37 * $C$297) + $C$298</f>
        <v>23.7383313246828</v>
      </c>
    </row>
    <row r="38" customFormat="false" ht="15.9" hidden="false" customHeight="false" outlineLevel="0" collapsed="false">
      <c r="A38" s="24" t="n">
        <v>37653</v>
      </c>
      <c r="B38" s="25" t="n">
        <v>23.8624</v>
      </c>
      <c r="C38" s="26" t="n">
        <v>23.7027</v>
      </c>
      <c r="D38" s="26" t="n">
        <f aca="false">(A38 * $C$297) + $C$298</f>
        <v>23.7357852542224</v>
      </c>
    </row>
    <row r="39" customFormat="false" ht="15.9" hidden="false" customHeight="false" outlineLevel="0" collapsed="false">
      <c r="A39" s="24" t="n">
        <v>37681</v>
      </c>
      <c r="B39" s="25" t="n">
        <v>24.2423</v>
      </c>
      <c r="C39" s="26" t="n">
        <v>23.7006</v>
      </c>
      <c r="D39" s="26" t="n">
        <f aca="false">(A39 * $C$297) + $C$298</f>
        <v>23.7334855776775</v>
      </c>
    </row>
    <row r="40" customFormat="false" ht="15.9" hidden="false" customHeight="false" outlineLevel="0" collapsed="false">
      <c r="A40" s="24" t="n">
        <v>37712</v>
      </c>
      <c r="B40" s="25" t="n">
        <v>25.4323</v>
      </c>
      <c r="C40" s="26" t="n">
        <v>23.7015</v>
      </c>
      <c r="D40" s="26" t="n">
        <f aca="false">(A40 * $C$297) + $C$298</f>
        <v>23.7309395072171</v>
      </c>
    </row>
    <row r="41" customFormat="false" ht="15.9" hidden="false" customHeight="false" outlineLevel="0" collapsed="false">
      <c r="A41" s="24" t="n">
        <v>37742</v>
      </c>
      <c r="B41" s="25" t="n">
        <v>25.1446</v>
      </c>
      <c r="C41" s="26" t="n">
        <v>23.7013</v>
      </c>
      <c r="D41" s="26" t="n">
        <f aca="false">(A41 * $C$297) + $C$298</f>
        <v>23.7284755680619</v>
      </c>
    </row>
    <row r="42" customFormat="false" ht="15.9" hidden="false" customHeight="false" outlineLevel="0" collapsed="false">
      <c r="A42" s="24" t="n">
        <v>37773</v>
      </c>
      <c r="B42" s="25" t="n">
        <v>22.4392</v>
      </c>
      <c r="C42" s="26" t="n">
        <v>23.6973</v>
      </c>
      <c r="D42" s="26" t="n">
        <f aca="false">(A42 * $C$297) + $C$298</f>
        <v>23.7259294976015</v>
      </c>
    </row>
    <row r="43" customFormat="false" ht="15.9" hidden="false" customHeight="false" outlineLevel="0" collapsed="false">
      <c r="A43" s="24" t="n">
        <v>37803</v>
      </c>
      <c r="B43" s="25" t="n">
        <v>19.8265</v>
      </c>
      <c r="C43" s="26" t="n">
        <v>23.6897</v>
      </c>
      <c r="D43" s="26" t="n">
        <f aca="false">(A43 * $C$297) + $C$298</f>
        <v>23.7234655584463</v>
      </c>
    </row>
    <row r="44" customFormat="false" ht="15.9" hidden="false" customHeight="false" outlineLevel="0" collapsed="false">
      <c r="A44" s="24" t="n">
        <v>37834</v>
      </c>
      <c r="B44" s="25" t="n">
        <v>18.6383</v>
      </c>
      <c r="C44" s="26" t="n">
        <v>23.683</v>
      </c>
      <c r="D44" s="26" t="n">
        <f aca="false">(A44 * $C$297) + $C$298</f>
        <v>23.7209194879859</v>
      </c>
    </row>
    <row r="45" customFormat="false" ht="15.9" hidden="false" customHeight="false" outlineLevel="0" collapsed="false">
      <c r="A45" s="24" t="n">
        <v>37865</v>
      </c>
      <c r="B45" s="25" t="n">
        <v>19.8579</v>
      </c>
      <c r="C45" s="26" t="n">
        <v>23.6817</v>
      </c>
      <c r="D45" s="26" t="n">
        <f aca="false">(A45 * $C$297) + $C$298</f>
        <v>23.7183734175255</v>
      </c>
    </row>
    <row r="46" customFormat="false" ht="15.9" hidden="false" customHeight="false" outlineLevel="0" collapsed="false">
      <c r="A46" s="24" t="n">
        <v>37895</v>
      </c>
      <c r="B46" s="25" t="n">
        <v>23.5994</v>
      </c>
      <c r="C46" s="26" t="n">
        <v>23.6883</v>
      </c>
      <c r="D46" s="26" t="n">
        <f aca="false">(A46 * $C$297) + $C$298</f>
        <v>23.7159094783703</v>
      </c>
    </row>
    <row r="47" customFormat="false" ht="15.9" hidden="false" customHeight="false" outlineLevel="0" collapsed="false">
      <c r="A47" s="24" t="n">
        <v>37926</v>
      </c>
      <c r="B47" s="25" t="n">
        <v>27.6642</v>
      </c>
      <c r="C47" s="26" t="n">
        <v>23.7035</v>
      </c>
      <c r="D47" s="26" t="n">
        <f aca="false">(A47 * $C$297) + $C$298</f>
        <v>23.7133634079099</v>
      </c>
    </row>
    <row r="48" customFormat="false" ht="15.9" hidden="false" customHeight="false" outlineLevel="0" collapsed="false">
      <c r="A48" s="24" t="n">
        <v>37956</v>
      </c>
      <c r="B48" s="25" t="n">
        <v>27.9722</v>
      </c>
      <c r="C48" s="26" t="n">
        <v>23.726</v>
      </c>
      <c r="D48" s="26" t="n">
        <f aca="false">(A48 * $C$297) + $C$298</f>
        <v>23.7108994687547</v>
      </c>
    </row>
    <row r="49" customFormat="false" ht="15.9" hidden="false" customHeight="false" outlineLevel="0" collapsed="false">
      <c r="A49" s="24" t="n">
        <v>37987</v>
      </c>
      <c r="B49" s="25" t="n">
        <v>25.5023</v>
      </c>
      <c r="C49" s="26" t="n">
        <v>23.7532</v>
      </c>
      <c r="D49" s="26" t="n">
        <f aca="false">(A49 * $C$297) + $C$298</f>
        <v>23.7083533982943</v>
      </c>
    </row>
    <row r="50" customFormat="false" ht="15.9" hidden="false" customHeight="false" outlineLevel="0" collapsed="false">
      <c r="A50" s="24" t="n">
        <v>38018</v>
      </c>
      <c r="B50" s="25" t="n">
        <v>23.7691</v>
      </c>
      <c r="C50" s="26" t="n">
        <v>23.7801</v>
      </c>
      <c r="D50" s="26" t="n">
        <f aca="false">(A50 * $C$297) + $C$298</f>
        <v>23.7058073278339</v>
      </c>
    </row>
    <row r="51" customFormat="false" ht="15.9" hidden="false" customHeight="false" outlineLevel="0" collapsed="false">
      <c r="A51" s="24" t="n">
        <v>38047</v>
      </c>
      <c r="B51" s="25" t="n">
        <v>23.7137</v>
      </c>
      <c r="C51" s="26" t="n">
        <v>23.8015</v>
      </c>
      <c r="D51" s="26" t="n">
        <f aca="false">(A51 * $C$297) + $C$298</f>
        <v>23.7034255199838</v>
      </c>
    </row>
    <row r="52" customFormat="false" ht="15.9" hidden="false" customHeight="false" outlineLevel="0" collapsed="false">
      <c r="A52" s="24" t="n">
        <v>38078</v>
      </c>
      <c r="B52" s="25" t="n">
        <v>25.6042</v>
      </c>
      <c r="C52" s="26" t="n">
        <v>23.8149</v>
      </c>
      <c r="D52" s="26" t="n">
        <f aca="false">(A52 * $C$297) + $C$298</f>
        <v>23.7008794495235</v>
      </c>
    </row>
    <row r="53" customFormat="false" ht="15.9" hidden="false" customHeight="false" outlineLevel="0" collapsed="false">
      <c r="A53" s="24" t="n">
        <v>38108</v>
      </c>
      <c r="B53" s="25" t="n">
        <v>25.8171</v>
      </c>
      <c r="C53" s="26" t="n">
        <v>23.8219</v>
      </c>
      <c r="D53" s="26" t="n">
        <f aca="false">(A53 * $C$297) + $C$298</f>
        <v>23.6984155103682</v>
      </c>
    </row>
    <row r="54" customFormat="false" ht="15.9" hidden="false" customHeight="false" outlineLevel="0" collapsed="false">
      <c r="A54" s="24" t="n">
        <v>38139</v>
      </c>
      <c r="B54" s="25" t="n">
        <v>23.0818</v>
      </c>
      <c r="C54" s="26" t="n">
        <v>23.8255</v>
      </c>
      <c r="D54" s="26" t="n">
        <f aca="false">(A54 * $C$297) + $C$298</f>
        <v>23.6958694399078</v>
      </c>
    </row>
    <row r="55" customFormat="false" ht="15.9" hidden="false" customHeight="false" outlineLevel="0" collapsed="false">
      <c r="A55" s="24" t="n">
        <v>38169</v>
      </c>
      <c r="B55" s="25" t="n">
        <v>20.0257</v>
      </c>
      <c r="C55" s="26" t="n">
        <v>23.8269</v>
      </c>
      <c r="D55" s="26" t="n">
        <f aca="false">(A55 * $C$297) + $C$298</f>
        <v>23.6934055007526</v>
      </c>
    </row>
    <row r="56" customFormat="false" ht="15.9" hidden="false" customHeight="false" outlineLevel="0" collapsed="false">
      <c r="A56" s="24" t="n">
        <v>38200</v>
      </c>
      <c r="B56" s="25" t="n">
        <v>18.8357</v>
      </c>
      <c r="C56" s="26" t="n">
        <v>23.8251</v>
      </c>
      <c r="D56" s="26" t="n">
        <f aca="false">(A56 * $C$297) + $C$298</f>
        <v>23.6908594302922</v>
      </c>
    </row>
    <row r="57" customFormat="false" ht="15.9" hidden="false" customHeight="false" outlineLevel="0" collapsed="false">
      <c r="A57" s="24" t="n">
        <v>38231</v>
      </c>
      <c r="B57" s="25" t="n">
        <v>20.2636</v>
      </c>
      <c r="C57" s="26" t="n">
        <v>23.8191</v>
      </c>
      <c r="D57" s="26" t="n">
        <f aca="false">(A57 * $C$297) + $C$298</f>
        <v>23.6883133598318</v>
      </c>
    </row>
    <row r="58" customFormat="false" ht="15.9" hidden="false" customHeight="false" outlineLevel="0" collapsed="false">
      <c r="A58" s="24" t="n">
        <v>38261</v>
      </c>
      <c r="B58" s="25" t="n">
        <v>24.0933</v>
      </c>
      <c r="C58" s="26" t="n">
        <v>23.8084</v>
      </c>
      <c r="D58" s="26" t="n">
        <f aca="false">(A58 * $C$297) + $C$298</f>
        <v>23.6858494206766</v>
      </c>
    </row>
    <row r="59" customFormat="false" ht="15.9" hidden="false" customHeight="false" outlineLevel="0" collapsed="false">
      <c r="A59" s="24" t="n">
        <v>38292</v>
      </c>
      <c r="B59" s="25" t="n">
        <v>27.714</v>
      </c>
      <c r="C59" s="26" t="n">
        <v>23.7921</v>
      </c>
      <c r="D59" s="26" t="n">
        <f aca="false">(A59 * $C$297) + $C$298</f>
        <v>23.6833033502162</v>
      </c>
    </row>
    <row r="60" customFormat="false" ht="15.9" hidden="false" customHeight="false" outlineLevel="0" collapsed="false">
      <c r="A60" s="24" t="n">
        <v>38322</v>
      </c>
      <c r="B60" s="25" t="n">
        <v>27.703</v>
      </c>
      <c r="C60" s="26" t="n">
        <v>23.7691</v>
      </c>
      <c r="D60" s="26" t="n">
        <f aca="false">(A60 * $C$297) + $C$298</f>
        <v>23.680839411061</v>
      </c>
    </row>
    <row r="61" customFormat="false" ht="15.9" hidden="false" customHeight="false" outlineLevel="0" collapsed="false">
      <c r="A61" s="24" t="n">
        <v>38353</v>
      </c>
      <c r="B61" s="25" t="n">
        <v>25.191</v>
      </c>
      <c r="C61" s="26" t="n">
        <v>23.7396</v>
      </c>
      <c r="D61" s="26" t="n">
        <f aca="false">(A61 * $C$297) + $C$298</f>
        <v>23.6782933406006</v>
      </c>
    </row>
    <row r="62" customFormat="false" ht="15.9" hidden="false" customHeight="false" outlineLevel="0" collapsed="false">
      <c r="A62" s="24" t="n">
        <v>38384</v>
      </c>
      <c r="B62" s="25" t="n">
        <v>23.7763</v>
      </c>
      <c r="C62" s="26" t="n">
        <v>23.7064</v>
      </c>
      <c r="D62" s="26" t="n">
        <f aca="false">(A62 * $C$297) + $C$298</f>
        <v>23.6757472701402</v>
      </c>
    </row>
    <row r="63" customFormat="false" ht="15.9" hidden="false" customHeight="false" outlineLevel="0" collapsed="false">
      <c r="A63" s="24" t="n">
        <v>38412</v>
      </c>
      <c r="B63" s="25" t="n">
        <v>24.0484</v>
      </c>
      <c r="C63" s="26" t="n">
        <v>23.6733</v>
      </c>
      <c r="D63" s="26" t="n">
        <f aca="false">(A63 * $C$297) + $C$298</f>
        <v>23.6734475935954</v>
      </c>
    </row>
    <row r="64" customFormat="false" ht="15.9" hidden="false" customHeight="false" outlineLevel="0" collapsed="false">
      <c r="A64" s="24" t="n">
        <v>38443</v>
      </c>
      <c r="B64" s="25" t="n">
        <v>25.6316</v>
      </c>
      <c r="C64" s="26" t="n">
        <v>23.6428</v>
      </c>
      <c r="D64" s="26" t="n">
        <f aca="false">(A64 * $C$297) + $C$298</f>
        <v>23.670901523135</v>
      </c>
    </row>
    <row r="65" customFormat="false" ht="15.9" hidden="false" customHeight="false" outlineLevel="0" collapsed="false">
      <c r="A65" s="24" t="n">
        <v>38473</v>
      </c>
      <c r="B65" s="25" t="n">
        <v>25.187</v>
      </c>
      <c r="C65" s="26" t="n">
        <v>23.6146</v>
      </c>
      <c r="D65" s="26" t="n">
        <f aca="false">(A65 * $C$297) + $C$298</f>
        <v>23.6684375839797</v>
      </c>
    </row>
    <row r="66" customFormat="false" ht="15.9" hidden="false" customHeight="false" outlineLevel="0" collapsed="false">
      <c r="A66" s="24" t="n">
        <v>38504</v>
      </c>
      <c r="B66" s="25" t="n">
        <v>22.3366</v>
      </c>
      <c r="C66" s="26" t="n">
        <v>23.5885</v>
      </c>
      <c r="D66" s="26" t="n">
        <f aca="false">(A66 * $C$297) + $C$298</f>
        <v>23.6658915135194</v>
      </c>
    </row>
    <row r="67" customFormat="false" ht="15.9" hidden="false" customHeight="false" outlineLevel="0" collapsed="false">
      <c r="A67" s="24" t="n">
        <v>38534</v>
      </c>
      <c r="B67" s="25" t="n">
        <v>19.7616</v>
      </c>
      <c r="C67" s="26" t="n">
        <v>23.5649</v>
      </c>
      <c r="D67" s="26" t="n">
        <f aca="false">(A67 * $C$297) + $C$298</f>
        <v>23.6634275743641</v>
      </c>
    </row>
    <row r="68" customFormat="false" ht="15.9" hidden="false" customHeight="false" outlineLevel="0" collapsed="false">
      <c r="A68" s="24" t="n">
        <v>38565</v>
      </c>
      <c r="B68" s="25" t="n">
        <v>18.4689</v>
      </c>
      <c r="C68" s="26" t="n">
        <v>23.5435</v>
      </c>
      <c r="D68" s="26" t="n">
        <f aca="false">(A68 * $C$297) + $C$298</f>
        <v>23.6608815039037</v>
      </c>
    </row>
    <row r="69" customFormat="false" ht="15.9" hidden="false" customHeight="false" outlineLevel="0" collapsed="false">
      <c r="A69" s="24" t="n">
        <v>38596</v>
      </c>
      <c r="B69" s="25" t="n">
        <v>19.9083</v>
      </c>
      <c r="C69" s="26" t="n">
        <v>23.5242</v>
      </c>
      <c r="D69" s="26" t="n">
        <f aca="false">(A69 * $C$297) + $C$298</f>
        <v>23.6583354334434</v>
      </c>
    </row>
    <row r="70" customFormat="false" ht="15.9" hidden="false" customHeight="false" outlineLevel="0" collapsed="false">
      <c r="A70" s="24" t="n">
        <v>38626</v>
      </c>
      <c r="B70" s="25" t="n">
        <v>23.5859</v>
      </c>
      <c r="C70" s="26" t="n">
        <v>23.5072</v>
      </c>
      <c r="D70" s="26" t="n">
        <f aca="false">(A70 * $C$297) + $C$298</f>
        <v>23.6558714942881</v>
      </c>
    </row>
    <row r="71" customFormat="false" ht="15.9" hidden="false" customHeight="false" outlineLevel="0" collapsed="false">
      <c r="A71" s="24" t="n">
        <v>38657</v>
      </c>
      <c r="B71" s="25" t="n">
        <v>27.6831</v>
      </c>
      <c r="C71" s="26" t="n">
        <v>23.4946</v>
      </c>
      <c r="D71" s="26" t="n">
        <f aca="false">(A71 * $C$297) + $C$298</f>
        <v>23.6533254238277</v>
      </c>
    </row>
    <row r="72" customFormat="false" ht="15.9" hidden="false" customHeight="false" outlineLevel="0" collapsed="false">
      <c r="A72" s="24" t="n">
        <v>38687</v>
      </c>
      <c r="B72" s="25" t="n">
        <v>27.4538</v>
      </c>
      <c r="C72" s="26" t="n">
        <v>23.4883</v>
      </c>
      <c r="D72" s="26" t="n">
        <f aca="false">(A72 * $C$297) + $C$298</f>
        <v>23.6508614846725</v>
      </c>
    </row>
    <row r="73" customFormat="false" ht="15.9" hidden="false" customHeight="false" outlineLevel="0" collapsed="false">
      <c r="A73" s="24" t="n">
        <v>38718</v>
      </c>
      <c r="B73" s="25" t="n">
        <v>25.0361</v>
      </c>
      <c r="C73" s="26" t="n">
        <v>23.4882</v>
      </c>
      <c r="D73" s="26" t="n">
        <f aca="false">(A73 * $C$297) + $C$298</f>
        <v>23.6483154142121</v>
      </c>
    </row>
    <row r="74" customFormat="false" ht="15.9" hidden="false" customHeight="false" outlineLevel="0" collapsed="false">
      <c r="A74" s="24" t="n">
        <v>38749</v>
      </c>
      <c r="B74" s="25" t="n">
        <v>23.3772</v>
      </c>
      <c r="C74" s="26" t="n">
        <v>23.4923</v>
      </c>
      <c r="D74" s="26" t="n">
        <f aca="false">(A74 * $C$297) + $C$298</f>
        <v>23.6457693437517</v>
      </c>
    </row>
    <row r="75" customFormat="false" ht="15.9" hidden="false" customHeight="false" outlineLevel="0" collapsed="false">
      <c r="A75" s="24" t="n">
        <v>38777</v>
      </c>
      <c r="B75" s="25" t="n">
        <v>23.7268</v>
      </c>
      <c r="C75" s="26" t="n">
        <v>23.4964</v>
      </c>
      <c r="D75" s="26" t="n">
        <f aca="false">(A75 * $C$297) + $C$298</f>
        <v>23.6434696672069</v>
      </c>
    </row>
    <row r="76" customFormat="false" ht="15.9" hidden="false" customHeight="false" outlineLevel="0" collapsed="false">
      <c r="A76" s="24" t="n">
        <v>38808</v>
      </c>
      <c r="B76" s="25" t="n">
        <v>25.2286</v>
      </c>
      <c r="C76" s="26" t="n">
        <v>23.4975</v>
      </c>
      <c r="D76" s="26" t="n">
        <f aca="false">(A76 * $C$297) + $C$298</f>
        <v>23.6409235967465</v>
      </c>
    </row>
    <row r="77" customFormat="false" ht="15.9" hidden="false" customHeight="false" outlineLevel="0" collapsed="false">
      <c r="A77" s="24" t="n">
        <v>38838</v>
      </c>
      <c r="B77" s="25" t="n">
        <v>24.9593</v>
      </c>
      <c r="C77" s="26" t="n">
        <v>23.4954</v>
      </c>
      <c r="D77" s="26" t="n">
        <f aca="false">(A77 * $C$297) + $C$298</f>
        <v>23.6384596575913</v>
      </c>
    </row>
    <row r="78" customFormat="false" ht="15.9" hidden="false" customHeight="false" outlineLevel="0" collapsed="false">
      <c r="A78" s="24" t="n">
        <v>38869</v>
      </c>
      <c r="B78" s="25" t="n">
        <v>22.3598</v>
      </c>
      <c r="C78" s="26" t="n">
        <v>23.4907</v>
      </c>
      <c r="D78" s="26" t="n">
        <f aca="false">(A78 * $C$297) + $C$298</f>
        <v>23.6359135871309</v>
      </c>
    </row>
    <row r="79" customFormat="false" ht="15.9" hidden="false" customHeight="false" outlineLevel="0" collapsed="false">
      <c r="A79" s="24" t="n">
        <v>38899</v>
      </c>
      <c r="B79" s="25" t="n">
        <v>19.7739</v>
      </c>
      <c r="C79" s="26" t="n">
        <v>23.4837</v>
      </c>
      <c r="D79" s="26" t="n">
        <f aca="false">(A79 * $C$297) + $C$298</f>
        <v>23.6334496479756</v>
      </c>
    </row>
    <row r="80" customFormat="false" ht="15.9" hidden="false" customHeight="false" outlineLevel="0" collapsed="false">
      <c r="A80" s="24" t="n">
        <v>38930</v>
      </c>
      <c r="B80" s="25" t="n">
        <v>18.7507</v>
      </c>
      <c r="C80" s="26" t="n">
        <v>23.4763</v>
      </c>
      <c r="D80" s="26" t="n">
        <f aca="false">(A80 * $C$297) + $C$298</f>
        <v>23.6309035775153</v>
      </c>
    </row>
    <row r="81" customFormat="false" ht="15.9" hidden="false" customHeight="false" outlineLevel="0" collapsed="false">
      <c r="A81" s="24" t="n">
        <v>38961</v>
      </c>
      <c r="B81" s="25" t="n">
        <v>20.0319</v>
      </c>
      <c r="C81" s="26" t="n">
        <v>23.4697</v>
      </c>
      <c r="D81" s="26" t="n">
        <f aca="false">(A81 * $C$297) + $C$298</f>
        <v>23.6283575070549</v>
      </c>
    </row>
    <row r="82" customFormat="false" ht="15.9" hidden="false" customHeight="false" outlineLevel="0" collapsed="false">
      <c r="A82" s="24" t="n">
        <v>38991</v>
      </c>
      <c r="B82" s="25" t="n">
        <v>23.6176</v>
      </c>
      <c r="C82" s="26" t="n">
        <v>23.4634</v>
      </c>
      <c r="D82" s="26" t="n">
        <f aca="false">(A82 * $C$297) + $C$298</f>
        <v>23.6258935678996</v>
      </c>
    </row>
    <row r="83" customFormat="false" ht="15.9" hidden="false" customHeight="false" outlineLevel="0" collapsed="false">
      <c r="A83" s="24" t="n">
        <v>39022</v>
      </c>
      <c r="B83" s="25" t="n">
        <v>27.6425</v>
      </c>
      <c r="C83" s="26" t="n">
        <v>23.4564</v>
      </c>
      <c r="D83" s="26" t="n">
        <f aca="false">(A83 * $C$297) + $C$298</f>
        <v>23.6233474974393</v>
      </c>
    </row>
    <row r="84" customFormat="false" ht="15.9" hidden="false" customHeight="false" outlineLevel="0" collapsed="false">
      <c r="A84" s="24" t="n">
        <v>39052</v>
      </c>
      <c r="B84" s="25" t="n">
        <v>27.399</v>
      </c>
      <c r="C84" s="26" t="n">
        <v>23.4487</v>
      </c>
      <c r="D84" s="26" t="n">
        <f aca="false">(A84 * $C$297) + $C$298</f>
        <v>23.620883558284</v>
      </c>
    </row>
    <row r="85" customFormat="false" ht="15.9" hidden="false" customHeight="false" outlineLevel="0" collapsed="false">
      <c r="A85" s="24" t="n">
        <v>39083</v>
      </c>
      <c r="B85" s="25" t="n">
        <v>25.0249</v>
      </c>
      <c r="C85" s="26" t="n">
        <v>23.4418</v>
      </c>
      <c r="D85" s="26" t="n">
        <f aca="false">(A85 * $C$297) + $C$298</f>
        <v>23.6183374878236</v>
      </c>
    </row>
    <row r="86" customFormat="false" ht="15.9" hidden="false" customHeight="false" outlineLevel="0" collapsed="false">
      <c r="A86" s="24" t="n">
        <v>39114</v>
      </c>
      <c r="B86" s="25" t="n">
        <v>23.4476</v>
      </c>
      <c r="C86" s="26" t="n">
        <v>23.4376</v>
      </c>
      <c r="D86" s="26" t="n">
        <f aca="false">(A86 * $C$297) + $C$298</f>
        <v>23.6157914173632</v>
      </c>
    </row>
    <row r="87" customFormat="false" ht="15.9" hidden="false" customHeight="false" outlineLevel="0" collapsed="false">
      <c r="A87" s="24" t="n">
        <v>39142</v>
      </c>
      <c r="B87" s="25" t="n">
        <v>23.6032</v>
      </c>
      <c r="C87" s="26" t="n">
        <v>23.4395</v>
      </c>
      <c r="D87" s="26" t="n">
        <f aca="false">(A87 * $C$297) + $C$298</f>
        <v>23.6134917408184</v>
      </c>
    </row>
    <row r="88" customFormat="false" ht="15.9" hidden="false" customHeight="false" outlineLevel="0" collapsed="false">
      <c r="A88" s="24" t="n">
        <v>39173</v>
      </c>
      <c r="B88" s="25" t="n">
        <v>24.7945</v>
      </c>
      <c r="C88" s="26" t="n">
        <v>23.4504</v>
      </c>
      <c r="D88" s="26" t="n">
        <f aca="false">(A88 * $C$297) + $C$298</f>
        <v>23.610945670358</v>
      </c>
    </row>
    <row r="89" customFormat="false" ht="15.9" hidden="false" customHeight="false" outlineLevel="0" collapsed="false">
      <c r="A89" s="24" t="n">
        <v>39203</v>
      </c>
      <c r="B89" s="25" t="n">
        <v>25.2592</v>
      </c>
      <c r="C89" s="26" t="n">
        <v>23.4713</v>
      </c>
      <c r="D89" s="26" t="n">
        <f aca="false">(A89 * $C$297) + $C$298</f>
        <v>23.6084817312028</v>
      </c>
    </row>
    <row r="90" customFormat="false" ht="15.9" hidden="false" customHeight="false" outlineLevel="0" collapsed="false">
      <c r="A90" s="24" t="n">
        <v>39234</v>
      </c>
      <c r="B90" s="25" t="n">
        <v>22.1642</v>
      </c>
      <c r="C90" s="26" t="n">
        <v>23.5006</v>
      </c>
      <c r="D90" s="26" t="n">
        <f aca="false">(A90 * $C$297) + $C$298</f>
        <v>23.6059356607424</v>
      </c>
    </row>
    <row r="91" customFormat="false" ht="15.9" hidden="false" customHeight="false" outlineLevel="0" collapsed="false">
      <c r="A91" s="24" t="n">
        <v>39264</v>
      </c>
      <c r="B91" s="25" t="n">
        <v>19.4751</v>
      </c>
      <c r="C91" s="26" t="n">
        <v>23.5349</v>
      </c>
      <c r="D91" s="26" t="n">
        <f aca="false">(A91 * $C$297) + $C$298</f>
        <v>23.6034717215872</v>
      </c>
    </row>
    <row r="92" customFormat="false" ht="15.9" hidden="false" customHeight="false" outlineLevel="0" collapsed="false">
      <c r="A92" s="24" t="n">
        <v>39295</v>
      </c>
      <c r="B92" s="25" t="n">
        <v>18.3274</v>
      </c>
      <c r="C92" s="26" t="n">
        <v>23.5697</v>
      </c>
      <c r="D92" s="26" t="n">
        <f aca="false">(A92 * $C$297) + $C$298</f>
        <v>23.6009256511268</v>
      </c>
    </row>
    <row r="93" customFormat="false" ht="15.9" hidden="false" customHeight="false" outlineLevel="0" collapsed="false">
      <c r="A93" s="24" t="n">
        <v>39326</v>
      </c>
      <c r="B93" s="25" t="n">
        <v>19.8579</v>
      </c>
      <c r="C93" s="26" t="n">
        <v>23.6017</v>
      </c>
      <c r="D93" s="26" t="n">
        <f aca="false">(A93 * $C$297) + $C$298</f>
        <v>23.5983795806664</v>
      </c>
    </row>
    <row r="94" customFormat="false" ht="15.9" hidden="false" customHeight="false" outlineLevel="0" collapsed="false">
      <c r="A94" s="24" t="n">
        <v>39356</v>
      </c>
      <c r="B94" s="25" t="n">
        <v>23.8628</v>
      </c>
      <c r="C94" s="26" t="n">
        <v>23.6294</v>
      </c>
      <c r="D94" s="26" t="n">
        <f aca="false">(A94 * $C$297) + $C$298</f>
        <v>23.5959156415112</v>
      </c>
    </row>
    <row r="95" customFormat="false" ht="15.9" hidden="false" customHeight="false" outlineLevel="0" collapsed="false">
      <c r="A95" s="24" t="n">
        <v>39387</v>
      </c>
      <c r="B95" s="25" t="n">
        <v>27.7507</v>
      </c>
      <c r="C95" s="26" t="n">
        <v>23.6522</v>
      </c>
      <c r="D95" s="26" t="n">
        <f aca="false">(A95 * $C$297) + $C$298</f>
        <v>23.5933695710508</v>
      </c>
    </row>
    <row r="96" customFormat="false" ht="15.9" hidden="false" customHeight="false" outlineLevel="0" collapsed="false">
      <c r="A96" s="24" t="n">
        <v>39417</v>
      </c>
      <c r="B96" s="25" t="n">
        <v>28.5442</v>
      </c>
      <c r="C96" s="26" t="n">
        <v>23.6703</v>
      </c>
      <c r="D96" s="26" t="n">
        <f aca="false">(A96 * $C$297) + $C$298</f>
        <v>23.5909056318955</v>
      </c>
    </row>
    <row r="97" customFormat="false" ht="15.9" hidden="false" customHeight="false" outlineLevel="0" collapsed="false">
      <c r="A97" s="24" t="n">
        <v>39448</v>
      </c>
      <c r="B97" s="25" t="n">
        <v>25.8276</v>
      </c>
      <c r="C97" s="26" t="n">
        <v>23.6838</v>
      </c>
      <c r="D97" s="26" t="n">
        <f aca="false">(A97 * $C$297) + $C$298</f>
        <v>23.5883595614351</v>
      </c>
    </row>
    <row r="98" customFormat="false" ht="15.9" hidden="false" customHeight="false" outlineLevel="0" collapsed="false">
      <c r="A98" s="24" t="n">
        <v>39479</v>
      </c>
      <c r="B98" s="25" t="n">
        <v>23.9079</v>
      </c>
      <c r="C98" s="26" t="n">
        <v>23.6927</v>
      </c>
      <c r="D98" s="26" t="n">
        <f aca="false">(A98 * $C$297) + $C$298</f>
        <v>23.5858134909748</v>
      </c>
    </row>
    <row r="99" customFormat="false" ht="15.9" hidden="false" customHeight="false" outlineLevel="0" collapsed="false">
      <c r="A99" s="24" t="n">
        <v>39508</v>
      </c>
      <c r="B99" s="25" t="n">
        <v>23.7438</v>
      </c>
      <c r="C99" s="26" t="n">
        <v>23.697</v>
      </c>
      <c r="D99" s="26" t="n">
        <f aca="false">(A99 * $C$297) + $C$298</f>
        <v>23.5834316831247</v>
      </c>
    </row>
    <row r="100" customFormat="false" ht="15.9" hidden="false" customHeight="false" outlineLevel="0" collapsed="false">
      <c r="A100" s="24" t="n">
        <v>39539</v>
      </c>
      <c r="B100" s="25" t="n">
        <v>25.5378</v>
      </c>
      <c r="C100" s="26" t="n">
        <v>23.6962</v>
      </c>
      <c r="D100" s="26" t="n">
        <f aca="false">(A100 * $C$297) + $C$298</f>
        <v>23.5808856126643</v>
      </c>
    </row>
    <row r="101" customFormat="false" ht="15.9" hidden="false" customHeight="false" outlineLevel="0" collapsed="false">
      <c r="A101" s="24" t="n">
        <v>39569</v>
      </c>
      <c r="B101" s="25" t="n">
        <v>25.1516</v>
      </c>
      <c r="C101" s="26" t="n">
        <v>23.6883</v>
      </c>
      <c r="D101" s="26" t="n">
        <f aca="false">(A101 * $C$297) + $C$298</f>
        <v>23.5784216735091</v>
      </c>
    </row>
    <row r="102" customFormat="false" ht="15.9" hidden="false" customHeight="false" outlineLevel="0" collapsed="false">
      <c r="A102" s="24" t="n">
        <v>39600</v>
      </c>
      <c r="B102" s="25" t="n">
        <v>22.35</v>
      </c>
      <c r="C102" s="26" t="n">
        <v>23.6738</v>
      </c>
      <c r="D102" s="26" t="n">
        <f aca="false">(A102 * $C$297) + $C$298</f>
        <v>23.5758756030487</v>
      </c>
    </row>
    <row r="103" customFormat="false" ht="15.9" hidden="false" customHeight="false" outlineLevel="0" collapsed="false">
      <c r="A103" s="24" t="n">
        <v>39630</v>
      </c>
      <c r="B103" s="25" t="n">
        <v>19.6968</v>
      </c>
      <c r="C103" s="26" t="n">
        <v>23.6565</v>
      </c>
      <c r="D103" s="26" t="n">
        <f aca="false">(A103 * $C$297) + $C$298</f>
        <v>23.5734116638935</v>
      </c>
    </row>
    <row r="104" customFormat="false" ht="15.9" hidden="false" customHeight="false" outlineLevel="0" collapsed="false">
      <c r="A104" s="24" t="n">
        <v>39661</v>
      </c>
      <c r="B104" s="25" t="n">
        <v>18.5676</v>
      </c>
      <c r="C104" s="26" t="n">
        <v>23.6418</v>
      </c>
      <c r="D104" s="26" t="n">
        <f aca="false">(A104 * $C$297) + $C$298</f>
        <v>23.5708655934331</v>
      </c>
    </row>
    <row r="105" customFormat="false" ht="15.9" hidden="false" customHeight="false" outlineLevel="0" collapsed="false">
      <c r="A105" s="24" t="n">
        <v>39692</v>
      </c>
      <c r="B105" s="25" t="n">
        <v>19.6037</v>
      </c>
      <c r="C105" s="26" t="n">
        <v>23.6334</v>
      </c>
      <c r="D105" s="26" t="n">
        <f aca="false">(A105 * $C$297) + $C$298</f>
        <v>23.5683195229727</v>
      </c>
    </row>
    <row r="106" customFormat="false" ht="15.9" hidden="false" customHeight="false" outlineLevel="0" collapsed="false">
      <c r="A106" s="24" t="n">
        <v>39722</v>
      </c>
      <c r="B106" s="25" t="n">
        <v>23.6511</v>
      </c>
      <c r="C106" s="26" t="n">
        <v>23.6325</v>
      </c>
      <c r="D106" s="26" t="n">
        <f aca="false">(A106 * $C$297) + $C$298</f>
        <v>23.5658555838175</v>
      </c>
    </row>
    <row r="107" customFormat="false" ht="15.9" hidden="false" customHeight="false" outlineLevel="0" collapsed="false">
      <c r="A107" s="24" t="n">
        <v>39753</v>
      </c>
      <c r="B107" s="25" t="n">
        <v>27.7646</v>
      </c>
      <c r="C107" s="26" t="n">
        <v>23.6383</v>
      </c>
      <c r="D107" s="26" t="n">
        <f aca="false">(A107 * $C$297) + $C$298</f>
        <v>23.5633095133571</v>
      </c>
    </row>
    <row r="108" customFormat="false" ht="15.9" hidden="false" customHeight="false" outlineLevel="0" collapsed="false">
      <c r="A108" s="24" t="n">
        <v>39783</v>
      </c>
      <c r="B108" s="25" t="n">
        <v>28.0797</v>
      </c>
      <c r="C108" s="26" t="n">
        <v>23.6477</v>
      </c>
      <c r="D108" s="26" t="n">
        <f aca="false">(A108 * $C$297) + $C$298</f>
        <v>23.5608455742019</v>
      </c>
    </row>
    <row r="109" customFormat="false" ht="15.9" hidden="false" customHeight="false" outlineLevel="0" collapsed="false">
      <c r="A109" s="24" t="n">
        <v>39814</v>
      </c>
      <c r="B109" s="25" t="n">
        <v>25.4535</v>
      </c>
      <c r="C109" s="26" t="n">
        <v>23.6573</v>
      </c>
      <c r="D109" s="26" t="n">
        <f aca="false">(A109 * $C$297) + $C$298</f>
        <v>23.5582995037415</v>
      </c>
    </row>
    <row r="110" customFormat="false" ht="15.9" hidden="false" customHeight="false" outlineLevel="0" collapsed="false">
      <c r="A110" s="24" t="n">
        <v>39845</v>
      </c>
      <c r="B110" s="25" t="n">
        <v>23.3972</v>
      </c>
      <c r="C110" s="26" t="n">
        <v>23.6639</v>
      </c>
      <c r="D110" s="26" t="n">
        <f aca="false">(A110 * $C$297) + $C$298</f>
        <v>23.5557534332811</v>
      </c>
    </row>
    <row r="111" customFormat="false" ht="15.9" hidden="false" customHeight="false" outlineLevel="0" collapsed="false">
      <c r="A111" s="24" t="n">
        <v>39873</v>
      </c>
      <c r="B111" s="25" t="n">
        <v>24.0661</v>
      </c>
      <c r="C111" s="26" t="n">
        <v>23.6659</v>
      </c>
      <c r="D111" s="26" t="n">
        <f aca="false">(A111 * $C$297) + $C$298</f>
        <v>23.5534537567362</v>
      </c>
    </row>
    <row r="112" customFormat="false" ht="15.9" hidden="false" customHeight="false" outlineLevel="0" collapsed="false">
      <c r="A112" s="24" t="n">
        <v>39904</v>
      </c>
      <c r="B112" s="25" t="n">
        <v>25.6616</v>
      </c>
      <c r="C112" s="26" t="n">
        <v>23.663</v>
      </c>
      <c r="D112" s="26" t="n">
        <f aca="false">(A112 * $C$297) + $C$298</f>
        <v>23.5509076862758</v>
      </c>
    </row>
    <row r="113" customFormat="false" ht="15.9" hidden="false" customHeight="false" outlineLevel="0" collapsed="false">
      <c r="A113" s="24" t="n">
        <v>39934</v>
      </c>
      <c r="B113" s="25" t="n">
        <v>25.5803</v>
      </c>
      <c r="C113" s="26" t="n">
        <v>23.6569</v>
      </c>
      <c r="D113" s="26" t="n">
        <f aca="false">(A113 * $C$297) + $C$298</f>
        <v>23.5484437471206</v>
      </c>
    </row>
    <row r="114" customFormat="false" ht="15.9" hidden="false" customHeight="false" outlineLevel="0" collapsed="false">
      <c r="A114" s="24" t="n">
        <v>39965</v>
      </c>
      <c r="B114" s="25" t="n">
        <v>22.5891</v>
      </c>
      <c r="C114" s="26" t="n">
        <v>23.6482</v>
      </c>
      <c r="D114" s="26" t="n">
        <f aca="false">(A114 * $C$297) + $C$298</f>
        <v>23.5458976766602</v>
      </c>
    </row>
    <row r="115" customFormat="false" ht="15.9" hidden="false" customHeight="false" outlineLevel="0" collapsed="false">
      <c r="A115" s="24" t="n">
        <v>39995</v>
      </c>
      <c r="B115" s="25" t="n">
        <v>19.6009</v>
      </c>
      <c r="C115" s="26" t="n">
        <v>23.6352</v>
      </c>
      <c r="D115" s="26" t="n">
        <f aca="false">(A115 * $C$297) + $C$298</f>
        <v>23.543433737505</v>
      </c>
    </row>
    <row r="116" customFormat="false" ht="15.9" hidden="false" customHeight="false" outlineLevel="0" collapsed="false">
      <c r="A116" s="24" t="n">
        <v>40026</v>
      </c>
      <c r="B116" s="25" t="n">
        <v>18.578</v>
      </c>
      <c r="C116" s="26" t="n">
        <v>23.6155</v>
      </c>
      <c r="D116" s="26" t="n">
        <f aca="false">(A116 * $C$297) + $C$298</f>
        <v>23.5408876670446</v>
      </c>
    </row>
    <row r="117" customFormat="false" ht="15.9" hidden="false" customHeight="false" outlineLevel="0" collapsed="false">
      <c r="A117" s="24" t="n">
        <v>40057</v>
      </c>
      <c r="B117" s="25" t="n">
        <v>19.8078</v>
      </c>
      <c r="C117" s="26" t="n">
        <v>23.5892</v>
      </c>
      <c r="D117" s="26" t="n">
        <f aca="false">(A117 * $C$297) + $C$298</f>
        <v>23.5383415965842</v>
      </c>
    </row>
    <row r="118" customFormat="false" ht="15.9" hidden="false" customHeight="false" outlineLevel="0" collapsed="false">
      <c r="A118" s="24" t="n">
        <v>40087</v>
      </c>
      <c r="B118" s="25" t="n">
        <v>23.7304</v>
      </c>
      <c r="C118" s="26" t="n">
        <v>23.5577</v>
      </c>
      <c r="D118" s="26" t="n">
        <f aca="false">(A118 * $C$297) + $C$298</f>
        <v>23.535877657429</v>
      </c>
    </row>
    <row r="119" customFormat="false" ht="15.9" hidden="false" customHeight="false" outlineLevel="0" collapsed="false">
      <c r="A119" s="24" t="n">
        <v>40118</v>
      </c>
      <c r="B119" s="25" t="n">
        <v>27.5078</v>
      </c>
      <c r="C119" s="26" t="n">
        <v>23.522</v>
      </c>
      <c r="D119" s="26" t="n">
        <f aca="false">(A119 * $C$297) + $C$298</f>
        <v>23.5333315869686</v>
      </c>
    </row>
    <row r="120" customFormat="false" ht="15.9" hidden="false" customHeight="false" outlineLevel="0" collapsed="false">
      <c r="A120" s="24" t="n">
        <v>40148</v>
      </c>
      <c r="B120" s="25" t="n">
        <v>27.5287</v>
      </c>
      <c r="C120" s="26" t="n">
        <v>23.4832</v>
      </c>
      <c r="D120" s="26" t="n">
        <f aca="false">(A120 * $C$297) + $C$298</f>
        <v>23.5308676478134</v>
      </c>
    </row>
    <row r="121" customFormat="false" ht="15.9" hidden="false" customHeight="false" outlineLevel="0" collapsed="false">
      <c r="A121" s="24" t="n">
        <v>40179</v>
      </c>
      <c r="B121" s="25" t="n">
        <v>25.3563</v>
      </c>
      <c r="C121" s="26" t="n">
        <v>23.4441</v>
      </c>
      <c r="D121" s="26" t="n">
        <f aca="false">(A121 * $C$297) + $C$298</f>
        <v>23.528321577353</v>
      </c>
    </row>
    <row r="122" customFormat="false" ht="15.9" hidden="false" customHeight="false" outlineLevel="0" collapsed="false">
      <c r="A122" s="24" t="n">
        <v>40210</v>
      </c>
      <c r="B122" s="25" t="n">
        <v>23.6103</v>
      </c>
      <c r="C122" s="26" t="n">
        <v>23.409</v>
      </c>
      <c r="D122" s="26" t="n">
        <f aca="false">(A122 * $C$297) + $C$298</f>
        <v>23.5257755068926</v>
      </c>
    </row>
    <row r="123" customFormat="false" ht="15.9" hidden="false" customHeight="false" outlineLevel="0" collapsed="false">
      <c r="A123" s="24" t="n">
        <v>40238</v>
      </c>
      <c r="B123" s="25" t="n">
        <v>24.0059</v>
      </c>
      <c r="C123" s="26" t="n">
        <v>23.3805</v>
      </c>
      <c r="D123" s="26" t="n">
        <f aca="false">(A123 * $C$297) + $C$298</f>
        <v>23.5234758303477</v>
      </c>
    </row>
    <row r="124" customFormat="false" ht="15.9" hidden="false" customHeight="false" outlineLevel="0" collapsed="false">
      <c r="A124" s="24" t="n">
        <v>40269</v>
      </c>
      <c r="B124" s="25" t="n">
        <v>25.0722</v>
      </c>
      <c r="C124" s="26" t="n">
        <v>23.3583</v>
      </c>
      <c r="D124" s="26" t="n">
        <f aca="false">(A124 * $C$297) + $C$298</f>
        <v>23.5209297598873</v>
      </c>
    </row>
    <row r="125" customFormat="false" ht="15.9" hidden="false" customHeight="false" outlineLevel="0" collapsed="false">
      <c r="A125" s="24" t="n">
        <v>40299</v>
      </c>
      <c r="B125" s="25" t="n">
        <v>24.4653</v>
      </c>
      <c r="C125" s="26" t="n">
        <v>23.3416</v>
      </c>
      <c r="D125" s="26" t="n">
        <f aca="false">(A125 * $C$297) + $C$298</f>
        <v>23.5184658207321</v>
      </c>
    </row>
    <row r="126" customFormat="false" ht="15.9" hidden="false" customHeight="false" outlineLevel="0" collapsed="false">
      <c r="A126" s="24" t="n">
        <v>40330</v>
      </c>
      <c r="B126" s="25" t="n">
        <v>21.9087</v>
      </c>
      <c r="C126" s="26" t="n">
        <v>23.3297</v>
      </c>
      <c r="D126" s="26" t="n">
        <f aca="false">(A126 * $C$297) + $C$298</f>
        <v>23.5159197502717</v>
      </c>
    </row>
    <row r="127" customFormat="false" ht="15.9" hidden="false" customHeight="false" outlineLevel="0" collapsed="false">
      <c r="A127" s="24" t="n">
        <v>40360</v>
      </c>
      <c r="B127" s="25" t="n">
        <v>19.219</v>
      </c>
      <c r="C127" s="26" t="n">
        <v>23.3229</v>
      </c>
      <c r="D127" s="26" t="n">
        <f aca="false">(A127 * $C$297) + $C$298</f>
        <v>23.5134558111165</v>
      </c>
    </row>
    <row r="128" customFormat="false" ht="15.9" hidden="false" customHeight="false" outlineLevel="0" collapsed="false">
      <c r="A128" s="24" t="n">
        <v>40391</v>
      </c>
      <c r="B128" s="25" t="n">
        <v>18.3191</v>
      </c>
      <c r="C128" s="26" t="n">
        <v>23.3211</v>
      </c>
      <c r="D128" s="26" t="n">
        <f aca="false">(A128 * $C$297) + $C$298</f>
        <v>23.5109097406561</v>
      </c>
    </row>
    <row r="129" customFormat="false" ht="15.9" hidden="false" customHeight="false" outlineLevel="0" collapsed="false">
      <c r="A129" s="24" t="n">
        <v>40422</v>
      </c>
      <c r="B129" s="25" t="n">
        <v>19.5204</v>
      </c>
      <c r="C129" s="26" t="n">
        <v>23.3232</v>
      </c>
      <c r="D129" s="26" t="n">
        <f aca="false">(A129 * $C$297) + $C$298</f>
        <v>23.5083636701957</v>
      </c>
    </row>
    <row r="130" customFormat="false" ht="15.9" hidden="false" customHeight="false" outlineLevel="0" collapsed="false">
      <c r="A130" s="24" t="n">
        <v>40452</v>
      </c>
      <c r="B130" s="25" t="n">
        <v>23.4169</v>
      </c>
      <c r="C130" s="26" t="n">
        <v>23.3282</v>
      </c>
      <c r="D130" s="26" t="n">
        <f aca="false">(A130 * $C$297) + $C$298</f>
        <v>23.5058997310405</v>
      </c>
    </row>
    <row r="131" customFormat="false" ht="15.9" hidden="false" customHeight="false" outlineLevel="0" collapsed="false">
      <c r="A131" s="24" t="n">
        <v>40483</v>
      </c>
      <c r="B131" s="25" t="n">
        <v>27.4574</v>
      </c>
      <c r="C131" s="26" t="n">
        <v>23.3359</v>
      </c>
      <c r="D131" s="26" t="n">
        <f aca="false">(A131 * $C$297) + $C$298</f>
        <v>23.5033536605801</v>
      </c>
    </row>
    <row r="132" customFormat="false" ht="15.9" hidden="false" customHeight="false" outlineLevel="0" collapsed="false">
      <c r="A132" s="24" t="n">
        <v>40513</v>
      </c>
      <c r="B132" s="25" t="n">
        <v>27.5047</v>
      </c>
      <c r="C132" s="26" t="n">
        <v>23.3466</v>
      </c>
      <c r="D132" s="26" t="n">
        <f aca="false">(A132 * $C$297) + $C$298</f>
        <v>23.5008897214249</v>
      </c>
    </row>
    <row r="133" customFormat="false" ht="15.9" hidden="false" customHeight="false" outlineLevel="0" collapsed="false">
      <c r="A133" s="24" t="n">
        <v>40544</v>
      </c>
      <c r="B133" s="25" t="n">
        <v>25.1016</v>
      </c>
      <c r="C133" s="26" t="n">
        <v>23.3582</v>
      </c>
      <c r="D133" s="26" t="n">
        <f aca="false">(A133 * $C$297) + $C$298</f>
        <v>23.4983436509645</v>
      </c>
    </row>
    <row r="134" customFormat="false" ht="15.9" hidden="false" customHeight="false" outlineLevel="0" collapsed="false">
      <c r="A134" s="24" t="n">
        <v>40575</v>
      </c>
      <c r="B134" s="25" t="n">
        <v>23.6299</v>
      </c>
      <c r="C134" s="26" t="n">
        <v>23.3685</v>
      </c>
      <c r="D134" s="26" t="n">
        <f aca="false">(A134 * $C$297) + $C$298</f>
        <v>23.4957975805041</v>
      </c>
    </row>
    <row r="135" customFormat="false" ht="15.9" hidden="false" customHeight="false" outlineLevel="0" collapsed="false">
      <c r="A135" s="24" t="n">
        <v>40603</v>
      </c>
      <c r="B135" s="25" t="n">
        <v>24.1147</v>
      </c>
      <c r="C135" s="26" t="n">
        <v>23.3766</v>
      </c>
      <c r="D135" s="26" t="n">
        <f aca="false">(A135 * $C$297) + $C$298</f>
        <v>23.4934979039592</v>
      </c>
    </row>
    <row r="136" customFormat="false" ht="15.9" hidden="false" customHeight="false" outlineLevel="0" collapsed="false">
      <c r="A136" s="24" t="n">
        <v>40634</v>
      </c>
      <c r="B136" s="25" t="n">
        <v>25.2497</v>
      </c>
      <c r="C136" s="26" t="n">
        <v>23.3837</v>
      </c>
      <c r="D136" s="26" t="n">
        <f aca="false">(A136 * $C$297) + $C$298</f>
        <v>23.4909518334989</v>
      </c>
    </row>
    <row r="137" customFormat="false" ht="15.9" hidden="false" customHeight="false" outlineLevel="0" collapsed="false">
      <c r="A137" s="24" t="n">
        <v>40664</v>
      </c>
      <c r="B137" s="25" t="n">
        <v>25.0435</v>
      </c>
      <c r="C137" s="26" t="n">
        <v>23.3916</v>
      </c>
      <c r="D137" s="26" t="n">
        <f aca="false">(A137 * $C$297) + $C$298</f>
        <v>23.4884878943436</v>
      </c>
    </row>
    <row r="138" customFormat="false" ht="15.9" hidden="false" customHeight="false" outlineLevel="0" collapsed="false">
      <c r="A138" s="24" t="n">
        <v>40695</v>
      </c>
      <c r="B138" s="25" t="n">
        <v>21.7605</v>
      </c>
      <c r="C138" s="26" t="n">
        <v>23.3999</v>
      </c>
      <c r="D138" s="26" t="n">
        <f aca="false">(A138 * $C$297) + $C$298</f>
        <v>23.4859418238832</v>
      </c>
    </row>
    <row r="139" customFormat="false" ht="15.9" hidden="false" customHeight="false" outlineLevel="0" collapsed="false">
      <c r="A139" s="24" t="n">
        <v>40725</v>
      </c>
      <c r="B139" s="25" t="n">
        <v>19.1715</v>
      </c>
      <c r="C139" s="26" t="n">
        <v>23.4072</v>
      </c>
      <c r="D139" s="26" t="n">
        <f aca="false">(A139 * $C$297) + $C$298</f>
        <v>23.483477884728</v>
      </c>
    </row>
    <row r="140" customFormat="false" ht="15.9" hidden="false" customHeight="false" outlineLevel="0" collapsed="false">
      <c r="A140" s="24" t="n">
        <v>40756</v>
      </c>
      <c r="B140" s="25" t="n">
        <v>18.2968</v>
      </c>
      <c r="C140" s="26" t="n">
        <v>23.4129</v>
      </c>
      <c r="D140" s="26" t="n">
        <f aca="false">(A140 * $C$297) + $C$298</f>
        <v>23.4809318142676</v>
      </c>
    </row>
    <row r="141" customFormat="false" ht="15.9" hidden="false" customHeight="false" outlineLevel="0" collapsed="false">
      <c r="A141" s="24" t="n">
        <v>40787</v>
      </c>
      <c r="B141" s="25" t="n">
        <v>19.8734</v>
      </c>
      <c r="C141" s="26" t="n">
        <v>23.4161</v>
      </c>
      <c r="D141" s="26" t="n">
        <f aca="false">(A141 * $C$297) + $C$298</f>
        <v>23.4783857438072</v>
      </c>
    </row>
    <row r="142" customFormat="false" ht="15.9" hidden="false" customHeight="false" outlineLevel="0" collapsed="false">
      <c r="A142" s="24" t="n">
        <v>40817</v>
      </c>
      <c r="B142" s="25" t="n">
        <v>23.3682</v>
      </c>
      <c r="C142" s="26" t="n">
        <v>23.416</v>
      </c>
      <c r="D142" s="26" t="n">
        <f aca="false">(A142 * $C$297) + $C$298</f>
        <v>23.475921804652</v>
      </c>
    </row>
    <row r="143" customFormat="false" ht="15.9" hidden="false" customHeight="false" outlineLevel="0" collapsed="false">
      <c r="A143" s="24" t="n">
        <v>40848</v>
      </c>
      <c r="B143" s="25" t="n">
        <v>27.5187</v>
      </c>
      <c r="C143" s="26" t="n">
        <v>23.413</v>
      </c>
      <c r="D143" s="26" t="n">
        <f aca="false">(A143 * $C$297) + $C$298</f>
        <v>23.4733757341916</v>
      </c>
    </row>
    <row r="144" customFormat="false" ht="15.9" hidden="false" customHeight="false" outlineLevel="0" collapsed="false">
      <c r="A144" s="24" t="n">
        <v>40878</v>
      </c>
      <c r="B144" s="25" t="n">
        <v>27.6866</v>
      </c>
      <c r="C144" s="26" t="n">
        <v>23.4097</v>
      </c>
      <c r="D144" s="26" t="n">
        <f aca="false">(A144 * $C$297) + $C$298</f>
        <v>23.4709117950364</v>
      </c>
    </row>
    <row r="145" customFormat="false" ht="15.9" hidden="false" customHeight="false" outlineLevel="0" collapsed="false">
      <c r="A145" s="24" t="n">
        <v>40909</v>
      </c>
      <c r="B145" s="25" t="n">
        <v>25.3643</v>
      </c>
      <c r="C145" s="26" t="n">
        <v>23.4087</v>
      </c>
      <c r="D145" s="26" t="n">
        <f aca="false">(A145 * $C$297) + $C$298</f>
        <v>23.468365724576</v>
      </c>
    </row>
    <row r="146" customFormat="false" ht="15.9" hidden="false" customHeight="false" outlineLevel="0" collapsed="false">
      <c r="A146" s="24" t="n">
        <v>40940</v>
      </c>
      <c r="B146" s="25" t="n">
        <v>23.6939</v>
      </c>
      <c r="C146" s="26" t="n">
        <v>23.4107</v>
      </c>
      <c r="D146" s="26" t="n">
        <f aca="false">(A146 * $C$297) + $C$298</f>
        <v>23.4658196541156</v>
      </c>
    </row>
    <row r="147" customFormat="false" ht="15.9" hidden="false" customHeight="false" outlineLevel="0" collapsed="false">
      <c r="A147" s="24" t="n">
        <v>40969</v>
      </c>
      <c r="B147" s="25" t="n">
        <v>23.9849</v>
      </c>
      <c r="C147" s="26" t="n">
        <v>23.4148</v>
      </c>
      <c r="D147" s="26" t="n">
        <f aca="false">(A147 * $C$297) + $C$298</f>
        <v>23.4634378462656</v>
      </c>
    </row>
    <row r="148" customFormat="false" ht="15.9" hidden="false" customHeight="false" outlineLevel="0" collapsed="false">
      <c r="A148" s="24" t="n">
        <v>41000</v>
      </c>
      <c r="B148" s="25" t="n">
        <v>25.2497</v>
      </c>
      <c r="C148" s="26" t="n">
        <v>23.4207</v>
      </c>
      <c r="D148" s="26" t="n">
        <f aca="false">(A148 * $C$297) + $C$298</f>
        <v>23.4608917758052</v>
      </c>
    </row>
    <row r="149" customFormat="false" ht="15.9" hidden="false" customHeight="false" outlineLevel="0" collapsed="false">
      <c r="A149" s="24" t="n">
        <v>41030</v>
      </c>
      <c r="B149" s="25" t="n">
        <v>25.1634</v>
      </c>
      <c r="C149" s="26" t="n">
        <v>23.4283</v>
      </c>
      <c r="D149" s="26" t="n">
        <f aca="false">(A149 * $C$297) + $C$298</f>
        <v>23.45842783665</v>
      </c>
    </row>
    <row r="150" customFormat="false" ht="15.9" hidden="false" customHeight="false" outlineLevel="0" collapsed="false">
      <c r="A150" s="24" t="n">
        <v>41061</v>
      </c>
      <c r="B150" s="25" t="n">
        <v>21.5337</v>
      </c>
      <c r="C150" s="26" t="n">
        <v>23.4397</v>
      </c>
      <c r="D150" s="26" t="n">
        <f aca="false">(A150 * $C$297) + $C$298</f>
        <v>23.4558817661896</v>
      </c>
    </row>
    <row r="151" customFormat="false" ht="15.9" hidden="false" customHeight="false" outlineLevel="0" collapsed="false">
      <c r="A151" s="24" t="n">
        <v>41091</v>
      </c>
      <c r="B151" s="25" t="n">
        <v>19.0036</v>
      </c>
      <c r="C151" s="26" t="n">
        <v>23.4568</v>
      </c>
      <c r="D151" s="26" t="n">
        <f aca="false">(A151 * $C$297) + $C$298</f>
        <v>23.4534178270344</v>
      </c>
    </row>
    <row r="152" customFormat="false" ht="15.9" hidden="false" customHeight="false" outlineLevel="0" collapsed="false">
      <c r="A152" s="24" t="n">
        <v>41122</v>
      </c>
      <c r="B152" s="25" t="n">
        <v>18.2333</v>
      </c>
      <c r="C152" s="26" t="n">
        <v>23.4793</v>
      </c>
      <c r="D152" s="26" t="n">
        <f aca="false">(A152 * $C$297) + $C$298</f>
        <v>23.450871756574</v>
      </c>
    </row>
    <row r="153" customFormat="false" ht="15.9" hidden="false" customHeight="false" outlineLevel="0" collapsed="false">
      <c r="A153" s="24" t="n">
        <v>41153</v>
      </c>
      <c r="B153" s="25" t="n">
        <v>19.9674</v>
      </c>
      <c r="C153" s="26" t="n">
        <v>23.5058</v>
      </c>
      <c r="D153" s="26" t="n">
        <f aca="false">(A153 * $C$297) + $C$298</f>
        <v>23.4483256861136</v>
      </c>
    </row>
    <row r="154" customFormat="false" ht="15.9" hidden="false" customHeight="false" outlineLevel="0" collapsed="false">
      <c r="A154" s="24" t="n">
        <v>41183</v>
      </c>
      <c r="B154" s="25" t="n">
        <v>23.8393</v>
      </c>
      <c r="C154" s="26" t="n">
        <v>23.5362</v>
      </c>
      <c r="D154" s="26" t="n">
        <f aca="false">(A154 * $C$297) + $C$298</f>
        <v>23.4458617469584</v>
      </c>
    </row>
    <row r="155" customFormat="false" ht="15.9" hidden="false" customHeight="false" outlineLevel="0" collapsed="false">
      <c r="A155" s="24" t="n">
        <v>41214</v>
      </c>
      <c r="B155" s="25" t="n">
        <v>27.5642</v>
      </c>
      <c r="C155" s="26" t="n">
        <v>23.5693</v>
      </c>
      <c r="D155" s="26" t="n">
        <f aca="false">(A155 * $C$297) + $C$298</f>
        <v>23.443315676498</v>
      </c>
    </row>
    <row r="156" customFormat="false" ht="15.9" hidden="false" customHeight="false" outlineLevel="0" collapsed="false">
      <c r="A156" s="24" t="n">
        <v>41244</v>
      </c>
      <c r="B156" s="25" t="n">
        <v>27.7227</v>
      </c>
      <c r="C156" s="26" t="n">
        <v>23.6029</v>
      </c>
      <c r="D156" s="26" t="n">
        <f aca="false">(A156 * $C$297) + $C$298</f>
        <v>23.4408517373427</v>
      </c>
    </row>
    <row r="157" customFormat="false" ht="15.9" hidden="false" customHeight="false" outlineLevel="0" collapsed="false">
      <c r="A157" s="24" t="n">
        <v>41275</v>
      </c>
      <c r="B157" s="25" t="n">
        <v>25.398</v>
      </c>
      <c r="C157" s="26" t="n">
        <v>23.6356</v>
      </c>
      <c r="D157" s="26" t="n">
        <f aca="false">(A157 * $C$297) + $C$298</f>
        <v>23.4383056668824</v>
      </c>
    </row>
    <row r="158" customFormat="false" ht="15.9" hidden="false" customHeight="false" outlineLevel="0" collapsed="false">
      <c r="A158" s="24" t="n">
        <v>41306</v>
      </c>
      <c r="B158" s="25" t="n">
        <v>23.7922</v>
      </c>
      <c r="C158" s="26" t="n">
        <v>23.667</v>
      </c>
      <c r="D158" s="26" t="n">
        <f aca="false">(A158 * $C$297) + $C$298</f>
        <v>23.435759596422</v>
      </c>
    </row>
    <row r="159" customFormat="false" ht="15.9" hidden="false" customHeight="false" outlineLevel="0" collapsed="false">
      <c r="A159" s="24" t="n">
        <v>41334</v>
      </c>
      <c r="B159" s="25" t="n">
        <v>24.3338</v>
      </c>
      <c r="C159" s="26" t="n">
        <v>23.6968</v>
      </c>
      <c r="D159" s="26" t="n">
        <f aca="false">(A159 * $C$297) + $C$298</f>
        <v>23.4334599198771</v>
      </c>
    </row>
    <row r="160" customFormat="false" ht="15.9" hidden="false" customHeight="false" outlineLevel="0" collapsed="false">
      <c r="A160" s="24" t="n">
        <v>41365</v>
      </c>
      <c r="B160" s="25" t="n">
        <v>26.2197</v>
      </c>
      <c r="C160" s="26" t="n">
        <v>23.7241</v>
      </c>
      <c r="D160" s="26" t="n">
        <f aca="false">(A160 * $C$297) + $C$298</f>
        <v>23.4309138494167</v>
      </c>
    </row>
    <row r="161" customFormat="false" ht="15.9" hidden="false" customHeight="false" outlineLevel="0" collapsed="false">
      <c r="A161" s="24" t="n">
        <v>41395</v>
      </c>
      <c r="B161" s="25" t="n">
        <v>25.2272</v>
      </c>
      <c r="C161" s="26" t="n">
        <v>23.7472</v>
      </c>
      <c r="D161" s="26" t="n">
        <f aca="false">(A161 * $C$297) + $C$298</f>
        <v>23.4284499102615</v>
      </c>
    </row>
    <row r="162" customFormat="false" ht="15.9" hidden="false" customHeight="false" outlineLevel="0" collapsed="false">
      <c r="A162" s="24" t="n">
        <v>41426</v>
      </c>
      <c r="B162" s="25" t="n">
        <v>22.1892</v>
      </c>
      <c r="C162" s="26" t="n">
        <v>23.7649</v>
      </c>
      <c r="D162" s="26" t="n">
        <f aca="false">(A162 * $C$297) + $C$298</f>
        <v>23.4259038398011</v>
      </c>
    </row>
    <row r="163" customFormat="false" ht="15.9" hidden="false" customHeight="false" outlineLevel="0" collapsed="false">
      <c r="A163" s="24" t="n">
        <v>41456</v>
      </c>
      <c r="B163" s="25" t="n">
        <v>19.5584</v>
      </c>
      <c r="C163" s="26" t="n">
        <v>23.776</v>
      </c>
      <c r="D163" s="26" t="n">
        <f aca="false">(A163 * $C$297) + $C$298</f>
        <v>23.4234399006459</v>
      </c>
    </row>
    <row r="164" customFormat="false" ht="15.9" hidden="false" customHeight="false" outlineLevel="0" collapsed="false">
      <c r="A164" s="24" t="n">
        <v>41487</v>
      </c>
      <c r="B164" s="25" t="n">
        <v>18.7029</v>
      </c>
      <c r="C164" s="26" t="n">
        <v>23.7804</v>
      </c>
      <c r="D164" s="26" t="n">
        <f aca="false">(A164 * $C$297) + $C$298</f>
        <v>23.4208938301855</v>
      </c>
    </row>
    <row r="165" customFormat="false" ht="15.9" hidden="false" customHeight="false" outlineLevel="0" collapsed="false">
      <c r="A165" s="24" t="n">
        <v>41518</v>
      </c>
      <c r="B165" s="25" t="n">
        <v>19.9779</v>
      </c>
      <c r="C165" s="26" t="n">
        <v>23.779</v>
      </c>
      <c r="D165" s="26" t="n">
        <f aca="false">(A165 * $C$297) + $C$298</f>
        <v>23.4183477597251</v>
      </c>
    </row>
    <row r="166" customFormat="false" ht="15.9" hidden="false" customHeight="false" outlineLevel="0" collapsed="false">
      <c r="A166" s="24" t="n">
        <v>41548</v>
      </c>
      <c r="B166" s="25" t="n">
        <v>24.1232</v>
      </c>
      <c r="C166" s="26" t="n">
        <v>23.7728</v>
      </c>
      <c r="D166" s="26" t="n">
        <f aca="false">(A166 * $C$297) + $C$298</f>
        <v>23.4158838205699</v>
      </c>
    </row>
    <row r="167" customFormat="false" ht="15.9" hidden="false" customHeight="false" outlineLevel="0" collapsed="false">
      <c r="A167" s="24" t="n">
        <v>41579</v>
      </c>
      <c r="B167" s="25" t="n">
        <v>28.0946</v>
      </c>
      <c r="C167" s="26" t="n">
        <v>23.7638</v>
      </c>
      <c r="D167" s="26" t="n">
        <f aca="false">(A167 * $C$297) + $C$298</f>
        <v>23.4133377501095</v>
      </c>
    </row>
    <row r="168" customFormat="false" ht="15.9" hidden="false" customHeight="false" outlineLevel="0" collapsed="false">
      <c r="A168" s="24" t="n">
        <v>41609</v>
      </c>
      <c r="B168" s="25" t="n">
        <v>28.114</v>
      </c>
      <c r="C168" s="26" t="n">
        <v>23.7547</v>
      </c>
      <c r="D168" s="26" t="n">
        <f aca="false">(A168 * $C$297) + $C$298</f>
        <v>23.4108738109543</v>
      </c>
    </row>
    <row r="169" customFormat="false" ht="15.9" hidden="false" customHeight="false" outlineLevel="0" collapsed="false">
      <c r="A169" s="24" t="n">
        <v>41640</v>
      </c>
      <c r="B169" s="25" t="n">
        <v>25.5378</v>
      </c>
      <c r="C169" s="26" t="n">
        <v>23.7475</v>
      </c>
      <c r="D169" s="26" t="n">
        <f aca="false">(A169 * $C$297) + $C$298</f>
        <v>23.4083277404939</v>
      </c>
    </row>
    <row r="170" customFormat="false" ht="15.9" hidden="false" customHeight="false" outlineLevel="0" collapsed="false">
      <c r="A170" s="24" t="n">
        <v>41671</v>
      </c>
      <c r="B170" s="25" t="n">
        <v>23.8882</v>
      </c>
      <c r="C170" s="26" t="n">
        <v>23.7429</v>
      </c>
      <c r="D170" s="26" t="n">
        <f aca="false">(A170 * $C$297) + $C$298</f>
        <v>23.4057816700335</v>
      </c>
    </row>
    <row r="171" customFormat="false" ht="15.9" hidden="false" customHeight="false" outlineLevel="0" collapsed="false">
      <c r="A171" s="24" t="n">
        <v>41699</v>
      </c>
      <c r="B171" s="25" t="n">
        <v>23.8247</v>
      </c>
      <c r="C171" s="26" t="n">
        <v>23.7407</v>
      </c>
      <c r="D171" s="26" t="n">
        <f aca="false">(A171 * $C$297) + $C$298</f>
        <v>23.4034819934886</v>
      </c>
    </row>
    <row r="172" customFormat="false" ht="15.9" hidden="false" customHeight="false" outlineLevel="0" collapsed="false">
      <c r="A172" s="24" t="n">
        <v>41730</v>
      </c>
      <c r="B172" s="25" t="n">
        <v>25.4025</v>
      </c>
      <c r="C172" s="26" t="n">
        <v>23.7383</v>
      </c>
      <c r="D172" s="26" t="n">
        <f aca="false">(A172 * $C$297) + $C$298</f>
        <v>23.4009359230282</v>
      </c>
    </row>
    <row r="173" customFormat="false" ht="15.9" hidden="false" customHeight="false" outlineLevel="0" collapsed="false">
      <c r="A173" s="24" t="n">
        <v>41760</v>
      </c>
      <c r="B173" s="25" t="n">
        <v>25.1977</v>
      </c>
      <c r="C173" s="26" t="n">
        <v>23.734</v>
      </c>
      <c r="D173" s="26" t="n">
        <f aca="false">(A173 * $C$297) + $C$298</f>
        <v>23.398471983873</v>
      </c>
    </row>
    <row r="174" customFormat="false" ht="15.9" hidden="false" customHeight="false" outlineLevel="0" collapsed="false">
      <c r="A174" s="24" t="n">
        <v>41791</v>
      </c>
      <c r="B174" s="25" t="n">
        <v>22.4813</v>
      </c>
      <c r="C174" s="26" t="n">
        <v>23.727</v>
      </c>
      <c r="D174" s="26" t="n">
        <f aca="false">(A174 * $C$297) + $C$298</f>
        <v>23.3959259134126</v>
      </c>
    </row>
    <row r="175" customFormat="false" ht="15.9" hidden="false" customHeight="false" outlineLevel="0" collapsed="false">
      <c r="A175" s="24" t="n">
        <v>41821</v>
      </c>
      <c r="B175" s="25" t="n">
        <v>19.667</v>
      </c>
      <c r="C175" s="26" t="n">
        <v>23.7174</v>
      </c>
      <c r="D175" s="26" t="n">
        <f aca="false">(A175 * $C$297) + $C$298</f>
        <v>23.3934619742574</v>
      </c>
    </row>
    <row r="176" customFormat="false" ht="15.9" hidden="false" customHeight="false" outlineLevel="0" collapsed="false">
      <c r="A176" s="24" t="n">
        <v>41852</v>
      </c>
      <c r="B176" s="25" t="n">
        <v>18.7249</v>
      </c>
      <c r="C176" s="26" t="n">
        <v>23.7064</v>
      </c>
      <c r="D176" s="26" t="n">
        <f aca="false">(A176 * $C$297) + $C$298</f>
        <v>23.390915903797</v>
      </c>
    </row>
    <row r="177" customFormat="false" ht="15.9" hidden="false" customHeight="false" outlineLevel="0" collapsed="false">
      <c r="A177" s="24" t="n">
        <v>41883</v>
      </c>
      <c r="B177" s="25" t="n">
        <v>20.0627</v>
      </c>
      <c r="C177" s="26" t="n">
        <v>23.6941</v>
      </c>
      <c r="D177" s="26" t="n">
        <f aca="false">(A177 * $C$297) + $C$298</f>
        <v>23.3883698333366</v>
      </c>
    </row>
    <row r="178" customFormat="false" ht="15.9" hidden="false" customHeight="false" outlineLevel="0" collapsed="false">
      <c r="A178" s="24" t="n">
        <v>41913</v>
      </c>
      <c r="B178" s="25" t="n">
        <v>23.9737</v>
      </c>
      <c r="C178" s="26" t="n">
        <v>23.6794</v>
      </c>
      <c r="D178" s="26" t="n">
        <f aca="false">(A178 * $C$297) + $C$298</f>
        <v>23.3859058941814</v>
      </c>
    </row>
    <row r="179" customFormat="false" ht="15.9" hidden="false" customHeight="false" outlineLevel="0" collapsed="false">
      <c r="A179" s="24" t="n">
        <v>41944</v>
      </c>
      <c r="B179" s="25" t="n">
        <v>27.7938</v>
      </c>
      <c r="C179" s="26" t="n">
        <v>23.6604</v>
      </c>
      <c r="D179" s="26" t="n">
        <f aca="false">(A179 * $C$297) + $C$298</f>
        <v>23.383359823721</v>
      </c>
    </row>
    <row r="180" customFormat="false" ht="15.9" hidden="false" customHeight="false" outlineLevel="0" collapsed="false">
      <c r="A180" s="24" t="n">
        <v>41974</v>
      </c>
      <c r="B180" s="25" t="n">
        <v>28.2008</v>
      </c>
      <c r="C180" s="26" t="n">
        <v>23.636</v>
      </c>
      <c r="D180" s="26" t="n">
        <f aca="false">(A180 * $C$297) + $C$298</f>
        <v>23.3808958845658</v>
      </c>
    </row>
    <row r="181" customFormat="false" ht="15.9" hidden="false" customHeight="false" outlineLevel="0" collapsed="false">
      <c r="A181" s="24" t="n">
        <v>42005</v>
      </c>
      <c r="B181" s="25" t="n">
        <v>25.5659</v>
      </c>
      <c r="C181" s="26" t="n">
        <v>23.6061</v>
      </c>
      <c r="D181" s="26" t="n">
        <f aca="false">(A181 * $C$297) + $C$298</f>
        <v>23.3783498141054</v>
      </c>
    </row>
    <row r="182" customFormat="false" ht="15.9" hidden="false" customHeight="false" outlineLevel="0" collapsed="false">
      <c r="A182" s="24" t="n">
        <v>42036</v>
      </c>
      <c r="B182" s="25" t="n">
        <v>23.5418</v>
      </c>
      <c r="C182" s="26" t="n">
        <v>23.5717</v>
      </c>
      <c r="D182" s="26" t="n">
        <f aca="false">(A182 * $C$297) + $C$298</f>
        <v>23.375803743645</v>
      </c>
    </row>
    <row r="183" customFormat="false" ht="15.9" hidden="false" customHeight="false" outlineLevel="0" collapsed="false">
      <c r="A183" s="24" t="n">
        <v>42064</v>
      </c>
      <c r="B183" s="25" t="n">
        <v>23.5497</v>
      </c>
      <c r="C183" s="26" t="n">
        <v>23.5343</v>
      </c>
      <c r="D183" s="26" t="n">
        <f aca="false">(A183 * $C$297) + $C$298</f>
        <v>23.3735040671001</v>
      </c>
    </row>
    <row r="184" customFormat="false" ht="15.9" hidden="false" customHeight="false" outlineLevel="0" collapsed="false">
      <c r="A184" s="24" t="n">
        <v>42095</v>
      </c>
      <c r="B184" s="25" t="n">
        <v>25.3546</v>
      </c>
      <c r="C184" s="26" t="n">
        <v>23.4957</v>
      </c>
      <c r="D184" s="26" t="n">
        <f aca="false">(A184 * $C$297) + $C$298</f>
        <v>23.3709579966397</v>
      </c>
    </row>
    <row r="185" customFormat="false" ht="15.9" hidden="false" customHeight="false" outlineLevel="0" collapsed="false">
      <c r="A185" s="24" t="n">
        <v>42125</v>
      </c>
      <c r="B185" s="25" t="n">
        <v>25.1607</v>
      </c>
      <c r="C185" s="26" t="n">
        <v>23.4564</v>
      </c>
      <c r="D185" s="26" t="n">
        <f aca="false">(A185 * $C$297) + $C$298</f>
        <v>23.3684940574845</v>
      </c>
    </row>
    <row r="186" customFormat="false" ht="15.9" hidden="false" customHeight="false" outlineLevel="0" collapsed="false">
      <c r="A186" s="24" t="n">
        <v>42156</v>
      </c>
      <c r="B186" s="25" t="n">
        <v>21.9837</v>
      </c>
      <c r="C186" s="26" t="n">
        <v>23.4155</v>
      </c>
      <c r="D186" s="26" t="n">
        <f aca="false">(A186 * $C$297) + $C$298</f>
        <v>23.3659479870241</v>
      </c>
    </row>
    <row r="187" customFormat="false" ht="15.9" hidden="false" customHeight="false" outlineLevel="0" collapsed="false">
      <c r="A187" s="24" t="n">
        <v>42186</v>
      </c>
      <c r="B187" s="25" t="n">
        <v>19.3427</v>
      </c>
      <c r="C187" s="26" t="n">
        <v>23.372</v>
      </c>
      <c r="D187" s="26" t="n">
        <f aca="false">(A187 * $C$297) + $C$298</f>
        <v>23.3634840478689</v>
      </c>
    </row>
    <row r="188" customFormat="false" ht="15.9" hidden="false" customHeight="false" outlineLevel="0" collapsed="false">
      <c r="A188" s="24" t="n">
        <v>42217</v>
      </c>
      <c r="B188" s="25" t="n">
        <v>18.3572</v>
      </c>
      <c r="C188" s="26" t="n">
        <v>23.3255</v>
      </c>
      <c r="D188" s="26" t="n">
        <f aca="false">(A188 * $C$297) + $C$298</f>
        <v>23.3609379774085</v>
      </c>
    </row>
    <row r="189" customFormat="false" ht="15.9" hidden="false" customHeight="false" outlineLevel="0" collapsed="false">
      <c r="A189" s="24" t="n">
        <v>42248</v>
      </c>
      <c r="B189" s="25" t="n">
        <v>19.6598</v>
      </c>
      <c r="C189" s="26" t="n">
        <v>23.2769</v>
      </c>
      <c r="D189" s="26" t="n">
        <f aca="false">(A189 * $C$297) + $C$298</f>
        <v>23.3583919069481</v>
      </c>
    </row>
    <row r="190" customFormat="false" ht="15.9" hidden="false" customHeight="false" outlineLevel="0" collapsed="false">
      <c r="A190" s="24" t="n">
        <v>42278</v>
      </c>
      <c r="B190" s="25" t="n">
        <v>23.295</v>
      </c>
      <c r="C190" s="26" t="n">
        <v>23.2298</v>
      </c>
      <c r="D190" s="26" t="n">
        <f aca="false">(A190 * $C$297) + $C$298</f>
        <v>23.3559279677929</v>
      </c>
    </row>
    <row r="191" customFormat="false" ht="15.9" hidden="false" customHeight="false" outlineLevel="0" collapsed="false">
      <c r="A191" s="24" t="n">
        <v>42309</v>
      </c>
      <c r="B191" s="25" t="n">
        <v>27.4396</v>
      </c>
      <c r="C191" s="26" t="n">
        <v>23.1881</v>
      </c>
      <c r="D191" s="26" t="n">
        <f aca="false">(A191 * $C$297) + $C$298</f>
        <v>23.3533818973325</v>
      </c>
    </row>
    <row r="192" customFormat="false" ht="15.9" hidden="false" customHeight="false" outlineLevel="0" collapsed="false">
      <c r="A192" s="24" t="n">
        <v>42339</v>
      </c>
      <c r="B192" s="25" t="n">
        <v>27.1922</v>
      </c>
      <c r="C192" s="26" t="n">
        <v>23.1531</v>
      </c>
      <c r="D192" s="26" t="n">
        <f aca="false">(A192 * $C$297) + $C$298</f>
        <v>23.3509179581773</v>
      </c>
    </row>
    <row r="193" customFormat="false" ht="15.9" hidden="false" customHeight="false" outlineLevel="0" collapsed="false">
      <c r="A193" s="24" t="n">
        <v>42370</v>
      </c>
      <c r="B193" s="25" t="n">
        <v>25.0465</v>
      </c>
      <c r="C193" s="26" t="n">
        <v>23.1244</v>
      </c>
      <c r="D193" s="26" t="n">
        <f aca="false">(A193 * $C$297) + $C$298</f>
        <v>23.3483718877169</v>
      </c>
    </row>
    <row r="194" customFormat="false" ht="15.9" hidden="false" customHeight="false" outlineLevel="0" collapsed="false">
      <c r="A194" s="24" t="n">
        <v>42401</v>
      </c>
      <c r="B194" s="25" t="n">
        <v>23.1247</v>
      </c>
      <c r="C194" s="26" t="n">
        <v>23.1005</v>
      </c>
      <c r="D194" s="26" t="n">
        <f aca="false">(A194 * $C$297) + $C$298</f>
        <v>23.3458258172565</v>
      </c>
    </row>
    <row r="195" customFormat="false" ht="15.9" hidden="false" customHeight="false" outlineLevel="0" collapsed="false">
      <c r="A195" s="24" t="n">
        <v>42430</v>
      </c>
      <c r="B195" s="25" t="n">
        <v>23.0036</v>
      </c>
      <c r="C195" s="26" t="n">
        <v>23.0797</v>
      </c>
      <c r="D195" s="26" t="n">
        <f aca="false">(A195 * $C$297) + $C$298</f>
        <v>23.3434440094064</v>
      </c>
    </row>
    <row r="196" customFormat="false" ht="15.9" hidden="false" customHeight="false" outlineLevel="0" collapsed="false">
      <c r="A196" s="24" t="n">
        <v>42461</v>
      </c>
      <c r="B196" s="25" t="n">
        <v>24.8749</v>
      </c>
      <c r="C196" s="26" t="n">
        <v>23.0614</v>
      </c>
      <c r="D196" s="26" t="n">
        <f aca="false">(A196 * $C$297) + $C$298</f>
        <v>23.3408979389461</v>
      </c>
    </row>
    <row r="197" customFormat="false" ht="15.9" hidden="false" customHeight="false" outlineLevel="0" collapsed="false">
      <c r="A197" s="24" t="n">
        <v>42491</v>
      </c>
      <c r="B197" s="25" t="n">
        <v>24.2756</v>
      </c>
      <c r="C197" s="26" t="n">
        <v>23.0461</v>
      </c>
      <c r="D197" s="26" t="n">
        <f aca="false">(A197 * $C$297) + $C$298</f>
        <v>23.3384339997908</v>
      </c>
    </row>
    <row r="198" customFormat="false" ht="15.9" hidden="false" customHeight="false" outlineLevel="0" collapsed="false">
      <c r="A198" s="24" t="n">
        <v>42522</v>
      </c>
      <c r="B198" s="25" t="n">
        <v>21.65</v>
      </c>
      <c r="C198" s="26" t="n">
        <v>23.0342</v>
      </c>
      <c r="D198" s="26" t="n">
        <f aca="false">(A198 * $C$297) + $C$298</f>
        <v>23.3358879293304</v>
      </c>
    </row>
    <row r="199" customFormat="false" ht="15.9" hidden="false" customHeight="false" outlineLevel="0" collapsed="false">
      <c r="A199" s="24" t="n">
        <v>42552</v>
      </c>
      <c r="B199" s="25" t="n">
        <v>19.3093</v>
      </c>
      <c r="C199" s="26" t="n">
        <v>23.0271</v>
      </c>
      <c r="D199" s="26" t="n">
        <f aca="false">(A199 * $C$297) + $C$298</f>
        <v>23.3334239901752</v>
      </c>
    </row>
    <row r="200" customFormat="false" ht="15.9" hidden="false" customHeight="false" outlineLevel="0" collapsed="false">
      <c r="A200" s="24" t="n">
        <v>42583</v>
      </c>
      <c r="B200" s="25" t="n">
        <v>18.4903</v>
      </c>
      <c r="C200" s="26" t="n">
        <v>23.0276</v>
      </c>
      <c r="D200" s="26" t="n">
        <f aca="false">(A200 * $C$297) + $C$298</f>
        <v>23.3308779197148</v>
      </c>
    </row>
    <row r="201" customFormat="false" ht="15.9" hidden="false" customHeight="false" outlineLevel="0" collapsed="false">
      <c r="A201" s="24" t="n">
        <v>42614</v>
      </c>
      <c r="B201" s="25" t="n">
        <v>19.5459</v>
      </c>
      <c r="C201" s="26" t="n">
        <v>23.0382</v>
      </c>
      <c r="D201" s="26" t="n">
        <f aca="false">(A201 * $C$297) + $C$298</f>
        <v>23.3283318492544</v>
      </c>
    </row>
    <row r="202" customFormat="false" ht="15.9" hidden="false" customHeight="false" outlineLevel="0" collapsed="false">
      <c r="A202" s="24" t="n">
        <v>42644</v>
      </c>
      <c r="B202" s="25" t="n">
        <v>23.1236</v>
      </c>
      <c r="C202" s="26" t="n">
        <v>23.0588</v>
      </c>
      <c r="D202" s="26" t="n">
        <f aca="false">(A202 * $C$297) + $C$298</f>
        <v>23.3258679100992</v>
      </c>
    </row>
    <row r="203" customFormat="false" ht="15.9" hidden="false" customHeight="false" outlineLevel="0" collapsed="false">
      <c r="A203" s="24" t="n">
        <v>42675</v>
      </c>
      <c r="B203" s="25" t="n">
        <v>26.5549</v>
      </c>
      <c r="C203" s="26" t="n">
        <v>23.0856</v>
      </c>
      <c r="D203" s="26" t="n">
        <f aca="false">(A203 * $C$297) + $C$298</f>
        <v>23.3233218396388</v>
      </c>
    </row>
    <row r="204" customFormat="false" ht="15.9" hidden="false" customHeight="false" outlineLevel="0" collapsed="false">
      <c r="A204" s="24" t="n">
        <v>42705</v>
      </c>
      <c r="B204" s="25" t="n">
        <v>26.6464</v>
      </c>
      <c r="C204" s="26" t="n">
        <v>23.1143</v>
      </c>
      <c r="D204" s="26" t="n">
        <f aca="false">(A204 * $C$297) + $C$298</f>
        <v>23.3208579004836</v>
      </c>
    </row>
    <row r="205" customFormat="false" ht="15.9" hidden="false" customHeight="false" outlineLevel="0" collapsed="false">
      <c r="A205" s="24" t="n">
        <v>42736</v>
      </c>
      <c r="B205" s="25" t="n">
        <v>25.0041</v>
      </c>
      <c r="C205" s="26" t="n">
        <v>23.1408</v>
      </c>
      <c r="D205" s="26" t="n">
        <f aca="false">(A205 * $C$297) + $C$298</f>
        <v>23.3183118300232</v>
      </c>
    </row>
    <row r="206" customFormat="false" ht="15.9" hidden="false" customHeight="false" outlineLevel="0" collapsed="false">
      <c r="A206" s="24" t="n">
        <v>42767</v>
      </c>
      <c r="B206" s="25" t="n">
        <v>23.3672</v>
      </c>
      <c r="C206" s="26" t="n">
        <v>23.163</v>
      </c>
      <c r="D206" s="26" t="n">
        <f aca="false">(A206 * $C$297) + $C$298</f>
        <v>23.3157657595628</v>
      </c>
    </row>
    <row r="207" customFormat="false" ht="15.9" hidden="false" customHeight="false" outlineLevel="0" collapsed="false">
      <c r="A207" s="24" t="n">
        <v>42795</v>
      </c>
      <c r="B207" s="25" t="n">
        <v>23.2772</v>
      </c>
      <c r="C207" s="26" t="n">
        <v>23.18</v>
      </c>
      <c r="D207" s="26" t="n">
        <f aca="false">(A207 * $C$297) + $C$298</f>
        <v>23.313466083018</v>
      </c>
    </row>
    <row r="208" customFormat="false" ht="15.9" hidden="false" customHeight="false" outlineLevel="0" collapsed="false">
      <c r="A208" s="24" t="n">
        <v>42826</v>
      </c>
      <c r="B208" s="25" t="n">
        <v>25.013</v>
      </c>
      <c r="C208" s="26" t="n">
        <v>23.1919</v>
      </c>
      <c r="D208" s="26" t="n">
        <f aca="false">(A208 * $C$297) + $C$298</f>
        <v>23.3109200125576</v>
      </c>
    </row>
    <row r="209" customFormat="false" ht="15.9" hidden="false" customHeight="false" outlineLevel="0" collapsed="false">
      <c r="A209" s="24" t="n">
        <v>42856</v>
      </c>
      <c r="B209" s="25" t="n">
        <v>25.2889</v>
      </c>
      <c r="C209" s="26" t="n">
        <v>23.2011</v>
      </c>
      <c r="D209" s="26" t="n">
        <f aca="false">(A209 * $C$297) + $C$298</f>
        <v>23.3084560734023</v>
      </c>
    </row>
    <row r="210" customFormat="false" ht="15.9" hidden="false" customHeight="false" outlineLevel="0" collapsed="false">
      <c r="A210" s="24" t="n">
        <v>42887</v>
      </c>
      <c r="B210" s="25" t="n">
        <v>22.4252</v>
      </c>
      <c r="C210" s="26" t="n">
        <v>23.2122</v>
      </c>
      <c r="D210" s="26" t="n">
        <f aca="false">(A210 * $C$297) + $C$298</f>
        <v>23.305910002942</v>
      </c>
    </row>
    <row r="211" customFormat="false" ht="15.9" hidden="false" customHeight="false" outlineLevel="0" collapsed="false">
      <c r="A211" s="24" t="n">
        <v>42917</v>
      </c>
      <c r="B211" s="25" t="n">
        <v>19.6683</v>
      </c>
      <c r="C211" s="26" t="n">
        <v>23.2277</v>
      </c>
      <c r="D211" s="26" t="n">
        <f aca="false">(A211 * $C$297) + $C$298</f>
        <v>23.3034460637867</v>
      </c>
    </row>
    <row r="212" customFormat="false" ht="15.9" hidden="false" customHeight="false" outlineLevel="0" collapsed="false">
      <c r="A212" s="24" t="n">
        <v>42948</v>
      </c>
      <c r="B212" s="25" t="n">
        <v>18.3281</v>
      </c>
      <c r="C212" s="26" t="n">
        <v>23.2473</v>
      </c>
      <c r="D212" s="26" t="n">
        <f aca="false">(A212 * $C$297) + $C$298</f>
        <v>23.3008999933263</v>
      </c>
    </row>
    <row r="213" customFormat="false" ht="15.9" hidden="false" customHeight="false" outlineLevel="0" collapsed="false">
      <c r="A213" s="24" t="n">
        <v>42979</v>
      </c>
      <c r="B213" s="25" t="n">
        <v>19.6434</v>
      </c>
      <c r="C213" s="26" t="n">
        <v>23.2685</v>
      </c>
      <c r="D213" s="26" t="n">
        <f aca="false">(A213 * $C$297) + $C$298</f>
        <v>23.2983539228659</v>
      </c>
    </row>
    <row r="214" customFormat="false" ht="15.9" hidden="false" customHeight="false" outlineLevel="0" collapsed="false">
      <c r="A214" s="24" t="n">
        <v>43009</v>
      </c>
      <c r="B214" s="25" t="n">
        <v>23.1622</v>
      </c>
      <c r="C214" s="26" t="n">
        <v>23.288</v>
      </c>
      <c r="D214" s="26" t="n">
        <f aca="false">(A214 * $C$297) + $C$298</f>
        <v>23.2958899837107</v>
      </c>
    </row>
    <row r="215" customFormat="false" ht="15.9" hidden="false" customHeight="false" outlineLevel="0" collapsed="false">
      <c r="A215" s="24" t="n">
        <v>43040</v>
      </c>
      <c r="B215" s="25" t="n">
        <v>26.9108</v>
      </c>
      <c r="C215" s="26" t="n">
        <v>23.3042</v>
      </c>
      <c r="D215" s="26" t="n">
        <f aca="false">(A215 * $C$297) + $C$298</f>
        <v>23.2933439132503</v>
      </c>
    </row>
    <row r="216" customFormat="false" ht="15.9" hidden="false" customHeight="false" outlineLevel="0" collapsed="false">
      <c r="A216" s="24" t="n">
        <v>43070</v>
      </c>
      <c r="B216" s="25" t="n">
        <v>26.8558</v>
      </c>
      <c r="C216" s="26" t="n">
        <v>23.316</v>
      </c>
      <c r="D216" s="26" t="n">
        <f aca="false">(A216 * $C$297) + $C$298</f>
        <v>23.2908799740951</v>
      </c>
    </row>
    <row r="217" customFormat="false" ht="15.9" hidden="false" customHeight="false" outlineLevel="0" collapsed="false">
      <c r="A217" s="24" t="n">
        <v>43101</v>
      </c>
      <c r="B217" s="25" t="n">
        <v>24.8285</v>
      </c>
      <c r="C217" s="26" t="n">
        <v>23.3227</v>
      </c>
      <c r="D217" s="26" t="n">
        <f aca="false">(A217 * $C$297) + $C$298</f>
        <v>23.2883339036347</v>
      </c>
    </row>
    <row r="218" customFormat="false" ht="15.9" hidden="false" customHeight="false" outlineLevel="0" collapsed="false">
      <c r="A218" s="24" t="n">
        <v>43132</v>
      </c>
      <c r="B218" s="25" t="n">
        <v>22.9686</v>
      </c>
      <c r="C218" s="26" t="n">
        <v>23.3239</v>
      </c>
      <c r="D218" s="26" t="n">
        <f aca="false">(A218 * $C$297) + $C$298</f>
        <v>23.2857878331743</v>
      </c>
    </row>
    <row r="219" customFormat="false" ht="15.9" hidden="false" customHeight="false" outlineLevel="0" collapsed="false">
      <c r="A219" s="24" t="n">
        <v>43160</v>
      </c>
      <c r="B219" s="25" t="n">
        <v>23.8681</v>
      </c>
      <c r="C219" s="26" t="n">
        <v>23.3219</v>
      </c>
      <c r="D219" s="26" t="n">
        <f aca="false">(A219 * $C$297) + $C$298</f>
        <v>23.2834881566295</v>
      </c>
    </row>
    <row r="220" customFormat="false" ht="15.9" hidden="false" customHeight="false" outlineLevel="0" collapsed="false">
      <c r="A220" s="24" t="n">
        <v>43191</v>
      </c>
      <c r="B220" s="25" t="n">
        <v>25.6679</v>
      </c>
      <c r="C220" s="26" t="n">
        <v>23.3204</v>
      </c>
      <c r="D220" s="26" t="n">
        <f aca="false">(A220 * $C$297) + $C$298</f>
        <v>23.2809420861691</v>
      </c>
    </row>
    <row r="221" customFormat="false" ht="15.9" hidden="false" customHeight="false" outlineLevel="0" collapsed="false">
      <c r="A221" s="24" t="n">
        <v>43221</v>
      </c>
      <c r="B221" s="25" t="n">
        <v>25.7252</v>
      </c>
      <c r="C221" s="26" t="n">
        <v>23.3214</v>
      </c>
      <c r="D221" s="26" t="n">
        <f aca="false">(A221 * $C$297) + $C$298</f>
        <v>23.2784781470139</v>
      </c>
    </row>
    <row r="222" customFormat="false" ht="15.9" hidden="false" customHeight="false" outlineLevel="0" collapsed="false">
      <c r="A222" s="24" t="n">
        <v>43252</v>
      </c>
      <c r="B222" s="25" t="n">
        <v>22.4228</v>
      </c>
      <c r="C222" s="26" t="n">
        <v>23.3235</v>
      </c>
      <c r="D222" s="26" t="n">
        <f aca="false">(A222 * $C$297) + $C$298</f>
        <v>23.2759320765535</v>
      </c>
    </row>
    <row r="223" customFormat="false" ht="15.9" hidden="false" customHeight="false" outlineLevel="0" collapsed="false">
      <c r="A223" s="24" t="n">
        <v>43282</v>
      </c>
      <c r="B223" s="25" t="n">
        <v>19.507</v>
      </c>
      <c r="C223" s="26" t="n">
        <v>23.3224</v>
      </c>
      <c r="D223" s="26" t="n">
        <f aca="false">(A223 * $C$297) + $C$298</f>
        <v>23.2734681373982</v>
      </c>
    </row>
    <row r="224" customFormat="false" ht="15.9" hidden="false" customHeight="false" outlineLevel="0" collapsed="false">
      <c r="A224" s="24" t="n">
        <v>43313</v>
      </c>
      <c r="B224" s="25" t="n">
        <v>18.2475</v>
      </c>
      <c r="C224" s="26" t="n">
        <v>23.3145</v>
      </c>
      <c r="D224" s="26" t="n">
        <f aca="false">(A224 * $C$297) + $C$298</f>
        <v>23.2709220669379</v>
      </c>
    </row>
    <row r="225" customFormat="false" ht="15.9" hidden="false" customHeight="false" outlineLevel="0" collapsed="false">
      <c r="A225" s="24" t="n">
        <v>43344</v>
      </c>
      <c r="B225" s="25" t="n">
        <v>19.7003</v>
      </c>
      <c r="C225" s="26" t="n">
        <v>23.2982</v>
      </c>
      <c r="D225" s="26" t="n">
        <f aca="false">(A225 * $C$297) + $C$298</f>
        <v>23.2683759964775</v>
      </c>
    </row>
    <row r="226" customFormat="false" ht="15.9" hidden="false" customHeight="false" outlineLevel="0" collapsed="false">
      <c r="A226" s="24" t="n">
        <v>43374</v>
      </c>
      <c r="B226" s="25" t="n">
        <v>23.3376</v>
      </c>
      <c r="C226" s="26" t="n">
        <v>23.2739</v>
      </c>
      <c r="D226" s="26" t="n">
        <f aca="false">(A226 * $C$297) + $C$298</f>
        <v>23.2659120573222</v>
      </c>
    </row>
    <row r="227" customFormat="false" ht="15.9" hidden="false" customHeight="false" outlineLevel="0" collapsed="false">
      <c r="A227" s="24" t="n">
        <v>43405</v>
      </c>
      <c r="B227" s="25" t="n">
        <v>26.9049</v>
      </c>
      <c r="C227" s="26" t="n">
        <v>23.2441</v>
      </c>
      <c r="D227" s="26" t="n">
        <f aca="false">(A227 * $C$297) + $C$298</f>
        <v>23.2633659868618</v>
      </c>
    </row>
    <row r="228" customFormat="false" ht="15.9" hidden="false" customHeight="false" outlineLevel="0" collapsed="false">
      <c r="A228" s="24" t="n">
        <v>43435</v>
      </c>
      <c r="B228" s="25" t="n">
        <v>26.7827</v>
      </c>
      <c r="C228" s="26" t="n">
        <v>23.2128</v>
      </c>
      <c r="D228" s="26" t="n">
        <f aca="false">(A228 * $C$297) + $C$298</f>
        <v>23.2609020477066</v>
      </c>
    </row>
    <row r="229" customFormat="false" ht="15.9" hidden="false" customHeight="false" outlineLevel="0" collapsed="false">
      <c r="A229" s="24" t="n">
        <v>43466</v>
      </c>
      <c r="B229" s="25" t="n">
        <v>24.9149</v>
      </c>
      <c r="C229" s="26" t="n">
        <v>23.1854</v>
      </c>
      <c r="D229" s="26" t="n">
        <f aca="false">(A229 * $C$297) + $C$298</f>
        <v>23.2583559772462</v>
      </c>
    </row>
    <row r="230" customFormat="false" ht="15.9" hidden="false" customHeight="false" outlineLevel="0" collapsed="false">
      <c r="A230" s="24" t="n">
        <v>43497</v>
      </c>
      <c r="B230" s="25" t="n">
        <v>23.4188</v>
      </c>
      <c r="C230" s="26" t="n">
        <v>23.1667</v>
      </c>
      <c r="D230" s="26" t="n">
        <f aca="false">(A230 * $C$297) + $C$298</f>
        <v>23.2558099067858</v>
      </c>
    </row>
    <row r="231" customFormat="false" ht="15.9" hidden="false" customHeight="false" outlineLevel="0" collapsed="false">
      <c r="A231" s="24" t="n">
        <v>43525</v>
      </c>
      <c r="B231" s="25" t="n">
        <v>23.4134</v>
      </c>
      <c r="C231" s="26" t="n">
        <v>23.1574</v>
      </c>
      <c r="D231" s="26" t="n">
        <f aca="false">(A231 * $C$297) + $C$298</f>
        <v>23.253510230241</v>
      </c>
    </row>
    <row r="232" customFormat="false" ht="15.9" hidden="false" customHeight="false" outlineLevel="0" collapsed="false">
      <c r="A232" s="24" t="n">
        <v>43556</v>
      </c>
      <c r="B232" s="25" t="n">
        <v>24.8222</v>
      </c>
      <c r="C232" s="26" t="n">
        <v>23.1545</v>
      </c>
      <c r="D232" s="26" t="n">
        <f aca="false">(A232 * $C$297) + $C$298</f>
        <v>23.2509641597806</v>
      </c>
    </row>
    <row r="233" customFormat="false" ht="15.9" hidden="false" customHeight="false" outlineLevel="0" collapsed="false">
      <c r="A233" s="24" t="n">
        <v>43586</v>
      </c>
      <c r="B233" s="25" t="n">
        <v>24.8967</v>
      </c>
      <c r="C233" s="26" t="n">
        <v>23.1539</v>
      </c>
      <c r="D233" s="26" t="n">
        <f aca="false">(A233 * $C$297) + $C$298</f>
        <v>23.2485002206254</v>
      </c>
    </row>
    <row r="234" customFormat="false" ht="15.9" hidden="false" customHeight="false" outlineLevel="0" collapsed="false">
      <c r="A234" s="24" t="n">
        <v>43617</v>
      </c>
      <c r="B234" s="25" t="n">
        <v>21.9309</v>
      </c>
      <c r="C234" s="26" t="n">
        <v>23.1526</v>
      </c>
      <c r="D234" s="26" t="n">
        <f aca="false">(A234 * $C$297) + $C$298</f>
        <v>23.245954150165</v>
      </c>
    </row>
    <row r="235" customFormat="false" ht="15.9" hidden="false" customHeight="false" outlineLevel="0" collapsed="false">
      <c r="A235" s="24" t="n">
        <v>43647</v>
      </c>
      <c r="B235" s="25" t="n">
        <v>19.1871</v>
      </c>
      <c r="C235" s="26" t="n">
        <v>23.1508</v>
      </c>
      <c r="D235" s="26" t="n">
        <f aca="false">(A235 * $C$297) + $C$298</f>
        <v>23.2434902110098</v>
      </c>
    </row>
    <row r="236" customFormat="false" ht="15.9" hidden="false" customHeight="false" outlineLevel="0" collapsed="false">
      <c r="A236" s="24" t="n">
        <v>43678</v>
      </c>
      <c r="B236" s="25" t="n">
        <v>18.2082</v>
      </c>
      <c r="C236" s="26" t="n">
        <v>23.15</v>
      </c>
      <c r="D236" s="26" t="n">
        <f aca="false">(A236 * $C$297) + $C$298</f>
        <v>23.2409441405494</v>
      </c>
    </row>
    <row r="237" customFormat="false" ht="15.9" hidden="false" customHeight="false" outlineLevel="0" collapsed="false">
      <c r="A237" s="24" t="n">
        <v>43709</v>
      </c>
      <c r="B237" s="25" t="n">
        <v>19.8041</v>
      </c>
      <c r="C237" s="26" t="n">
        <v>23.1513</v>
      </c>
      <c r="D237" s="26" t="n">
        <f aca="false">(A237 * $C$297) + $C$298</f>
        <v>23.238398070089</v>
      </c>
    </row>
    <row r="238" customFormat="false" ht="15.9" hidden="false" customHeight="false" outlineLevel="0" collapsed="false">
      <c r="A238" s="24" t="n">
        <v>43739</v>
      </c>
      <c r="B238" s="25" t="n">
        <v>23.4317</v>
      </c>
      <c r="C238" s="26" t="n">
        <v>23.1555</v>
      </c>
      <c r="D238" s="26" t="n">
        <f aca="false">(A238 * $C$297) + $C$298</f>
        <v>23.2359341309338</v>
      </c>
    </row>
    <row r="239" customFormat="false" ht="15.9" hidden="false" customHeight="false" outlineLevel="0" collapsed="false">
      <c r="A239" s="24" t="n">
        <v>43770</v>
      </c>
      <c r="B239" s="25" t="n">
        <v>27.0547</v>
      </c>
      <c r="C239" s="26" t="n">
        <v>23.1635</v>
      </c>
      <c r="D239" s="26" t="n">
        <f aca="false">(A239 * $C$297) + $C$298</f>
        <v>23.2333880604734</v>
      </c>
    </row>
    <row r="240" customFormat="false" ht="15.9" hidden="false" customHeight="false" outlineLevel="0" collapsed="false">
      <c r="A240" s="24" t="n">
        <v>43800</v>
      </c>
      <c r="B240" s="25" t="n">
        <v>27.1063</v>
      </c>
      <c r="C240" s="26" t="n">
        <v>23.1756</v>
      </c>
      <c r="D240" s="26" t="n">
        <f aca="false">(A240 * $C$297) + $C$298</f>
        <v>23.2309241213181</v>
      </c>
    </row>
    <row r="241" customFormat="false" ht="15.9" hidden="false" customHeight="false" outlineLevel="0" collapsed="false">
      <c r="A241" s="24" t="n">
        <v>43831</v>
      </c>
      <c r="B241" s="25" t="n">
        <v>24.7488</v>
      </c>
      <c r="C241" s="26" t="n">
        <v>23.1914</v>
      </c>
      <c r="D241" s="26" t="n">
        <f aca="false">(A241 * $C$297) + $C$298</f>
        <v>23.2283780508577</v>
      </c>
    </row>
    <row r="242" customFormat="false" ht="15.9" hidden="false" customHeight="false" outlineLevel="0" collapsed="false">
      <c r="A242" s="24" t="n">
        <v>43862</v>
      </c>
      <c r="B242" s="25" t="n">
        <v>23.1236</v>
      </c>
      <c r="C242" s="26" t="n">
        <v>23.2097</v>
      </c>
      <c r="D242" s="26" t="n">
        <f aca="false">(A242 * $C$297) + $C$298</f>
        <v>23.2258319803974</v>
      </c>
    </row>
    <row r="243" customFormat="false" ht="15.9" hidden="false" customHeight="false" outlineLevel="0" collapsed="false">
      <c r="A243" s="24" t="n">
        <v>43891</v>
      </c>
      <c r="B243" s="25" t="n">
        <v>23.1852</v>
      </c>
      <c r="C243" s="26" t="n">
        <v>23.2295</v>
      </c>
      <c r="D243" s="26" t="n">
        <f aca="false">(A243 * $C$297) + $C$298</f>
        <v>23.2234501725473</v>
      </c>
    </row>
    <row r="244" customFormat="false" ht="15.9" hidden="false" customHeight="false" outlineLevel="0" collapsed="false">
      <c r="A244" s="24" t="n">
        <v>43922</v>
      </c>
      <c r="B244" s="25" t="n">
        <v>25.1833</v>
      </c>
      <c r="C244" s="26" t="n">
        <v>23.2502</v>
      </c>
      <c r="D244" s="26" t="n">
        <f aca="false">(A244 * $C$297) + $C$298</f>
        <v>23.2209041020869</v>
      </c>
    </row>
    <row r="245" customFormat="false" ht="15.9" hidden="false" customHeight="false" outlineLevel="0" collapsed="false">
      <c r="A245" s="24" t="n">
        <v>43952</v>
      </c>
      <c r="B245" s="25" t="n">
        <v>25.2571</v>
      </c>
      <c r="C245" s="26" t="n">
        <v>23.2708</v>
      </c>
      <c r="D245" s="26" t="n">
        <f aca="false">(A245 * $C$297) + $C$298</f>
        <v>23.2184401629317</v>
      </c>
    </row>
    <row r="246" customFormat="false" ht="15.9" hidden="false" customHeight="false" outlineLevel="0" collapsed="false">
      <c r="A246" s="24" t="n">
        <v>43983</v>
      </c>
      <c r="B246" s="25" t="n">
        <v>21.9735</v>
      </c>
      <c r="C246" s="26" t="n">
        <v>23.2897</v>
      </c>
      <c r="D246" s="26" t="n">
        <f aca="false">(A246 * $C$297) + $C$298</f>
        <v>23.2158940924713</v>
      </c>
    </row>
    <row r="247" customFormat="false" ht="15.9" hidden="false" customHeight="false" outlineLevel="0" collapsed="false">
      <c r="A247" s="24" t="n">
        <v>44013</v>
      </c>
      <c r="B247" s="25" t="n">
        <v>19.264</v>
      </c>
      <c r="C247" s="26" t="n">
        <v>23.3054</v>
      </c>
      <c r="D247" s="26" t="n">
        <f aca="false">(A247 * $C$297) + $C$298</f>
        <v>23.2134301533161</v>
      </c>
    </row>
    <row r="248" customFormat="false" ht="15.9" hidden="false" customHeight="false" outlineLevel="0" collapsed="false">
      <c r="A248" s="24" t="n">
        <v>44044</v>
      </c>
      <c r="B248" s="25" t="n">
        <v>18.3519</v>
      </c>
      <c r="C248" s="26" t="n">
        <v>23.3166</v>
      </c>
      <c r="D248" s="26" t="n">
        <f aca="false">(A248 * $C$297) + $C$298</f>
        <v>23.2108840828557</v>
      </c>
    </row>
    <row r="249" customFormat="false" ht="15.9" hidden="false" customHeight="false" outlineLevel="0" collapsed="false">
      <c r="A249" s="24" t="n">
        <v>44075</v>
      </c>
      <c r="B249" s="25" t="n">
        <v>19.7878</v>
      </c>
      <c r="C249" s="26" t="n">
        <v>23.3229</v>
      </c>
      <c r="D249" s="26" t="n">
        <f aca="false">(A249 * $C$297) + $C$298</f>
        <v>23.2083380123953</v>
      </c>
    </row>
    <row r="250" customFormat="false" ht="15.9" hidden="false" customHeight="false" outlineLevel="0" collapsed="false">
      <c r="A250" s="24" t="n">
        <v>44105</v>
      </c>
      <c r="B250" s="25" t="n">
        <v>23.737</v>
      </c>
      <c r="C250" s="26" t="n">
        <v>23.3249</v>
      </c>
      <c r="D250" s="26" t="n">
        <f aca="false">(A250 * $C$297) + $C$298</f>
        <v>23.2058740732401</v>
      </c>
    </row>
    <row r="251" customFormat="false" ht="15.9" hidden="false" customHeight="false" outlineLevel="0" collapsed="false">
      <c r="A251" s="24" t="n">
        <v>44136</v>
      </c>
      <c r="B251" s="25" t="n">
        <v>27.6504</v>
      </c>
      <c r="C251" s="26" t="n">
        <v>23.3238</v>
      </c>
      <c r="D251" s="26" t="n">
        <f aca="false">(A251 * $C$297) + $C$298</f>
        <v>23.2033280027797</v>
      </c>
    </row>
    <row r="252" customFormat="false" ht="15.9" hidden="false" customHeight="false" outlineLevel="0" collapsed="false">
      <c r="A252" s="24" t="n">
        <v>44166</v>
      </c>
      <c r="B252" s="25" t="n">
        <v>27.3496</v>
      </c>
      <c r="C252" s="26" t="n">
        <v>23.3202</v>
      </c>
      <c r="D252" s="26" t="n">
        <f aca="false">(A252 * $C$297) + $C$298</f>
        <v>23.2008640636245</v>
      </c>
    </row>
    <row r="253" customFormat="false" ht="15.9" hidden="false" customHeight="false" outlineLevel="0" collapsed="false">
      <c r="A253" s="24" t="n">
        <v>44197</v>
      </c>
      <c r="B253" s="25" t="n">
        <v>25.0249</v>
      </c>
      <c r="C253" s="26" t="n">
        <v>23.3137</v>
      </c>
      <c r="D253" s="26" t="n">
        <f aca="false">(A253 * $C$297) + $C$298</f>
        <v>23.1983179931641</v>
      </c>
    </row>
    <row r="254" customFormat="false" ht="15.9" hidden="false" customHeight="false" outlineLevel="0" collapsed="false">
      <c r="A254" s="24" t="n">
        <v>44228</v>
      </c>
      <c r="B254" s="25" t="n">
        <v>23.2884</v>
      </c>
      <c r="C254" s="26" t="n">
        <v>23.3032</v>
      </c>
      <c r="D254" s="26" t="n">
        <f aca="false">(A254 * $C$297) + $C$298</f>
        <v>23.1957719227037</v>
      </c>
    </row>
    <row r="255" customFormat="false" ht="15.9" hidden="false" customHeight="false" outlineLevel="0" collapsed="false">
      <c r="A255" s="24" t="n">
        <v>44256</v>
      </c>
      <c r="B255" s="25" t="n">
        <v>23.3584</v>
      </c>
      <c r="C255" s="26" t="n">
        <v>23.2875</v>
      </c>
      <c r="D255" s="26" t="n">
        <f aca="false">(A255 * $C$297) + $C$298</f>
        <v>23.1934722461588</v>
      </c>
    </row>
    <row r="256" customFormat="false" ht="15.9" hidden="false" customHeight="false" outlineLevel="0" collapsed="false">
      <c r="A256" s="24" t="n">
        <v>44287</v>
      </c>
      <c r="B256" s="25" t="n">
        <v>25.1696</v>
      </c>
      <c r="C256" s="26" t="n">
        <v>23.2664</v>
      </c>
      <c r="D256" s="26" t="n">
        <f aca="false">(A256 * $C$297) + $C$298</f>
        <v>23.1909261756984</v>
      </c>
    </row>
    <row r="257" customFormat="false" ht="15.9" hidden="false" customHeight="false" outlineLevel="0" collapsed="false">
      <c r="A257" s="24" t="n">
        <v>44317</v>
      </c>
      <c r="B257" s="25" t="n">
        <v>24.9669</v>
      </c>
      <c r="C257" s="26" t="n">
        <v>23.2411</v>
      </c>
      <c r="D257" s="26" t="n">
        <f aca="false">(A257 * $C$297) + $C$298</f>
        <v>23.1884622365432</v>
      </c>
    </row>
    <row r="258" customFormat="false" ht="15.9" hidden="false" customHeight="false" outlineLevel="0" collapsed="false">
      <c r="A258" s="24" t="n">
        <v>44348</v>
      </c>
      <c r="B258" s="25" t="n">
        <v>22.032</v>
      </c>
      <c r="C258" s="26" t="n">
        <v>23.2145</v>
      </c>
      <c r="D258" s="26" t="n">
        <f aca="false">(A258 * $C$297) + $C$298</f>
        <v>23.1859161660828</v>
      </c>
    </row>
    <row r="259" customFormat="false" ht="15.9" hidden="false" customHeight="false" outlineLevel="0" collapsed="false">
      <c r="A259" s="24" t="n">
        <v>44378</v>
      </c>
      <c r="B259" s="25" t="n">
        <v>19.3224</v>
      </c>
      <c r="C259" s="26" t="n">
        <v>23.1903</v>
      </c>
      <c r="D259" s="26" t="n">
        <f aca="false">(A259 * $C$297) + $C$298</f>
        <v>23.1834522269276</v>
      </c>
    </row>
    <row r="260" customFormat="false" ht="15.9" hidden="false" customHeight="false" outlineLevel="0" collapsed="false">
      <c r="A260" s="24" t="n">
        <v>44409</v>
      </c>
      <c r="B260" s="25" t="n">
        <v>18.2627</v>
      </c>
      <c r="C260" s="26" t="n">
        <v>23.1722</v>
      </c>
      <c r="D260" s="26" t="n">
        <f aca="false">(A260 * $C$297) + $C$298</f>
        <v>23.1809061564672</v>
      </c>
    </row>
    <row r="261" customFormat="false" ht="15.9" hidden="false" customHeight="false" outlineLevel="0" collapsed="false">
      <c r="A261" s="24" t="n">
        <v>44440</v>
      </c>
      <c r="B261" s="25" t="n">
        <v>19.7252</v>
      </c>
      <c r="C261" s="26" t="n">
        <v>23.1624</v>
      </c>
      <c r="D261" s="26" t="n">
        <f aca="false">(A261 * $C$297) + $C$298</f>
        <v>23.1783600860068</v>
      </c>
    </row>
    <row r="262" customFormat="false" ht="15.9" hidden="false" customHeight="false" outlineLevel="0" collapsed="false">
      <c r="A262" s="24" t="n">
        <v>44470</v>
      </c>
      <c r="B262" s="25" t="n">
        <v>23.2418</v>
      </c>
      <c r="C262" s="26" t="n">
        <v>23.1607</v>
      </c>
      <c r="D262" s="26" t="n">
        <f aca="false">(A262 * $C$297) + $C$298</f>
        <v>23.1758961468516</v>
      </c>
    </row>
    <row r="263" customFormat="false" ht="15.9" hidden="false" customHeight="false" outlineLevel="0" collapsed="false">
      <c r="A263" s="24" t="n">
        <v>44501</v>
      </c>
      <c r="B263" s="25" t="n">
        <v>26.7492</v>
      </c>
      <c r="C263" s="26" t="n">
        <v>23.1638</v>
      </c>
      <c r="D263" s="26" t="n">
        <f aca="false">(A263 * $C$297) + $C$298</f>
        <v>23.1733500763912</v>
      </c>
    </row>
    <row r="264" customFormat="false" ht="15.9" hidden="false" customHeight="false" outlineLevel="0" collapsed="false">
      <c r="A264" s="24" t="n">
        <v>44531</v>
      </c>
      <c r="B264" s="25" t="n">
        <v>26.6017</v>
      </c>
      <c r="C264" s="26" t="n">
        <v>23.1679</v>
      </c>
      <c r="D264" s="26" t="n">
        <f aca="false">(A264 * $C$297) + $C$298</f>
        <v>23.170886137236</v>
      </c>
    </row>
    <row r="265" customFormat="false" ht="15.9" hidden="false" customHeight="false" outlineLevel="0" collapsed="false">
      <c r="A265" s="24" t="n">
        <v>44562</v>
      </c>
      <c r="B265" s="25" t="n">
        <v>24.8023</v>
      </c>
      <c r="C265" s="26" t="n">
        <v>23.1712</v>
      </c>
      <c r="D265" s="26" t="n">
        <f aca="false">(A265 * $C$297) + $C$298</f>
        <v>23.1683400667756</v>
      </c>
    </row>
    <row r="266" customFormat="false" ht="15.9" hidden="false" customHeight="false" outlineLevel="0" collapsed="false">
      <c r="A266" s="24" t="n">
        <v>44593</v>
      </c>
      <c r="B266" s="25" t="n">
        <v>23.3138</v>
      </c>
      <c r="C266" s="26" t="n">
        <v>23.173</v>
      </c>
      <c r="D266" s="26" t="n">
        <f aca="false">(A266 * $C$297) + $C$298</f>
        <v>23.1657939963152</v>
      </c>
    </row>
    <row r="267" customFormat="false" ht="15.9" hidden="false" customHeight="false" outlineLevel="0" collapsed="false">
      <c r="A267" s="24" t="n">
        <v>44621</v>
      </c>
      <c r="B267" s="25" t="n">
        <v>23.4103</v>
      </c>
      <c r="C267" s="26" t="n">
        <v>23.1728</v>
      </c>
      <c r="D267" s="26" t="n">
        <f aca="false">(A267 * $C$297) + $C$298</f>
        <v>23.1634943197703</v>
      </c>
    </row>
    <row r="268" customFormat="false" ht="15.9" hidden="false" customHeight="false" outlineLevel="0" collapsed="false">
      <c r="A268" s="24" t="n">
        <v>44652</v>
      </c>
      <c r="B268" s="25" t="n">
        <v>25.4658</v>
      </c>
      <c r="C268" s="26" t="n">
        <v>23.1707</v>
      </c>
      <c r="D268" s="26" t="n">
        <f aca="false">(A268 * $C$297) + $C$298</f>
        <v>23.1609482493099</v>
      </c>
    </row>
    <row r="269" customFormat="false" ht="15.9" hidden="false" customHeight="false" outlineLevel="0" collapsed="false">
      <c r="A269" s="24" t="n">
        <v>44682</v>
      </c>
      <c r="B269" s="25" t="n">
        <v>25.1672</v>
      </c>
      <c r="C269" s="26" t="n">
        <v>23.1674</v>
      </c>
      <c r="D269" s="26" t="n">
        <f aca="false">(A269 * $C$297) + $C$298</f>
        <v>23.1584843101547</v>
      </c>
    </row>
    <row r="270" customFormat="false" ht="15.9" hidden="false" customHeight="false" outlineLevel="0" collapsed="false">
      <c r="A270" s="24" t="n">
        <v>44713</v>
      </c>
      <c r="B270" s="25" t="n">
        <v>22.1989</v>
      </c>
      <c r="C270" s="26" t="n">
        <v>23.1638</v>
      </c>
      <c r="D270" s="26" t="n">
        <f aca="false">(A270 * $C$297) + $C$298</f>
        <v>23.1559382396943</v>
      </c>
    </row>
    <row r="271" customFormat="false" ht="15.9" hidden="false" customHeight="false" outlineLevel="0" collapsed="false">
      <c r="A271" s="24" t="n">
        <v>44743</v>
      </c>
      <c r="B271" s="25" t="n">
        <v>19.4319</v>
      </c>
      <c r="C271" s="26" t="n">
        <v>23.1596</v>
      </c>
      <c r="D271" s="26" t="n">
        <f aca="false">(A271 * $C$297) + $C$298</f>
        <v>23.1534743005391</v>
      </c>
    </row>
    <row r="272" customFormat="false" ht="15.9" hidden="false" customHeight="false" outlineLevel="0" collapsed="false">
      <c r="A272" s="24" t="n">
        <v>44774</v>
      </c>
      <c r="B272" s="25" t="n">
        <v>18.262</v>
      </c>
      <c r="C272" s="26" t="n">
        <v>23.154</v>
      </c>
      <c r="D272" s="26" t="n">
        <f aca="false">(A272 * $C$297) + $C$298</f>
        <v>23.1509282300787</v>
      </c>
    </row>
    <row r="273" customFormat="false" ht="15.9" hidden="false" customHeight="false" outlineLevel="0" collapsed="false">
      <c r="A273" s="24" t="n">
        <v>44805</v>
      </c>
      <c r="B273" s="25" t="n">
        <v>19.4456</v>
      </c>
      <c r="C273" s="26" t="n">
        <v>23.1456</v>
      </c>
      <c r="D273" s="26" t="n">
        <f aca="false">(A273 * $C$297) + $C$298</f>
        <v>23.1483821596183</v>
      </c>
    </row>
    <row r="274" customFormat="false" ht="15.9" hidden="false" customHeight="false" outlineLevel="0" collapsed="false">
      <c r="A274" s="24" t="n">
        <v>44835</v>
      </c>
      <c r="B274" s="25" t="n">
        <v>23.1316</v>
      </c>
      <c r="C274" s="26" t="n">
        <v>23.134</v>
      </c>
      <c r="D274" s="26" t="n">
        <f aca="false">(A274 * $C$297) + $C$298</f>
        <v>23.1459182204631</v>
      </c>
    </row>
    <row r="275" customFormat="false" ht="15.9" hidden="false" customHeight="false" outlineLevel="0" collapsed="false">
      <c r="A275" s="24" t="n">
        <v>44866</v>
      </c>
      <c r="B275" s="25" t="n">
        <v>26.8791</v>
      </c>
      <c r="C275" s="26" t="n">
        <v>23.1206</v>
      </c>
      <c r="D275" s="26" t="n">
        <f aca="false">(A275 * $C$297) + $C$298</f>
        <v>23.1433721500027</v>
      </c>
    </row>
    <row r="276" customFormat="false" ht="15.9" hidden="false" customHeight="false" outlineLevel="0" collapsed="false">
      <c r="A276" s="24" t="n">
        <v>44896</v>
      </c>
      <c r="B276" s="25" t="n">
        <v>26.4999</v>
      </c>
      <c r="C276" s="26" t="n">
        <v>23.1072</v>
      </c>
      <c r="D276" s="26" t="n">
        <f aca="false">(A276 * $C$297) + $C$298</f>
        <v>23.1409082108475</v>
      </c>
    </row>
    <row r="277" customFormat="false" ht="15.9" hidden="false" customHeight="false" outlineLevel="0" collapsed="false">
      <c r="A277" s="24" t="n">
        <v>44927</v>
      </c>
      <c r="B277" s="25" t="n">
        <v>24.5931</v>
      </c>
      <c r="C277" s="26" t="n">
        <v>23.094</v>
      </c>
      <c r="D277" s="26" t="n">
        <f aca="false">(A277 * $C$297) + $C$298</f>
        <v>23.1383621403871</v>
      </c>
    </row>
    <row r="278" customFormat="false" ht="15.9" hidden="false" customHeight="false" outlineLevel="0" collapsed="false">
      <c r="A278" s="24" t="n">
        <v>44958</v>
      </c>
      <c r="B278" s="25" t="n">
        <v>23.1502</v>
      </c>
      <c r="C278" s="26" t="n">
        <v>23.0848</v>
      </c>
      <c r="D278" s="26" t="n">
        <f aca="false">(A278 * $C$297) + $C$298</f>
        <v>23.1358160699267</v>
      </c>
    </row>
    <row r="279" customFormat="false" ht="15.9" hidden="false" customHeight="false" outlineLevel="0" collapsed="false">
      <c r="A279" s="24" t="n">
        <v>44986</v>
      </c>
      <c r="B279" s="25" t="n">
        <v>23.3515</v>
      </c>
      <c r="C279" s="26" t="n">
        <v>23.0777</v>
      </c>
      <c r="D279" s="26" t="n">
        <f aca="false">(A279 * $C$297) + $C$298</f>
        <v>23.1335163933818</v>
      </c>
    </row>
    <row r="280" customFormat="false" ht="15.9" hidden="false" customHeight="false" outlineLevel="0" collapsed="false">
      <c r="A280" s="24" t="n">
        <v>45017</v>
      </c>
      <c r="B280" s="25" t="n">
        <v>25.4273</v>
      </c>
      <c r="C280" s="26" t="n">
        <v>23.0717</v>
      </c>
      <c r="D280" s="26" t="n">
        <f aca="false">(A280 * $C$297) + $C$298</f>
        <v>23.1309703229214</v>
      </c>
    </row>
    <row r="281" customFormat="false" ht="15.9" hidden="false" customHeight="false" outlineLevel="0" collapsed="false">
      <c r="A281" s="24" t="n">
        <v>45047</v>
      </c>
      <c r="B281" s="25" t="n">
        <v>25.0111</v>
      </c>
      <c r="C281" s="26" t="n">
        <v>23.0664</v>
      </c>
      <c r="D281" s="26" t="n">
        <f aca="false">(A281 * $C$297) + $C$298</f>
        <v>23.1285063837662</v>
      </c>
    </row>
    <row r="282" customFormat="false" ht="15.9" hidden="false" customHeight="false" outlineLevel="0" collapsed="false">
      <c r="A282" s="24" t="n">
        <v>45078</v>
      </c>
      <c r="B282" s="25" t="n">
        <v>22.0948</v>
      </c>
      <c r="C282" s="26" t="n">
        <v>23.0615</v>
      </c>
      <c r="D282" s="26" t="n">
        <f aca="false">(A282 * $C$297) + $C$298</f>
        <v>23.1259603133058</v>
      </c>
    </row>
    <row r="283" customFormat="false" ht="15.9" hidden="false" customHeight="false" outlineLevel="0" collapsed="false">
      <c r="A283" s="24" t="n">
        <v>45108</v>
      </c>
      <c r="B283" s="25" t="n">
        <v>19.3203</v>
      </c>
      <c r="C283" s="26" t="n">
        <v>23.0569</v>
      </c>
      <c r="D283" s="26" t="n">
        <f aca="false">(A283 * $C$297) + $C$298</f>
        <v>23.1234963741506</v>
      </c>
    </row>
    <row r="284" customFormat="false" ht="15.9" hidden="false" customHeight="false" outlineLevel="0" collapsed="false">
      <c r="A284" s="24" t="n">
        <v>45139</v>
      </c>
      <c r="B284" s="25" t="n">
        <v>18.1961</v>
      </c>
      <c r="C284" s="26" t="n">
        <v>23.0526</v>
      </c>
      <c r="D284" s="26" t="n">
        <f aca="false">(A284 * $C$297) + $C$298</f>
        <v>23.1209503036902</v>
      </c>
    </row>
    <row r="285" customFormat="false" ht="15.9" hidden="false" customHeight="false" outlineLevel="0" collapsed="false">
      <c r="A285" s="24" t="n">
        <v>45170</v>
      </c>
      <c r="B285" s="25" t="n">
        <v>19.3685</v>
      </c>
      <c r="C285" s="26" t="n">
        <v>23.0485</v>
      </c>
      <c r="D285" s="26" t="n">
        <f aca="false">(A285 * $C$297) + $C$298</f>
        <v>23.1184042332298</v>
      </c>
    </row>
    <row r="286" customFormat="false" ht="15.9" hidden="false" customHeight="false" outlineLevel="0" collapsed="false">
      <c r="A286" s="24" t="n">
        <v>45200</v>
      </c>
      <c r="B286" s="25" t="n">
        <v>22.7879</v>
      </c>
      <c r="C286" s="26" t="n">
        <v>23.0446</v>
      </c>
      <c r="D286" s="26" t="n">
        <f aca="false">(A286 * $C$297) + $C$298</f>
        <v>23.1159402940746</v>
      </c>
    </row>
    <row r="287" customFormat="false" ht="15.9" hidden="false" customHeight="false" outlineLevel="0" collapsed="false">
      <c r="A287" s="24" t="n">
        <v>45231</v>
      </c>
      <c r="B287" s="25" t="n">
        <v>26.4333</v>
      </c>
      <c r="C287" s="26" t="n">
        <v>23.041</v>
      </c>
      <c r="D287" s="26" t="n">
        <f aca="false">(A287 * $C$297) + $C$298</f>
        <v>23.1133942236142</v>
      </c>
    </row>
    <row r="288" customFormat="false" ht="15.9" hidden="false" customHeight="false" outlineLevel="0" collapsed="false">
      <c r="A288" s="24" t="n">
        <v>45261</v>
      </c>
      <c r="B288" s="25" t="n">
        <v>26.7553</v>
      </c>
      <c r="C288" s="26" t="n">
        <v>23.0376</v>
      </c>
      <c r="D288" s="26" t="n">
        <f aca="false">(A288 * $C$297) + $C$298</f>
        <v>23.110930284459</v>
      </c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18" t="s">
        <v>48</v>
      </c>
      <c r="D292" s="26" t="n">
        <f aca="false">AVERAGE(D3:D288)</f>
        <v>23.4671426573427</v>
      </c>
    </row>
    <row r="293" customFormat="false" ht="15" hidden="false" customHeight="false" outlineLevel="0" collapsed="false">
      <c r="A293" s="18" t="s">
        <v>49</v>
      </c>
      <c r="D293" s="26" t="n">
        <f aca="false">MAX(D3:D288)</f>
        <v>23.823419356843</v>
      </c>
    </row>
    <row r="294" customFormat="false" ht="15" hidden="false" customHeight="false" outlineLevel="0" collapsed="false">
      <c r="A294" s="18" t="s">
        <v>50</v>
      </c>
      <c r="D294" s="26" t="n">
        <f aca="false">MIN(D3:D288)</f>
        <v>23.110930284459</v>
      </c>
    </row>
    <row r="295" customFormat="false" ht="15" hidden="false" customHeight="false" outlineLevel="0" collapsed="false">
      <c r="A295" s="18" t="s">
        <v>3</v>
      </c>
      <c r="D295" s="26" t="n">
        <f aca="false">D293-D294</f>
        <v>0.712489072383974</v>
      </c>
    </row>
    <row r="297" customFormat="false" ht="15" hidden="false" customHeight="false" outlineLevel="0" collapsed="false">
      <c r="A297" s="18" t="s">
        <v>55</v>
      </c>
      <c r="C297" s="3" t="n">
        <f aca="false">INDEX(LINEST(C3:C288,A3:A288),1)</f>
        <v>-8.21313051739451E-005</v>
      </c>
    </row>
    <row r="298" customFormat="false" ht="15" hidden="false" customHeight="false" outlineLevel="0" collapsed="false">
      <c r="A298" s="18" t="s">
        <v>56</v>
      </c>
      <c r="C298" s="3" t="n">
        <f aca="false">INDEX(LINEST(C3:C288,A3:A288),2)</f>
        <v>26.8282752879369</v>
      </c>
    </row>
    <row r="299" customFormat="false" ht="15.9" hidden="false" customHeight="false" outlineLevel="0" collapsed="false">
      <c r="A299" s="18" t="s">
        <v>53</v>
      </c>
      <c r="C299" s="3" t="n">
        <f aca="false">INDEX(LINEST(C3:C288,A3:A288,,1),3,1)</f>
        <v>0.677496864492432</v>
      </c>
    </row>
    <row r="300" customFormat="false" ht="15" hidden="false" customHeight="false" outlineLevel="0" collapsed="false">
      <c r="C300" s="3" t="n">
        <f aca="false">INDEX(LINEST(C3:C288,A3:A288,,1),3,2)</f>
        <v>0.142896826450924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" activeCellId="0" sqref="C3"/>
    </sheetView>
  </sheetViews>
  <sheetFormatPr defaultRowHeight="15"/>
  <cols>
    <col collapsed="false" hidden="false" max="1" min="1" style="3" width="11.5204081632653"/>
    <col collapsed="false" hidden="false" max="2" min="2" style="18" width="11.5204081632653"/>
    <col collapsed="false" hidden="false" max="3" min="3" style="18" width="18.7551020408163"/>
    <col collapsed="false" hidden="false" max="4" min="4" style="3" width="8.75"/>
    <col collapsed="false" hidden="false" max="1025" min="5" style="3" width="11.5204081632653"/>
  </cols>
  <sheetData>
    <row r="1" customFormat="false" ht="15" hidden="false" customHeight="false" outlineLevel="0" collapsed="false">
      <c r="B1" s="27" t="s">
        <v>58</v>
      </c>
      <c r="C1" s="27"/>
      <c r="D1" s="27"/>
    </row>
    <row r="2" s="22" customFormat="true" ht="15.9" hidden="false" customHeight="false" outlineLevel="0" collapsed="false">
      <c r="A2" s="8" t="s">
        <v>43</v>
      </c>
      <c r="B2" s="20" t="s">
        <v>44</v>
      </c>
      <c r="C2" s="20" t="s">
        <v>45</v>
      </c>
      <c r="D2" s="20" t="s">
        <v>46</v>
      </c>
      <c r="E2" s="20"/>
    </row>
    <row r="3" customFormat="false" ht="15.9" hidden="false" customHeight="false" outlineLevel="0" collapsed="false">
      <c r="A3" s="28" t="n">
        <v>36586</v>
      </c>
      <c r="B3" s="25" t="n">
        <v>191.0264</v>
      </c>
      <c r="C3" s="25" t="n">
        <v>187.287</v>
      </c>
      <c r="D3" s="26" t="n">
        <f aca="false">(A3 * $C$297) + $C$298</f>
        <v>186.996006439496</v>
      </c>
      <c r="E3" s="18"/>
    </row>
    <row r="4" customFormat="false" ht="15.9" hidden="false" customHeight="false" outlineLevel="0" collapsed="false">
      <c r="A4" s="28" t="n">
        <v>36617</v>
      </c>
      <c r="B4" s="25" t="n">
        <v>189.3763</v>
      </c>
      <c r="C4" s="25" t="n">
        <v>187.3135</v>
      </c>
      <c r="D4" s="26" t="n">
        <f aca="false">(A4 * $C$297) + $C$298</f>
        <v>186.997347919322</v>
      </c>
      <c r="E4" s="18"/>
      <c r="G4" s="27"/>
      <c r="H4" s="27"/>
      <c r="I4" s="27"/>
      <c r="J4" s="27"/>
    </row>
    <row r="5" customFormat="false" ht="15.9" hidden="false" customHeight="false" outlineLevel="0" collapsed="false">
      <c r="A5" s="28" t="n">
        <v>36647</v>
      </c>
      <c r="B5" s="25" t="n">
        <v>184.0958</v>
      </c>
      <c r="C5" s="25" t="n">
        <v>187.3376</v>
      </c>
      <c r="D5" s="26" t="n">
        <f aca="false">(A5 * $C$297) + $C$298</f>
        <v>186.998646125606</v>
      </c>
      <c r="E5" s="18"/>
      <c r="F5" s="27"/>
      <c r="G5" s="1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customFormat="false" ht="15.9" hidden="false" customHeight="false" outlineLevel="0" collapsed="false">
      <c r="A6" s="28" t="n">
        <v>36678</v>
      </c>
      <c r="B6" s="25" t="n">
        <v>179.1887</v>
      </c>
      <c r="C6" s="25" t="n">
        <v>187.3591</v>
      </c>
      <c r="D6" s="26" t="n">
        <f aca="false">(A6 * $C$297) + $C$298</f>
        <v>186.999987605432</v>
      </c>
      <c r="E6" s="18"/>
      <c r="F6" s="27"/>
      <c r="G6" s="18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customFormat="false" ht="15.9" hidden="false" customHeight="false" outlineLevel="0" collapsed="false">
      <c r="A7" s="28" t="n">
        <v>36708</v>
      </c>
      <c r="B7" s="25" t="n">
        <v>178.043</v>
      </c>
      <c r="C7" s="25" t="n">
        <v>187.3777</v>
      </c>
      <c r="D7" s="26" t="n">
        <f aca="false">(A7 * $C$297) + $C$298</f>
        <v>187.001285811716</v>
      </c>
      <c r="E7" s="18"/>
      <c r="F7" s="27"/>
      <c r="G7" s="1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customFormat="false" ht="15.9" hidden="false" customHeight="false" outlineLevel="0" collapsed="false">
      <c r="A8" s="28" t="n">
        <v>36739</v>
      </c>
      <c r="B8" s="25" t="n">
        <v>180.395</v>
      </c>
      <c r="C8" s="25" t="n">
        <v>187.3937</v>
      </c>
      <c r="D8" s="26" t="n">
        <f aca="false">(A8 * $C$297) + $C$298</f>
        <v>187.002627291542</v>
      </c>
      <c r="E8" s="18"/>
      <c r="F8" s="27"/>
      <c r="G8" s="1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customFormat="false" ht="15.9" hidden="false" customHeight="false" outlineLevel="0" collapsed="false">
      <c r="A9" s="28" t="n">
        <v>36770</v>
      </c>
      <c r="B9" s="25" t="n">
        <v>184.6967</v>
      </c>
      <c r="C9" s="25" t="n">
        <v>187.4074</v>
      </c>
      <c r="D9" s="26" t="n">
        <f aca="false">(A9 * $C$297) + $C$298</f>
        <v>187.003968771369</v>
      </c>
      <c r="E9" s="18"/>
      <c r="F9" s="27"/>
      <c r="G9" s="1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customFormat="false" ht="15.9" hidden="false" customHeight="false" outlineLevel="0" collapsed="false">
      <c r="A10" s="28" t="n">
        <v>36800</v>
      </c>
      <c r="B10" s="25" t="n">
        <v>187.6217</v>
      </c>
      <c r="C10" s="25" t="n">
        <v>187.4193</v>
      </c>
      <c r="D10" s="26" t="n">
        <f aca="false">(A10 * $C$297) + $C$298</f>
        <v>187.005266977652</v>
      </c>
      <c r="E10" s="18"/>
      <c r="F10" s="27"/>
      <c r="G10" s="1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customFormat="false" ht="15.9" hidden="false" customHeight="false" outlineLevel="0" collapsed="false">
      <c r="A11" s="28" t="n">
        <v>36831</v>
      </c>
      <c r="B11" s="25" t="n">
        <v>193.2004</v>
      </c>
      <c r="C11" s="25" t="n">
        <v>187.4298</v>
      </c>
      <c r="D11" s="26" t="n">
        <f aca="false">(A11 * $C$297) + $C$298</f>
        <v>187.006608457479</v>
      </c>
      <c r="E11" s="18"/>
      <c r="F11" s="27"/>
      <c r="G11" s="1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customFormat="false" ht="15.9" hidden="false" customHeight="false" outlineLevel="0" collapsed="false">
      <c r="A12" s="28" t="n">
        <v>36861</v>
      </c>
      <c r="B12" s="25" t="n">
        <v>194.4492</v>
      </c>
      <c r="C12" s="25" t="n">
        <v>187.4401</v>
      </c>
      <c r="D12" s="26" t="n">
        <f aca="false">(A12 * $C$297) + $C$298</f>
        <v>187.007906663762</v>
      </c>
      <c r="E12" s="18"/>
      <c r="F12" s="27"/>
      <c r="G12" s="1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customFormat="false" ht="15.9" hidden="false" customHeight="false" outlineLevel="0" collapsed="false">
      <c r="A13" s="28" t="n">
        <v>36892</v>
      </c>
      <c r="B13" s="25" t="n">
        <v>195.7884</v>
      </c>
      <c r="C13" s="25" t="n">
        <v>187.4517</v>
      </c>
      <c r="D13" s="26" t="n">
        <f aca="false">(A13 * $C$297) + $C$298</f>
        <v>187.009248143589</v>
      </c>
      <c r="E13" s="18"/>
      <c r="F13" s="27"/>
      <c r="G13" s="1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customFormat="false" ht="15.9" hidden="false" customHeight="false" outlineLevel="0" collapsed="false">
      <c r="A14" s="28" t="n">
        <v>36923</v>
      </c>
      <c r="B14" s="25" t="n">
        <v>192.0268</v>
      </c>
      <c r="C14" s="25" t="n">
        <v>187.4613</v>
      </c>
      <c r="D14" s="26" t="n">
        <f aca="false">(A14 * $C$297) + $C$298</f>
        <v>187.010589623415</v>
      </c>
      <c r="E14" s="18"/>
      <c r="F14" s="27"/>
      <c r="G14" s="1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customFormat="false" ht="15.9" hidden="false" customHeight="false" outlineLevel="0" collapsed="false">
      <c r="A15" s="28" t="n">
        <v>36951</v>
      </c>
      <c r="B15" s="25" t="n">
        <v>191.593</v>
      </c>
      <c r="C15" s="25" t="n">
        <v>187.4261</v>
      </c>
      <c r="D15" s="26" t="n">
        <f aca="false">(A15 * $C$297) + $C$298</f>
        <v>187.011801282613</v>
      </c>
      <c r="E15" s="18"/>
      <c r="F15" s="27"/>
      <c r="G15" s="1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customFormat="false" ht="15.9" hidden="false" customHeight="false" outlineLevel="0" collapsed="false">
      <c r="A16" s="28" t="n">
        <v>36982</v>
      </c>
      <c r="B16" s="25" t="n">
        <v>188.2312</v>
      </c>
      <c r="C16" s="25" t="n">
        <v>187.3648</v>
      </c>
      <c r="D16" s="26" t="n">
        <f aca="false">(A16 * $C$297) + $C$298</f>
        <v>187.01314276244</v>
      </c>
      <c r="E16" s="18"/>
      <c r="F16" s="27"/>
      <c r="G16" s="1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customFormat="false" ht="15.9" hidden="false" customHeight="false" outlineLevel="0" collapsed="false">
      <c r="A17" s="28" t="n">
        <v>37012</v>
      </c>
      <c r="B17" s="25" t="n">
        <v>184.1469</v>
      </c>
      <c r="C17" s="25" t="n">
        <v>187.2814</v>
      </c>
      <c r="D17" s="26" t="n">
        <f aca="false">(A17 * $C$297) + $C$298</f>
        <v>187.014440968724</v>
      </c>
      <c r="E17" s="18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customFormat="false" ht="15.9" hidden="false" customHeight="false" outlineLevel="0" collapsed="false">
      <c r="A18" s="28" t="n">
        <v>37043</v>
      </c>
      <c r="B18" s="25" t="n">
        <v>180.224</v>
      </c>
      <c r="C18" s="25" t="n">
        <v>187.1886</v>
      </c>
      <c r="D18" s="26" t="n">
        <f aca="false">(A18 * $C$297) + $C$298</f>
        <v>187.01578244855</v>
      </c>
      <c r="E18" s="18"/>
      <c r="G18" s="18"/>
    </row>
    <row r="19" customFormat="false" ht="15.9" hidden="false" customHeight="false" outlineLevel="0" collapsed="false">
      <c r="A19" s="28" t="n">
        <v>37073</v>
      </c>
      <c r="B19" s="25" t="n">
        <v>177.9926</v>
      </c>
      <c r="C19" s="25" t="n">
        <v>187.0999</v>
      </c>
      <c r="D19" s="26" t="n">
        <f aca="false">(A19 * $C$297) + $C$298</f>
        <v>187.017080654834</v>
      </c>
      <c r="E19" s="18"/>
      <c r="F19" s="31"/>
      <c r="G19" s="18"/>
    </row>
    <row r="20" customFormat="false" ht="15.9" hidden="false" customHeight="false" outlineLevel="0" collapsed="false">
      <c r="A20" s="28" t="n">
        <v>37104</v>
      </c>
      <c r="B20" s="25" t="n">
        <v>179.3719</v>
      </c>
      <c r="C20" s="25" t="n">
        <v>187.0286</v>
      </c>
      <c r="D20" s="26" t="n">
        <f aca="false">(A20 * $C$297) + $C$298</f>
        <v>187.01842213466</v>
      </c>
      <c r="E20" s="18"/>
      <c r="G20" s="18"/>
    </row>
    <row r="21" customFormat="false" ht="15.9" hidden="false" customHeight="false" outlineLevel="0" collapsed="false">
      <c r="A21" s="28" t="n">
        <v>37135</v>
      </c>
      <c r="B21" s="25" t="n">
        <v>184.6552</v>
      </c>
      <c r="C21" s="25" t="n">
        <v>186.979</v>
      </c>
      <c r="D21" s="26" t="n">
        <f aca="false">(A21 * $C$297) + $C$298</f>
        <v>187.019763614486</v>
      </c>
      <c r="E21" s="18"/>
      <c r="F21" s="2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customFormat="false" ht="15.9" hidden="false" customHeight="false" outlineLevel="0" collapsed="false">
      <c r="A22" s="28" t="n">
        <v>37165</v>
      </c>
      <c r="B22" s="25" t="n">
        <v>187.2082</v>
      </c>
      <c r="C22" s="25" t="n">
        <v>186.9465</v>
      </c>
      <c r="D22" s="26" t="n">
        <f aca="false">(A22 * $C$297) + $C$298</f>
        <v>187.02106182077</v>
      </c>
      <c r="E22" s="18"/>
      <c r="F22" s="2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customFormat="false" ht="15.9" hidden="false" customHeight="false" outlineLevel="0" collapsed="false">
      <c r="A23" s="28" t="n">
        <v>37196</v>
      </c>
      <c r="B23" s="25" t="n">
        <v>192.7023</v>
      </c>
      <c r="C23" s="25" t="n">
        <v>186.9209</v>
      </c>
      <c r="D23" s="26" t="n">
        <f aca="false">(A23 * $C$297) + $C$298</f>
        <v>187.022403300597</v>
      </c>
      <c r="E23" s="18"/>
      <c r="F23" s="2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customFormat="false" ht="15.9" hidden="false" customHeight="false" outlineLevel="0" collapsed="false">
      <c r="A24" s="28" t="n">
        <v>37226</v>
      </c>
      <c r="B24" s="25" t="n">
        <v>192.6117</v>
      </c>
      <c r="C24" s="25" t="n">
        <v>186.8949</v>
      </c>
      <c r="D24" s="26" t="n">
        <f aca="false">(A24 * $C$297) + $C$298</f>
        <v>187.02370150688</v>
      </c>
      <c r="E24" s="18"/>
      <c r="F24" s="27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customFormat="false" ht="15.9" hidden="false" customHeight="false" outlineLevel="0" collapsed="false">
      <c r="A25" s="28" t="n">
        <v>37257</v>
      </c>
      <c r="B25" s="25" t="n">
        <v>192.2746</v>
      </c>
      <c r="C25" s="25" t="n">
        <v>186.8661</v>
      </c>
      <c r="D25" s="26" t="n">
        <f aca="false">(A25 * $C$297) + $C$298</f>
        <v>187.025042986707</v>
      </c>
      <c r="E25" s="18"/>
      <c r="F25" s="2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customFormat="false" ht="15.9" hidden="false" customHeight="false" outlineLevel="0" collapsed="false">
      <c r="A26" s="28" t="n">
        <v>37288</v>
      </c>
      <c r="B26" s="25" t="n">
        <v>191.5192</v>
      </c>
      <c r="C26" s="25" t="n">
        <v>186.8354</v>
      </c>
      <c r="D26" s="26" t="n">
        <f aca="false">(A26 * $C$297) + $C$298</f>
        <v>187.026384466533</v>
      </c>
      <c r="E26" s="18"/>
      <c r="F26" s="2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customFormat="false" ht="15.9" hidden="false" customHeight="false" outlineLevel="0" collapsed="false">
      <c r="A27" s="28" t="n">
        <v>37316</v>
      </c>
      <c r="B27" s="25" t="n">
        <v>191.2299</v>
      </c>
      <c r="C27" s="25" t="n">
        <v>186.8085</v>
      </c>
      <c r="D27" s="26" t="n">
        <f aca="false">(A27 * $C$297) + $C$298</f>
        <v>187.027596125731</v>
      </c>
      <c r="E27" s="18"/>
      <c r="F27" s="2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customFormat="false" ht="15.9" hidden="false" customHeight="false" outlineLevel="0" collapsed="false">
      <c r="A28" s="28" t="n">
        <v>37347</v>
      </c>
      <c r="B28" s="25" t="n">
        <v>188.7972</v>
      </c>
      <c r="C28" s="25" t="n">
        <v>186.7961</v>
      </c>
      <c r="D28" s="26" t="n">
        <f aca="false">(A28 * $C$297) + $C$298</f>
        <v>187.028937605558</v>
      </c>
      <c r="E28" s="18"/>
      <c r="F28" s="2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customFormat="false" ht="15.9" hidden="false" customHeight="false" outlineLevel="0" collapsed="false">
      <c r="A29" s="28" t="n">
        <v>37377</v>
      </c>
      <c r="B29" s="25" t="n">
        <v>185.8538</v>
      </c>
      <c r="C29" s="25" t="n">
        <v>186.8066</v>
      </c>
      <c r="D29" s="26" t="n">
        <f aca="false">(A29 * $C$297) + $C$298</f>
        <v>187.030235811841</v>
      </c>
      <c r="E29" s="18"/>
      <c r="F29" s="27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customFormat="false" ht="15.9" hidden="false" customHeight="false" outlineLevel="0" collapsed="false">
      <c r="A30" s="28" t="n">
        <v>37408</v>
      </c>
      <c r="B30" s="25" t="n">
        <v>178.6552</v>
      </c>
      <c r="C30" s="25" t="n">
        <v>186.8403</v>
      </c>
      <c r="D30" s="26" t="n">
        <f aca="false">(A30 * $C$297) + $C$298</f>
        <v>187.031577291668</v>
      </c>
      <c r="E30" s="18"/>
      <c r="F30" s="27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customFormat="false" ht="15.9" hidden="false" customHeight="false" outlineLevel="0" collapsed="false">
      <c r="A31" s="28" t="n">
        <v>37438</v>
      </c>
      <c r="B31" s="25" t="n">
        <v>176.7732</v>
      </c>
      <c r="C31" s="25" t="n">
        <v>186.8865</v>
      </c>
      <c r="D31" s="26" t="n">
        <f aca="false">(A31 * $C$297) + $C$298</f>
        <v>187.032875497951</v>
      </c>
      <c r="E31" s="18"/>
      <c r="F31" s="2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customFormat="false" ht="15.9" hidden="false" customHeight="false" outlineLevel="0" collapsed="false">
      <c r="A32" s="28" t="n">
        <v>37469</v>
      </c>
      <c r="B32" s="25" t="n">
        <v>178.1534</v>
      </c>
      <c r="C32" s="25" t="n">
        <v>186.9283</v>
      </c>
      <c r="D32" s="26" t="n">
        <f aca="false">(A32 * $C$297) + $C$298</f>
        <v>187.034216977778</v>
      </c>
      <c r="E32" s="18"/>
      <c r="F32" s="27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customFormat="false" ht="15.9" hidden="false" customHeight="false" outlineLevel="0" collapsed="false">
      <c r="A33" s="28" t="n">
        <v>37500</v>
      </c>
      <c r="B33" s="25" t="n">
        <v>184.5111</v>
      </c>
      <c r="C33" s="25" t="n">
        <v>186.9536</v>
      </c>
      <c r="D33" s="26" t="n">
        <f aca="false">(A33 * $C$297) + $C$298</f>
        <v>187.035558457604</v>
      </c>
      <c r="E33" s="18"/>
    </row>
    <row r="34" customFormat="false" ht="15.9" hidden="false" customHeight="false" outlineLevel="0" collapsed="false">
      <c r="A34" s="28" t="n">
        <v>37530</v>
      </c>
      <c r="B34" s="25" t="n">
        <v>189.0113</v>
      </c>
      <c r="C34" s="25" t="n">
        <v>186.9611</v>
      </c>
      <c r="D34" s="26" t="n">
        <f aca="false">(A34 * $C$297) + $C$298</f>
        <v>187.036856663888</v>
      </c>
      <c r="E34" s="18"/>
    </row>
    <row r="35" customFormat="false" ht="15.9" hidden="false" customHeight="false" outlineLevel="0" collapsed="false">
      <c r="A35" s="28" t="n">
        <v>37561</v>
      </c>
      <c r="B35" s="25" t="n">
        <v>191.9766</v>
      </c>
      <c r="C35" s="25" t="n">
        <v>186.956</v>
      </c>
      <c r="D35" s="26" t="n">
        <f aca="false">(A35 * $C$297) + $C$298</f>
        <v>187.038198143714</v>
      </c>
      <c r="E35" s="18"/>
    </row>
    <row r="36" customFormat="false" ht="15.9" hidden="false" customHeight="false" outlineLevel="0" collapsed="false">
      <c r="A36" s="28" t="n">
        <v>37591</v>
      </c>
      <c r="B36" s="25" t="n">
        <v>193.4</v>
      </c>
      <c r="C36" s="25" t="n">
        <v>186.9483</v>
      </c>
      <c r="D36" s="26" t="n">
        <f aca="false">(A36 * $C$297) + $C$298</f>
        <v>187.039496349998</v>
      </c>
      <c r="E36" s="18"/>
    </row>
    <row r="37" customFormat="false" ht="15.9" hidden="false" customHeight="false" outlineLevel="0" collapsed="false">
      <c r="A37" s="28" t="n">
        <v>37622</v>
      </c>
      <c r="B37" s="25" t="n">
        <v>193.3288</v>
      </c>
      <c r="C37" s="25" t="n">
        <v>186.952</v>
      </c>
      <c r="D37" s="26" t="n">
        <f aca="false">(A37 * $C$297) + $C$298</f>
        <v>187.040837829824</v>
      </c>
      <c r="E37" s="18"/>
    </row>
    <row r="38" customFormat="false" ht="15.9" hidden="false" customHeight="false" outlineLevel="0" collapsed="false">
      <c r="A38" s="28" t="n">
        <v>37653</v>
      </c>
      <c r="B38" s="25" t="n">
        <v>192.6231</v>
      </c>
      <c r="C38" s="25" t="n">
        <v>186.9748</v>
      </c>
      <c r="D38" s="26" t="n">
        <f aca="false">(A38 * $C$297) + $C$298</f>
        <v>187.042179309651</v>
      </c>
      <c r="E38" s="18"/>
    </row>
    <row r="39" customFormat="false" ht="15.9" hidden="false" customHeight="false" outlineLevel="0" collapsed="false">
      <c r="A39" s="28" t="n">
        <v>37681</v>
      </c>
      <c r="B39" s="25" t="n">
        <v>191.9482</v>
      </c>
      <c r="C39" s="25" t="n">
        <v>187.017</v>
      </c>
      <c r="D39" s="26" t="n">
        <f aca="false">(A39 * $C$297) + $C$298</f>
        <v>187.043390968849</v>
      </c>
      <c r="E39" s="18"/>
    </row>
    <row r="40" customFormat="false" ht="15.9" hidden="false" customHeight="false" outlineLevel="0" collapsed="false">
      <c r="A40" s="28" t="n">
        <v>37712</v>
      </c>
      <c r="B40" s="25" t="n">
        <v>188.8789</v>
      </c>
      <c r="C40" s="25" t="n">
        <v>187.0718</v>
      </c>
      <c r="D40" s="26" t="n">
        <f aca="false">(A40 * $C$297) + $C$298</f>
        <v>187.044732448675</v>
      </c>
      <c r="E40" s="18"/>
    </row>
    <row r="41" customFormat="false" ht="15.9" hidden="false" customHeight="false" outlineLevel="0" collapsed="false">
      <c r="A41" s="28" t="n">
        <v>37742</v>
      </c>
      <c r="B41" s="25" t="n">
        <v>182.4711</v>
      </c>
      <c r="C41" s="25" t="n">
        <v>187.1232</v>
      </c>
      <c r="D41" s="26" t="n">
        <f aca="false">(A41 * $C$297) + $C$298</f>
        <v>187.046030654959</v>
      </c>
      <c r="E41" s="18"/>
    </row>
    <row r="42" customFormat="false" ht="15.9" hidden="false" customHeight="false" outlineLevel="0" collapsed="false">
      <c r="A42" s="28" t="n">
        <v>37773</v>
      </c>
      <c r="B42" s="25" t="n">
        <v>178.2498</v>
      </c>
      <c r="C42" s="25" t="n">
        <v>187.1577</v>
      </c>
      <c r="D42" s="26" t="n">
        <f aca="false">(A42 * $C$297) + $C$298</f>
        <v>187.047372134785</v>
      </c>
      <c r="E42" s="18"/>
    </row>
    <row r="43" customFormat="false" ht="15.9" hidden="false" customHeight="false" outlineLevel="0" collapsed="false">
      <c r="A43" s="28" t="n">
        <v>37803</v>
      </c>
      <c r="B43" s="25" t="n">
        <v>177.4423</v>
      </c>
      <c r="C43" s="25" t="n">
        <v>187.1775</v>
      </c>
      <c r="D43" s="26" t="n">
        <f aca="false">(A43 * $C$297) + $C$298</f>
        <v>187.048670341069</v>
      </c>
      <c r="E43" s="18"/>
    </row>
    <row r="44" customFormat="false" ht="15.9" hidden="false" customHeight="false" outlineLevel="0" collapsed="false">
      <c r="A44" s="28" t="n">
        <v>37834</v>
      </c>
      <c r="B44" s="25" t="n">
        <v>180.4449</v>
      </c>
      <c r="C44" s="25" t="n">
        <v>187.1897</v>
      </c>
      <c r="D44" s="26" t="n">
        <f aca="false">(A44 * $C$297) + $C$298</f>
        <v>187.050011820895</v>
      </c>
      <c r="E44" s="18"/>
    </row>
    <row r="45" customFormat="false" ht="15.9" hidden="false" customHeight="false" outlineLevel="0" collapsed="false">
      <c r="A45" s="28" t="n">
        <v>37865</v>
      </c>
      <c r="B45" s="25" t="n">
        <v>184.9716</v>
      </c>
      <c r="C45" s="25" t="n">
        <v>187.1998</v>
      </c>
      <c r="D45" s="26" t="n">
        <f aca="false">(A45 * $C$297) + $C$298</f>
        <v>187.051353300722</v>
      </c>
      <c r="E45" s="18"/>
    </row>
    <row r="46" customFormat="false" ht="15.9" hidden="false" customHeight="false" outlineLevel="0" collapsed="false">
      <c r="A46" s="28" t="n">
        <v>37895</v>
      </c>
      <c r="B46" s="25" t="n">
        <v>189.3833</v>
      </c>
      <c r="C46" s="25" t="n">
        <v>187.2124</v>
      </c>
      <c r="D46" s="26" t="n">
        <f aca="false">(A46 * $C$297) + $C$298</f>
        <v>187.052651507006</v>
      </c>
      <c r="E46" s="18"/>
    </row>
    <row r="47" customFormat="false" ht="15.9" hidden="false" customHeight="false" outlineLevel="0" collapsed="false">
      <c r="A47" s="28" t="n">
        <v>37926</v>
      </c>
      <c r="B47" s="25" t="n">
        <v>192.8684</v>
      </c>
      <c r="C47" s="25" t="n">
        <v>187.2361</v>
      </c>
      <c r="D47" s="26" t="n">
        <f aca="false">(A47 * $C$297) + $C$298</f>
        <v>187.053992986832</v>
      </c>
      <c r="E47" s="18"/>
    </row>
    <row r="48" customFormat="false" ht="15.9" hidden="false" customHeight="false" outlineLevel="0" collapsed="false">
      <c r="A48" s="28" t="n">
        <v>37956</v>
      </c>
      <c r="B48" s="25" t="n">
        <v>194.3556</v>
      </c>
      <c r="C48" s="25" t="n">
        <v>187.2747</v>
      </c>
      <c r="D48" s="26" t="n">
        <f aca="false">(A48 * $C$297) + $C$298</f>
        <v>187.055291193116</v>
      </c>
      <c r="E48" s="18"/>
    </row>
    <row r="49" customFormat="false" ht="15.9" hidden="false" customHeight="false" outlineLevel="0" collapsed="false">
      <c r="A49" s="28" t="n">
        <v>37987</v>
      </c>
      <c r="B49" s="25" t="n">
        <v>193.3012</v>
      </c>
      <c r="C49" s="25" t="n">
        <v>187.3239</v>
      </c>
      <c r="D49" s="26" t="n">
        <f aca="false">(A49 * $C$297) + $C$298</f>
        <v>187.056632672942</v>
      </c>
      <c r="E49" s="18"/>
    </row>
    <row r="50" customFormat="false" ht="15.9" hidden="false" customHeight="false" outlineLevel="0" collapsed="false">
      <c r="A50" s="28" t="n">
        <v>38018</v>
      </c>
      <c r="B50" s="25" t="n">
        <v>193.1862</v>
      </c>
      <c r="C50" s="25" t="n">
        <v>187.3727</v>
      </c>
      <c r="D50" s="26" t="n">
        <f aca="false">(A50 * $C$297) + $C$298</f>
        <v>187.057974152768</v>
      </c>
      <c r="E50" s="18"/>
    </row>
    <row r="51" customFormat="false" ht="15.9" hidden="false" customHeight="false" outlineLevel="0" collapsed="false">
      <c r="A51" s="28" t="n">
        <v>38047</v>
      </c>
      <c r="B51" s="25" t="n">
        <v>189.354</v>
      </c>
      <c r="C51" s="25" t="n">
        <v>187.4083</v>
      </c>
      <c r="D51" s="26" t="n">
        <f aca="false">(A51 * $C$297) + $C$298</f>
        <v>187.059229085509</v>
      </c>
      <c r="E51" s="18"/>
    </row>
    <row r="52" customFormat="false" ht="15.9" hidden="false" customHeight="false" outlineLevel="0" collapsed="false">
      <c r="A52" s="28" t="n">
        <v>38078</v>
      </c>
      <c r="B52" s="25" t="n">
        <v>190.1085</v>
      </c>
      <c r="C52" s="25" t="n">
        <v>187.4251</v>
      </c>
      <c r="D52" s="26" t="n">
        <f aca="false">(A52 * $C$297) + $C$298</f>
        <v>187.060570565336</v>
      </c>
      <c r="E52" s="18"/>
    </row>
    <row r="53" customFormat="false" ht="15.9" hidden="false" customHeight="false" outlineLevel="0" collapsed="false">
      <c r="A53" s="28" t="n">
        <v>38108</v>
      </c>
      <c r="B53" s="25" t="n">
        <v>183.3522</v>
      </c>
      <c r="C53" s="25" t="n">
        <v>187.4277</v>
      </c>
      <c r="D53" s="26" t="n">
        <f aca="false">(A53 * $C$297) + $C$298</f>
        <v>187.061868771619</v>
      </c>
      <c r="E53" s="18"/>
    </row>
    <row r="54" customFormat="false" ht="15.9" hidden="false" customHeight="false" outlineLevel="0" collapsed="false">
      <c r="A54" s="28" t="n">
        <v>38139</v>
      </c>
      <c r="B54" s="25" t="n">
        <v>178.8133</v>
      </c>
      <c r="C54" s="25" t="n">
        <v>187.4238</v>
      </c>
      <c r="D54" s="26" t="n">
        <f aca="false">(A54 * $C$297) + $C$298</f>
        <v>187.063210251446</v>
      </c>
      <c r="E54" s="18"/>
    </row>
    <row r="55" customFormat="false" ht="15.9" hidden="false" customHeight="false" outlineLevel="0" collapsed="false">
      <c r="A55" s="28" t="n">
        <v>38169</v>
      </c>
      <c r="B55" s="25" t="n">
        <v>178.1347</v>
      </c>
      <c r="C55" s="25" t="n">
        <v>187.418</v>
      </c>
      <c r="D55" s="26" t="n">
        <f aca="false">(A55 * $C$297) + $C$298</f>
        <v>187.06450845773</v>
      </c>
      <c r="E55" s="18"/>
    </row>
    <row r="56" customFormat="false" ht="15.9" hidden="false" customHeight="false" outlineLevel="0" collapsed="false">
      <c r="A56" s="28" t="n">
        <v>38200</v>
      </c>
      <c r="B56" s="25" t="n">
        <v>180.7826</v>
      </c>
      <c r="C56" s="25" t="n">
        <v>187.4128</v>
      </c>
      <c r="D56" s="26" t="n">
        <f aca="false">(A56 * $C$297) + $C$298</f>
        <v>187.065849937556</v>
      </c>
      <c r="E56" s="18"/>
    </row>
    <row r="57" customFormat="false" ht="15.9" hidden="false" customHeight="false" outlineLevel="0" collapsed="false">
      <c r="A57" s="28" t="n">
        <v>38231</v>
      </c>
      <c r="B57" s="25" t="n">
        <v>185.5676</v>
      </c>
      <c r="C57" s="25" t="n">
        <v>187.4067</v>
      </c>
      <c r="D57" s="26" t="n">
        <f aca="false">(A57 * $C$297) + $C$298</f>
        <v>187.067191417382</v>
      </c>
      <c r="E57" s="18"/>
    </row>
    <row r="58" customFormat="false" ht="15.9" hidden="false" customHeight="false" outlineLevel="0" collapsed="false">
      <c r="A58" s="28" t="n">
        <v>38261</v>
      </c>
      <c r="B58" s="25" t="n">
        <v>189.2431</v>
      </c>
      <c r="C58" s="25" t="n">
        <v>187.3952</v>
      </c>
      <c r="D58" s="26" t="n">
        <f aca="false">(A58 * $C$297) + $C$298</f>
        <v>187.068489623666</v>
      </c>
      <c r="E58" s="18"/>
    </row>
    <row r="59" customFormat="false" ht="15.9" hidden="false" customHeight="false" outlineLevel="0" collapsed="false">
      <c r="A59" s="28" t="n">
        <v>38292</v>
      </c>
      <c r="B59" s="25" t="n">
        <v>193.2975</v>
      </c>
      <c r="C59" s="25" t="n">
        <v>187.3729</v>
      </c>
      <c r="D59" s="26" t="n">
        <f aca="false">(A59 * $C$297) + $C$298</f>
        <v>187.069831103492</v>
      </c>
      <c r="E59" s="18"/>
    </row>
    <row r="60" customFormat="false" ht="15.9" hidden="false" customHeight="false" outlineLevel="0" collapsed="false">
      <c r="A60" s="28" t="n">
        <v>38322</v>
      </c>
      <c r="B60" s="25" t="n">
        <v>194.4537</v>
      </c>
      <c r="C60" s="25" t="n">
        <v>187.3357</v>
      </c>
      <c r="D60" s="26" t="n">
        <f aca="false">(A60 * $C$297) + $C$298</f>
        <v>187.071129309776</v>
      </c>
      <c r="E60" s="18"/>
    </row>
    <row r="61" customFormat="false" ht="15.9" hidden="false" customHeight="false" outlineLevel="0" collapsed="false">
      <c r="A61" s="28" t="n">
        <v>38353</v>
      </c>
      <c r="B61" s="25" t="n">
        <v>192.9391</v>
      </c>
      <c r="C61" s="25" t="n">
        <v>187.2831</v>
      </c>
      <c r="D61" s="26" t="n">
        <f aca="false">(A61 * $C$297) + $C$298</f>
        <v>187.072470789603</v>
      </c>
      <c r="E61" s="18"/>
    </row>
    <row r="62" customFormat="false" ht="15.9" hidden="false" customHeight="false" outlineLevel="0" collapsed="false">
      <c r="A62" s="28" t="n">
        <v>38384</v>
      </c>
      <c r="B62" s="25" t="n">
        <v>191.8351</v>
      </c>
      <c r="C62" s="25" t="n">
        <v>187.219</v>
      </c>
      <c r="D62" s="26" t="n">
        <f aca="false">(A62 * $C$297) + $C$298</f>
        <v>187.073812269429</v>
      </c>
      <c r="E62" s="18"/>
    </row>
    <row r="63" customFormat="false" ht="15.9" hidden="false" customHeight="false" outlineLevel="0" collapsed="false">
      <c r="A63" s="28" t="n">
        <v>38412</v>
      </c>
      <c r="B63" s="25" t="n">
        <v>191.2818</v>
      </c>
      <c r="C63" s="25" t="n">
        <v>187.1563</v>
      </c>
      <c r="D63" s="26" t="n">
        <f aca="false">(A63 * $C$297) + $C$298</f>
        <v>187.075023928627</v>
      </c>
      <c r="E63" s="18"/>
    </row>
    <row r="64" customFormat="false" ht="15.9" hidden="false" customHeight="false" outlineLevel="0" collapsed="false">
      <c r="A64" s="28" t="n">
        <v>38443</v>
      </c>
      <c r="B64" s="25" t="n">
        <v>189.1355</v>
      </c>
      <c r="C64" s="25" t="n">
        <v>187.1023</v>
      </c>
      <c r="D64" s="26" t="n">
        <f aca="false">(A64 * $C$297) + $C$298</f>
        <v>187.076365408454</v>
      </c>
      <c r="E64" s="18"/>
    </row>
    <row r="65" customFormat="false" ht="15.9" hidden="false" customHeight="false" outlineLevel="0" collapsed="false">
      <c r="A65" s="28" t="n">
        <v>38473</v>
      </c>
      <c r="B65" s="25" t="n">
        <v>184.2185</v>
      </c>
      <c r="C65" s="25" t="n">
        <v>187.0616</v>
      </c>
      <c r="D65" s="26" t="n">
        <f aca="false">(A65 * $C$297) + $C$298</f>
        <v>187.077663614737</v>
      </c>
      <c r="E65" s="18"/>
    </row>
    <row r="66" customFormat="false" ht="15.9" hidden="false" customHeight="false" outlineLevel="0" collapsed="false">
      <c r="A66" s="28" t="n">
        <v>38504</v>
      </c>
      <c r="B66" s="25" t="n">
        <v>178.0854</v>
      </c>
      <c r="C66" s="25" t="n">
        <v>187.0361</v>
      </c>
      <c r="D66" s="26" t="n">
        <f aca="false">(A66 * $C$297) + $C$298</f>
        <v>187.079005094564</v>
      </c>
      <c r="E66" s="18"/>
    </row>
    <row r="67" customFormat="false" ht="15.9" hidden="false" customHeight="false" outlineLevel="0" collapsed="false">
      <c r="A67" s="28" t="n">
        <v>38534</v>
      </c>
      <c r="B67" s="25" t="n">
        <v>176.7332</v>
      </c>
      <c r="C67" s="25" t="n">
        <v>187.0228</v>
      </c>
      <c r="D67" s="26" t="n">
        <f aca="false">(A67 * $C$297) + $C$298</f>
        <v>187.080303300847</v>
      </c>
      <c r="E67" s="18"/>
    </row>
    <row r="68" customFormat="false" ht="15.9" hidden="false" customHeight="false" outlineLevel="0" collapsed="false">
      <c r="A68" s="28" t="n">
        <v>38565</v>
      </c>
      <c r="B68" s="25" t="n">
        <v>179.1463</v>
      </c>
      <c r="C68" s="25" t="n">
        <v>187.0196</v>
      </c>
      <c r="D68" s="26" t="n">
        <f aca="false">(A68 * $C$297) + $C$298</f>
        <v>187.081644780674</v>
      </c>
      <c r="E68" s="18"/>
    </row>
    <row r="69" customFormat="false" ht="15.9" hidden="false" customHeight="false" outlineLevel="0" collapsed="false">
      <c r="A69" s="28" t="n">
        <v>38596</v>
      </c>
      <c r="B69" s="25" t="n">
        <v>184.1637</v>
      </c>
      <c r="C69" s="25" t="n">
        <v>187.0266</v>
      </c>
      <c r="D69" s="26" t="n">
        <f aca="false">(A69 * $C$297) + $C$298</f>
        <v>187.0829862605</v>
      </c>
      <c r="E69" s="18"/>
    </row>
    <row r="70" customFormat="false" ht="15.9" hidden="false" customHeight="false" outlineLevel="0" collapsed="false">
      <c r="A70" s="28" t="n">
        <v>38626</v>
      </c>
      <c r="B70" s="25" t="n">
        <v>188.7418</v>
      </c>
      <c r="C70" s="25" t="n">
        <v>187.0432</v>
      </c>
      <c r="D70" s="26" t="n">
        <f aca="false">(A70 * $C$297) + $C$298</f>
        <v>187.084284466784</v>
      </c>
      <c r="E70" s="18"/>
    </row>
    <row r="71" customFormat="false" ht="15.9" hidden="false" customHeight="false" outlineLevel="0" collapsed="false">
      <c r="A71" s="28" t="n">
        <v>38657</v>
      </c>
      <c r="B71" s="25" t="n">
        <v>192.9008</v>
      </c>
      <c r="C71" s="25" t="n">
        <v>187.069</v>
      </c>
      <c r="D71" s="26" t="n">
        <f aca="false">(A71 * $C$297) + $C$298</f>
        <v>187.08562594661</v>
      </c>
      <c r="E71" s="18"/>
    </row>
    <row r="72" customFormat="false" ht="15.9" hidden="false" customHeight="false" outlineLevel="0" collapsed="false">
      <c r="A72" s="28" t="n">
        <v>38687</v>
      </c>
      <c r="B72" s="25" t="n">
        <v>194.7458</v>
      </c>
      <c r="C72" s="25" t="n">
        <v>187.1044</v>
      </c>
      <c r="D72" s="26" t="n">
        <f aca="false">(A72 * $C$297) + $C$298</f>
        <v>187.086924152894</v>
      </c>
      <c r="E72" s="18"/>
    </row>
    <row r="73" customFormat="false" ht="15.9" hidden="false" customHeight="false" outlineLevel="0" collapsed="false">
      <c r="A73" s="28" t="n">
        <v>38718</v>
      </c>
      <c r="B73" s="25" t="n">
        <v>192.885</v>
      </c>
      <c r="C73" s="25" t="n">
        <v>187.1461</v>
      </c>
      <c r="D73" s="26" t="n">
        <f aca="false">(A73 * $C$297) + $C$298</f>
        <v>187.08826563272</v>
      </c>
      <c r="E73" s="18"/>
    </row>
    <row r="74" customFormat="false" ht="15.9" hidden="false" customHeight="false" outlineLevel="0" collapsed="false">
      <c r="A74" s="28" t="n">
        <v>38749</v>
      </c>
      <c r="B74" s="25" t="n">
        <v>192.0887</v>
      </c>
      <c r="C74" s="25" t="n">
        <v>187.1908</v>
      </c>
      <c r="D74" s="26" t="n">
        <f aca="false">(A74 * $C$297) + $C$298</f>
        <v>187.089607112547</v>
      </c>
      <c r="E74" s="18"/>
    </row>
    <row r="75" customFormat="false" ht="15.9" hidden="false" customHeight="false" outlineLevel="0" collapsed="false">
      <c r="A75" s="28" t="n">
        <v>38777</v>
      </c>
      <c r="B75" s="25" t="n">
        <v>191.0207</v>
      </c>
      <c r="C75" s="25" t="n">
        <v>187.2295</v>
      </c>
      <c r="D75" s="26" t="n">
        <f aca="false">(A75 * $C$297) + $C$298</f>
        <v>187.090818771745</v>
      </c>
      <c r="E75" s="18"/>
    </row>
    <row r="76" customFormat="false" ht="15.9" hidden="false" customHeight="false" outlineLevel="0" collapsed="false">
      <c r="A76" s="28" t="n">
        <v>38808</v>
      </c>
      <c r="B76" s="25" t="n">
        <v>189.2509</v>
      </c>
      <c r="C76" s="25" t="n">
        <v>187.2556</v>
      </c>
      <c r="D76" s="26" t="n">
        <f aca="false">(A76 * $C$297) + $C$298</f>
        <v>187.092160251571</v>
      </c>
      <c r="E76" s="18"/>
    </row>
    <row r="77" customFormat="false" ht="15.9" hidden="false" customHeight="false" outlineLevel="0" collapsed="false">
      <c r="A77" s="28" t="n">
        <v>38838</v>
      </c>
      <c r="B77" s="25" t="n">
        <v>184.5246</v>
      </c>
      <c r="C77" s="25" t="n">
        <v>187.2663</v>
      </c>
      <c r="D77" s="26" t="n">
        <f aca="false">(A77 * $C$297) + $C$298</f>
        <v>187.093458457855</v>
      </c>
      <c r="E77" s="18"/>
    </row>
    <row r="78" customFormat="false" ht="15.9" hidden="false" customHeight="false" outlineLevel="0" collapsed="false">
      <c r="A78" s="28" t="n">
        <v>38869</v>
      </c>
      <c r="B78" s="25" t="n">
        <v>179.5979</v>
      </c>
      <c r="C78" s="25" t="n">
        <v>187.2618</v>
      </c>
      <c r="D78" s="26" t="n">
        <f aca="false">(A78 * $C$297) + $C$298</f>
        <v>187.094799937681</v>
      </c>
      <c r="E78" s="18"/>
    </row>
    <row r="79" customFormat="false" ht="15.9" hidden="false" customHeight="false" outlineLevel="0" collapsed="false">
      <c r="A79" s="28" t="n">
        <v>38899</v>
      </c>
      <c r="B79" s="25" t="n">
        <v>177.5198</v>
      </c>
      <c r="C79" s="25" t="n">
        <v>187.2453</v>
      </c>
      <c r="D79" s="26" t="n">
        <f aca="false">(A79 * $C$297) + $C$298</f>
        <v>187.096098143965</v>
      </c>
      <c r="E79" s="18"/>
    </row>
    <row r="80" customFormat="false" ht="15.9" hidden="false" customHeight="false" outlineLevel="0" collapsed="false">
      <c r="A80" s="28" t="n">
        <v>38930</v>
      </c>
      <c r="B80" s="25" t="n">
        <v>179.8022</v>
      </c>
      <c r="C80" s="25" t="n">
        <v>187.2205</v>
      </c>
      <c r="D80" s="26" t="n">
        <f aca="false">(A80 * $C$297) + $C$298</f>
        <v>187.097439623791</v>
      </c>
      <c r="E80" s="18"/>
    </row>
    <row r="81" customFormat="false" ht="15.9" hidden="false" customHeight="false" outlineLevel="0" collapsed="false">
      <c r="A81" s="28" t="n">
        <v>38961</v>
      </c>
      <c r="B81" s="25" t="n">
        <v>185.2754</v>
      </c>
      <c r="C81" s="25" t="n">
        <v>187.1907</v>
      </c>
      <c r="D81" s="26" t="n">
        <f aca="false">(A81 * $C$297) + $C$298</f>
        <v>187.098781103618</v>
      </c>
      <c r="E81" s="18"/>
    </row>
    <row r="82" customFormat="false" ht="15.9" hidden="false" customHeight="false" outlineLevel="0" collapsed="false">
      <c r="A82" s="28" t="n">
        <v>38991</v>
      </c>
      <c r="B82" s="25" t="n">
        <v>187.8374</v>
      </c>
      <c r="C82" s="25" t="n">
        <v>187.1575</v>
      </c>
      <c r="D82" s="26" t="n">
        <f aca="false">(A82 * $C$297) + $C$298</f>
        <v>187.100079309902</v>
      </c>
      <c r="E82" s="18"/>
    </row>
    <row r="83" customFormat="false" ht="15.9" hidden="false" customHeight="false" outlineLevel="0" collapsed="false">
      <c r="A83" s="28" t="n">
        <v>39022</v>
      </c>
      <c r="B83" s="25" t="n">
        <v>193.3616</v>
      </c>
      <c r="C83" s="25" t="n">
        <v>187.1192</v>
      </c>
      <c r="D83" s="26" t="n">
        <f aca="false">(A83 * $C$297) + $C$298</f>
        <v>187.101420789728</v>
      </c>
      <c r="E83" s="18"/>
    </row>
    <row r="84" customFormat="false" ht="15.9" hidden="false" customHeight="false" outlineLevel="0" collapsed="false">
      <c r="A84" s="28" t="n">
        <v>39052</v>
      </c>
      <c r="B84" s="25" t="n">
        <v>193.158</v>
      </c>
      <c r="C84" s="25" t="n">
        <v>187.0746</v>
      </c>
      <c r="D84" s="26" t="n">
        <f aca="false">(A84 * $C$297) + $C$298</f>
        <v>187.102718996012</v>
      </c>
      <c r="E84" s="18"/>
    </row>
    <row r="85" customFormat="false" ht="15.9" hidden="false" customHeight="false" outlineLevel="0" collapsed="false">
      <c r="A85" s="28" t="n">
        <v>39083</v>
      </c>
      <c r="B85" s="25" t="n">
        <v>192.6114</v>
      </c>
      <c r="C85" s="25" t="n">
        <v>187.0289</v>
      </c>
      <c r="D85" s="26" t="n">
        <f aca="false">(A85 * $C$297) + $C$298</f>
        <v>187.104060475838</v>
      </c>
      <c r="E85" s="18"/>
    </row>
    <row r="86" customFormat="false" ht="15.9" hidden="false" customHeight="false" outlineLevel="0" collapsed="false">
      <c r="A86" s="28" t="n">
        <v>39114</v>
      </c>
      <c r="B86" s="25" t="n">
        <v>192.6662</v>
      </c>
      <c r="C86" s="25" t="n">
        <v>186.9881</v>
      </c>
      <c r="D86" s="26" t="n">
        <f aca="false">(A86 * $C$297) + $C$298</f>
        <v>187.105401955664</v>
      </c>
      <c r="E86" s="18"/>
    </row>
    <row r="87" customFormat="false" ht="15.9" hidden="false" customHeight="false" outlineLevel="0" collapsed="false">
      <c r="A87" s="28" t="n">
        <v>39142</v>
      </c>
      <c r="B87" s="25" t="n">
        <v>190.6815</v>
      </c>
      <c r="C87" s="25" t="n">
        <v>186.9554</v>
      </c>
      <c r="D87" s="26" t="n">
        <f aca="false">(A87 * $C$297) + $C$298</f>
        <v>187.106613614863</v>
      </c>
      <c r="E87" s="18"/>
    </row>
    <row r="88" customFormat="false" ht="15.9" hidden="false" customHeight="false" outlineLevel="0" collapsed="false">
      <c r="A88" s="28" t="n">
        <v>39173</v>
      </c>
      <c r="B88" s="25" t="n">
        <v>189.1487</v>
      </c>
      <c r="C88" s="25" t="n">
        <v>186.9341</v>
      </c>
      <c r="D88" s="26" t="n">
        <f aca="false">(A88 * $C$297) + $C$298</f>
        <v>187.107955094689</v>
      </c>
      <c r="E88" s="18"/>
    </row>
    <row r="89" customFormat="false" ht="15.9" hidden="false" customHeight="false" outlineLevel="0" collapsed="false">
      <c r="A89" s="28" t="n">
        <v>39203</v>
      </c>
      <c r="B89" s="25" t="n">
        <v>183.9796</v>
      </c>
      <c r="C89" s="25" t="n">
        <v>186.9268</v>
      </c>
      <c r="D89" s="26" t="n">
        <f aca="false">(A89 * $C$297) + $C$298</f>
        <v>187.109253300973</v>
      </c>
      <c r="E89" s="18"/>
    </row>
    <row r="90" customFormat="false" ht="15.9" hidden="false" customHeight="false" outlineLevel="0" collapsed="false">
      <c r="A90" s="28" t="n">
        <v>39234</v>
      </c>
      <c r="B90" s="25" t="n">
        <v>178.5212</v>
      </c>
      <c r="C90" s="25" t="n">
        <v>186.9357</v>
      </c>
      <c r="D90" s="26" t="n">
        <f aca="false">(A90 * $C$297) + $C$298</f>
        <v>187.110594780799</v>
      </c>
      <c r="E90" s="18"/>
    </row>
    <row r="91" customFormat="false" ht="15.9" hidden="false" customHeight="false" outlineLevel="0" collapsed="false">
      <c r="A91" s="28" t="n">
        <v>39264</v>
      </c>
      <c r="B91" s="25" t="n">
        <v>177.323</v>
      </c>
      <c r="C91" s="25" t="n">
        <v>186.9598</v>
      </c>
      <c r="D91" s="26" t="n">
        <f aca="false">(A91 * $C$297) + $C$298</f>
        <v>187.111892987083</v>
      </c>
      <c r="E91" s="18"/>
    </row>
    <row r="92" customFormat="false" ht="15.9" hidden="false" customHeight="false" outlineLevel="0" collapsed="false">
      <c r="A92" s="28" t="n">
        <v>39295</v>
      </c>
      <c r="B92" s="25" t="n">
        <v>179.0154</v>
      </c>
      <c r="C92" s="25" t="n">
        <v>186.9948</v>
      </c>
      <c r="D92" s="26" t="n">
        <f aca="false">(A92 * $C$297) + $C$298</f>
        <v>187.113234466909</v>
      </c>
      <c r="E92" s="18"/>
    </row>
    <row r="93" customFormat="false" ht="15.9" hidden="false" customHeight="false" outlineLevel="0" collapsed="false">
      <c r="A93" s="28" t="n">
        <v>39326</v>
      </c>
      <c r="B93" s="25" t="n">
        <v>183.5154</v>
      </c>
      <c r="C93" s="25" t="n">
        <v>187.0345</v>
      </c>
      <c r="D93" s="26" t="n">
        <f aca="false">(A93 * $C$297) + $C$298</f>
        <v>187.114575946736</v>
      </c>
      <c r="E93" s="18"/>
    </row>
    <row r="94" customFormat="false" ht="15.9" hidden="false" customHeight="false" outlineLevel="0" collapsed="false">
      <c r="A94" s="28" t="n">
        <v>39356</v>
      </c>
      <c r="B94" s="25" t="n">
        <v>189.4299</v>
      </c>
      <c r="C94" s="25" t="n">
        <v>187.0809</v>
      </c>
      <c r="D94" s="26" t="n">
        <f aca="false">(A94 * $C$297) + $C$298</f>
        <v>187.115874153019</v>
      </c>
      <c r="E94" s="18"/>
    </row>
    <row r="95" customFormat="false" ht="15.9" hidden="false" customHeight="false" outlineLevel="0" collapsed="false">
      <c r="A95" s="28" t="n">
        <v>39387</v>
      </c>
      <c r="B95" s="25" t="n">
        <v>192.5101</v>
      </c>
      <c r="C95" s="25" t="n">
        <v>187.1336</v>
      </c>
      <c r="D95" s="26" t="n">
        <f aca="false">(A95 * $C$297) + $C$298</f>
        <v>187.117215632846</v>
      </c>
      <c r="E95" s="18"/>
    </row>
    <row r="96" customFormat="false" ht="15.9" hidden="false" customHeight="false" outlineLevel="0" collapsed="false">
      <c r="A96" s="28" t="n">
        <v>39417</v>
      </c>
      <c r="B96" s="25" t="n">
        <v>193.436</v>
      </c>
      <c r="C96" s="25" t="n">
        <v>187.1888</v>
      </c>
      <c r="D96" s="26" t="n">
        <f aca="false">(A96 * $C$297) + $C$298</f>
        <v>187.118513839129</v>
      </c>
      <c r="E96" s="18"/>
    </row>
    <row r="97" customFormat="false" ht="15.9" hidden="false" customHeight="false" outlineLevel="0" collapsed="false">
      <c r="A97" s="28" t="n">
        <v>39448</v>
      </c>
      <c r="B97" s="25" t="n">
        <v>193.0458</v>
      </c>
      <c r="C97" s="25" t="n">
        <v>187.2414</v>
      </c>
      <c r="D97" s="26" t="n">
        <f aca="false">(A97 * $C$297) + $C$298</f>
        <v>187.119855318956</v>
      </c>
      <c r="E97" s="18"/>
    </row>
    <row r="98" customFormat="false" ht="15.9" hidden="false" customHeight="false" outlineLevel="0" collapsed="false">
      <c r="A98" s="28" t="n">
        <v>39479</v>
      </c>
      <c r="B98" s="25" t="n">
        <v>192.4707</v>
      </c>
      <c r="C98" s="25" t="n">
        <v>187.2869</v>
      </c>
      <c r="D98" s="26" t="n">
        <f aca="false">(A98 * $C$297) + $C$298</f>
        <v>187.121196798782</v>
      </c>
      <c r="E98" s="18"/>
    </row>
    <row r="99" customFormat="false" ht="15.9" hidden="false" customHeight="false" outlineLevel="0" collapsed="false">
      <c r="A99" s="28" t="n">
        <v>39508</v>
      </c>
      <c r="B99" s="25" t="n">
        <v>192.4123</v>
      </c>
      <c r="C99" s="25" t="n">
        <v>187.3282</v>
      </c>
      <c r="D99" s="26" t="n">
        <f aca="false">(A99 * $C$297) + $C$298</f>
        <v>187.122451731523</v>
      </c>
      <c r="E99" s="18"/>
    </row>
    <row r="100" customFormat="false" ht="15.9" hidden="false" customHeight="false" outlineLevel="0" collapsed="false">
      <c r="A100" s="28" t="n">
        <v>39539</v>
      </c>
      <c r="B100" s="25" t="n">
        <v>189.4962</v>
      </c>
      <c r="C100" s="25" t="n">
        <v>187.3659</v>
      </c>
      <c r="D100" s="26" t="n">
        <f aca="false">(A100 * $C$297) + $C$298</f>
        <v>187.123793211349</v>
      </c>
      <c r="E100" s="18"/>
    </row>
    <row r="101" customFormat="false" ht="15.9" hidden="false" customHeight="false" outlineLevel="0" collapsed="false">
      <c r="A101" s="28" t="n">
        <v>39569</v>
      </c>
      <c r="B101" s="25" t="n">
        <v>184.74</v>
      </c>
      <c r="C101" s="25" t="n">
        <v>187.3966</v>
      </c>
      <c r="D101" s="26" t="n">
        <f aca="false">(A101 * $C$297) + $C$298</f>
        <v>187.125091417633</v>
      </c>
      <c r="E101" s="18"/>
    </row>
    <row r="102" customFormat="false" ht="15.9" hidden="false" customHeight="false" outlineLevel="0" collapsed="false">
      <c r="A102" s="28" t="n">
        <v>39600</v>
      </c>
      <c r="B102" s="25" t="n">
        <v>179.2028</v>
      </c>
      <c r="C102" s="25" t="n">
        <v>187.4159</v>
      </c>
      <c r="D102" s="26" t="n">
        <f aca="false">(A102 * $C$297) + $C$298</f>
        <v>187.12643289746</v>
      </c>
      <c r="E102" s="18"/>
    </row>
    <row r="103" customFormat="false" ht="15.9" hidden="false" customHeight="false" outlineLevel="0" collapsed="false">
      <c r="A103" s="28" t="n">
        <v>39630</v>
      </c>
      <c r="B103" s="25" t="n">
        <v>178.1879</v>
      </c>
      <c r="C103" s="25" t="n">
        <v>187.4247</v>
      </c>
      <c r="D103" s="26" t="n">
        <f aca="false">(A103 * $C$297) + $C$298</f>
        <v>187.127731103743</v>
      </c>
      <c r="E103" s="18"/>
    </row>
    <row r="104" customFormat="false" ht="15.9" hidden="false" customHeight="false" outlineLevel="0" collapsed="false">
      <c r="A104" s="28" t="n">
        <v>39661</v>
      </c>
      <c r="B104" s="25" t="n">
        <v>180.5898</v>
      </c>
      <c r="C104" s="25" t="n">
        <v>187.4296</v>
      </c>
      <c r="D104" s="26" t="n">
        <f aca="false">(A104 * $C$297) + $C$298</f>
        <v>187.12907258357</v>
      </c>
      <c r="E104" s="18"/>
    </row>
    <row r="105" customFormat="false" ht="15.9" hidden="false" customHeight="false" outlineLevel="0" collapsed="false">
      <c r="A105" s="28" t="n">
        <v>39692</v>
      </c>
      <c r="B105" s="25" t="n">
        <v>183.0745</v>
      </c>
      <c r="C105" s="25" t="n">
        <v>187.434</v>
      </c>
      <c r="D105" s="26" t="n">
        <f aca="false">(A105 * $C$297) + $C$298</f>
        <v>187.130414063396</v>
      </c>
      <c r="E105" s="18"/>
    </row>
    <row r="106" customFormat="false" ht="15.9" hidden="false" customHeight="false" outlineLevel="0" collapsed="false">
      <c r="A106" s="28" t="n">
        <v>39722</v>
      </c>
      <c r="B106" s="25" t="n">
        <v>189.1412</v>
      </c>
      <c r="C106" s="25" t="n">
        <v>187.4332</v>
      </c>
      <c r="D106" s="26" t="n">
        <f aca="false">(A106 * $C$297) + $C$298</f>
        <v>187.13171226968</v>
      </c>
      <c r="E106" s="18"/>
    </row>
    <row r="107" customFormat="false" ht="15.9" hidden="false" customHeight="false" outlineLevel="0" collapsed="false">
      <c r="A107" s="28" t="n">
        <v>39753</v>
      </c>
      <c r="B107" s="25" t="n">
        <v>192.3114</v>
      </c>
      <c r="C107" s="25" t="n">
        <v>187.4254</v>
      </c>
      <c r="D107" s="26" t="n">
        <f aca="false">(A107 * $C$297) + $C$298</f>
        <v>187.133053749506</v>
      </c>
      <c r="E107" s="18"/>
    </row>
    <row r="108" customFormat="false" ht="15.9" hidden="false" customHeight="false" outlineLevel="0" collapsed="false">
      <c r="A108" s="28" t="n">
        <v>39783</v>
      </c>
      <c r="B108" s="25" t="n">
        <v>195.0855</v>
      </c>
      <c r="C108" s="25" t="n">
        <v>187.4118</v>
      </c>
      <c r="D108" s="26" t="n">
        <f aca="false">(A108 * $C$297) + $C$298</f>
        <v>187.13435195579</v>
      </c>
      <c r="E108" s="18"/>
    </row>
    <row r="109" customFormat="false" ht="15.9" hidden="false" customHeight="false" outlineLevel="0" collapsed="false">
      <c r="A109" s="28" t="n">
        <v>39814</v>
      </c>
      <c r="B109" s="25" t="n">
        <v>193.4866</v>
      </c>
      <c r="C109" s="25" t="n">
        <v>187.3933</v>
      </c>
      <c r="D109" s="26" t="n">
        <f aca="false">(A109 * $C$297) + $C$298</f>
        <v>187.135693435616</v>
      </c>
      <c r="E109" s="18"/>
    </row>
    <row r="110" customFormat="false" ht="15.9" hidden="false" customHeight="false" outlineLevel="0" collapsed="false">
      <c r="A110" s="28" t="n">
        <v>39845</v>
      </c>
      <c r="B110" s="25" t="n">
        <v>192.1553</v>
      </c>
      <c r="C110" s="25" t="n">
        <v>187.3673</v>
      </c>
      <c r="D110" s="26" t="n">
        <f aca="false">(A110 * $C$297) + $C$298</f>
        <v>187.137034915443</v>
      </c>
      <c r="E110" s="18"/>
    </row>
    <row r="111" customFormat="false" ht="15.9" hidden="false" customHeight="false" outlineLevel="0" collapsed="false">
      <c r="A111" s="28" t="n">
        <v>39873</v>
      </c>
      <c r="B111" s="25" t="n">
        <v>191.0392</v>
      </c>
      <c r="C111" s="25" t="n">
        <v>187.3294</v>
      </c>
      <c r="D111" s="26" t="n">
        <f aca="false">(A111 * $C$297) + $C$298</f>
        <v>187.138246574641</v>
      </c>
      <c r="E111" s="18"/>
    </row>
    <row r="112" customFormat="false" ht="15.9" hidden="false" customHeight="false" outlineLevel="0" collapsed="false">
      <c r="A112" s="28" t="n">
        <v>39904</v>
      </c>
      <c r="B112" s="25" t="n">
        <v>189.9034</v>
      </c>
      <c r="C112" s="25" t="n">
        <v>187.2795</v>
      </c>
      <c r="D112" s="26" t="n">
        <f aca="false">(A112 * $C$297) + $C$298</f>
        <v>187.139588054467</v>
      </c>
      <c r="E112" s="18"/>
    </row>
    <row r="113" customFormat="false" ht="15.9" hidden="false" customHeight="false" outlineLevel="0" collapsed="false">
      <c r="A113" s="28" t="n">
        <v>39934</v>
      </c>
      <c r="B113" s="25" t="n">
        <v>185.0993</v>
      </c>
      <c r="C113" s="25" t="n">
        <v>187.2196</v>
      </c>
      <c r="D113" s="26" t="n">
        <f aca="false">(A113 * $C$297) + $C$298</f>
        <v>187.140886260751</v>
      </c>
      <c r="E113" s="18"/>
    </row>
    <row r="114" customFormat="false" ht="15.9" hidden="false" customHeight="false" outlineLevel="0" collapsed="false">
      <c r="A114" s="28" t="n">
        <v>39965</v>
      </c>
      <c r="B114" s="25" t="n">
        <v>179.785</v>
      </c>
      <c r="C114" s="25" t="n">
        <v>187.1515</v>
      </c>
      <c r="D114" s="26" t="n">
        <f aca="false">(A114 * $C$297) + $C$298</f>
        <v>187.142227740577</v>
      </c>
      <c r="E114" s="18"/>
    </row>
    <row r="115" customFormat="false" ht="15.9" hidden="false" customHeight="false" outlineLevel="0" collapsed="false">
      <c r="A115" s="28" t="n">
        <v>39995</v>
      </c>
      <c r="B115" s="25" t="n">
        <v>176.7788</v>
      </c>
      <c r="C115" s="25" t="n">
        <v>187.0729</v>
      </c>
      <c r="D115" s="26" t="n">
        <f aca="false">(A115 * $C$297) + $C$298</f>
        <v>187.143525946861</v>
      </c>
      <c r="E115" s="18"/>
    </row>
    <row r="116" customFormat="false" ht="15.9" hidden="false" customHeight="false" outlineLevel="0" collapsed="false">
      <c r="A116" s="28" t="n">
        <v>40026</v>
      </c>
      <c r="B116" s="25" t="n">
        <v>179.957</v>
      </c>
      <c r="C116" s="25" t="n">
        <v>186.9807</v>
      </c>
      <c r="D116" s="26" t="n">
        <f aca="false">(A116 * $C$297) + $C$298</f>
        <v>187.144867426687</v>
      </c>
      <c r="E116" s="18"/>
    </row>
    <row r="117" customFormat="false" ht="15.9" hidden="false" customHeight="false" outlineLevel="0" collapsed="false">
      <c r="A117" s="28" t="n">
        <v>40057</v>
      </c>
      <c r="B117" s="25" t="n">
        <v>183.1873</v>
      </c>
      <c r="C117" s="25" t="n">
        <v>186.8798</v>
      </c>
      <c r="D117" s="26" t="n">
        <f aca="false">(A117 * $C$297) + $C$298</f>
        <v>187.146208906514</v>
      </c>
      <c r="E117" s="18"/>
    </row>
    <row r="118" customFormat="false" ht="15.9" hidden="false" customHeight="false" outlineLevel="0" collapsed="false">
      <c r="A118" s="28" t="n">
        <v>40087</v>
      </c>
      <c r="B118" s="25" t="n">
        <v>188.9479</v>
      </c>
      <c r="C118" s="25" t="n">
        <v>186.7747</v>
      </c>
      <c r="D118" s="26" t="n">
        <f aca="false">(A118 * $C$297) + $C$298</f>
        <v>187.147507112797</v>
      </c>
      <c r="E118" s="18"/>
    </row>
    <row r="119" customFormat="false" ht="15.9" hidden="false" customHeight="false" outlineLevel="0" collapsed="false">
      <c r="A119" s="28" t="n">
        <v>40118</v>
      </c>
      <c r="B119" s="25" t="n">
        <v>191.7099</v>
      </c>
      <c r="C119" s="25" t="n">
        <v>186.6665</v>
      </c>
      <c r="D119" s="26" t="n">
        <f aca="false">(A119 * $C$297) + $C$298</f>
        <v>187.148848592624</v>
      </c>
      <c r="E119" s="18"/>
    </row>
    <row r="120" customFormat="false" ht="15.9" hidden="false" customHeight="false" outlineLevel="0" collapsed="false">
      <c r="A120" s="28" t="n">
        <v>40148</v>
      </c>
      <c r="B120" s="25" t="n">
        <v>193.2242</v>
      </c>
      <c r="C120" s="25" t="n">
        <v>186.5541</v>
      </c>
      <c r="D120" s="26" t="n">
        <f aca="false">(A120 * $C$297) + $C$298</f>
        <v>187.150146798908</v>
      </c>
      <c r="E120" s="18"/>
    </row>
    <row r="121" customFormat="false" ht="15.9" hidden="false" customHeight="false" outlineLevel="0" collapsed="false">
      <c r="A121" s="28" t="n">
        <v>40179</v>
      </c>
      <c r="B121" s="25" t="n">
        <v>192.5332</v>
      </c>
      <c r="C121" s="25" t="n">
        <v>186.4397</v>
      </c>
      <c r="D121" s="26" t="n">
        <f aca="false">(A121 * $C$297) + $C$298</f>
        <v>187.151488278734</v>
      </c>
      <c r="E121" s="18"/>
    </row>
    <row r="122" customFormat="false" ht="15.9" hidden="false" customHeight="false" outlineLevel="0" collapsed="false">
      <c r="A122" s="28" t="n">
        <v>40210</v>
      </c>
      <c r="B122" s="25" t="n">
        <v>191.339</v>
      </c>
      <c r="C122" s="25" t="n">
        <v>186.3336</v>
      </c>
      <c r="D122" s="26" t="n">
        <f aca="false">(A122 * $C$297) + $C$298</f>
        <v>187.15282975856</v>
      </c>
      <c r="E122" s="18"/>
    </row>
    <row r="123" customFormat="false" ht="15.9" hidden="false" customHeight="false" outlineLevel="0" collapsed="false">
      <c r="A123" s="28" t="n">
        <v>40238</v>
      </c>
      <c r="B123" s="25" t="n">
        <v>190.6778</v>
      </c>
      <c r="C123" s="25" t="n">
        <v>186.248</v>
      </c>
      <c r="D123" s="26" t="n">
        <f aca="false">(A123 * $C$297) + $C$298</f>
        <v>187.154041417758</v>
      </c>
      <c r="E123" s="18"/>
    </row>
    <row r="124" customFormat="false" ht="15.9" hidden="false" customHeight="false" outlineLevel="0" collapsed="false">
      <c r="A124" s="28" t="n">
        <v>40269</v>
      </c>
      <c r="B124" s="25" t="n">
        <v>188.5386</v>
      </c>
      <c r="C124" s="25" t="n">
        <v>186.1874</v>
      </c>
      <c r="D124" s="26" t="n">
        <f aca="false">(A124 * $C$297) + $C$298</f>
        <v>187.155382897585</v>
      </c>
      <c r="E124" s="18"/>
    </row>
    <row r="125" customFormat="false" ht="15.9" hidden="false" customHeight="false" outlineLevel="0" collapsed="false">
      <c r="A125" s="28" t="n">
        <v>40299</v>
      </c>
      <c r="B125" s="25" t="n">
        <v>182.5983</v>
      </c>
      <c r="C125" s="25" t="n">
        <v>186.151</v>
      </c>
      <c r="D125" s="26" t="n">
        <f aca="false">(A125 * $C$297) + $C$298</f>
        <v>187.156681103869</v>
      </c>
      <c r="E125" s="18"/>
    </row>
    <row r="126" customFormat="false" ht="15.9" hidden="false" customHeight="false" outlineLevel="0" collapsed="false">
      <c r="A126" s="28" t="n">
        <v>40330</v>
      </c>
      <c r="B126" s="25" t="n">
        <v>177.4979</v>
      </c>
      <c r="C126" s="25" t="n">
        <v>186.1389</v>
      </c>
      <c r="D126" s="26" t="n">
        <f aca="false">(A126 * $C$297) + $C$298</f>
        <v>187.158022583695</v>
      </c>
      <c r="E126" s="18"/>
    </row>
    <row r="127" customFormat="false" ht="15.9" hidden="false" customHeight="false" outlineLevel="0" collapsed="false">
      <c r="A127" s="28" t="n">
        <v>40360</v>
      </c>
      <c r="B127" s="25" t="n">
        <v>175.6687</v>
      </c>
      <c r="C127" s="25" t="n">
        <v>186.1508</v>
      </c>
      <c r="D127" s="26" t="n">
        <f aca="false">(A127 * $C$297) + $C$298</f>
        <v>187.159320789979</v>
      </c>
      <c r="E127" s="18"/>
    </row>
    <row r="128" customFormat="false" ht="15.9" hidden="false" customHeight="false" outlineLevel="0" collapsed="false">
      <c r="A128" s="28" t="n">
        <v>40391</v>
      </c>
      <c r="B128" s="25" t="n">
        <v>178.1319</v>
      </c>
      <c r="C128" s="25" t="n">
        <v>186.18</v>
      </c>
      <c r="D128" s="26" t="n">
        <f aca="false">(A128 * $C$297) + $C$298</f>
        <v>187.160662269805</v>
      </c>
      <c r="E128" s="18"/>
    </row>
    <row r="129" customFormat="false" ht="15.9" hidden="false" customHeight="false" outlineLevel="0" collapsed="false">
      <c r="A129" s="28" t="n">
        <v>40422</v>
      </c>
      <c r="B129" s="25" t="n">
        <v>183.1841</v>
      </c>
      <c r="C129" s="25" t="n">
        <v>186.2175</v>
      </c>
      <c r="D129" s="26" t="n">
        <f aca="false">(A129 * $C$297) + $C$298</f>
        <v>187.162003749632</v>
      </c>
      <c r="E129" s="18"/>
    </row>
    <row r="130" customFormat="false" ht="15.9" hidden="false" customHeight="false" outlineLevel="0" collapsed="false">
      <c r="A130" s="28" t="n">
        <v>40452</v>
      </c>
      <c r="B130" s="25" t="n">
        <v>187.6347</v>
      </c>
      <c r="C130" s="25" t="n">
        <v>186.2592</v>
      </c>
      <c r="D130" s="26" t="n">
        <f aca="false">(A130 * $C$297) + $C$298</f>
        <v>187.163301955915</v>
      </c>
      <c r="E130" s="18"/>
    </row>
    <row r="131" customFormat="false" ht="15.9" hidden="false" customHeight="false" outlineLevel="0" collapsed="false">
      <c r="A131" s="28" t="n">
        <v>40483</v>
      </c>
      <c r="B131" s="25" t="n">
        <v>192.1154</v>
      </c>
      <c r="C131" s="25" t="n">
        <v>186.3063</v>
      </c>
      <c r="D131" s="26" t="n">
        <f aca="false">(A131 * $C$297) + $C$298</f>
        <v>187.164643435742</v>
      </c>
      <c r="E131" s="18"/>
    </row>
    <row r="132" customFormat="false" ht="15.9" hidden="false" customHeight="false" outlineLevel="0" collapsed="false">
      <c r="A132" s="28" t="n">
        <v>40513</v>
      </c>
      <c r="B132" s="25" t="n">
        <v>193.0643</v>
      </c>
      <c r="C132" s="25" t="n">
        <v>186.361</v>
      </c>
      <c r="D132" s="26" t="n">
        <f aca="false">(A132 * $C$297) + $C$298</f>
        <v>187.165941642025</v>
      </c>
      <c r="E132" s="18"/>
    </row>
    <row r="133" customFormat="false" ht="15.9" hidden="false" customHeight="false" outlineLevel="0" collapsed="false">
      <c r="A133" s="28" t="n">
        <v>40544</v>
      </c>
      <c r="B133" s="25" t="n">
        <v>192.5516</v>
      </c>
      <c r="C133" s="25" t="n">
        <v>186.4231</v>
      </c>
      <c r="D133" s="26" t="n">
        <f aca="false">(A133 * $C$297) + $C$298</f>
        <v>187.167283121852</v>
      </c>
      <c r="E133" s="18"/>
    </row>
    <row r="134" customFormat="false" ht="15.9" hidden="false" customHeight="false" outlineLevel="0" collapsed="false">
      <c r="A134" s="28" t="n">
        <v>40575</v>
      </c>
      <c r="B134" s="25" t="n">
        <v>192.1585</v>
      </c>
      <c r="C134" s="25" t="n">
        <v>186.4883</v>
      </c>
      <c r="D134" s="26" t="n">
        <f aca="false">(A134 * $C$297) + $C$298</f>
        <v>187.168624601678</v>
      </c>
      <c r="E134" s="18"/>
    </row>
    <row r="135" customFormat="false" ht="15.9" hidden="false" customHeight="false" outlineLevel="0" collapsed="false">
      <c r="A135" s="28" t="n">
        <v>40603</v>
      </c>
      <c r="B135" s="25" t="n">
        <v>192.1253</v>
      </c>
      <c r="C135" s="25" t="n">
        <v>186.549</v>
      </c>
      <c r="D135" s="26" t="n">
        <f aca="false">(A135 * $C$297) + $C$298</f>
        <v>187.169836260876</v>
      </c>
      <c r="E135" s="18"/>
    </row>
    <row r="136" customFormat="false" ht="15.9" hidden="false" customHeight="false" outlineLevel="0" collapsed="false">
      <c r="A136" s="28" t="n">
        <v>40634</v>
      </c>
      <c r="B136" s="25" t="n">
        <v>189.2131</v>
      </c>
      <c r="C136" s="25" t="n">
        <v>186.6051</v>
      </c>
      <c r="D136" s="26" t="n">
        <f aca="false">(A136 * $C$297) + $C$298</f>
        <v>187.171177740703</v>
      </c>
      <c r="E136" s="18"/>
    </row>
    <row r="137" customFormat="false" ht="15.9" hidden="false" customHeight="false" outlineLevel="0" collapsed="false">
      <c r="A137" s="28" t="n">
        <v>40664</v>
      </c>
      <c r="B137" s="25" t="n">
        <v>183.4299</v>
      </c>
      <c r="C137" s="25" t="n">
        <v>186.6579</v>
      </c>
      <c r="D137" s="26" t="n">
        <f aca="false">(A137 * $C$297) + $C$298</f>
        <v>187.172475946986</v>
      </c>
      <c r="E137" s="18"/>
    </row>
    <row r="138" customFormat="false" ht="15.9" hidden="false" customHeight="false" outlineLevel="0" collapsed="false">
      <c r="A138" s="28" t="n">
        <v>40695</v>
      </c>
      <c r="B138" s="25" t="n">
        <v>176.572</v>
      </c>
      <c r="C138" s="25" t="n">
        <v>186.7008</v>
      </c>
      <c r="D138" s="26" t="n">
        <f aca="false">(A138 * $C$297) + $C$298</f>
        <v>187.173817426813</v>
      </c>
      <c r="E138" s="18"/>
    </row>
    <row r="139" customFormat="false" ht="15.9" hidden="false" customHeight="false" outlineLevel="0" collapsed="false">
      <c r="A139" s="28" t="n">
        <v>40725</v>
      </c>
      <c r="B139" s="25" t="n">
        <v>176.2149</v>
      </c>
      <c r="C139" s="25" t="n">
        <v>186.7302</v>
      </c>
      <c r="D139" s="26" t="n">
        <f aca="false">(A139 * $C$297) + $C$298</f>
        <v>187.175115633096</v>
      </c>
      <c r="E139" s="18"/>
    </row>
    <row r="140" customFormat="false" ht="15.9" hidden="false" customHeight="false" outlineLevel="0" collapsed="false">
      <c r="A140" s="28" t="n">
        <v>40756</v>
      </c>
      <c r="B140" s="25" t="n">
        <v>179.6166</v>
      </c>
      <c r="C140" s="25" t="n">
        <v>186.7516</v>
      </c>
      <c r="D140" s="26" t="n">
        <f aca="false">(A140 * $C$297) + $C$298</f>
        <v>187.176457112923</v>
      </c>
      <c r="E140" s="18"/>
    </row>
    <row r="141" customFormat="false" ht="15.9" hidden="false" customHeight="false" outlineLevel="0" collapsed="false">
      <c r="A141" s="28" t="n">
        <v>40787</v>
      </c>
      <c r="B141" s="25" t="n">
        <v>184.4547</v>
      </c>
      <c r="C141" s="25" t="n">
        <v>186.7719</v>
      </c>
      <c r="D141" s="26" t="n">
        <f aca="false">(A141 * $C$297) + $C$298</f>
        <v>187.177798592749</v>
      </c>
      <c r="E141" s="18"/>
    </row>
    <row r="142" customFormat="false" ht="15.9" hidden="false" customHeight="false" outlineLevel="0" collapsed="false">
      <c r="A142" s="28" t="n">
        <v>40817</v>
      </c>
      <c r="B142" s="25" t="n">
        <v>189.3859</v>
      </c>
      <c r="C142" s="25" t="n">
        <v>186.795</v>
      </c>
      <c r="D142" s="26" t="n">
        <f aca="false">(A142 * $C$297) + $C$298</f>
        <v>187.179096799033</v>
      </c>
      <c r="E142" s="18"/>
    </row>
    <row r="143" customFormat="false" ht="15.9" hidden="false" customHeight="false" outlineLevel="0" collapsed="false">
      <c r="A143" s="28" t="n">
        <v>40848</v>
      </c>
      <c r="B143" s="25" t="n">
        <v>192.2768</v>
      </c>
      <c r="C143" s="25" t="n">
        <v>186.8205</v>
      </c>
      <c r="D143" s="26" t="n">
        <f aca="false">(A143 * $C$297) + $C$298</f>
        <v>187.180438278859</v>
      </c>
      <c r="E143" s="18"/>
    </row>
    <row r="144" customFormat="false" ht="15.9" hidden="false" customHeight="false" outlineLevel="0" collapsed="false">
      <c r="A144" s="28" t="n">
        <v>40878</v>
      </c>
      <c r="B144" s="25" t="n">
        <v>191.835</v>
      </c>
      <c r="C144" s="25" t="n">
        <v>186.8491</v>
      </c>
      <c r="D144" s="26" t="n">
        <f aca="false">(A144 * $C$297) + $C$298</f>
        <v>187.181736485143</v>
      </c>
      <c r="E144" s="18"/>
    </row>
    <row r="145" customFormat="false" ht="15.9" hidden="false" customHeight="false" outlineLevel="0" collapsed="false">
      <c r="A145" s="28" t="n">
        <v>40909</v>
      </c>
      <c r="B145" s="25" t="n">
        <v>193.8189</v>
      </c>
      <c r="C145" s="25" t="n">
        <v>186.8837</v>
      </c>
      <c r="D145" s="26" t="n">
        <f aca="false">(A145 * $C$297) + $C$298</f>
        <v>187.183077964969</v>
      </c>
      <c r="E145" s="18"/>
    </row>
    <row r="146" customFormat="false" ht="15.9" hidden="false" customHeight="false" outlineLevel="0" collapsed="false">
      <c r="A146" s="28" t="n">
        <v>40940</v>
      </c>
      <c r="B146" s="25" t="n">
        <v>193.3016</v>
      </c>
      <c r="C146" s="25" t="n">
        <v>186.924</v>
      </c>
      <c r="D146" s="26" t="n">
        <f aca="false">(A146 * $C$297) + $C$298</f>
        <v>187.184419444796</v>
      </c>
      <c r="E146" s="18"/>
    </row>
    <row r="147" customFormat="false" ht="15.9" hidden="false" customHeight="false" outlineLevel="0" collapsed="false">
      <c r="A147" s="28" t="n">
        <v>40969</v>
      </c>
      <c r="B147" s="25" t="n">
        <v>190.6593</v>
      </c>
      <c r="C147" s="25" t="n">
        <v>186.9639</v>
      </c>
      <c r="D147" s="26" t="n">
        <f aca="false">(A147 * $C$297) + $C$298</f>
        <v>187.185674377537</v>
      </c>
      <c r="E147" s="18"/>
    </row>
    <row r="148" customFormat="false" ht="15.9" hidden="false" customHeight="false" outlineLevel="0" collapsed="false">
      <c r="A148" s="28" t="n">
        <v>41000</v>
      </c>
      <c r="B148" s="25" t="n">
        <v>189.0058</v>
      </c>
      <c r="C148" s="25" t="n">
        <v>186.9955</v>
      </c>
      <c r="D148" s="26" t="n">
        <f aca="false">(A148 * $C$297) + $C$298</f>
        <v>187.187015857363</v>
      </c>
      <c r="E148" s="18"/>
    </row>
    <row r="149" customFormat="false" ht="15.9" hidden="false" customHeight="false" outlineLevel="0" collapsed="false">
      <c r="A149" s="28" t="n">
        <v>41030</v>
      </c>
      <c r="B149" s="25" t="n">
        <v>184.4574</v>
      </c>
      <c r="C149" s="25" t="n">
        <v>187.0194</v>
      </c>
      <c r="D149" s="26" t="n">
        <f aca="false">(A149 * $C$297) + $C$298</f>
        <v>187.188314063647</v>
      </c>
      <c r="E149" s="18"/>
    </row>
    <row r="150" customFormat="false" ht="15.9" hidden="false" customHeight="false" outlineLevel="0" collapsed="false">
      <c r="A150" s="28" t="n">
        <v>41061</v>
      </c>
      <c r="B150" s="25" t="n">
        <v>178.2497</v>
      </c>
      <c r="C150" s="25" t="n">
        <v>187.0436</v>
      </c>
      <c r="D150" s="26" t="n">
        <f aca="false">(A150 * $C$297) + $C$298</f>
        <v>187.189655543473</v>
      </c>
      <c r="E150" s="18"/>
    </row>
    <row r="151" customFormat="false" ht="15.9" hidden="false" customHeight="false" outlineLevel="0" collapsed="false">
      <c r="A151" s="28" t="n">
        <v>41091</v>
      </c>
      <c r="B151" s="25" t="n">
        <v>175.8866</v>
      </c>
      <c r="C151" s="25" t="n">
        <v>187.0714</v>
      </c>
      <c r="D151" s="26" t="n">
        <f aca="false">(A151 * $C$297) + $C$298</f>
        <v>187.190953749757</v>
      </c>
      <c r="E151" s="18"/>
    </row>
    <row r="152" customFormat="false" ht="15.9" hidden="false" customHeight="false" outlineLevel="0" collapsed="false">
      <c r="A152" s="28" t="n">
        <v>41122</v>
      </c>
      <c r="B152" s="25" t="n">
        <v>179.6365</v>
      </c>
      <c r="C152" s="25" t="n">
        <v>187.0998</v>
      </c>
      <c r="D152" s="26" t="n">
        <f aca="false">(A152 * $C$297) + $C$298</f>
        <v>187.192295229583</v>
      </c>
      <c r="E152" s="18"/>
    </row>
    <row r="153" customFormat="false" ht="15.9" hidden="false" customHeight="false" outlineLevel="0" collapsed="false">
      <c r="A153" s="28" t="n">
        <v>41153</v>
      </c>
      <c r="B153" s="25" t="n">
        <v>184.7127</v>
      </c>
      <c r="C153" s="25" t="n">
        <v>187.1241</v>
      </c>
      <c r="D153" s="26" t="n">
        <f aca="false">(A153 * $C$297) + $C$298</f>
        <v>187.19363670941</v>
      </c>
      <c r="E153" s="18"/>
    </row>
    <row r="154" customFormat="false" ht="15.9" hidden="false" customHeight="false" outlineLevel="0" collapsed="false">
      <c r="A154" s="28" t="n">
        <v>41183</v>
      </c>
      <c r="B154" s="25" t="n">
        <v>190.2614</v>
      </c>
      <c r="C154" s="25" t="n">
        <v>187.1425</v>
      </c>
      <c r="D154" s="26" t="n">
        <f aca="false">(A154 * $C$297) + $C$298</f>
        <v>187.194934915693</v>
      </c>
      <c r="E154" s="18"/>
    </row>
    <row r="155" customFormat="false" ht="15.9" hidden="false" customHeight="false" outlineLevel="0" collapsed="false">
      <c r="A155" s="28" t="n">
        <v>41214</v>
      </c>
      <c r="B155" s="25" t="n">
        <v>192.6481</v>
      </c>
      <c r="C155" s="25" t="n">
        <v>187.1573</v>
      </c>
      <c r="D155" s="26" t="n">
        <f aca="false">(A155 * $C$297) + $C$298</f>
        <v>187.19627639552</v>
      </c>
      <c r="E155" s="18"/>
    </row>
    <row r="156" customFormat="false" ht="15.9" hidden="false" customHeight="false" outlineLevel="0" collapsed="false">
      <c r="A156" s="28" t="n">
        <v>41244</v>
      </c>
      <c r="B156" s="25" t="n">
        <v>193.8405</v>
      </c>
      <c r="C156" s="25" t="n">
        <v>187.1716</v>
      </c>
      <c r="D156" s="26" t="n">
        <f aca="false">(A156 * $C$297) + $C$298</f>
        <v>187.197574601804</v>
      </c>
      <c r="E156" s="18"/>
    </row>
    <row r="157" customFormat="false" ht="15.9" hidden="false" customHeight="false" outlineLevel="0" collapsed="false">
      <c r="A157" s="28" t="n">
        <v>41275</v>
      </c>
      <c r="B157" s="25" t="n">
        <v>192.3893</v>
      </c>
      <c r="C157" s="25" t="n">
        <v>187.1825</v>
      </c>
      <c r="D157" s="26" t="n">
        <f aca="false">(A157 * $C$297) + $C$298</f>
        <v>187.19891608163</v>
      </c>
      <c r="E157" s="18"/>
    </row>
    <row r="158" customFormat="false" ht="15.9" hidden="false" customHeight="false" outlineLevel="0" collapsed="false">
      <c r="A158" s="28" t="n">
        <v>41306</v>
      </c>
      <c r="B158" s="25" t="n">
        <v>192.5264</v>
      </c>
      <c r="C158" s="25" t="n">
        <v>187.1888</v>
      </c>
      <c r="D158" s="26" t="n">
        <f aca="false">(A158 * $C$297) + $C$298</f>
        <v>187.200257561456</v>
      </c>
      <c r="E158" s="18"/>
    </row>
    <row r="159" customFormat="false" ht="15.9" hidden="false" customHeight="false" outlineLevel="0" collapsed="false">
      <c r="A159" s="28" t="n">
        <v>41334</v>
      </c>
      <c r="B159" s="25" t="n">
        <v>191.8875</v>
      </c>
      <c r="C159" s="25" t="n">
        <v>187.1974</v>
      </c>
      <c r="D159" s="26" t="n">
        <f aca="false">(A159 * $C$297) + $C$298</f>
        <v>187.201469220654</v>
      </c>
      <c r="E159" s="18"/>
    </row>
    <row r="160" customFormat="false" ht="15.9" hidden="false" customHeight="false" outlineLevel="0" collapsed="false">
      <c r="A160" s="28" t="n">
        <v>41365</v>
      </c>
      <c r="B160" s="25" t="n">
        <v>189.8935</v>
      </c>
      <c r="C160" s="25" t="n">
        <v>187.2115</v>
      </c>
      <c r="D160" s="26" t="n">
        <f aca="false">(A160 * $C$297) + $C$298</f>
        <v>187.202810700481</v>
      </c>
      <c r="E160" s="18"/>
    </row>
    <row r="161" customFormat="false" ht="15.9" hidden="false" customHeight="false" outlineLevel="0" collapsed="false">
      <c r="A161" s="28" t="n">
        <v>41395</v>
      </c>
      <c r="B161" s="25" t="n">
        <v>184.2108</v>
      </c>
      <c r="C161" s="25" t="n">
        <v>187.2274</v>
      </c>
      <c r="D161" s="26" t="n">
        <f aca="false">(A161 * $C$297) + $C$298</f>
        <v>187.204108906765</v>
      </c>
      <c r="E161" s="18"/>
    </row>
    <row r="162" customFormat="false" ht="15.9" hidden="false" customHeight="false" outlineLevel="0" collapsed="false">
      <c r="A162" s="28" t="n">
        <v>41426</v>
      </c>
      <c r="B162" s="25" t="n">
        <v>177.8055</v>
      </c>
      <c r="C162" s="25" t="n">
        <v>187.2422</v>
      </c>
      <c r="D162" s="26" t="n">
        <f aca="false">(A162 * $C$297) + $C$298</f>
        <v>187.205450386591</v>
      </c>
      <c r="E162" s="18"/>
    </row>
    <row r="163" customFormat="false" ht="15.9" hidden="false" customHeight="false" outlineLevel="0" collapsed="false">
      <c r="A163" s="28" t="n">
        <v>41456</v>
      </c>
      <c r="B163" s="25" t="n">
        <v>176.4535</v>
      </c>
      <c r="C163" s="25" t="n">
        <v>187.2563</v>
      </c>
      <c r="D163" s="26" t="n">
        <f aca="false">(A163 * $C$297) + $C$298</f>
        <v>187.206748592875</v>
      </c>
      <c r="E163" s="18"/>
    </row>
    <row r="164" customFormat="false" ht="15.9" hidden="false" customHeight="false" outlineLevel="0" collapsed="false">
      <c r="A164" s="28" t="n">
        <v>41487</v>
      </c>
      <c r="B164" s="25" t="n">
        <v>180.2004</v>
      </c>
      <c r="C164" s="25" t="n">
        <v>187.2708</v>
      </c>
      <c r="D164" s="26" t="n">
        <f aca="false">(A164 * $C$297) + $C$298</f>
        <v>187.208090072701</v>
      </c>
      <c r="E164" s="18"/>
    </row>
    <row r="165" customFormat="false" ht="15.9" hidden="false" customHeight="false" outlineLevel="0" collapsed="false">
      <c r="A165" s="28" t="n">
        <v>41518</v>
      </c>
      <c r="B165" s="25" t="n">
        <v>184.5651</v>
      </c>
      <c r="C165" s="25" t="n">
        <v>187.285</v>
      </c>
      <c r="D165" s="26" t="n">
        <f aca="false">(A165 * $C$297) + $C$298</f>
        <v>187.209431552528</v>
      </c>
      <c r="E165" s="18"/>
    </row>
    <row r="166" customFormat="false" ht="15.9" hidden="false" customHeight="false" outlineLevel="0" collapsed="false">
      <c r="A166" s="28" t="n">
        <v>41548</v>
      </c>
      <c r="B166" s="25" t="n">
        <v>189.7772</v>
      </c>
      <c r="C166" s="25" t="n">
        <v>187.2974</v>
      </c>
      <c r="D166" s="26" t="n">
        <f aca="false">(A166 * $C$297) + $C$298</f>
        <v>187.210729758811</v>
      </c>
      <c r="E166" s="18"/>
    </row>
    <row r="167" customFormat="false" ht="15.9" hidden="false" customHeight="false" outlineLevel="0" collapsed="false">
      <c r="A167" s="28" t="n">
        <v>41579</v>
      </c>
      <c r="B167" s="25" t="n">
        <v>193.1288</v>
      </c>
      <c r="C167" s="25" t="n">
        <v>187.3099</v>
      </c>
      <c r="D167" s="26" t="n">
        <f aca="false">(A167 * $C$297) + $C$298</f>
        <v>187.212071238638</v>
      </c>
      <c r="E167" s="18"/>
    </row>
    <row r="168" customFormat="false" ht="15.9" hidden="false" customHeight="false" outlineLevel="0" collapsed="false">
      <c r="A168" s="28" t="n">
        <v>41609</v>
      </c>
      <c r="B168" s="25" t="n">
        <v>194.1582</v>
      </c>
      <c r="C168" s="25" t="n">
        <v>187.3241</v>
      </c>
      <c r="D168" s="26" t="n">
        <f aca="false">(A168 * $C$297) + $C$298</f>
        <v>187.213369444921</v>
      </c>
      <c r="E168" s="18"/>
    </row>
    <row r="169" customFormat="false" ht="15.9" hidden="false" customHeight="false" outlineLevel="0" collapsed="false">
      <c r="A169" s="28" t="n">
        <v>41640</v>
      </c>
      <c r="B169" s="25" t="n">
        <v>193.1913</v>
      </c>
      <c r="C169" s="25" t="n">
        <v>187.3438</v>
      </c>
      <c r="D169" s="26" t="n">
        <f aca="false">(A169 * $C$297) + $C$298</f>
        <v>187.214710924748</v>
      </c>
      <c r="E169" s="18"/>
    </row>
    <row r="170" customFormat="false" ht="15.9" hidden="false" customHeight="false" outlineLevel="0" collapsed="false">
      <c r="A170" s="28" t="n">
        <v>41671</v>
      </c>
      <c r="B170" s="25" t="n">
        <v>192.349</v>
      </c>
      <c r="C170" s="25" t="n">
        <v>187.3684</v>
      </c>
      <c r="D170" s="26" t="n">
        <f aca="false">(A170 * $C$297) + $C$298</f>
        <v>187.216052404574</v>
      </c>
      <c r="E170" s="18"/>
    </row>
    <row r="171" customFormat="false" ht="15.9" hidden="false" customHeight="false" outlineLevel="0" collapsed="false">
      <c r="A171" s="28" t="n">
        <v>41699</v>
      </c>
      <c r="B171" s="25" t="n">
        <v>191.6383</v>
      </c>
      <c r="C171" s="25" t="n">
        <v>187.3925</v>
      </c>
      <c r="D171" s="26" t="n">
        <f aca="false">(A171 * $C$297) + $C$298</f>
        <v>187.217264063772</v>
      </c>
      <c r="E171" s="18"/>
    </row>
    <row r="172" customFormat="false" ht="15.9" hidden="false" customHeight="false" outlineLevel="0" collapsed="false">
      <c r="A172" s="28" t="n">
        <v>41730</v>
      </c>
      <c r="B172" s="25" t="n">
        <v>189.574</v>
      </c>
      <c r="C172" s="25" t="n">
        <v>187.4119</v>
      </c>
      <c r="D172" s="26" t="n">
        <f aca="false">(A172 * $C$297) + $C$298</f>
        <v>187.218605543599</v>
      </c>
      <c r="E172" s="18"/>
    </row>
    <row r="173" customFormat="false" ht="15.9" hidden="false" customHeight="false" outlineLevel="0" collapsed="false">
      <c r="A173" s="28" t="n">
        <v>41760</v>
      </c>
      <c r="B173" s="25" t="n">
        <v>184.3174</v>
      </c>
      <c r="C173" s="25" t="n">
        <v>187.426</v>
      </c>
      <c r="D173" s="26" t="n">
        <f aca="false">(A173 * $C$297) + $C$298</f>
        <v>187.219903749882</v>
      </c>
      <c r="E173" s="18"/>
    </row>
    <row r="174" customFormat="false" ht="15.9" hidden="false" customHeight="false" outlineLevel="0" collapsed="false">
      <c r="A174" s="28" t="n">
        <v>41791</v>
      </c>
      <c r="B174" s="25" t="n">
        <v>178.5996</v>
      </c>
      <c r="C174" s="25" t="n">
        <v>187.4349</v>
      </c>
      <c r="D174" s="26" t="n">
        <f aca="false">(A174 * $C$297) + $C$298</f>
        <v>187.221245229709</v>
      </c>
      <c r="E174" s="18"/>
    </row>
    <row r="175" customFormat="false" ht="15.9" hidden="false" customHeight="false" outlineLevel="0" collapsed="false">
      <c r="A175" s="28" t="n">
        <v>41821</v>
      </c>
      <c r="B175" s="25" t="n">
        <v>176.7369</v>
      </c>
      <c r="C175" s="25" t="n">
        <v>187.4399</v>
      </c>
      <c r="D175" s="26" t="n">
        <f aca="false">(A175 * $C$297) + $C$298</f>
        <v>187.222543435992</v>
      </c>
      <c r="E175" s="18"/>
    </row>
    <row r="176" customFormat="false" ht="15.9" hidden="false" customHeight="false" outlineLevel="0" collapsed="false">
      <c r="A176" s="28" t="n">
        <v>41852</v>
      </c>
      <c r="B176" s="25" t="n">
        <v>180.897</v>
      </c>
      <c r="C176" s="25" t="n">
        <v>187.4446</v>
      </c>
      <c r="D176" s="26" t="n">
        <f aca="false">(A176 * $C$297) + $C$298</f>
        <v>187.223884915819</v>
      </c>
      <c r="E176" s="18"/>
    </row>
    <row r="177" customFormat="false" ht="15.9" hidden="false" customHeight="false" outlineLevel="0" collapsed="false">
      <c r="A177" s="28" t="n">
        <v>41883</v>
      </c>
      <c r="B177" s="25" t="n">
        <v>185.108</v>
      </c>
      <c r="C177" s="25" t="n">
        <v>187.4504</v>
      </c>
      <c r="D177" s="26" t="n">
        <f aca="false">(A177 * $C$297) + $C$298</f>
        <v>187.225226395645</v>
      </c>
      <c r="E177" s="18"/>
    </row>
    <row r="178" customFormat="false" ht="15.9" hidden="false" customHeight="false" outlineLevel="0" collapsed="false">
      <c r="A178" s="28" t="n">
        <v>41913</v>
      </c>
      <c r="B178" s="25" t="n">
        <v>189.7589</v>
      </c>
      <c r="C178" s="25" t="n">
        <v>187.4567</v>
      </c>
      <c r="D178" s="26" t="n">
        <f aca="false">(A178 * $C$297) + $C$298</f>
        <v>187.226524601929</v>
      </c>
      <c r="E178" s="18"/>
    </row>
    <row r="179" customFormat="false" ht="15.9" hidden="false" customHeight="false" outlineLevel="0" collapsed="false">
      <c r="A179" s="28" t="n">
        <v>41944</v>
      </c>
      <c r="B179" s="25" t="n">
        <v>193.0734</v>
      </c>
      <c r="C179" s="25" t="n">
        <v>187.4592</v>
      </c>
      <c r="D179" s="26" t="n">
        <f aca="false">(A179 * $C$297) + $C$298</f>
        <v>187.227866081755</v>
      </c>
      <c r="E179" s="18"/>
    </row>
    <row r="180" customFormat="false" ht="15.9" hidden="false" customHeight="false" outlineLevel="0" collapsed="false">
      <c r="A180" s="28" t="n">
        <v>41974</v>
      </c>
      <c r="B180" s="25" t="n">
        <v>193.4513</v>
      </c>
      <c r="C180" s="25" t="n">
        <v>187.4534</v>
      </c>
      <c r="D180" s="26" t="n">
        <f aca="false">(A180 * $C$297) + $C$298</f>
        <v>187.229164288039</v>
      </c>
      <c r="E180" s="18"/>
    </row>
    <row r="181" customFormat="false" ht="15.9" hidden="false" customHeight="false" outlineLevel="0" collapsed="false">
      <c r="A181" s="28" t="n">
        <v>42005</v>
      </c>
      <c r="B181" s="25" t="n">
        <v>193.5893</v>
      </c>
      <c r="C181" s="25" t="n">
        <v>187.4364</v>
      </c>
      <c r="D181" s="26" t="n">
        <f aca="false">(A181 * $C$297) + $C$298</f>
        <v>187.230505767865</v>
      </c>
      <c r="E181" s="18"/>
    </row>
    <row r="182" customFormat="false" ht="15.9" hidden="false" customHeight="false" outlineLevel="0" collapsed="false">
      <c r="A182" s="28" t="n">
        <v>42036</v>
      </c>
      <c r="B182" s="25" t="n">
        <v>192.9057</v>
      </c>
      <c r="C182" s="25" t="n">
        <v>187.4076</v>
      </c>
      <c r="D182" s="26" t="n">
        <f aca="false">(A182 * $C$297) + $C$298</f>
        <v>187.231847247692</v>
      </c>
      <c r="E182" s="18"/>
    </row>
    <row r="183" customFormat="false" ht="15.9" hidden="false" customHeight="false" outlineLevel="0" collapsed="false">
      <c r="A183" s="28" t="n">
        <v>42064</v>
      </c>
      <c r="B183" s="25" t="n">
        <v>190.9136</v>
      </c>
      <c r="C183" s="25" t="n">
        <v>187.3671</v>
      </c>
      <c r="D183" s="26" t="n">
        <f aca="false">(A183 * $C$297) + $C$298</f>
        <v>187.23305890689</v>
      </c>
      <c r="E183" s="18"/>
    </row>
    <row r="184" customFormat="false" ht="15.9" hidden="false" customHeight="false" outlineLevel="0" collapsed="false">
      <c r="A184" s="28" t="n">
        <v>42095</v>
      </c>
      <c r="B184" s="25" t="n">
        <v>189.9737</v>
      </c>
      <c r="C184" s="25" t="n">
        <v>187.3163</v>
      </c>
      <c r="D184" s="26" t="n">
        <f aca="false">(A184 * $C$297) + $C$298</f>
        <v>187.234400386716</v>
      </c>
      <c r="E184" s="18"/>
    </row>
    <row r="185" customFormat="false" ht="15.9" hidden="false" customHeight="false" outlineLevel="0" collapsed="false">
      <c r="A185" s="28" t="n">
        <v>42125</v>
      </c>
      <c r="B185" s="25" t="n">
        <v>184.9509</v>
      </c>
      <c r="C185" s="25" t="n">
        <v>187.2575</v>
      </c>
      <c r="D185" s="26" t="n">
        <f aca="false">(A185 * $C$297) + $C$298</f>
        <v>187.235698593</v>
      </c>
      <c r="E185" s="18"/>
    </row>
    <row r="186" customFormat="false" ht="15.9" hidden="false" customHeight="false" outlineLevel="0" collapsed="false">
      <c r="A186" s="28" t="n">
        <v>42156</v>
      </c>
      <c r="B186" s="25" t="n">
        <v>178.4638</v>
      </c>
      <c r="C186" s="25" t="n">
        <v>187.1929</v>
      </c>
      <c r="D186" s="26" t="n">
        <f aca="false">(A186 * $C$297) + $C$298</f>
        <v>187.237040072826</v>
      </c>
      <c r="E186" s="18"/>
    </row>
    <row r="187" customFormat="false" ht="15.9" hidden="false" customHeight="false" outlineLevel="0" collapsed="false">
      <c r="A187" s="28" t="n">
        <v>42186</v>
      </c>
      <c r="B187" s="25" t="n">
        <v>177.1814</v>
      </c>
      <c r="C187" s="25" t="n">
        <v>187.125</v>
      </c>
      <c r="D187" s="26" t="n">
        <f aca="false">(A187 * $C$297) + $C$298</f>
        <v>187.23833827911</v>
      </c>
      <c r="E187" s="18"/>
    </row>
    <row r="188" customFormat="false" ht="15.9" hidden="false" customHeight="false" outlineLevel="0" collapsed="false">
      <c r="A188" s="28" t="n">
        <v>42217</v>
      </c>
      <c r="B188" s="25" t="n">
        <v>179.8567</v>
      </c>
      <c r="C188" s="25" t="n">
        <v>187.0537</v>
      </c>
      <c r="D188" s="26" t="n">
        <f aca="false">(A188 * $C$297) + $C$298</f>
        <v>187.239679758937</v>
      </c>
      <c r="E188" s="18"/>
    </row>
    <row r="189" customFormat="false" ht="15.9" hidden="false" customHeight="false" outlineLevel="0" collapsed="false">
      <c r="A189" s="28" t="n">
        <v>42248</v>
      </c>
      <c r="B189" s="25" t="n">
        <v>184.6239</v>
      </c>
      <c r="C189" s="25" t="n">
        <v>186.9838</v>
      </c>
      <c r="D189" s="26" t="n">
        <f aca="false">(A189 * $C$297) + $C$298</f>
        <v>187.241021238763</v>
      </c>
      <c r="E189" s="18"/>
    </row>
    <row r="190" customFormat="false" ht="15.9" hidden="false" customHeight="false" outlineLevel="0" collapsed="false">
      <c r="A190" s="28" t="n">
        <v>42278</v>
      </c>
      <c r="B190" s="25" t="n">
        <v>188.5829</v>
      </c>
      <c r="C190" s="25" t="n">
        <v>186.9207</v>
      </c>
      <c r="D190" s="26" t="n">
        <f aca="false">(A190 * $C$297) + $C$298</f>
        <v>187.242319445047</v>
      </c>
      <c r="E190" s="18"/>
    </row>
    <row r="191" customFormat="false" ht="15.9" hidden="false" customHeight="false" outlineLevel="0" collapsed="false">
      <c r="A191" s="28" t="n">
        <v>42309</v>
      </c>
      <c r="B191" s="25" t="n">
        <v>192.0977</v>
      </c>
      <c r="C191" s="25" t="n">
        <v>186.8707</v>
      </c>
      <c r="D191" s="26" t="n">
        <f aca="false">(A191 * $C$297) + $C$298</f>
        <v>187.243660924873</v>
      </c>
      <c r="E191" s="18"/>
    </row>
    <row r="192" customFormat="false" ht="15.9" hidden="false" customHeight="false" outlineLevel="0" collapsed="false">
      <c r="A192" s="28" t="n">
        <v>42339</v>
      </c>
      <c r="B192" s="25" t="n">
        <v>192.7303</v>
      </c>
      <c r="C192" s="25" t="n">
        <v>186.8385</v>
      </c>
      <c r="D192" s="26" t="n">
        <f aca="false">(A192 * $C$297) + $C$298</f>
        <v>187.244959131157</v>
      </c>
      <c r="E192" s="18"/>
    </row>
    <row r="193" customFormat="false" ht="15.9" hidden="false" customHeight="false" outlineLevel="0" collapsed="false">
      <c r="A193" s="28" t="n">
        <v>42370</v>
      </c>
      <c r="B193" s="25" t="n">
        <v>192.9092</v>
      </c>
      <c r="C193" s="25" t="n">
        <v>186.8268</v>
      </c>
      <c r="D193" s="26" t="n">
        <f aca="false">(A193 * $C$297) + $C$298</f>
        <v>187.246300610983</v>
      </c>
      <c r="E193" s="18"/>
    </row>
    <row r="194" customFormat="false" ht="15.9" hidden="false" customHeight="false" outlineLevel="0" collapsed="false">
      <c r="A194" s="28" t="n">
        <v>42401</v>
      </c>
      <c r="B194" s="25" t="n">
        <v>191.6139</v>
      </c>
      <c r="C194" s="25" t="n">
        <v>186.8355</v>
      </c>
      <c r="D194" s="26" t="n">
        <f aca="false">(A194 * $C$297) + $C$298</f>
        <v>187.24764209081</v>
      </c>
      <c r="E194" s="18"/>
    </row>
    <row r="195" customFormat="false" ht="15.9" hidden="false" customHeight="false" outlineLevel="0" collapsed="false">
      <c r="A195" s="28" t="n">
        <v>42430</v>
      </c>
      <c r="B195" s="25" t="n">
        <v>189.983</v>
      </c>
      <c r="C195" s="25" t="n">
        <v>186.8641</v>
      </c>
      <c r="D195" s="26" t="n">
        <f aca="false">(A195 * $C$297) + $C$298</f>
        <v>187.24889702355</v>
      </c>
      <c r="E195" s="18"/>
    </row>
    <row r="196" customFormat="false" ht="15.9" hidden="false" customHeight="false" outlineLevel="0" collapsed="false">
      <c r="A196" s="28" t="n">
        <v>42461</v>
      </c>
      <c r="B196" s="25" t="n">
        <v>189.4726</v>
      </c>
      <c r="C196" s="25" t="n">
        <v>186.9134</v>
      </c>
      <c r="D196" s="26" t="n">
        <f aca="false">(A196 * $C$297) + $C$298</f>
        <v>187.250238503377</v>
      </c>
      <c r="E196" s="18"/>
    </row>
    <row r="197" customFormat="false" ht="15.9" hidden="false" customHeight="false" outlineLevel="0" collapsed="false">
      <c r="A197" s="28" t="n">
        <v>42491</v>
      </c>
      <c r="B197" s="25" t="n">
        <v>183.272</v>
      </c>
      <c r="C197" s="25" t="n">
        <v>186.9819</v>
      </c>
      <c r="D197" s="26" t="n">
        <f aca="false">(A197 * $C$297) + $C$298</f>
        <v>187.251536709661</v>
      </c>
      <c r="E197" s="18"/>
    </row>
    <row r="198" customFormat="false" ht="15.9" hidden="false" customHeight="false" outlineLevel="0" collapsed="false">
      <c r="A198" s="28" t="n">
        <v>42522</v>
      </c>
      <c r="B198" s="25" t="n">
        <v>179.2365</v>
      </c>
      <c r="C198" s="25" t="n">
        <v>187.0658</v>
      </c>
      <c r="D198" s="26" t="n">
        <f aca="false">(A198 * $C$297) + $C$298</f>
        <v>187.252878189487</v>
      </c>
      <c r="E198" s="18"/>
    </row>
    <row r="199" customFormat="false" ht="15.9" hidden="false" customHeight="false" outlineLevel="0" collapsed="false">
      <c r="A199" s="28" t="n">
        <v>42552</v>
      </c>
      <c r="B199" s="25" t="n">
        <v>177.2029</v>
      </c>
      <c r="C199" s="25" t="n">
        <v>187.159</v>
      </c>
      <c r="D199" s="26" t="n">
        <f aca="false">(A199 * $C$297) + $C$298</f>
        <v>187.254176395771</v>
      </c>
      <c r="E199" s="18"/>
    </row>
    <row r="200" customFormat="false" ht="15.9" hidden="false" customHeight="false" outlineLevel="0" collapsed="false">
      <c r="A200" s="28" t="n">
        <v>42583</v>
      </c>
      <c r="B200" s="25" t="n">
        <v>180.2318</v>
      </c>
      <c r="C200" s="25" t="n">
        <v>187.2558</v>
      </c>
      <c r="D200" s="26" t="n">
        <f aca="false">(A200 * $C$297) + $C$298</f>
        <v>187.255517875597</v>
      </c>
      <c r="E200" s="18"/>
    </row>
    <row r="201" customFormat="false" ht="15.9" hidden="false" customHeight="false" outlineLevel="0" collapsed="false">
      <c r="A201" s="28" t="n">
        <v>42614</v>
      </c>
      <c r="B201" s="25" t="n">
        <v>184.7566</v>
      </c>
      <c r="C201" s="25" t="n">
        <v>187.3524</v>
      </c>
      <c r="D201" s="26" t="n">
        <f aca="false">(A201 * $C$297) + $C$298</f>
        <v>187.256859355424</v>
      </c>
      <c r="E201" s="18"/>
    </row>
    <row r="202" customFormat="false" ht="15.9" hidden="false" customHeight="false" outlineLevel="0" collapsed="false">
      <c r="A202" s="28" t="n">
        <v>42644</v>
      </c>
      <c r="B202" s="25" t="n">
        <v>189.2823</v>
      </c>
      <c r="C202" s="25" t="n">
        <v>187.4461</v>
      </c>
      <c r="D202" s="26" t="n">
        <f aca="false">(A202 * $C$297) + $C$298</f>
        <v>187.258157561707</v>
      </c>
      <c r="E202" s="18"/>
    </row>
    <row r="203" customFormat="false" ht="15.9" hidden="false" customHeight="false" outlineLevel="0" collapsed="false">
      <c r="A203" s="28" t="n">
        <v>42675</v>
      </c>
      <c r="B203" s="25" t="n">
        <v>192.9201</v>
      </c>
      <c r="C203" s="25" t="n">
        <v>187.5291</v>
      </c>
      <c r="D203" s="26" t="n">
        <f aca="false">(A203 * $C$297) + $C$298</f>
        <v>187.259499041534</v>
      </c>
      <c r="E203" s="18"/>
    </row>
    <row r="204" customFormat="false" ht="15.9" hidden="false" customHeight="false" outlineLevel="0" collapsed="false">
      <c r="A204" s="28" t="n">
        <v>42705</v>
      </c>
      <c r="B204" s="25" t="n">
        <v>193.1494</v>
      </c>
      <c r="C204" s="25" t="n">
        <v>187.5895</v>
      </c>
      <c r="D204" s="26" t="n">
        <f aca="false">(A204 * $C$297) + $C$298</f>
        <v>187.260797247817</v>
      </c>
      <c r="E204" s="18"/>
    </row>
    <row r="205" customFormat="false" ht="15.9" hidden="false" customHeight="false" outlineLevel="0" collapsed="false">
      <c r="A205" s="28" t="n">
        <v>42736</v>
      </c>
      <c r="B205" s="25" t="n">
        <v>194.8548</v>
      </c>
      <c r="C205" s="25" t="n">
        <v>187.6184</v>
      </c>
      <c r="D205" s="26" t="n">
        <f aca="false">(A205 * $C$297) + $C$298</f>
        <v>187.262138727644</v>
      </c>
      <c r="E205" s="18"/>
    </row>
    <row r="206" customFormat="false" ht="15.9" hidden="false" customHeight="false" outlineLevel="0" collapsed="false">
      <c r="A206" s="28" t="n">
        <v>42767</v>
      </c>
      <c r="B206" s="25" t="n">
        <v>193.5274</v>
      </c>
      <c r="C206" s="25" t="n">
        <v>187.6132</v>
      </c>
      <c r="D206" s="26" t="n">
        <f aca="false">(A206 * $C$297) + $C$298</f>
        <v>187.26348020747</v>
      </c>
      <c r="E206" s="18"/>
    </row>
    <row r="207" customFormat="false" ht="15.9" hidden="false" customHeight="false" outlineLevel="0" collapsed="false">
      <c r="A207" s="28" t="n">
        <v>42795</v>
      </c>
      <c r="B207" s="25" t="n">
        <v>191.371</v>
      </c>
      <c r="C207" s="25" t="n">
        <v>187.5764</v>
      </c>
      <c r="D207" s="26" t="n">
        <f aca="false">(A207 * $C$297) + $C$298</f>
        <v>187.264691866668</v>
      </c>
      <c r="E207" s="18"/>
    </row>
    <row r="208" customFormat="false" ht="15.9" hidden="false" customHeight="false" outlineLevel="0" collapsed="false">
      <c r="A208" s="28" t="n">
        <v>42826</v>
      </c>
      <c r="B208" s="25" t="n">
        <v>190.4186</v>
      </c>
      <c r="C208" s="25" t="n">
        <v>187.5138</v>
      </c>
      <c r="D208" s="26" t="n">
        <f aca="false">(A208 * $C$297) + $C$298</f>
        <v>187.266033346495</v>
      </c>
      <c r="E208" s="18"/>
    </row>
    <row r="209" customFormat="false" ht="15.9" hidden="false" customHeight="false" outlineLevel="0" collapsed="false">
      <c r="A209" s="28" t="n">
        <v>42856</v>
      </c>
      <c r="B209" s="25" t="n">
        <v>184.9389</v>
      </c>
      <c r="C209" s="25" t="n">
        <v>187.4321</v>
      </c>
      <c r="D209" s="26" t="n">
        <f aca="false">(A209 * $C$297) + $C$298</f>
        <v>187.267331552778</v>
      </c>
      <c r="E209" s="18"/>
    </row>
    <row r="210" customFormat="false" ht="15.9" hidden="false" customHeight="false" outlineLevel="0" collapsed="false">
      <c r="A210" s="28" t="n">
        <v>42887</v>
      </c>
      <c r="B210" s="25" t="n">
        <v>179.7482</v>
      </c>
      <c r="C210" s="25" t="n">
        <v>187.3403</v>
      </c>
      <c r="D210" s="26" t="n">
        <f aca="false">(A210 * $C$297) + $C$298</f>
        <v>187.268673032605</v>
      </c>
      <c r="E210" s="18"/>
    </row>
    <row r="211" customFormat="false" ht="15.9" hidden="false" customHeight="false" outlineLevel="0" collapsed="false">
      <c r="A211" s="28" t="n">
        <v>42917</v>
      </c>
      <c r="B211" s="25" t="n">
        <v>178.2384</v>
      </c>
      <c r="C211" s="25" t="n">
        <v>187.251</v>
      </c>
      <c r="D211" s="26" t="n">
        <f aca="false">(A211 * $C$297) + $C$298</f>
        <v>187.269971238888</v>
      </c>
      <c r="E211" s="18"/>
    </row>
    <row r="212" customFormat="false" ht="15.9" hidden="false" customHeight="false" outlineLevel="0" collapsed="false">
      <c r="A212" s="28" t="n">
        <v>42948</v>
      </c>
      <c r="B212" s="25" t="n">
        <v>179.2893</v>
      </c>
      <c r="C212" s="25" t="n">
        <v>187.1723</v>
      </c>
      <c r="D212" s="26" t="n">
        <f aca="false">(A212 * $C$297) + $C$298</f>
        <v>187.271312718715</v>
      </c>
      <c r="E212" s="18"/>
    </row>
    <row r="213" customFormat="false" ht="15.9" hidden="false" customHeight="false" outlineLevel="0" collapsed="false">
      <c r="A213" s="28" t="n">
        <v>42979</v>
      </c>
      <c r="B213" s="25" t="n">
        <v>183.7283</v>
      </c>
      <c r="C213" s="25" t="n">
        <v>187.1055</v>
      </c>
      <c r="D213" s="26" t="n">
        <f aca="false">(A213 * $C$297) + $C$298</f>
        <v>187.272654198541</v>
      </c>
      <c r="E213" s="18"/>
    </row>
    <row r="214" customFormat="false" ht="15.9" hidden="false" customHeight="false" outlineLevel="0" collapsed="false">
      <c r="A214" s="28" t="n">
        <v>43009</v>
      </c>
      <c r="B214" s="25" t="n">
        <v>187.863</v>
      </c>
      <c r="C214" s="25" t="n">
        <v>187.0488</v>
      </c>
      <c r="D214" s="26" t="n">
        <f aca="false">(A214 * $C$297) + $C$298</f>
        <v>187.273952404825</v>
      </c>
      <c r="E214" s="18"/>
    </row>
    <row r="215" customFormat="false" ht="15.9" hidden="false" customHeight="false" outlineLevel="0" collapsed="false">
      <c r="A215" s="28" t="n">
        <v>43040</v>
      </c>
      <c r="B215" s="25" t="n">
        <v>191.7664</v>
      </c>
      <c r="C215" s="25" t="n">
        <v>187.0029</v>
      </c>
      <c r="D215" s="26" t="n">
        <f aca="false">(A215 * $C$297) + $C$298</f>
        <v>187.275293884651</v>
      </c>
      <c r="E215" s="18"/>
    </row>
    <row r="216" customFormat="false" ht="15.9" hidden="false" customHeight="false" outlineLevel="0" collapsed="false">
      <c r="A216" s="28" t="n">
        <v>43070</v>
      </c>
      <c r="B216" s="25" t="n">
        <v>192.2324</v>
      </c>
      <c r="C216" s="25" t="n">
        <v>186.973</v>
      </c>
      <c r="D216" s="26" t="n">
        <f aca="false">(A216 * $C$297) + $C$298</f>
        <v>187.276592090935</v>
      </c>
      <c r="E216" s="18"/>
    </row>
    <row r="217" customFormat="false" ht="15.9" hidden="false" customHeight="false" outlineLevel="0" collapsed="false">
      <c r="A217" s="28" t="n">
        <v>43101</v>
      </c>
      <c r="B217" s="25" t="n">
        <v>193.1987</v>
      </c>
      <c r="C217" s="25" t="n">
        <v>186.961</v>
      </c>
      <c r="D217" s="26" t="n">
        <f aca="false">(A217 * $C$297) + $C$298</f>
        <v>187.277933570761</v>
      </c>
      <c r="E217" s="18"/>
    </row>
    <row r="218" customFormat="false" ht="15.9" hidden="false" customHeight="false" outlineLevel="0" collapsed="false">
      <c r="A218" s="28" t="n">
        <v>43132</v>
      </c>
      <c r="B218" s="25" t="n">
        <v>190.8338</v>
      </c>
      <c r="C218" s="25" t="n">
        <v>186.9667</v>
      </c>
      <c r="D218" s="26" t="n">
        <f aca="false">(A218 * $C$297) + $C$298</f>
        <v>187.279275050588</v>
      </c>
      <c r="E218" s="18"/>
    </row>
    <row r="219" customFormat="false" ht="15.9" hidden="false" customHeight="false" outlineLevel="0" collapsed="false">
      <c r="A219" s="28" t="n">
        <v>43160</v>
      </c>
      <c r="B219" s="25" t="n">
        <v>191.2479</v>
      </c>
      <c r="C219" s="25" t="n">
        <v>186.9936</v>
      </c>
      <c r="D219" s="26" t="n">
        <f aca="false">(A219 * $C$297) + $C$298</f>
        <v>187.280486709786</v>
      </c>
      <c r="E219" s="18"/>
    </row>
    <row r="220" customFormat="false" ht="15.9" hidden="false" customHeight="false" outlineLevel="0" collapsed="false">
      <c r="A220" s="28" t="n">
        <v>43191</v>
      </c>
      <c r="B220" s="25" t="n">
        <v>190.8869</v>
      </c>
      <c r="C220" s="25" t="n">
        <v>187.0454</v>
      </c>
      <c r="D220" s="26" t="n">
        <f aca="false">(A220 * $C$297) + $C$298</f>
        <v>187.281828189612</v>
      </c>
      <c r="E220" s="18"/>
    </row>
    <row r="221" customFormat="false" ht="15.9" hidden="false" customHeight="false" outlineLevel="0" collapsed="false">
      <c r="A221" s="28" t="n">
        <v>43221</v>
      </c>
      <c r="B221" s="25" t="n">
        <v>185.4604</v>
      </c>
      <c r="C221" s="25" t="n">
        <v>187.122</v>
      </c>
      <c r="D221" s="26" t="n">
        <f aca="false">(A221 * $C$297) + $C$298</f>
        <v>187.283126395896</v>
      </c>
      <c r="E221" s="18"/>
    </row>
    <row r="222" customFormat="false" ht="15.9" hidden="false" customHeight="false" outlineLevel="0" collapsed="false">
      <c r="A222" s="28" t="n">
        <v>43252</v>
      </c>
      <c r="B222" s="25" t="n">
        <v>178.6391</v>
      </c>
      <c r="C222" s="25" t="n">
        <v>187.213</v>
      </c>
      <c r="D222" s="26" t="n">
        <f aca="false">(A222 * $C$297) + $C$298</f>
        <v>187.284467875722</v>
      </c>
      <c r="E222" s="18"/>
    </row>
    <row r="223" customFormat="false" ht="15.9" hidden="false" customHeight="false" outlineLevel="0" collapsed="false">
      <c r="A223" s="28" t="n">
        <v>43282</v>
      </c>
      <c r="B223" s="25" t="n">
        <v>176.9776</v>
      </c>
      <c r="C223" s="25" t="n">
        <v>187.2998</v>
      </c>
      <c r="D223" s="26" t="n">
        <f aca="false">(A223 * $C$297) + $C$298</f>
        <v>187.285766082006</v>
      </c>
      <c r="E223" s="18"/>
    </row>
    <row r="224" customFormat="false" ht="15.9" hidden="false" customHeight="false" outlineLevel="0" collapsed="false">
      <c r="A224" s="28" t="n">
        <v>43313</v>
      </c>
      <c r="B224" s="25" t="n">
        <v>179.0202</v>
      </c>
      <c r="C224" s="25" t="n">
        <v>187.3688</v>
      </c>
      <c r="D224" s="26" t="n">
        <f aca="false">(A224 * $C$297) + $C$298</f>
        <v>187.287107561833</v>
      </c>
      <c r="E224" s="18"/>
    </row>
    <row r="225" customFormat="false" ht="15.9" hidden="false" customHeight="false" outlineLevel="0" collapsed="false">
      <c r="A225" s="28" t="n">
        <v>43344</v>
      </c>
      <c r="B225" s="25" t="n">
        <v>185.3465</v>
      </c>
      <c r="C225" s="25" t="n">
        <v>187.4145</v>
      </c>
      <c r="D225" s="26" t="n">
        <f aca="false">(A225 * $C$297) + $C$298</f>
        <v>187.288449041659</v>
      </c>
      <c r="E225" s="18"/>
    </row>
    <row r="226" customFormat="false" ht="15.9" hidden="false" customHeight="false" outlineLevel="0" collapsed="false">
      <c r="A226" s="28" t="n">
        <v>43374</v>
      </c>
      <c r="B226" s="25" t="n">
        <v>189.4932</v>
      </c>
      <c r="C226" s="25" t="n">
        <v>187.4373</v>
      </c>
      <c r="D226" s="26" t="n">
        <f aca="false">(A226 * $C$297) + $C$298</f>
        <v>187.289747247943</v>
      </c>
      <c r="E226" s="18"/>
    </row>
    <row r="227" customFormat="false" ht="15.9" hidden="false" customHeight="false" outlineLevel="0" collapsed="false">
      <c r="A227" s="28" t="n">
        <v>43405</v>
      </c>
      <c r="B227" s="25" t="n">
        <v>192.7362</v>
      </c>
      <c r="C227" s="25" t="n">
        <v>187.439</v>
      </c>
      <c r="D227" s="26" t="n">
        <f aca="false">(A227 * $C$297) + $C$298</f>
        <v>187.291088727769</v>
      </c>
      <c r="E227" s="18"/>
    </row>
    <row r="228" customFormat="false" ht="15.9" hidden="false" customHeight="false" outlineLevel="0" collapsed="false">
      <c r="A228" s="28" t="n">
        <v>43435</v>
      </c>
      <c r="B228" s="25" t="n">
        <v>193.899</v>
      </c>
      <c r="C228" s="25" t="n">
        <v>187.427</v>
      </c>
      <c r="D228" s="26" t="n">
        <f aca="false">(A228 * $C$297) + $C$298</f>
        <v>187.292386934053</v>
      </c>
      <c r="E228" s="18"/>
    </row>
    <row r="229" customFormat="false" ht="15.9" hidden="false" customHeight="false" outlineLevel="0" collapsed="false">
      <c r="A229" s="28" t="n">
        <v>43466</v>
      </c>
      <c r="B229" s="25" t="n">
        <v>193.3403</v>
      </c>
      <c r="C229" s="25" t="n">
        <v>187.4122</v>
      </c>
      <c r="D229" s="26" t="n">
        <f aca="false">(A229 * $C$297) + $C$298</f>
        <v>187.293728413879</v>
      </c>
      <c r="E229" s="18"/>
    </row>
    <row r="230" customFormat="false" ht="15.9" hidden="false" customHeight="false" outlineLevel="0" collapsed="false">
      <c r="A230" s="28" t="n">
        <v>43497</v>
      </c>
      <c r="B230" s="25" t="n">
        <v>193.0248</v>
      </c>
      <c r="C230" s="25" t="n">
        <v>187.4041</v>
      </c>
      <c r="D230" s="26" t="n">
        <f aca="false">(A230 * $C$297) + $C$298</f>
        <v>187.295069893706</v>
      </c>
      <c r="E230" s="18"/>
    </row>
    <row r="231" customFormat="false" ht="15.9" hidden="false" customHeight="false" outlineLevel="0" collapsed="false">
      <c r="A231" s="28" t="n">
        <v>43525</v>
      </c>
      <c r="B231" s="25" t="n">
        <v>191.9714</v>
      </c>
      <c r="C231" s="25" t="n">
        <v>187.4029</v>
      </c>
      <c r="D231" s="26" t="n">
        <f aca="false">(A231 * $C$297) + $C$298</f>
        <v>187.296281552904</v>
      </c>
      <c r="E231" s="18"/>
    </row>
    <row r="232" customFormat="false" ht="15.9" hidden="false" customHeight="false" outlineLevel="0" collapsed="false">
      <c r="A232" s="28" t="n">
        <v>43556</v>
      </c>
      <c r="B232" s="25" t="n">
        <v>189.6758</v>
      </c>
      <c r="C232" s="25" t="n">
        <v>187.3965</v>
      </c>
      <c r="D232" s="26" t="n">
        <f aca="false">(A232 * $C$297) + $C$298</f>
        <v>187.29762303273</v>
      </c>
      <c r="E232" s="18"/>
    </row>
    <row r="233" customFormat="false" ht="15.9" hidden="false" customHeight="false" outlineLevel="0" collapsed="false">
      <c r="A233" s="28" t="n">
        <v>43586</v>
      </c>
      <c r="B233" s="25" t="n">
        <v>184.9355</v>
      </c>
      <c r="C233" s="25" t="n">
        <v>187.374</v>
      </c>
      <c r="D233" s="26" t="n">
        <f aca="false">(A233 * $C$297) + $C$298</f>
        <v>187.298921239014</v>
      </c>
      <c r="E233" s="18"/>
    </row>
    <row r="234" customFormat="false" ht="15.9" hidden="false" customHeight="false" outlineLevel="0" collapsed="false">
      <c r="A234" s="28" t="n">
        <v>43617</v>
      </c>
      <c r="B234" s="25" t="n">
        <v>178.6476</v>
      </c>
      <c r="C234" s="25" t="n">
        <v>187.3355</v>
      </c>
      <c r="D234" s="26" t="n">
        <f aca="false">(A234 * $C$297) + $C$298</f>
        <v>187.30026271884</v>
      </c>
      <c r="E234" s="18"/>
    </row>
    <row r="235" customFormat="false" ht="15.9" hidden="false" customHeight="false" outlineLevel="0" collapsed="false">
      <c r="A235" s="28" t="n">
        <v>43647</v>
      </c>
      <c r="B235" s="25" t="n">
        <v>176.7387</v>
      </c>
      <c r="C235" s="25" t="n">
        <v>187.2901</v>
      </c>
      <c r="D235" s="26" t="n">
        <f aca="false">(A235 * $C$297) + $C$298</f>
        <v>187.301560925124</v>
      </c>
      <c r="E235" s="18"/>
    </row>
    <row r="236" customFormat="false" ht="15.9" hidden="false" customHeight="false" outlineLevel="0" collapsed="false">
      <c r="A236" s="28" t="n">
        <v>43678</v>
      </c>
      <c r="B236" s="25" t="n">
        <v>179.0155</v>
      </c>
      <c r="C236" s="25" t="n">
        <v>187.2498</v>
      </c>
      <c r="D236" s="26" t="n">
        <f aca="false">(A236 * $C$297) + $C$298</f>
        <v>187.30290240495</v>
      </c>
      <c r="E236" s="18"/>
    </row>
    <row r="237" customFormat="false" ht="15.9" hidden="false" customHeight="false" outlineLevel="0" collapsed="false">
      <c r="A237" s="28" t="n">
        <v>43709</v>
      </c>
      <c r="B237" s="25" t="n">
        <v>184.8671</v>
      </c>
      <c r="C237" s="25" t="n">
        <v>187.2209</v>
      </c>
      <c r="D237" s="26" t="n">
        <f aca="false">(A237 * $C$297) + $C$298</f>
        <v>187.304243884777</v>
      </c>
      <c r="E237" s="18"/>
    </row>
    <row r="238" customFormat="false" ht="15.9" hidden="false" customHeight="false" outlineLevel="0" collapsed="false">
      <c r="A238" s="28" t="n">
        <v>43739</v>
      </c>
      <c r="B238" s="25" t="n">
        <v>190.1106</v>
      </c>
      <c r="C238" s="25" t="n">
        <v>187.2095</v>
      </c>
      <c r="D238" s="26" t="n">
        <f aca="false">(A238 * $C$297) + $C$298</f>
        <v>187.30554209106</v>
      </c>
      <c r="E238" s="18"/>
    </row>
    <row r="239" customFormat="false" ht="15.9" hidden="false" customHeight="false" outlineLevel="0" collapsed="false">
      <c r="A239" s="28" t="n">
        <v>43770</v>
      </c>
      <c r="B239" s="25" t="n">
        <v>192.7279</v>
      </c>
      <c r="C239" s="25" t="n">
        <v>187.2205</v>
      </c>
      <c r="D239" s="26" t="n">
        <f aca="false">(A239 * $C$297) + $C$298</f>
        <v>187.306883570887</v>
      </c>
      <c r="E239" s="18"/>
    </row>
    <row r="240" customFormat="false" ht="15.9" hidden="false" customHeight="false" outlineLevel="0" collapsed="false">
      <c r="A240" s="28" t="n">
        <v>43800</v>
      </c>
      <c r="B240" s="25" t="n">
        <v>193.8681</v>
      </c>
      <c r="C240" s="25" t="n">
        <v>187.2476</v>
      </c>
      <c r="D240" s="26" t="n">
        <f aca="false">(A240 * $C$297) + $C$298</f>
        <v>187.30818177717</v>
      </c>
      <c r="E240" s="18"/>
    </row>
    <row r="241" customFormat="false" ht="15.9" hidden="false" customHeight="false" outlineLevel="0" collapsed="false">
      <c r="A241" s="28" t="n">
        <v>43831</v>
      </c>
      <c r="B241" s="25" t="n">
        <v>191.6651</v>
      </c>
      <c r="C241" s="25" t="n">
        <v>187.279</v>
      </c>
      <c r="D241" s="26" t="n">
        <f aca="false">(A241 * $C$297) + $C$298</f>
        <v>187.309523256997</v>
      </c>
      <c r="E241" s="18"/>
    </row>
    <row r="242" customFormat="false" ht="15.9" hidden="false" customHeight="false" outlineLevel="0" collapsed="false">
      <c r="A242" s="28" t="n">
        <v>43862</v>
      </c>
      <c r="B242" s="25" t="n">
        <v>191.6298</v>
      </c>
      <c r="C242" s="25" t="n">
        <v>187.3028</v>
      </c>
      <c r="D242" s="26" t="n">
        <f aca="false">(A242 * $C$297) + $C$298</f>
        <v>187.310864736823</v>
      </c>
      <c r="E242" s="18"/>
    </row>
    <row r="243" customFormat="false" ht="15.9" hidden="false" customHeight="false" outlineLevel="0" collapsed="false">
      <c r="A243" s="28" t="n">
        <v>43891</v>
      </c>
      <c r="B243" s="25" t="n">
        <v>191.209</v>
      </c>
      <c r="C243" s="25" t="n">
        <v>187.3124</v>
      </c>
      <c r="D243" s="26" t="n">
        <f aca="false">(A243 * $C$297) + $C$298</f>
        <v>187.312119669564</v>
      </c>
      <c r="E243" s="18"/>
    </row>
    <row r="244" customFormat="false" ht="15.9" hidden="false" customHeight="false" outlineLevel="0" collapsed="false">
      <c r="A244" s="28" t="n">
        <v>43922</v>
      </c>
      <c r="B244" s="25" t="n">
        <v>190.3045</v>
      </c>
      <c r="C244" s="25" t="n">
        <v>187.3101</v>
      </c>
      <c r="D244" s="26" t="n">
        <f aca="false">(A244 * $C$297) + $C$298</f>
        <v>187.313461149391</v>
      </c>
      <c r="E244" s="18"/>
    </row>
    <row r="245" customFormat="false" ht="15.9" hidden="false" customHeight="false" outlineLevel="0" collapsed="false">
      <c r="A245" s="28" t="n">
        <v>43952</v>
      </c>
      <c r="B245" s="25" t="n">
        <v>185.7868</v>
      </c>
      <c r="C245" s="25" t="n">
        <v>187.3022</v>
      </c>
      <c r="D245" s="26" t="n">
        <f aca="false">(A245 * $C$297) + $C$298</f>
        <v>187.314759355674</v>
      </c>
      <c r="E245" s="18"/>
    </row>
    <row r="246" customFormat="false" ht="15.9" hidden="false" customHeight="false" outlineLevel="0" collapsed="false">
      <c r="A246" s="28" t="n">
        <v>43983</v>
      </c>
      <c r="B246" s="25" t="n">
        <v>179.2361</v>
      </c>
      <c r="C246" s="25" t="n">
        <v>187.2952</v>
      </c>
      <c r="D246" s="26" t="n">
        <f aca="false">(A246 * $C$297) + $C$298</f>
        <v>187.316100835501</v>
      </c>
      <c r="E246" s="18"/>
    </row>
    <row r="247" customFormat="false" ht="15.9" hidden="false" customHeight="false" outlineLevel="0" collapsed="false">
      <c r="A247" s="28" t="n">
        <v>44013</v>
      </c>
      <c r="B247" s="25" t="n">
        <v>177.0105</v>
      </c>
      <c r="C247" s="25" t="n">
        <v>187.2943</v>
      </c>
      <c r="D247" s="26" t="n">
        <f aca="false">(A247 * $C$297) + $C$298</f>
        <v>187.317399041784</v>
      </c>
      <c r="E247" s="18"/>
    </row>
    <row r="248" customFormat="false" ht="15.9" hidden="false" customHeight="false" outlineLevel="0" collapsed="false">
      <c r="A248" s="28" t="n">
        <v>44044</v>
      </c>
      <c r="B248" s="25" t="n">
        <v>180.6855</v>
      </c>
      <c r="C248" s="25" t="n">
        <v>187.3029</v>
      </c>
      <c r="D248" s="26" t="n">
        <f aca="false">(A248 * $C$297) + $C$298</f>
        <v>187.318740521611</v>
      </c>
      <c r="E248" s="18"/>
    </row>
    <row r="249" customFormat="false" ht="15.9" hidden="false" customHeight="false" outlineLevel="0" collapsed="false">
      <c r="A249" s="28" t="n">
        <v>44075</v>
      </c>
      <c r="B249" s="25" t="n">
        <v>184.206</v>
      </c>
      <c r="C249" s="25" t="n">
        <v>187.3188</v>
      </c>
      <c r="D249" s="26" t="n">
        <f aca="false">(A249 * $C$297) + $C$298</f>
        <v>187.320082001437</v>
      </c>
      <c r="E249" s="18"/>
    </row>
    <row r="250" customFormat="false" ht="15.9" hidden="false" customHeight="false" outlineLevel="0" collapsed="false">
      <c r="A250" s="28" t="n">
        <v>44105</v>
      </c>
      <c r="B250" s="25" t="n">
        <v>188.6039</v>
      </c>
      <c r="C250" s="25" t="n">
        <v>187.3319</v>
      </c>
      <c r="D250" s="26" t="n">
        <f aca="false">(A250 * $C$297) + $C$298</f>
        <v>187.321380207721</v>
      </c>
      <c r="E250" s="18"/>
    </row>
    <row r="251" customFormat="false" ht="15.9" hidden="false" customHeight="false" outlineLevel="0" collapsed="false">
      <c r="A251" s="28" t="n">
        <v>44136</v>
      </c>
      <c r="B251" s="25" t="n">
        <v>193.0963</v>
      </c>
      <c r="C251" s="25" t="n">
        <v>187.3345</v>
      </c>
      <c r="D251" s="26" t="n">
        <f aca="false">(A251 * $C$297) + $C$298</f>
        <v>187.322721687547</v>
      </c>
      <c r="E251" s="18"/>
    </row>
    <row r="252" customFormat="false" ht="15.9" hidden="false" customHeight="false" outlineLevel="0" collapsed="false">
      <c r="A252" s="28" t="n">
        <v>44166</v>
      </c>
      <c r="B252" s="25" t="n">
        <v>192.848</v>
      </c>
      <c r="C252" s="25" t="n">
        <v>187.3247</v>
      </c>
      <c r="D252" s="26" t="n">
        <f aca="false">(A252 * $C$297) + $C$298</f>
        <v>187.324019893831</v>
      </c>
      <c r="E252" s="18"/>
    </row>
    <row r="253" customFormat="false" ht="15.9" hidden="false" customHeight="false" outlineLevel="0" collapsed="false">
      <c r="A253" s="28" t="n">
        <v>44197</v>
      </c>
      <c r="B253" s="25" t="n">
        <v>192.8714</v>
      </c>
      <c r="C253" s="25" t="n">
        <v>187.3107</v>
      </c>
      <c r="D253" s="26" t="n">
        <f aca="false">(A253 * $C$297) + $C$298</f>
        <v>187.325361373657</v>
      </c>
      <c r="E253" s="18"/>
    </row>
    <row r="254" customFormat="false" ht="15.9" hidden="false" customHeight="false" outlineLevel="0" collapsed="false">
      <c r="A254" s="28" t="n">
        <v>44228</v>
      </c>
      <c r="B254" s="25" t="n">
        <v>192.7135</v>
      </c>
      <c r="C254" s="25" t="n">
        <v>187.3019</v>
      </c>
      <c r="D254" s="26" t="n">
        <f aca="false">(A254 * $C$297) + $C$298</f>
        <v>187.326702853484</v>
      </c>
      <c r="E254" s="18"/>
    </row>
    <row r="255" customFormat="false" ht="15.9" hidden="false" customHeight="false" outlineLevel="0" collapsed="false">
      <c r="A255" s="28" t="n">
        <v>44256</v>
      </c>
      <c r="B255" s="25" t="n">
        <v>191.6264</v>
      </c>
      <c r="C255" s="25" t="n">
        <v>187.3011</v>
      </c>
      <c r="D255" s="26" t="n">
        <f aca="false">(A255 * $C$297) + $C$298</f>
        <v>187.327914512682</v>
      </c>
      <c r="E255" s="18"/>
    </row>
    <row r="256" customFormat="false" ht="15.9" hidden="false" customHeight="false" outlineLevel="0" collapsed="false">
      <c r="A256" s="28" t="n">
        <v>44287</v>
      </c>
      <c r="B256" s="25" t="n">
        <v>190.0808</v>
      </c>
      <c r="C256" s="25" t="n">
        <v>187.3085</v>
      </c>
      <c r="D256" s="26" t="n">
        <f aca="false">(A256 * $C$297) + $C$298</f>
        <v>187.329255992508</v>
      </c>
      <c r="E256" s="18"/>
    </row>
    <row r="257" customFormat="false" ht="15.9" hidden="false" customHeight="false" outlineLevel="0" collapsed="false">
      <c r="A257" s="28" t="n">
        <v>44317</v>
      </c>
      <c r="B257" s="25" t="n">
        <v>184.5767</v>
      </c>
      <c r="C257" s="25" t="n">
        <v>187.3235</v>
      </c>
      <c r="D257" s="26" t="n">
        <f aca="false">(A257 * $C$297) + $C$298</f>
        <v>187.330554198792</v>
      </c>
      <c r="E257" s="18"/>
    </row>
    <row r="258" customFormat="false" ht="15.9" hidden="false" customHeight="false" outlineLevel="0" collapsed="false">
      <c r="A258" s="28" t="n">
        <v>44348</v>
      </c>
      <c r="B258" s="25" t="n">
        <v>179.7496</v>
      </c>
      <c r="C258" s="25" t="n">
        <v>187.3435</v>
      </c>
      <c r="D258" s="26" t="n">
        <f aca="false">(A258 * $C$297) + $C$298</f>
        <v>187.331895678618</v>
      </c>
      <c r="E258" s="18"/>
    </row>
    <row r="259" customFormat="false" ht="15.9" hidden="false" customHeight="false" outlineLevel="0" collapsed="false">
      <c r="A259" s="28" t="n">
        <v>44378</v>
      </c>
      <c r="B259" s="25" t="n">
        <v>176.4976</v>
      </c>
      <c r="C259" s="25" t="n">
        <v>187.3636</v>
      </c>
      <c r="D259" s="26" t="n">
        <f aca="false">(A259 * $C$297) + $C$298</f>
        <v>187.333193884902</v>
      </c>
      <c r="E259" s="18"/>
    </row>
    <row r="260" customFormat="false" ht="15.9" hidden="false" customHeight="false" outlineLevel="0" collapsed="false">
      <c r="A260" s="28" t="n">
        <v>44409</v>
      </c>
      <c r="B260" s="25" t="n">
        <v>179.6323</v>
      </c>
      <c r="C260" s="25" t="n">
        <v>187.3783</v>
      </c>
      <c r="D260" s="26" t="n">
        <f aca="false">(A260 * $C$297) + $C$298</f>
        <v>187.334535364728</v>
      </c>
      <c r="E260" s="18"/>
    </row>
    <row r="261" customFormat="false" ht="15.9" hidden="false" customHeight="false" outlineLevel="0" collapsed="false">
      <c r="A261" s="28" t="n">
        <v>44440</v>
      </c>
      <c r="B261" s="25" t="n">
        <v>184.7757</v>
      </c>
      <c r="C261" s="25" t="n">
        <v>187.3908</v>
      </c>
      <c r="D261" s="26" t="n">
        <f aca="false">(A261 * $C$297) + $C$298</f>
        <v>187.335876844555</v>
      </c>
      <c r="E261" s="18"/>
    </row>
    <row r="262" customFormat="false" ht="15.9" hidden="false" customHeight="false" outlineLevel="0" collapsed="false">
      <c r="A262" s="28" t="n">
        <v>44470</v>
      </c>
      <c r="B262" s="25" t="n">
        <v>189.6414</v>
      </c>
      <c r="C262" s="25" t="n">
        <v>187.4047</v>
      </c>
      <c r="D262" s="26" t="n">
        <f aca="false">(A262 * $C$297) + $C$298</f>
        <v>187.337175050839</v>
      </c>
      <c r="E262" s="18"/>
    </row>
    <row r="263" customFormat="false" ht="15.9" hidden="false" customHeight="false" outlineLevel="0" collapsed="false">
      <c r="A263" s="28" t="n">
        <v>44501</v>
      </c>
      <c r="B263" s="25" t="n">
        <v>193.2171</v>
      </c>
      <c r="C263" s="25" t="n">
        <v>187.4183</v>
      </c>
      <c r="D263" s="26" t="n">
        <f aca="false">(A263 * $C$297) + $C$298</f>
        <v>187.338516530665</v>
      </c>
      <c r="E263" s="18"/>
    </row>
    <row r="264" customFormat="false" ht="15.9" hidden="false" customHeight="false" outlineLevel="0" collapsed="false">
      <c r="A264" s="28" t="n">
        <v>44531</v>
      </c>
      <c r="B264" s="25" t="n">
        <v>192.5235</v>
      </c>
      <c r="C264" s="25" t="n">
        <v>187.4303</v>
      </c>
      <c r="D264" s="26" t="n">
        <f aca="false">(A264 * $C$297) + $C$298</f>
        <v>187.339814736949</v>
      </c>
      <c r="E264" s="18"/>
    </row>
    <row r="265" customFormat="false" ht="15.9" hidden="false" customHeight="false" outlineLevel="0" collapsed="false">
      <c r="A265" s="28" t="n">
        <v>44562</v>
      </c>
      <c r="B265" s="25" t="n">
        <v>193.3327</v>
      </c>
      <c r="C265" s="25" t="n">
        <v>187.4396</v>
      </c>
      <c r="D265" s="26" t="n">
        <f aca="false">(A265 * $C$297) + $C$298</f>
        <v>187.341156216775</v>
      </c>
      <c r="E265" s="18"/>
    </row>
    <row r="266" customFormat="false" ht="15.9" hidden="false" customHeight="false" outlineLevel="0" collapsed="false">
      <c r="A266" s="28" t="n">
        <v>44593</v>
      </c>
      <c r="B266" s="25" t="n">
        <v>193.3844</v>
      </c>
      <c r="C266" s="25" t="n">
        <v>187.4478</v>
      </c>
      <c r="D266" s="26" t="n">
        <f aca="false">(A266 * $C$297) + $C$298</f>
        <v>187.342497696602</v>
      </c>
      <c r="E266" s="18"/>
    </row>
    <row r="267" customFormat="false" ht="15.9" hidden="false" customHeight="false" outlineLevel="0" collapsed="false">
      <c r="A267" s="28" t="n">
        <v>44621</v>
      </c>
      <c r="B267" s="25" t="n">
        <v>191.4149</v>
      </c>
      <c r="C267" s="25" t="n">
        <v>187.4578</v>
      </c>
      <c r="D267" s="26" t="n">
        <f aca="false">(A267 * $C$297) + $C$298</f>
        <v>187.3437093558</v>
      </c>
      <c r="E267" s="18"/>
    </row>
    <row r="268" customFormat="false" ht="15.9" hidden="false" customHeight="false" outlineLevel="0" collapsed="false">
      <c r="A268" s="28" t="n">
        <v>44652</v>
      </c>
      <c r="B268" s="25" t="n">
        <v>190.2858</v>
      </c>
      <c r="C268" s="25" t="n">
        <v>187.4709</v>
      </c>
      <c r="D268" s="26" t="n">
        <f aca="false">(A268 * $C$297) + $C$298</f>
        <v>187.345050835626</v>
      </c>
      <c r="E268" s="18"/>
    </row>
    <row r="269" customFormat="false" ht="15.9" hidden="false" customHeight="false" outlineLevel="0" collapsed="false">
      <c r="A269" s="28" t="n">
        <v>44682</v>
      </c>
      <c r="B269" s="25" t="n">
        <v>184.2344</v>
      </c>
      <c r="C269" s="25" t="n">
        <v>187.4858</v>
      </c>
      <c r="D269" s="26" t="n">
        <f aca="false">(A269 * $C$297) + $C$298</f>
        <v>187.34634904191</v>
      </c>
      <c r="E269" s="18"/>
    </row>
    <row r="270" customFormat="false" ht="15.9" hidden="false" customHeight="false" outlineLevel="0" collapsed="false">
      <c r="A270" s="28" t="n">
        <v>44713</v>
      </c>
      <c r="B270" s="25" t="n">
        <v>180.3736</v>
      </c>
      <c r="C270" s="25" t="n">
        <v>187.5024</v>
      </c>
      <c r="D270" s="26" t="n">
        <f aca="false">(A270 * $C$297) + $C$298</f>
        <v>187.347690521736</v>
      </c>
      <c r="E270" s="18"/>
    </row>
    <row r="271" customFormat="false" ht="15.9" hidden="false" customHeight="false" outlineLevel="0" collapsed="false">
      <c r="A271" s="28" t="n">
        <v>44743</v>
      </c>
      <c r="B271" s="25" t="n">
        <v>176.951</v>
      </c>
      <c r="C271" s="25" t="n">
        <v>187.523</v>
      </c>
      <c r="D271" s="26" t="n">
        <f aca="false">(A271 * $C$297) + $C$298</f>
        <v>187.34898872802</v>
      </c>
      <c r="E271" s="18"/>
    </row>
    <row r="272" customFormat="false" ht="15.9" hidden="false" customHeight="false" outlineLevel="0" collapsed="false">
      <c r="A272" s="28" t="n">
        <v>44774</v>
      </c>
      <c r="B272" s="25" t="n">
        <v>179.8733</v>
      </c>
      <c r="C272" s="25" t="n">
        <v>187.5473</v>
      </c>
      <c r="D272" s="26" t="n">
        <f aca="false">(A272 * $C$297) + $C$298</f>
        <v>187.350330207846</v>
      </c>
      <c r="E272" s="18"/>
    </row>
    <row r="273" customFormat="false" ht="15.9" hidden="false" customHeight="false" outlineLevel="0" collapsed="false">
      <c r="A273" s="28" t="n">
        <v>44805</v>
      </c>
      <c r="B273" s="25" t="n">
        <v>184.4356</v>
      </c>
      <c r="C273" s="25" t="n">
        <v>187.5709</v>
      </c>
      <c r="D273" s="26" t="n">
        <f aca="false">(A273 * $C$297) + $C$298</f>
        <v>187.351671687673</v>
      </c>
      <c r="E273" s="18"/>
    </row>
    <row r="274" customFormat="false" ht="15.9" hidden="false" customHeight="false" outlineLevel="0" collapsed="false">
      <c r="A274" s="28" t="n">
        <v>44835</v>
      </c>
      <c r="B274" s="25" t="n">
        <v>189.0575</v>
      </c>
      <c r="C274" s="25" t="n">
        <v>187.591</v>
      </c>
      <c r="D274" s="26" t="n">
        <f aca="false">(A274 * $C$297) + $C$298</f>
        <v>187.352969893956</v>
      </c>
      <c r="E274" s="18"/>
    </row>
    <row r="275" customFormat="false" ht="15.9" hidden="false" customHeight="false" outlineLevel="0" collapsed="false">
      <c r="A275" s="28" t="n">
        <v>44866</v>
      </c>
      <c r="B275" s="25" t="n">
        <v>192.9061</v>
      </c>
      <c r="C275" s="25" t="n">
        <v>187.6092</v>
      </c>
      <c r="D275" s="26" t="n">
        <f aca="false">(A275 * $C$297) + $C$298</f>
        <v>187.354311373783</v>
      </c>
      <c r="E275" s="18"/>
    </row>
    <row r="276" customFormat="false" ht="15.9" hidden="false" customHeight="false" outlineLevel="0" collapsed="false">
      <c r="A276" s="28" t="n">
        <v>44896</v>
      </c>
      <c r="B276" s="25" t="n">
        <v>193.738</v>
      </c>
      <c r="C276" s="25" t="n">
        <v>187.6304</v>
      </c>
      <c r="D276" s="26" t="n">
        <f aca="false">(A276 * $C$297) + $C$298</f>
        <v>187.355609580066</v>
      </c>
      <c r="E276" s="18"/>
    </row>
    <row r="277" customFormat="false" ht="15.9" hidden="false" customHeight="false" outlineLevel="0" collapsed="false">
      <c r="A277" s="28" t="n">
        <v>44927</v>
      </c>
      <c r="B277" s="25" t="n">
        <v>194.1274</v>
      </c>
      <c r="C277" s="25" t="n">
        <v>187.6555</v>
      </c>
      <c r="D277" s="26" t="n">
        <f aca="false">(A277 * $C$297) + $C$298</f>
        <v>187.356951059893</v>
      </c>
      <c r="E277" s="18"/>
    </row>
    <row r="278" customFormat="false" ht="15.9" hidden="false" customHeight="false" outlineLevel="0" collapsed="false">
      <c r="A278" s="28" t="n">
        <v>44958</v>
      </c>
      <c r="B278" s="25" t="n">
        <v>192.9436</v>
      </c>
      <c r="C278" s="25" t="n">
        <v>187.6797</v>
      </c>
      <c r="D278" s="26" t="n">
        <f aca="false">(A278 * $C$297) + $C$298</f>
        <v>187.358292539719</v>
      </c>
      <c r="E278" s="18"/>
    </row>
    <row r="279" customFormat="false" ht="15.9" hidden="false" customHeight="false" outlineLevel="0" collapsed="false">
      <c r="A279" s="28" t="n">
        <v>44986</v>
      </c>
      <c r="B279" s="25" t="n">
        <v>192.4767</v>
      </c>
      <c r="C279" s="25" t="n">
        <v>187.7009</v>
      </c>
      <c r="D279" s="26" t="n">
        <f aca="false">(A279 * $C$297) + $C$298</f>
        <v>187.359504198917</v>
      </c>
      <c r="E279" s="18"/>
    </row>
    <row r="280" customFormat="false" ht="15.9" hidden="false" customHeight="false" outlineLevel="0" collapsed="false">
      <c r="A280" s="28" t="n">
        <v>45017</v>
      </c>
      <c r="B280" s="25" t="n">
        <v>190.8128</v>
      </c>
      <c r="C280" s="25" t="n">
        <v>187.721</v>
      </c>
      <c r="D280" s="26" t="n">
        <f aca="false">(A280 * $C$297) + $C$298</f>
        <v>187.360845678744</v>
      </c>
      <c r="E280" s="18"/>
    </row>
    <row r="281" customFormat="false" ht="15.9" hidden="false" customHeight="false" outlineLevel="0" collapsed="false">
      <c r="A281" s="28" t="n">
        <v>45047</v>
      </c>
      <c r="B281" s="25" t="n">
        <v>184.0553</v>
      </c>
      <c r="C281" s="25" t="n">
        <v>187.7403</v>
      </c>
      <c r="D281" s="26" t="n">
        <f aca="false">(A281 * $C$297) + $C$298</f>
        <v>187.362143885027</v>
      </c>
      <c r="E281" s="18"/>
    </row>
    <row r="282" customFormat="false" ht="15.9" hidden="false" customHeight="false" outlineLevel="0" collapsed="false">
      <c r="A282" s="28" t="n">
        <v>45078</v>
      </c>
      <c r="B282" s="25" t="n">
        <v>179.5012</v>
      </c>
      <c r="C282" s="25" t="n">
        <v>187.7588</v>
      </c>
      <c r="D282" s="26" t="n">
        <f aca="false">(A282 * $C$297) + $C$298</f>
        <v>187.363485364854</v>
      </c>
      <c r="E282" s="18"/>
    </row>
    <row r="283" customFormat="false" ht="15.9" hidden="false" customHeight="false" outlineLevel="0" collapsed="false">
      <c r="A283" s="28" t="n">
        <v>45108</v>
      </c>
      <c r="B283" s="25" t="n">
        <v>177.4651</v>
      </c>
      <c r="C283" s="25" t="n">
        <v>187.7768</v>
      </c>
      <c r="D283" s="26" t="n">
        <f aca="false">(A283 * $C$297) + $C$298</f>
        <v>187.364783571137</v>
      </c>
      <c r="E283" s="18"/>
    </row>
    <row r="284" customFormat="false" ht="15.9" hidden="false" customHeight="false" outlineLevel="0" collapsed="false">
      <c r="A284" s="28" t="n">
        <v>45139</v>
      </c>
      <c r="B284" s="25" t="n">
        <v>180.9999</v>
      </c>
      <c r="C284" s="25" t="n">
        <v>187.7944</v>
      </c>
      <c r="D284" s="26" t="n">
        <f aca="false">(A284 * $C$297) + $C$298</f>
        <v>187.366125050964</v>
      </c>
      <c r="E284" s="18"/>
    </row>
    <row r="285" customFormat="false" ht="15.9" hidden="false" customHeight="false" outlineLevel="0" collapsed="false">
      <c r="A285" s="28" t="n">
        <v>45170</v>
      </c>
      <c r="B285" s="25" t="n">
        <v>185.1448</v>
      </c>
      <c r="C285" s="25" t="n">
        <v>187.8118</v>
      </c>
      <c r="D285" s="26" t="n">
        <f aca="false">(A285 * $C$297) + $C$298</f>
        <v>187.36746653079</v>
      </c>
      <c r="E285" s="18"/>
    </row>
    <row r="286" customFormat="false" ht="15.9" hidden="false" customHeight="false" outlineLevel="0" collapsed="false">
      <c r="A286" s="28" t="n">
        <v>45200</v>
      </c>
      <c r="B286" s="25" t="n">
        <v>189.4222</v>
      </c>
      <c r="C286" s="25" t="n">
        <v>187.829</v>
      </c>
      <c r="D286" s="26" t="n">
        <f aca="false">(A286 * $C$297) + $C$298</f>
        <v>187.368764737074</v>
      </c>
      <c r="E286" s="18"/>
    </row>
    <row r="287" customFormat="false" ht="15.9" hidden="false" customHeight="false" outlineLevel="0" collapsed="false">
      <c r="A287" s="28" t="n">
        <v>45231</v>
      </c>
      <c r="B287" s="25" t="n">
        <v>192.2533</v>
      </c>
      <c r="C287" s="25" t="n">
        <v>187.8459</v>
      </c>
      <c r="D287" s="26" t="n">
        <f aca="false">(A287 * $C$297) + $C$298</f>
        <v>187.3701062169</v>
      </c>
      <c r="E287" s="18"/>
    </row>
    <row r="288" customFormat="false" ht="15.9" hidden="false" customHeight="false" outlineLevel="0" collapsed="false">
      <c r="A288" s="28" t="n">
        <v>45261</v>
      </c>
      <c r="B288" s="25" t="n">
        <v>193.5754</v>
      </c>
      <c r="C288" s="25" t="n">
        <v>187.8623</v>
      </c>
      <c r="D288" s="26" t="n">
        <f aca="false">(A288 * $C$297) + $C$298</f>
        <v>187.371404423184</v>
      </c>
      <c r="E288" s="18"/>
    </row>
    <row r="292" customFormat="false" ht="15" hidden="false" customHeight="false" outlineLevel="0" collapsed="false">
      <c r="A292" s="18" t="s">
        <v>48</v>
      </c>
      <c r="C292" s="26" t="n">
        <f aca="false">AVERAGE(C3:C288)</f>
        <v>187.183722377622</v>
      </c>
      <c r="D292" s="26" t="n">
        <f aca="false">AVERAGE(D3:D288)</f>
        <v>187.183722377622</v>
      </c>
    </row>
    <row r="293" customFormat="false" ht="15" hidden="false" customHeight="false" outlineLevel="0" collapsed="false">
      <c r="A293" s="18" t="s">
        <v>49</v>
      </c>
      <c r="C293" s="26" t="n">
        <f aca="false">MAX(C3:C288)</f>
        <v>187.8623</v>
      </c>
      <c r="D293" s="26" t="n">
        <f aca="false">MAX(D3:D288)</f>
        <v>187.371404423184</v>
      </c>
    </row>
    <row r="294" customFormat="false" ht="15" hidden="false" customHeight="false" outlineLevel="0" collapsed="false">
      <c r="A294" s="18" t="s">
        <v>50</v>
      </c>
      <c r="C294" s="26" t="n">
        <f aca="false">MIN(C3:C288)</f>
        <v>186.1389</v>
      </c>
      <c r="D294" s="26" t="n">
        <f aca="false">MIN(D3:D288)</f>
        <v>186.996006439496</v>
      </c>
    </row>
    <row r="295" customFormat="false" ht="15" hidden="false" customHeight="false" outlineLevel="0" collapsed="false">
      <c r="A295" s="18" t="s">
        <v>3</v>
      </c>
      <c r="C295" s="26" t="n">
        <f aca="false">C293-C294</f>
        <v>1.7234</v>
      </c>
      <c r="D295" s="26" t="n">
        <f aca="false">D293-D294</f>
        <v>0.37539798368843</v>
      </c>
    </row>
    <row r="296" customFormat="false" ht="15" hidden="false" customHeight="false" outlineLevel="0" collapsed="false">
      <c r="A296" s="18"/>
      <c r="C296" s="3"/>
    </row>
    <row r="297" customFormat="false" ht="15" hidden="false" customHeight="false" outlineLevel="0" collapsed="false">
      <c r="A297" s="18" t="s">
        <v>55</v>
      </c>
      <c r="C297" s="3" t="n">
        <f aca="false">INDEX(LINEST(C3:C288,A3:A288),1)</f>
        <v>4.32735427882931E-005</v>
      </c>
    </row>
    <row r="298" customFormat="false" ht="15" hidden="false" customHeight="false" outlineLevel="0" collapsed="false">
      <c r="A298" s="18" t="s">
        <v>56</v>
      </c>
      <c r="C298" s="3" t="n">
        <f aca="false">INDEX(LINEST(C3:C288,A3:A288),2)</f>
        <v>185.412800603043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288" activeCellId="0" sqref="E288"/>
    </sheetView>
  </sheetViews>
  <sheetFormatPr defaultRowHeight="15"/>
  <cols>
    <col collapsed="false" hidden="false" max="2" min="1" style="18" width="11.5204081632653"/>
    <col collapsed="false" hidden="false" max="3" min="3" style="18" width="18.234693877551"/>
    <col collapsed="false" hidden="false" max="4" min="4" style="0" width="11.5204081632653"/>
    <col collapsed="false" hidden="false" max="5" min="5" style="0" width="12.5"/>
    <col collapsed="false" hidden="false" max="1025" min="6" style="0" width="11.5204081632653"/>
  </cols>
  <sheetData>
    <row r="1" customFormat="false" ht="15" hidden="false" customHeight="false" outlineLevel="0" collapsed="false">
      <c r="B1" s="27" t="s">
        <v>21</v>
      </c>
      <c r="C1" s="27"/>
      <c r="D1" s="27"/>
      <c r="E1" s="27"/>
    </row>
    <row r="2" customFormat="false" ht="15.9" hidden="false" customHeight="false" outlineLevel="0" collapsed="false">
      <c r="A2" s="8" t="s">
        <v>43</v>
      </c>
      <c r="B2" s="33" t="s">
        <v>44</v>
      </c>
      <c r="C2" s="20" t="s">
        <v>45</v>
      </c>
      <c r="D2" s="20" t="s">
        <v>46</v>
      </c>
      <c r="E2" s="8" t="s">
        <v>59</v>
      </c>
    </row>
    <row r="3" customFormat="false" ht="15.9" hidden="false" customHeight="false" outlineLevel="0" collapsed="false">
      <c r="A3" s="24" t="n">
        <v>36586</v>
      </c>
      <c r="B3" s="25" t="n">
        <v>238.2608</v>
      </c>
      <c r="C3" s="26" t="n">
        <v>239.8089</v>
      </c>
      <c r="D3" s="26" t="n">
        <f aca="false">(A3 * $C$297) + $C$298</f>
        <v>239.985541340403</v>
      </c>
      <c r="E3" s="32" t="n">
        <f aca="false">D3-$D$3</f>
        <v>0</v>
      </c>
    </row>
    <row r="4" customFormat="false" ht="15.9" hidden="false" customHeight="false" outlineLevel="0" collapsed="false">
      <c r="A4" s="24" t="n">
        <v>36617</v>
      </c>
      <c r="B4" s="25" t="n">
        <v>238.0449</v>
      </c>
      <c r="C4" s="26" t="n">
        <v>239.7989</v>
      </c>
      <c r="D4" s="26" t="n">
        <f aca="false">(A4 * $C$297) + $C$298</f>
        <v>239.988353157862</v>
      </c>
      <c r="E4" s="32" t="n">
        <f aca="false">D4-$D$3</f>
        <v>0.00281181745828007</v>
      </c>
    </row>
    <row r="5" customFormat="false" ht="15.9" hidden="false" customHeight="false" outlineLevel="0" collapsed="false">
      <c r="A5" s="24" t="n">
        <v>36647</v>
      </c>
      <c r="B5" s="25" t="n">
        <v>240.7603</v>
      </c>
      <c r="C5" s="26" t="n">
        <v>239.7902</v>
      </c>
      <c r="D5" s="26" t="n">
        <f aca="false">(A5 * $C$297) + $C$298</f>
        <v>239.991074271531</v>
      </c>
      <c r="E5" s="32" t="n">
        <f aca="false">D5-$D$3</f>
        <v>0.00553293112756137</v>
      </c>
    </row>
    <row r="6" customFormat="false" ht="15.9" hidden="false" customHeight="false" outlineLevel="0" collapsed="false">
      <c r="A6" s="24" t="n">
        <v>36678</v>
      </c>
      <c r="B6" s="25" t="n">
        <v>243.2279</v>
      </c>
      <c r="C6" s="26" t="n">
        <v>239.7826</v>
      </c>
      <c r="D6" s="26" t="n">
        <f aca="false">(A6 * $C$297) + $C$298</f>
        <v>239.993886088989</v>
      </c>
      <c r="E6" s="32" t="n">
        <f aca="false">D6-$D$3</f>
        <v>0.00834474858584144</v>
      </c>
    </row>
    <row r="7" customFormat="false" ht="15.9" hidden="false" customHeight="false" outlineLevel="0" collapsed="false">
      <c r="A7" s="24" t="n">
        <v>36708</v>
      </c>
      <c r="B7" s="25" t="n">
        <v>243.9855</v>
      </c>
      <c r="C7" s="26" t="n">
        <v>239.7762</v>
      </c>
      <c r="D7" s="26" t="n">
        <f aca="false">(A7 * $C$297) + $C$298</f>
        <v>239.996607202659</v>
      </c>
      <c r="E7" s="32" t="n">
        <f aca="false">D7-$D$3</f>
        <v>0.0110658622551512</v>
      </c>
    </row>
    <row r="8" customFormat="false" ht="15.9" hidden="false" customHeight="false" outlineLevel="0" collapsed="false">
      <c r="A8" s="24" t="n">
        <v>36739</v>
      </c>
      <c r="B8" s="25" t="n">
        <v>243.6605</v>
      </c>
      <c r="C8" s="26" t="n">
        <v>239.7708</v>
      </c>
      <c r="D8" s="26" t="n">
        <f aca="false">(A8 * $C$297) + $C$298</f>
        <v>239.999419020117</v>
      </c>
      <c r="E8" s="32" t="n">
        <f aca="false">D8-$D$3</f>
        <v>0.0138776797134312</v>
      </c>
    </row>
    <row r="9" customFormat="false" ht="15.9" hidden="false" customHeight="false" outlineLevel="0" collapsed="false">
      <c r="A9" s="24" t="n">
        <v>36770</v>
      </c>
      <c r="B9" s="25" t="n">
        <v>242.2362</v>
      </c>
      <c r="C9" s="26" t="n">
        <v>239.7665</v>
      </c>
      <c r="D9" s="26" t="n">
        <f aca="false">(A9 * $C$297) + $C$298</f>
        <v>240.002230837575</v>
      </c>
      <c r="E9" s="32" t="n">
        <f aca="false">D9-$D$3</f>
        <v>0.0166894971716829</v>
      </c>
    </row>
    <row r="10" customFormat="false" ht="15.9" hidden="false" customHeight="false" outlineLevel="0" collapsed="false">
      <c r="A10" s="24" t="n">
        <v>36800</v>
      </c>
      <c r="B10" s="25" t="n">
        <v>238.9593</v>
      </c>
      <c r="C10" s="26" t="n">
        <v>239.7637</v>
      </c>
      <c r="D10" s="26" t="n">
        <f aca="false">(A10 * $C$297) + $C$298</f>
        <v>240.004951951244</v>
      </c>
      <c r="E10" s="32" t="n">
        <f aca="false">D10-$D$3</f>
        <v>0.0194106108409926</v>
      </c>
    </row>
    <row r="11" customFormat="false" ht="15.9" hidden="false" customHeight="false" outlineLevel="0" collapsed="false">
      <c r="A11" s="24" t="n">
        <v>36831</v>
      </c>
      <c r="B11" s="25" t="n">
        <v>237.2526</v>
      </c>
      <c r="C11" s="26" t="n">
        <v>239.7625</v>
      </c>
      <c r="D11" s="26" t="n">
        <f aca="false">(A11 * $C$297) + $C$298</f>
        <v>240.007763768703</v>
      </c>
      <c r="E11" s="32" t="n">
        <f aca="false">D11-$D$3</f>
        <v>0.0222224282992727</v>
      </c>
    </row>
    <row r="12" customFormat="false" ht="15.9" hidden="false" customHeight="false" outlineLevel="0" collapsed="false">
      <c r="A12" s="24" t="n">
        <v>36861</v>
      </c>
      <c r="B12" s="25" t="n">
        <v>237.0764</v>
      </c>
      <c r="C12" s="26" t="n">
        <v>239.7636</v>
      </c>
      <c r="D12" s="26" t="n">
        <f aca="false">(A12 * $C$297) + $C$298</f>
        <v>240.010484882372</v>
      </c>
      <c r="E12" s="32" t="n">
        <f aca="false">D12-$D$3</f>
        <v>0.024943541968554</v>
      </c>
    </row>
    <row r="13" customFormat="false" ht="15.9" hidden="false" customHeight="false" outlineLevel="0" collapsed="false">
      <c r="A13" s="24" t="n">
        <v>36892</v>
      </c>
      <c r="B13" s="25" t="n">
        <v>237.071</v>
      </c>
      <c r="C13" s="26" t="n">
        <v>239.7685</v>
      </c>
      <c r="D13" s="26" t="n">
        <f aca="false">(A13 * $C$297) + $C$298</f>
        <v>240.01329669983</v>
      </c>
      <c r="E13" s="32" t="n">
        <f aca="false">D13-$D$3</f>
        <v>0.027755359426834</v>
      </c>
    </row>
    <row r="14" customFormat="false" ht="15.9" hidden="false" customHeight="false" outlineLevel="0" collapsed="false">
      <c r="A14" s="24" t="n">
        <v>36923</v>
      </c>
      <c r="B14" s="25" t="n">
        <v>236.8513</v>
      </c>
      <c r="C14" s="26" t="n">
        <v>239.7818</v>
      </c>
      <c r="D14" s="26" t="n">
        <f aca="false">(A14 * $C$297) + $C$298</f>
        <v>240.016108517289</v>
      </c>
      <c r="E14" s="32" t="n">
        <f aca="false">D14-$D$3</f>
        <v>0.0305671768851141</v>
      </c>
    </row>
    <row r="15" customFormat="false" ht="15.9" hidden="false" customHeight="false" outlineLevel="0" collapsed="false">
      <c r="A15" s="24" t="n">
        <v>36951</v>
      </c>
      <c r="B15" s="25" t="n">
        <v>236.9253</v>
      </c>
      <c r="C15" s="26" t="n">
        <v>239.8168</v>
      </c>
      <c r="D15" s="26" t="n">
        <f aca="false">(A15 * $C$297) + $C$298</f>
        <v>240.01864822338</v>
      </c>
      <c r="E15" s="32" t="n">
        <f aca="false">D15-$D$3</f>
        <v>0.0331068829764547</v>
      </c>
    </row>
    <row r="16" customFormat="false" ht="15.9" hidden="false" customHeight="false" outlineLevel="0" collapsed="false">
      <c r="A16" s="24" t="n">
        <v>36982</v>
      </c>
      <c r="B16" s="25" t="n">
        <v>238.2747</v>
      </c>
      <c r="C16" s="26" t="n">
        <v>239.8552</v>
      </c>
      <c r="D16" s="26" t="n">
        <f aca="false">(A16 * $C$297) + $C$298</f>
        <v>240.021460040838</v>
      </c>
      <c r="E16" s="32" t="n">
        <f aca="false">D16-$D$3</f>
        <v>0.0359187004347348</v>
      </c>
    </row>
    <row r="17" customFormat="false" ht="15.9" hidden="false" customHeight="false" outlineLevel="0" collapsed="false">
      <c r="A17" s="24" t="n">
        <v>37012</v>
      </c>
      <c r="B17" s="25" t="n">
        <v>241.0882</v>
      </c>
      <c r="C17" s="26" t="n">
        <v>239.8974</v>
      </c>
      <c r="D17" s="26" t="n">
        <f aca="false">(A17 * $C$297) + $C$298</f>
        <v>240.024181154508</v>
      </c>
      <c r="E17" s="32" t="n">
        <f aca="false">D17-$D$3</f>
        <v>0.0386398141040445</v>
      </c>
    </row>
    <row r="18" customFormat="false" ht="15.9" hidden="false" customHeight="false" outlineLevel="0" collapsed="false">
      <c r="A18" s="24" t="n">
        <v>37043</v>
      </c>
      <c r="B18" s="25" t="n">
        <v>242.9247</v>
      </c>
      <c r="C18" s="26" t="n">
        <v>239.9427</v>
      </c>
      <c r="D18" s="26" t="n">
        <f aca="false">(A18 * $C$297) + $C$298</f>
        <v>240.026992971966</v>
      </c>
      <c r="E18" s="32" t="n">
        <f aca="false">D18-$D$3</f>
        <v>0.0414516315623246</v>
      </c>
    </row>
    <row r="19" customFormat="false" ht="15.9" hidden="false" customHeight="false" outlineLevel="0" collapsed="false">
      <c r="A19" s="24" t="n">
        <v>37073</v>
      </c>
      <c r="B19" s="25" t="n">
        <v>244.351</v>
      </c>
      <c r="C19" s="26" t="n">
        <v>239.9931</v>
      </c>
      <c r="D19" s="26" t="n">
        <f aca="false">(A19 * $C$297) + $C$298</f>
        <v>240.029714085635</v>
      </c>
      <c r="E19" s="32" t="n">
        <f aca="false">D19-$D$3</f>
        <v>0.0441727452316059</v>
      </c>
    </row>
    <row r="20" customFormat="false" ht="15.9" hidden="false" customHeight="false" outlineLevel="0" collapsed="false">
      <c r="A20" s="24" t="n">
        <v>37104</v>
      </c>
      <c r="B20" s="25" t="n">
        <v>244.6748</v>
      </c>
      <c r="C20" s="26" t="n">
        <v>240.0509</v>
      </c>
      <c r="D20" s="26" t="n">
        <f aca="false">(A20 * $C$297) + $C$298</f>
        <v>240.032525903093</v>
      </c>
      <c r="E20" s="32" t="n">
        <f aca="false">D20-$D$3</f>
        <v>0.0469845626898859</v>
      </c>
    </row>
    <row r="21" customFormat="false" ht="15.9" hidden="false" customHeight="false" outlineLevel="0" collapsed="false">
      <c r="A21" s="24" t="n">
        <v>37135</v>
      </c>
      <c r="B21" s="25" t="n">
        <v>241.986</v>
      </c>
      <c r="C21" s="26" t="n">
        <v>240.1137</v>
      </c>
      <c r="D21" s="26" t="n">
        <f aca="false">(A21 * $C$297) + $C$298</f>
        <v>240.035337720552</v>
      </c>
      <c r="E21" s="32" t="n">
        <f aca="false">D21-$D$3</f>
        <v>0.049796380148166</v>
      </c>
    </row>
    <row r="22" customFormat="false" ht="15.9" hidden="false" customHeight="false" outlineLevel="0" collapsed="false">
      <c r="A22" s="24" t="n">
        <v>37165</v>
      </c>
      <c r="B22" s="25" t="n">
        <v>239.7055</v>
      </c>
      <c r="C22" s="26" t="n">
        <v>240.1784</v>
      </c>
      <c r="D22" s="26" t="n">
        <f aca="false">(A22 * $C$297) + $C$298</f>
        <v>240.038058834221</v>
      </c>
      <c r="E22" s="32" t="n">
        <f aca="false">D22-$D$3</f>
        <v>0.0525174938174757</v>
      </c>
    </row>
    <row r="23" customFormat="false" ht="15.9" hidden="false" customHeight="false" outlineLevel="0" collapsed="false">
      <c r="A23" s="24" t="n">
        <v>37196</v>
      </c>
      <c r="B23" s="25" t="n">
        <v>238.3983</v>
      </c>
      <c r="C23" s="26" t="n">
        <v>240.2423</v>
      </c>
      <c r="D23" s="26" t="n">
        <f aca="false">(A23 * $C$297) + $C$298</f>
        <v>240.040870651679</v>
      </c>
      <c r="E23" s="32" t="n">
        <f aca="false">D23-$D$3</f>
        <v>0.0553293112757274</v>
      </c>
    </row>
    <row r="24" customFormat="false" ht="15.9" hidden="false" customHeight="false" outlineLevel="0" collapsed="false">
      <c r="A24" s="24" t="n">
        <v>37226</v>
      </c>
      <c r="B24" s="25" t="n">
        <v>237.2753</v>
      </c>
      <c r="C24" s="26" t="n">
        <v>240.3016</v>
      </c>
      <c r="D24" s="26" t="n">
        <f aca="false">(A24 * $C$297) + $C$298</f>
        <v>240.043591765349</v>
      </c>
      <c r="E24" s="32" t="n">
        <f aca="false">D24-$D$3</f>
        <v>0.0580504249450371</v>
      </c>
    </row>
    <row r="25" customFormat="false" ht="15.9" hidden="false" customHeight="false" outlineLevel="0" collapsed="false">
      <c r="A25" s="24" t="n">
        <v>37257</v>
      </c>
      <c r="B25" s="25" t="n">
        <v>237.2311</v>
      </c>
      <c r="C25" s="26" t="n">
        <v>240.3512</v>
      </c>
      <c r="D25" s="26" t="n">
        <f aca="false">(A25 * $C$297) + $C$298</f>
        <v>240.046403582807</v>
      </c>
      <c r="E25" s="32" t="n">
        <f aca="false">D25-$D$3</f>
        <v>0.0608622424033172</v>
      </c>
    </row>
    <row r="26" customFormat="false" ht="15.9" hidden="false" customHeight="false" outlineLevel="0" collapsed="false">
      <c r="A26" s="24" t="n">
        <v>37288</v>
      </c>
      <c r="B26" s="25" t="n">
        <v>238.0113</v>
      </c>
      <c r="C26" s="26" t="n">
        <v>240.3884</v>
      </c>
      <c r="D26" s="26" t="n">
        <f aca="false">(A26 * $C$297) + $C$298</f>
        <v>240.049215400265</v>
      </c>
      <c r="E26" s="32" t="n">
        <f aca="false">D26-$D$3</f>
        <v>0.0636740598615972</v>
      </c>
    </row>
    <row r="27" customFormat="false" ht="15.9" hidden="false" customHeight="false" outlineLevel="0" collapsed="false">
      <c r="A27" s="24" t="n">
        <v>37316</v>
      </c>
      <c r="B27" s="25" t="n">
        <v>238.1032</v>
      </c>
      <c r="C27" s="26" t="n">
        <v>240.4145</v>
      </c>
      <c r="D27" s="26" t="n">
        <f aca="false">(A27 * $C$297) + $C$298</f>
        <v>240.051755106356</v>
      </c>
      <c r="E27" s="32" t="n">
        <f aca="false">D27-$D$3</f>
        <v>0.0662137659529378</v>
      </c>
    </row>
    <row r="28" customFormat="false" ht="15.9" hidden="false" customHeight="false" outlineLevel="0" collapsed="false">
      <c r="A28" s="24" t="n">
        <v>37347</v>
      </c>
      <c r="B28" s="25" t="n">
        <v>239.278</v>
      </c>
      <c r="C28" s="26" t="n">
        <v>240.4331</v>
      </c>
      <c r="D28" s="26" t="n">
        <f aca="false">(A28 * $C$297) + $C$298</f>
        <v>240.054566923815</v>
      </c>
      <c r="E28" s="32" t="n">
        <f aca="false">D28-$D$3</f>
        <v>0.0690255834112179</v>
      </c>
    </row>
    <row r="29" customFormat="false" ht="15.9" hidden="false" customHeight="false" outlineLevel="0" collapsed="false">
      <c r="A29" s="24" t="n">
        <v>37377</v>
      </c>
      <c r="B29" s="25" t="n">
        <v>241.7771</v>
      </c>
      <c r="C29" s="26" t="n">
        <v>240.4478</v>
      </c>
      <c r="D29" s="26" t="n">
        <f aca="false">(A29 * $C$297) + $C$298</f>
        <v>240.057288037484</v>
      </c>
      <c r="E29" s="32" t="n">
        <f aca="false">D29-$D$3</f>
        <v>0.0717466970804992</v>
      </c>
    </row>
    <row r="30" customFormat="false" ht="15.9" hidden="false" customHeight="false" outlineLevel="0" collapsed="false">
      <c r="A30" s="24" t="n">
        <v>37408</v>
      </c>
      <c r="B30" s="25" t="n">
        <v>243.2118</v>
      </c>
      <c r="C30" s="26" t="n">
        <v>240.4625</v>
      </c>
      <c r="D30" s="26" t="n">
        <f aca="false">(A30 * $C$297) + $C$298</f>
        <v>240.060099854942</v>
      </c>
      <c r="E30" s="32" t="n">
        <f aca="false">D30-$D$3</f>
        <v>0.0745585145387793</v>
      </c>
    </row>
    <row r="31" customFormat="false" ht="15.9" hidden="false" customHeight="false" outlineLevel="0" collapsed="false">
      <c r="A31" s="24" t="n">
        <v>37438</v>
      </c>
      <c r="B31" s="25" t="n">
        <v>244.946</v>
      </c>
      <c r="C31" s="26" t="n">
        <v>240.4767</v>
      </c>
      <c r="D31" s="26" t="n">
        <f aca="false">(A31 * $C$297) + $C$298</f>
        <v>240.062820968612</v>
      </c>
      <c r="E31" s="32" t="n">
        <f aca="false">D31-$D$3</f>
        <v>0.077279628208089</v>
      </c>
    </row>
    <row r="32" customFormat="false" ht="15.9" hidden="false" customHeight="false" outlineLevel="0" collapsed="false">
      <c r="A32" s="24" t="n">
        <v>37469</v>
      </c>
      <c r="B32" s="25" t="n">
        <v>244.5774</v>
      </c>
      <c r="C32" s="26" t="n">
        <v>240.4877</v>
      </c>
      <c r="D32" s="26" t="n">
        <f aca="false">(A32 * $C$297) + $C$298</f>
        <v>240.06563278607</v>
      </c>
      <c r="E32" s="32" t="n">
        <f aca="false">D32-$D$3</f>
        <v>0.0800914456663691</v>
      </c>
    </row>
    <row r="33" customFormat="false" ht="15.9" hidden="false" customHeight="false" outlineLevel="0" collapsed="false">
      <c r="A33" s="24" t="n">
        <v>37500</v>
      </c>
      <c r="B33" s="25" t="n">
        <v>243.1625</v>
      </c>
      <c r="C33" s="26" t="n">
        <v>240.4952</v>
      </c>
      <c r="D33" s="26" t="n">
        <f aca="false">(A33 * $C$297) + $C$298</f>
        <v>240.068444603528</v>
      </c>
      <c r="E33" s="32" t="n">
        <f aca="false">D33-$D$3</f>
        <v>0.0829032631246491</v>
      </c>
    </row>
    <row r="34" customFormat="false" ht="15.9" hidden="false" customHeight="false" outlineLevel="0" collapsed="false">
      <c r="A34" s="24" t="n">
        <v>37530</v>
      </c>
      <c r="B34" s="25" t="n">
        <v>240.0437</v>
      </c>
      <c r="C34" s="26" t="n">
        <v>240.4983</v>
      </c>
      <c r="D34" s="26" t="n">
        <f aca="false">(A34 * $C$297) + $C$298</f>
        <v>240.071165717197</v>
      </c>
      <c r="E34" s="32" t="n">
        <f aca="false">D34-$D$3</f>
        <v>0.0856243767939304</v>
      </c>
    </row>
    <row r="35" customFormat="false" ht="15.9" hidden="false" customHeight="false" outlineLevel="0" collapsed="false">
      <c r="A35" s="24" t="n">
        <v>37561</v>
      </c>
      <c r="B35" s="25" t="n">
        <v>237.8849</v>
      </c>
      <c r="C35" s="26" t="n">
        <v>240.4939</v>
      </c>
      <c r="D35" s="26" t="n">
        <f aca="false">(A35 * $C$297) + $C$298</f>
        <v>240.073977534656</v>
      </c>
      <c r="E35" s="32" t="n">
        <f aca="false">D35-$D$3</f>
        <v>0.0884361942522105</v>
      </c>
    </row>
    <row r="36" customFormat="false" ht="15.9" hidden="false" customHeight="false" outlineLevel="0" collapsed="false">
      <c r="A36" s="24" t="n">
        <v>37591</v>
      </c>
      <c r="B36" s="25" t="n">
        <v>236.9075</v>
      </c>
      <c r="C36" s="26" t="n">
        <v>240.483</v>
      </c>
      <c r="D36" s="26" t="n">
        <f aca="false">(A36 * $C$297) + $C$298</f>
        <v>240.076698648325</v>
      </c>
      <c r="E36" s="32" t="n">
        <f aca="false">D36-$D$3</f>
        <v>0.0911573079215202</v>
      </c>
    </row>
    <row r="37" customFormat="false" ht="15.9" hidden="false" customHeight="false" outlineLevel="0" collapsed="false">
      <c r="A37" s="24" t="n">
        <v>37622</v>
      </c>
      <c r="B37" s="25" t="n">
        <v>237.9626</v>
      </c>
      <c r="C37" s="26" t="n">
        <v>240.4705</v>
      </c>
      <c r="D37" s="26" t="n">
        <f aca="false">(A37 * $C$297) + $C$298</f>
        <v>240.079510465783</v>
      </c>
      <c r="E37" s="32" t="n">
        <f aca="false">D37-$D$3</f>
        <v>0.0939691253797719</v>
      </c>
    </row>
    <row r="38" customFormat="false" ht="15.9" hidden="false" customHeight="false" outlineLevel="0" collapsed="false">
      <c r="A38" s="24" t="n">
        <v>37653</v>
      </c>
      <c r="B38" s="25" t="n">
        <v>238.0826</v>
      </c>
      <c r="C38" s="26" t="n">
        <v>240.4608</v>
      </c>
      <c r="D38" s="26" t="n">
        <f aca="false">(A38 * $C$297) + $C$298</f>
        <v>240.082322283242</v>
      </c>
      <c r="E38" s="32" t="n">
        <f aca="false">D38-$D$3</f>
        <v>0.0967809428380519</v>
      </c>
    </row>
    <row r="39" customFormat="false" ht="15.9" hidden="false" customHeight="false" outlineLevel="0" collapsed="false">
      <c r="A39" s="24" t="n">
        <v>37681</v>
      </c>
      <c r="B39" s="25" t="n">
        <v>238.9038</v>
      </c>
      <c r="C39" s="26" t="n">
        <v>240.4572</v>
      </c>
      <c r="D39" s="26" t="n">
        <f aca="false">(A39 * $C$297) + $C$298</f>
        <v>240.084861989333</v>
      </c>
      <c r="E39" s="32" t="n">
        <f aca="false">D39-$D$3</f>
        <v>0.0993206489294209</v>
      </c>
    </row>
    <row r="40" customFormat="false" ht="15.9" hidden="false" customHeight="false" outlineLevel="0" collapsed="false">
      <c r="A40" s="24" t="n">
        <v>37712</v>
      </c>
      <c r="B40" s="25" t="n">
        <v>239.035</v>
      </c>
      <c r="C40" s="26" t="n">
        <v>240.4575</v>
      </c>
      <c r="D40" s="26" t="n">
        <f aca="false">(A40 * $C$297) + $C$298</f>
        <v>240.087673806791</v>
      </c>
      <c r="E40" s="32" t="n">
        <f aca="false">D40-$D$3</f>
        <v>0.102132466387673</v>
      </c>
    </row>
    <row r="41" customFormat="false" ht="15.9" hidden="false" customHeight="false" outlineLevel="0" collapsed="false">
      <c r="A41" s="24" t="n">
        <v>37742</v>
      </c>
      <c r="B41" s="25" t="n">
        <v>240.9712</v>
      </c>
      <c r="C41" s="26" t="n">
        <v>240.458</v>
      </c>
      <c r="D41" s="26" t="n">
        <f aca="false">(A41 * $C$297) + $C$298</f>
        <v>240.09039492046</v>
      </c>
      <c r="E41" s="32" t="n">
        <f aca="false">D41-$D$3</f>
        <v>0.104853580056982</v>
      </c>
    </row>
    <row r="42" customFormat="false" ht="15.9" hidden="false" customHeight="false" outlineLevel="0" collapsed="false">
      <c r="A42" s="24" t="n">
        <v>37773</v>
      </c>
      <c r="B42" s="25" t="n">
        <v>243.2352</v>
      </c>
      <c r="C42" s="26" t="n">
        <v>240.456</v>
      </c>
      <c r="D42" s="26" t="n">
        <f aca="false">(A42 * $C$297) + $C$298</f>
        <v>240.093206737919</v>
      </c>
      <c r="E42" s="32" t="n">
        <f aca="false">D42-$D$3</f>
        <v>0.107665397515262</v>
      </c>
    </row>
    <row r="43" customFormat="false" ht="15.9" hidden="false" customHeight="false" outlineLevel="0" collapsed="false">
      <c r="A43" s="24" t="n">
        <v>37803</v>
      </c>
      <c r="B43" s="25" t="n">
        <v>244.66</v>
      </c>
      <c r="C43" s="26" t="n">
        <v>240.4494</v>
      </c>
      <c r="D43" s="26" t="n">
        <f aca="false">(A43 * $C$297) + $C$298</f>
        <v>240.095927851588</v>
      </c>
      <c r="E43" s="32" t="n">
        <f aca="false">D43-$D$3</f>
        <v>0.110386511184544</v>
      </c>
    </row>
    <row r="44" customFormat="false" ht="15.9" hidden="false" customHeight="false" outlineLevel="0" collapsed="false">
      <c r="A44" s="24" t="n">
        <v>37834</v>
      </c>
      <c r="B44" s="25" t="n">
        <v>244.2601</v>
      </c>
      <c r="C44" s="26" t="n">
        <v>240.4372</v>
      </c>
      <c r="D44" s="26" t="n">
        <f aca="false">(A44 * $C$297) + $C$298</f>
        <v>240.098739669046</v>
      </c>
      <c r="E44" s="32" t="n">
        <f aca="false">D44-$D$3</f>
        <v>0.113198328642824</v>
      </c>
    </row>
    <row r="45" customFormat="false" ht="15.9" hidden="false" customHeight="false" outlineLevel="0" collapsed="false">
      <c r="A45" s="24" t="n">
        <v>37865</v>
      </c>
      <c r="B45" s="25" t="n">
        <v>242.8279</v>
      </c>
      <c r="C45" s="26" t="n">
        <v>240.4185</v>
      </c>
      <c r="D45" s="26" t="n">
        <f aca="false">(A45 * $C$297) + $C$298</f>
        <v>240.101551486505</v>
      </c>
      <c r="E45" s="32" t="n">
        <f aca="false">D45-$D$3</f>
        <v>0.116010146101104</v>
      </c>
    </row>
    <row r="46" customFormat="false" ht="15.9" hidden="false" customHeight="false" outlineLevel="0" collapsed="false">
      <c r="A46" s="24" t="n">
        <v>37895</v>
      </c>
      <c r="B46" s="25" t="n">
        <v>240.7564</v>
      </c>
      <c r="C46" s="26" t="n">
        <v>240.3934</v>
      </c>
      <c r="D46" s="26" t="n">
        <f aca="false">(A46 * $C$297) + $C$298</f>
        <v>240.104272600174</v>
      </c>
      <c r="E46" s="32" t="n">
        <f aca="false">D46-$D$3</f>
        <v>0.118731259770414</v>
      </c>
    </row>
    <row r="47" customFormat="false" ht="15.9" hidden="false" customHeight="false" outlineLevel="0" collapsed="false">
      <c r="A47" s="24" t="n">
        <v>37926</v>
      </c>
      <c r="B47" s="25" t="n">
        <v>238.1863</v>
      </c>
      <c r="C47" s="26" t="n">
        <v>240.366</v>
      </c>
      <c r="D47" s="26" t="n">
        <f aca="false">(A47 * $C$297) + $C$298</f>
        <v>240.107084417632</v>
      </c>
      <c r="E47" s="32" t="n">
        <f aca="false">D47-$D$3</f>
        <v>0.121543077228694</v>
      </c>
    </row>
    <row r="48" customFormat="false" ht="15.9" hidden="false" customHeight="false" outlineLevel="0" collapsed="false">
      <c r="A48" s="24" t="n">
        <v>37956</v>
      </c>
      <c r="B48" s="25" t="n">
        <v>237.6394</v>
      </c>
      <c r="C48" s="26" t="n">
        <v>240.3403</v>
      </c>
      <c r="D48" s="26" t="n">
        <f aca="false">(A48 * $C$297) + $C$298</f>
        <v>240.109805531301</v>
      </c>
      <c r="E48" s="32" t="n">
        <f aca="false">D48-$D$3</f>
        <v>0.124264190897975</v>
      </c>
    </row>
    <row r="49" customFormat="false" ht="15.9" hidden="false" customHeight="false" outlineLevel="0" collapsed="false">
      <c r="A49" s="24" t="n">
        <v>37987</v>
      </c>
      <c r="B49" s="25" t="n">
        <v>236.9646</v>
      </c>
      <c r="C49" s="26" t="n">
        <v>240.3173</v>
      </c>
      <c r="D49" s="26" t="n">
        <f aca="false">(A49 * $C$297) + $C$298</f>
        <v>240.11261734876</v>
      </c>
      <c r="E49" s="32" t="n">
        <f aca="false">D49-$D$3</f>
        <v>0.127076008356255</v>
      </c>
    </row>
    <row r="50" customFormat="false" ht="15.9" hidden="false" customHeight="false" outlineLevel="0" collapsed="false">
      <c r="A50" s="24" t="n">
        <v>38018</v>
      </c>
      <c r="B50" s="25" t="n">
        <v>238.0796</v>
      </c>
      <c r="C50" s="26" t="n">
        <v>240.2949</v>
      </c>
      <c r="D50" s="26" t="n">
        <f aca="false">(A50 * $C$297) + $C$298</f>
        <v>240.115429166218</v>
      </c>
      <c r="E50" s="32" t="n">
        <f aca="false">D50-$D$3</f>
        <v>0.129887825814535</v>
      </c>
    </row>
    <row r="51" customFormat="false" ht="15.9" hidden="false" customHeight="false" outlineLevel="0" collapsed="false">
      <c r="A51" s="24" t="n">
        <v>38047</v>
      </c>
      <c r="B51" s="25" t="n">
        <v>237.9995</v>
      </c>
      <c r="C51" s="26" t="n">
        <v>240.27</v>
      </c>
      <c r="D51" s="26" t="n">
        <f aca="false">(A51 * $C$297) + $C$298</f>
        <v>240.118059576098</v>
      </c>
      <c r="E51" s="32" t="n">
        <f aca="false">D51-$D$3</f>
        <v>0.132518235694846</v>
      </c>
    </row>
    <row r="52" customFormat="false" ht="15.9" hidden="false" customHeight="false" outlineLevel="0" collapsed="false">
      <c r="A52" s="24" t="n">
        <v>38078</v>
      </c>
      <c r="B52" s="25" t="n">
        <v>238.8889</v>
      </c>
      <c r="C52" s="26" t="n">
        <v>240.2446</v>
      </c>
      <c r="D52" s="26" t="n">
        <f aca="false">(A52 * $C$297) + $C$298</f>
        <v>240.120871393557</v>
      </c>
      <c r="E52" s="32" t="n">
        <f aca="false">D52-$D$3</f>
        <v>0.135330053153126</v>
      </c>
    </row>
    <row r="53" customFormat="false" ht="15.9" hidden="false" customHeight="false" outlineLevel="0" collapsed="false">
      <c r="A53" s="24" t="n">
        <v>38108</v>
      </c>
      <c r="B53" s="25" t="n">
        <v>240.6468</v>
      </c>
      <c r="C53" s="26" t="n">
        <v>240.2226</v>
      </c>
      <c r="D53" s="26" t="n">
        <f aca="false">(A53 * $C$297) + $C$298</f>
        <v>240.123592507226</v>
      </c>
      <c r="E53" s="32" t="n">
        <f aca="false">D53-$D$3</f>
        <v>0.138051166822436</v>
      </c>
    </row>
    <row r="54" customFormat="false" ht="15.9" hidden="false" customHeight="false" outlineLevel="0" collapsed="false">
      <c r="A54" s="24" t="n">
        <v>38139</v>
      </c>
      <c r="B54" s="25" t="n">
        <v>243.3032</v>
      </c>
      <c r="C54" s="26" t="n">
        <v>240.206</v>
      </c>
      <c r="D54" s="26" t="n">
        <f aca="false">(A54 * $C$297) + $C$298</f>
        <v>240.126404324684</v>
      </c>
      <c r="E54" s="32" t="n">
        <f aca="false">D54-$D$3</f>
        <v>0.140862984280716</v>
      </c>
    </row>
    <row r="55" customFormat="false" ht="15.9" hidden="false" customHeight="false" outlineLevel="0" collapsed="false">
      <c r="A55" s="24" t="n">
        <v>38169</v>
      </c>
      <c r="B55" s="25" t="n">
        <v>243.7914</v>
      </c>
      <c r="C55" s="26" t="n">
        <v>240.1962</v>
      </c>
      <c r="D55" s="26" t="n">
        <f aca="false">(A55 * $C$297) + $C$298</f>
        <v>240.129125438354</v>
      </c>
      <c r="E55" s="32" t="n">
        <f aca="false">D55-$D$3</f>
        <v>0.143584097949997</v>
      </c>
    </row>
    <row r="56" customFormat="false" ht="15.9" hidden="false" customHeight="false" outlineLevel="0" collapsed="false">
      <c r="A56" s="24" t="n">
        <v>38200</v>
      </c>
      <c r="B56" s="25" t="n">
        <v>244.3616</v>
      </c>
      <c r="C56" s="26" t="n">
        <v>240.1923</v>
      </c>
      <c r="D56" s="26" t="n">
        <f aca="false">(A56 * $C$297) + $C$298</f>
        <v>240.131937255812</v>
      </c>
      <c r="E56" s="32" t="n">
        <f aca="false">D56-$D$3</f>
        <v>0.146395915408277</v>
      </c>
    </row>
    <row r="57" customFormat="false" ht="15.9" hidden="false" customHeight="false" outlineLevel="0" collapsed="false">
      <c r="A57" s="24" t="n">
        <v>38231</v>
      </c>
      <c r="B57" s="25" t="n">
        <v>242.5091</v>
      </c>
      <c r="C57" s="26" t="n">
        <v>240.1936</v>
      </c>
      <c r="D57" s="26" t="n">
        <f aca="false">(A57 * $C$297) + $C$298</f>
        <v>240.13474907327</v>
      </c>
      <c r="E57" s="32" t="n">
        <f aca="false">D57-$D$3</f>
        <v>0.149207732866557</v>
      </c>
    </row>
    <row r="58" customFormat="false" ht="15.9" hidden="false" customHeight="false" outlineLevel="0" collapsed="false">
      <c r="A58" s="24" t="n">
        <v>38261</v>
      </c>
      <c r="B58" s="25" t="n">
        <v>240.5006</v>
      </c>
      <c r="C58" s="26" t="n">
        <v>240.1995</v>
      </c>
      <c r="D58" s="26" t="n">
        <f aca="false">(A58 * $C$297) + $C$298</f>
        <v>240.137470186939</v>
      </c>
      <c r="E58" s="32" t="n">
        <f aca="false">D58-$D$3</f>
        <v>0.151928846535867</v>
      </c>
    </row>
    <row r="59" customFormat="false" ht="15.9" hidden="false" customHeight="false" outlineLevel="0" collapsed="false">
      <c r="A59" s="24" t="n">
        <v>38292</v>
      </c>
      <c r="B59" s="25" t="n">
        <v>237.857</v>
      </c>
      <c r="C59" s="26" t="n">
        <v>240.2086</v>
      </c>
      <c r="D59" s="26" t="n">
        <f aca="false">(A59 * $C$297) + $C$298</f>
        <v>240.140282004398</v>
      </c>
      <c r="E59" s="32" t="n">
        <f aca="false">D59-$D$3</f>
        <v>0.154740663994119</v>
      </c>
    </row>
    <row r="60" customFormat="false" ht="15.9" hidden="false" customHeight="false" outlineLevel="0" collapsed="false">
      <c r="A60" s="24" t="n">
        <v>38322</v>
      </c>
      <c r="B60" s="25" t="n">
        <v>236.6589</v>
      </c>
      <c r="C60" s="26" t="n">
        <v>240.2189</v>
      </c>
      <c r="D60" s="26" t="n">
        <f aca="false">(A60 * $C$297) + $C$298</f>
        <v>240.143003118067</v>
      </c>
      <c r="E60" s="32" t="n">
        <f aca="false">D60-$D$3</f>
        <v>0.157461777663428</v>
      </c>
    </row>
    <row r="61" customFormat="false" ht="15.9" hidden="false" customHeight="false" outlineLevel="0" collapsed="false">
      <c r="A61" s="24" t="n">
        <v>38353</v>
      </c>
      <c r="B61" s="25" t="n">
        <v>237.5597</v>
      </c>
      <c r="C61" s="26" t="n">
        <v>240.2314</v>
      </c>
      <c r="D61" s="26" t="n">
        <f aca="false">(A61 * $C$297) + $C$298</f>
        <v>240.145814935525</v>
      </c>
      <c r="E61" s="32" t="n">
        <f aca="false">D61-$D$3</f>
        <v>0.160273595121708</v>
      </c>
    </row>
    <row r="62" customFormat="false" ht="15.9" hidden="false" customHeight="false" outlineLevel="0" collapsed="false">
      <c r="A62" s="24" t="n">
        <v>38384</v>
      </c>
      <c r="B62" s="25" t="n">
        <v>238.2632</v>
      </c>
      <c r="C62" s="26" t="n">
        <v>240.2477</v>
      </c>
      <c r="D62" s="26" t="n">
        <f aca="false">(A62 * $C$297) + $C$298</f>
        <v>240.148626752983</v>
      </c>
      <c r="E62" s="32" t="n">
        <f aca="false">D62-$D$3</f>
        <v>0.163085412579989</v>
      </c>
    </row>
    <row r="63" customFormat="false" ht="15.9" hidden="false" customHeight="false" outlineLevel="0" collapsed="false">
      <c r="A63" s="24" t="n">
        <v>38412</v>
      </c>
      <c r="B63" s="25" t="n">
        <v>238.0949</v>
      </c>
      <c r="C63" s="26" t="n">
        <v>240.2672</v>
      </c>
      <c r="D63" s="26" t="n">
        <f aca="false">(A63 * $C$297) + $C$298</f>
        <v>240.151166459075</v>
      </c>
      <c r="E63" s="32" t="n">
        <f aca="false">D63-$D$3</f>
        <v>0.165625118671329</v>
      </c>
    </row>
    <row r="64" customFormat="false" ht="15.9" hidden="false" customHeight="false" outlineLevel="0" collapsed="false">
      <c r="A64" s="24" t="n">
        <v>38443</v>
      </c>
      <c r="B64" s="25" t="n">
        <v>239.2245</v>
      </c>
      <c r="C64" s="26" t="n">
        <v>240.2834</v>
      </c>
      <c r="D64" s="26" t="n">
        <f aca="false">(A64 * $C$297) + $C$298</f>
        <v>240.153978276533</v>
      </c>
      <c r="E64" s="32" t="n">
        <f aca="false">D64-$D$3</f>
        <v>0.168436936129609</v>
      </c>
    </row>
    <row r="65" customFormat="false" ht="15.9" hidden="false" customHeight="false" outlineLevel="0" collapsed="false">
      <c r="A65" s="24" t="n">
        <v>38473</v>
      </c>
      <c r="B65" s="25" t="n">
        <v>239.9971</v>
      </c>
      <c r="C65" s="26" t="n">
        <v>240.2891</v>
      </c>
      <c r="D65" s="26" t="n">
        <f aca="false">(A65 * $C$297) + $C$298</f>
        <v>240.156699390202</v>
      </c>
      <c r="E65" s="32" t="n">
        <f aca="false">D65-$D$3</f>
        <v>0.171158049798891</v>
      </c>
    </row>
    <row r="66" customFormat="false" ht="15.9" hidden="false" customHeight="false" outlineLevel="0" collapsed="false">
      <c r="A66" s="24" t="n">
        <v>38504</v>
      </c>
      <c r="B66" s="25" t="n">
        <v>243.0977</v>
      </c>
      <c r="C66" s="26" t="n">
        <v>240.2811</v>
      </c>
      <c r="D66" s="26" t="n">
        <f aca="false">(A66 * $C$297) + $C$298</f>
        <v>240.159511207661</v>
      </c>
      <c r="E66" s="32" t="n">
        <f aca="false">D66-$D$3</f>
        <v>0.173969867257171</v>
      </c>
    </row>
    <row r="67" customFormat="false" ht="15.9" hidden="false" customHeight="false" outlineLevel="0" collapsed="false">
      <c r="A67" s="24" t="n">
        <v>38534</v>
      </c>
      <c r="B67" s="25" t="n">
        <v>244.7922</v>
      </c>
      <c r="C67" s="26" t="n">
        <v>240.2604</v>
      </c>
      <c r="D67" s="26" t="n">
        <f aca="false">(A67 * $C$297) + $C$298</f>
        <v>240.16223232133</v>
      </c>
      <c r="E67" s="32" t="n">
        <f aca="false">D67-$D$3</f>
        <v>0.17669098092648</v>
      </c>
    </row>
    <row r="68" customFormat="false" ht="15.9" hidden="false" customHeight="false" outlineLevel="0" collapsed="false">
      <c r="A68" s="24" t="n">
        <v>38565</v>
      </c>
      <c r="B68" s="25" t="n">
        <v>244.5154</v>
      </c>
      <c r="C68" s="26" t="n">
        <v>240.2309</v>
      </c>
      <c r="D68" s="26" t="n">
        <f aca="false">(A68 * $C$297) + $C$298</f>
        <v>240.165044138788</v>
      </c>
      <c r="E68" s="32" t="n">
        <f aca="false">D68-$D$3</f>
        <v>0.17950279838476</v>
      </c>
    </row>
    <row r="69" customFormat="false" ht="15.9" hidden="false" customHeight="false" outlineLevel="0" collapsed="false">
      <c r="A69" s="24" t="n">
        <v>38596</v>
      </c>
      <c r="B69" s="25" t="n">
        <v>242.8024</v>
      </c>
      <c r="C69" s="26" t="n">
        <v>240.1998</v>
      </c>
      <c r="D69" s="26" t="n">
        <f aca="false">(A69 * $C$297) + $C$298</f>
        <v>240.167855956247</v>
      </c>
      <c r="E69" s="32" t="n">
        <f aca="false">D69-$D$3</f>
        <v>0.18231461584304</v>
      </c>
    </row>
    <row r="70" customFormat="false" ht="15.9" hidden="false" customHeight="false" outlineLevel="0" collapsed="false">
      <c r="A70" s="24" t="n">
        <v>38626</v>
      </c>
      <c r="B70" s="25" t="n">
        <v>240.6218</v>
      </c>
      <c r="C70" s="26" t="n">
        <v>240.1737</v>
      </c>
      <c r="D70" s="26" t="n">
        <f aca="false">(A70 * $C$297) + $C$298</f>
        <v>240.170577069916</v>
      </c>
      <c r="E70" s="32" t="n">
        <f aca="false">D70-$D$3</f>
        <v>0.185035729512322</v>
      </c>
    </row>
    <row r="71" customFormat="false" ht="15.9" hidden="false" customHeight="false" outlineLevel="0" collapsed="false">
      <c r="A71" s="24" t="n">
        <v>38657</v>
      </c>
      <c r="B71" s="25" t="n">
        <v>238.3543</v>
      </c>
      <c r="C71" s="26" t="n">
        <v>240.1577</v>
      </c>
      <c r="D71" s="26" t="n">
        <f aca="false">(A71 * $C$297) + $C$298</f>
        <v>240.173388887374</v>
      </c>
      <c r="E71" s="32" t="n">
        <f aca="false">D71-$D$3</f>
        <v>0.187847546970602</v>
      </c>
    </row>
    <row r="72" customFormat="false" ht="15.9" hidden="false" customHeight="false" outlineLevel="0" collapsed="false">
      <c r="A72" s="24" t="n">
        <v>38687</v>
      </c>
      <c r="B72" s="25" t="n">
        <v>237.3315</v>
      </c>
      <c r="C72" s="26" t="n">
        <v>240.1531</v>
      </c>
      <c r="D72" s="26" t="n">
        <f aca="false">(A72 * $C$297) + $C$298</f>
        <v>240.176110001043</v>
      </c>
      <c r="E72" s="32" t="n">
        <f aca="false">D72-$D$3</f>
        <v>0.190568660639912</v>
      </c>
    </row>
    <row r="73" customFormat="false" ht="15.9" hidden="false" customHeight="false" outlineLevel="0" collapsed="false">
      <c r="A73" s="24" t="n">
        <v>38718</v>
      </c>
      <c r="B73" s="25" t="n">
        <v>236.3574</v>
      </c>
      <c r="C73" s="26" t="n">
        <v>240.1542</v>
      </c>
      <c r="D73" s="26" t="n">
        <f aca="false">(A73 * $C$297) + $C$298</f>
        <v>240.178921818502</v>
      </c>
      <c r="E73" s="32" t="n">
        <f aca="false">D73-$D$3</f>
        <v>0.193380478098163</v>
      </c>
    </row>
    <row r="74" customFormat="false" ht="15.9" hidden="false" customHeight="false" outlineLevel="0" collapsed="false">
      <c r="A74" s="24" t="n">
        <v>38749</v>
      </c>
      <c r="B74" s="25" t="n">
        <v>237.1634</v>
      </c>
      <c r="C74" s="26" t="n">
        <v>240.1549</v>
      </c>
      <c r="D74" s="26" t="n">
        <f aca="false">(A74 * $C$297) + $C$298</f>
        <v>240.18173363596</v>
      </c>
      <c r="E74" s="32" t="n">
        <f aca="false">D74-$D$3</f>
        <v>0.196192295556443</v>
      </c>
    </row>
    <row r="75" customFormat="false" ht="15.9" hidden="false" customHeight="false" outlineLevel="0" collapsed="false">
      <c r="A75" s="24" t="n">
        <v>38777</v>
      </c>
      <c r="B75" s="25" t="n">
        <v>237.9996</v>
      </c>
      <c r="C75" s="26" t="n">
        <v>240.1544</v>
      </c>
      <c r="D75" s="26" t="n">
        <f aca="false">(A75 * $C$297) + $C$298</f>
        <v>240.184273342051</v>
      </c>
      <c r="E75" s="32" t="n">
        <f aca="false">D75-$D$3</f>
        <v>0.198732001647784</v>
      </c>
    </row>
    <row r="76" customFormat="false" ht="15.9" hidden="false" customHeight="false" outlineLevel="0" collapsed="false">
      <c r="A76" s="24" t="n">
        <v>38808</v>
      </c>
      <c r="B76" s="25" t="n">
        <v>238.076</v>
      </c>
      <c r="C76" s="26" t="n">
        <v>240.1582</v>
      </c>
      <c r="D76" s="26" t="n">
        <f aca="false">(A76 * $C$297) + $C$298</f>
        <v>240.18708515951</v>
      </c>
      <c r="E76" s="32" t="n">
        <f aca="false">D76-$D$3</f>
        <v>0.201543819106064</v>
      </c>
    </row>
    <row r="77" customFormat="false" ht="15.9" hidden="false" customHeight="false" outlineLevel="0" collapsed="false">
      <c r="A77" s="24" t="n">
        <v>38838</v>
      </c>
      <c r="B77" s="25" t="n">
        <v>240.1815</v>
      </c>
      <c r="C77" s="26" t="n">
        <v>240.1731</v>
      </c>
      <c r="D77" s="26" t="n">
        <f aca="false">(A77 * $C$297) + $C$298</f>
        <v>240.189806273179</v>
      </c>
      <c r="E77" s="32" t="n">
        <f aca="false">D77-$D$3</f>
        <v>0.204264932775374</v>
      </c>
    </row>
    <row r="78" customFormat="false" ht="15.9" hidden="false" customHeight="false" outlineLevel="0" collapsed="false">
      <c r="A78" s="24" t="n">
        <v>38869</v>
      </c>
      <c r="B78" s="25" t="n">
        <v>243.4892</v>
      </c>
      <c r="C78" s="26" t="n">
        <v>240.2035</v>
      </c>
      <c r="D78" s="26" t="n">
        <f aca="false">(A78 * $C$297) + $C$298</f>
        <v>240.192618090637</v>
      </c>
      <c r="E78" s="32" t="n">
        <f aca="false">D78-$D$3</f>
        <v>0.207076750233654</v>
      </c>
    </row>
    <row r="79" customFormat="false" ht="15.9" hidden="false" customHeight="false" outlineLevel="0" collapsed="false">
      <c r="A79" s="24" t="n">
        <v>38899</v>
      </c>
      <c r="B79" s="25" t="n">
        <v>244.8928</v>
      </c>
      <c r="C79" s="26" t="n">
        <v>240.2495</v>
      </c>
      <c r="D79" s="26" t="n">
        <f aca="false">(A79 * $C$297) + $C$298</f>
        <v>240.195339204306</v>
      </c>
      <c r="E79" s="32" t="n">
        <f aca="false">D79-$D$3</f>
        <v>0.209797863902935</v>
      </c>
    </row>
    <row r="80" customFormat="false" ht="15.9" hidden="false" customHeight="false" outlineLevel="0" collapsed="false">
      <c r="A80" s="24" t="n">
        <v>38930</v>
      </c>
      <c r="B80" s="25" t="n">
        <v>244.6799</v>
      </c>
      <c r="C80" s="26" t="n">
        <v>240.3077</v>
      </c>
      <c r="D80" s="26" t="n">
        <f aca="false">(A80 * $C$297) + $C$298</f>
        <v>240.198151021765</v>
      </c>
      <c r="E80" s="32" t="n">
        <f aca="false">D80-$D$3</f>
        <v>0.212609681361215</v>
      </c>
    </row>
    <row r="81" customFormat="false" ht="15.9" hidden="false" customHeight="false" outlineLevel="0" collapsed="false">
      <c r="A81" s="24" t="n">
        <v>38961</v>
      </c>
      <c r="B81" s="25" t="n">
        <v>242.9306</v>
      </c>
      <c r="C81" s="26" t="n">
        <v>240.3691</v>
      </c>
      <c r="D81" s="26" t="n">
        <f aca="false">(A81 * $C$297) + $C$298</f>
        <v>240.200962839223</v>
      </c>
      <c r="E81" s="32" t="n">
        <f aca="false">D81-$D$3</f>
        <v>0.215421498819495</v>
      </c>
    </row>
    <row r="82" customFormat="false" ht="15.9" hidden="false" customHeight="false" outlineLevel="0" collapsed="false">
      <c r="A82" s="24" t="n">
        <v>38991</v>
      </c>
      <c r="B82" s="25" t="n">
        <v>240.1317</v>
      </c>
      <c r="C82" s="26" t="n">
        <v>240.4235</v>
      </c>
      <c r="D82" s="26" t="n">
        <f aca="false">(A82 * $C$297) + $C$298</f>
        <v>240.203683952892</v>
      </c>
      <c r="E82" s="32" t="n">
        <f aca="false">D82-$D$3</f>
        <v>0.218142612488805</v>
      </c>
    </row>
    <row r="83" customFormat="false" ht="15.9" hidden="false" customHeight="false" outlineLevel="0" collapsed="false">
      <c r="A83" s="24" t="n">
        <v>39022</v>
      </c>
      <c r="B83" s="25" t="n">
        <v>238.1283</v>
      </c>
      <c r="C83" s="26" t="n">
        <v>240.4628</v>
      </c>
      <c r="D83" s="26" t="n">
        <f aca="false">(A83 * $C$297) + $C$298</f>
        <v>240.206495770351</v>
      </c>
      <c r="E83" s="32" t="n">
        <f aca="false">D83-$D$3</f>
        <v>0.220954429947085</v>
      </c>
    </row>
    <row r="84" customFormat="false" ht="15.9" hidden="false" customHeight="false" outlineLevel="0" collapsed="false">
      <c r="A84" s="24" t="n">
        <v>39052</v>
      </c>
      <c r="B84" s="25" t="n">
        <v>237.0921</v>
      </c>
      <c r="C84" s="26" t="n">
        <v>240.4851</v>
      </c>
      <c r="D84" s="26" t="n">
        <f aca="false">(A84 * $C$297) + $C$298</f>
        <v>240.20921688402</v>
      </c>
      <c r="E84" s="32" t="n">
        <f aca="false">D84-$D$3</f>
        <v>0.223675543616366</v>
      </c>
    </row>
    <row r="85" customFormat="false" ht="15.9" hidden="false" customHeight="false" outlineLevel="0" collapsed="false">
      <c r="A85" s="24" t="n">
        <v>39083</v>
      </c>
      <c r="B85" s="25" t="n">
        <v>238.3712</v>
      </c>
      <c r="C85" s="26" t="n">
        <v>240.4954</v>
      </c>
      <c r="D85" s="26" t="n">
        <f aca="false">(A85 * $C$297) + $C$298</f>
        <v>240.212028701478</v>
      </c>
      <c r="E85" s="32" t="n">
        <f aca="false">D85-$D$3</f>
        <v>0.226487361074646</v>
      </c>
    </row>
    <row r="86" customFormat="false" ht="15.9" hidden="false" customHeight="false" outlineLevel="0" collapsed="false">
      <c r="A86" s="24" t="n">
        <v>39114</v>
      </c>
      <c r="B86" s="25" t="n">
        <v>238.4126</v>
      </c>
      <c r="C86" s="26" t="n">
        <v>240.4992</v>
      </c>
      <c r="D86" s="26" t="n">
        <f aca="false">(A86 * $C$297) + $C$298</f>
        <v>240.214840518936</v>
      </c>
      <c r="E86" s="32" t="n">
        <f aca="false">D86-$D$3</f>
        <v>0.229299178532926</v>
      </c>
    </row>
    <row r="87" customFormat="false" ht="15.9" hidden="false" customHeight="false" outlineLevel="0" collapsed="false">
      <c r="A87" s="24" t="n">
        <v>39142</v>
      </c>
      <c r="B87" s="25" t="n">
        <v>238.8392</v>
      </c>
      <c r="C87" s="26" t="n">
        <v>240.498</v>
      </c>
      <c r="D87" s="26" t="n">
        <f aca="false">(A87 * $C$297) + $C$298</f>
        <v>240.217380225028</v>
      </c>
      <c r="E87" s="32" t="n">
        <f aca="false">D87-$D$3</f>
        <v>0.231838884624267</v>
      </c>
    </row>
    <row r="88" customFormat="false" ht="15.9" hidden="false" customHeight="false" outlineLevel="0" collapsed="false">
      <c r="A88" s="24" t="n">
        <v>39173</v>
      </c>
      <c r="B88" s="25" t="n">
        <v>239.2669</v>
      </c>
      <c r="C88" s="26" t="n">
        <v>240.4906</v>
      </c>
      <c r="D88" s="26" t="n">
        <f aca="false">(A88 * $C$297) + $C$298</f>
        <v>240.220192042486</v>
      </c>
      <c r="E88" s="32" t="n">
        <f aca="false">D88-$D$3</f>
        <v>0.234650702082547</v>
      </c>
    </row>
    <row r="89" customFormat="false" ht="15.9" hidden="false" customHeight="false" outlineLevel="0" collapsed="false">
      <c r="A89" s="24" t="n">
        <v>39203</v>
      </c>
      <c r="B89" s="25" t="n">
        <v>241.0552</v>
      </c>
      <c r="C89" s="26" t="n">
        <v>240.4757</v>
      </c>
      <c r="D89" s="26" t="n">
        <f aca="false">(A89 * $C$297) + $C$298</f>
        <v>240.222913156155</v>
      </c>
      <c r="E89" s="32" t="n">
        <f aca="false">D89-$D$3</f>
        <v>0.237371815751857</v>
      </c>
    </row>
    <row r="90" customFormat="false" ht="15.9" hidden="false" customHeight="false" outlineLevel="0" collapsed="false">
      <c r="A90" s="24" t="n">
        <v>39234</v>
      </c>
      <c r="B90" s="25" t="n">
        <v>242.3516</v>
      </c>
      <c r="C90" s="26" t="n">
        <v>240.4501</v>
      </c>
      <c r="D90" s="26" t="n">
        <f aca="false">(A90 * $C$297) + $C$298</f>
        <v>240.225724973614</v>
      </c>
      <c r="E90" s="32" t="n">
        <f aca="false">D90-$D$3</f>
        <v>0.240183633210108</v>
      </c>
    </row>
    <row r="91" customFormat="false" ht="15.9" hidden="false" customHeight="false" outlineLevel="0" collapsed="false">
      <c r="A91" s="24" t="n">
        <v>39264</v>
      </c>
      <c r="B91" s="25" t="n">
        <v>244.4358</v>
      </c>
      <c r="C91" s="26" t="n">
        <v>240.4112</v>
      </c>
      <c r="D91" s="26" t="n">
        <f aca="false">(A91 * $C$297) + $C$298</f>
        <v>240.228446087283</v>
      </c>
      <c r="E91" s="32" t="n">
        <f aca="false">D91-$D$3</f>
        <v>0.242904746879418</v>
      </c>
    </row>
    <row r="92" customFormat="false" ht="15.9" hidden="false" customHeight="false" outlineLevel="0" collapsed="false">
      <c r="A92" s="24" t="n">
        <v>39295</v>
      </c>
      <c r="B92" s="25" t="n">
        <v>244.3744</v>
      </c>
      <c r="C92" s="26" t="n">
        <v>240.3591</v>
      </c>
      <c r="D92" s="26" t="n">
        <f aca="false">(A92 * $C$297) + $C$298</f>
        <v>240.231257904741</v>
      </c>
      <c r="E92" s="32" t="n">
        <f aca="false">D92-$D$3</f>
        <v>0.245716564337698</v>
      </c>
    </row>
    <row r="93" customFormat="false" ht="15.9" hidden="false" customHeight="false" outlineLevel="0" collapsed="false">
      <c r="A93" s="24" t="n">
        <v>39326</v>
      </c>
      <c r="B93" s="25" t="n">
        <v>243.2912</v>
      </c>
      <c r="C93" s="26" t="n">
        <v>240.2994</v>
      </c>
      <c r="D93" s="26" t="n">
        <f aca="false">(A93 * $C$297) + $C$298</f>
        <v>240.234069722199</v>
      </c>
      <c r="E93" s="32" t="n">
        <f aca="false">D93-$D$3</f>
        <v>0.248528381795978</v>
      </c>
    </row>
    <row r="94" customFormat="false" ht="15.9" hidden="false" customHeight="false" outlineLevel="0" collapsed="false">
      <c r="A94" s="24" t="n">
        <v>39356</v>
      </c>
      <c r="B94" s="25" t="n">
        <v>240.7622</v>
      </c>
      <c r="C94" s="26" t="n">
        <v>240.2405</v>
      </c>
      <c r="D94" s="26" t="n">
        <f aca="false">(A94 * $C$297) + $C$298</f>
        <v>240.236790835869</v>
      </c>
      <c r="E94" s="32" t="n">
        <f aca="false">D94-$D$3</f>
        <v>0.25124949546526</v>
      </c>
    </row>
    <row r="95" customFormat="false" ht="15.9" hidden="false" customHeight="false" outlineLevel="0" collapsed="false">
      <c r="A95" s="24" t="n">
        <v>39387</v>
      </c>
      <c r="B95" s="25" t="n">
        <v>238.3354</v>
      </c>
      <c r="C95" s="26" t="n">
        <v>240.1871</v>
      </c>
      <c r="D95" s="26" t="n">
        <f aca="false">(A95 * $C$297) + $C$298</f>
        <v>240.239602653327</v>
      </c>
      <c r="E95" s="32" t="n">
        <f aca="false">D95-$D$3</f>
        <v>0.25406131292354</v>
      </c>
    </row>
    <row r="96" customFormat="false" ht="15.9" hidden="false" customHeight="false" outlineLevel="0" collapsed="false">
      <c r="A96" s="24" t="n">
        <v>39417</v>
      </c>
      <c r="B96" s="25" t="n">
        <v>237.038</v>
      </c>
      <c r="C96" s="26" t="n">
        <v>240.1397</v>
      </c>
      <c r="D96" s="26" t="n">
        <f aca="false">(A96 * $C$297) + $C$298</f>
        <v>240.242323766996</v>
      </c>
      <c r="E96" s="32" t="n">
        <f aca="false">D96-$D$3</f>
        <v>0.256782426592849</v>
      </c>
    </row>
    <row r="97" customFormat="false" ht="15.9" hidden="false" customHeight="false" outlineLevel="0" collapsed="false">
      <c r="A97" s="24" t="n">
        <v>39448</v>
      </c>
      <c r="B97" s="25" t="n">
        <v>236.1986</v>
      </c>
      <c r="C97" s="26" t="n">
        <v>240.0948</v>
      </c>
      <c r="D97" s="26" t="n">
        <f aca="false">(A97 * $C$297) + $C$298</f>
        <v>240.245135584455</v>
      </c>
      <c r="E97" s="32" t="n">
        <f aca="false">D97-$D$3</f>
        <v>0.259594244051129</v>
      </c>
    </row>
    <row r="98" customFormat="false" ht="15.9" hidden="false" customHeight="false" outlineLevel="0" collapsed="false">
      <c r="A98" s="24" t="n">
        <v>39479</v>
      </c>
      <c r="B98" s="25" t="n">
        <v>237.6964</v>
      </c>
      <c r="C98" s="26" t="n">
        <v>240.0503</v>
      </c>
      <c r="D98" s="26" t="n">
        <f aca="false">(A98 * $C$297) + $C$298</f>
        <v>240.247947401913</v>
      </c>
      <c r="E98" s="32" t="n">
        <f aca="false">D98-$D$3</f>
        <v>0.262406061509381</v>
      </c>
    </row>
    <row r="99" customFormat="false" ht="15.9" hidden="false" customHeight="false" outlineLevel="0" collapsed="false">
      <c r="A99" s="24" t="n">
        <v>39508</v>
      </c>
      <c r="B99" s="25" t="n">
        <v>238.0566</v>
      </c>
      <c r="C99" s="26" t="n">
        <v>240.0059</v>
      </c>
      <c r="D99" s="26" t="n">
        <f aca="false">(A99 * $C$297) + $C$298</f>
        <v>240.250577811793</v>
      </c>
      <c r="E99" s="32" t="n">
        <f aca="false">D99-$D$3</f>
        <v>0.26503647138972</v>
      </c>
    </row>
    <row r="100" customFormat="false" ht="15.9" hidden="false" customHeight="false" outlineLevel="0" collapsed="false">
      <c r="A100" s="24" t="n">
        <v>39539</v>
      </c>
      <c r="B100" s="25" t="n">
        <v>238.6374</v>
      </c>
      <c r="C100" s="26" t="n">
        <v>239.9618</v>
      </c>
      <c r="D100" s="26" t="n">
        <f aca="false">(A100 * $C$297) + $C$298</f>
        <v>240.253389629251</v>
      </c>
      <c r="E100" s="32" t="n">
        <f aca="false">D100-$D$3</f>
        <v>0.267848288848</v>
      </c>
    </row>
    <row r="101" customFormat="false" ht="15.9" hidden="false" customHeight="false" outlineLevel="0" collapsed="false">
      <c r="A101" s="24" t="n">
        <v>39569</v>
      </c>
      <c r="B101" s="25" t="n">
        <v>240.3706</v>
      </c>
      <c r="C101" s="26" t="n">
        <v>239.9178</v>
      </c>
      <c r="D101" s="26" t="n">
        <f aca="false">(A101 * $C$297) + $C$298</f>
        <v>240.256110742921</v>
      </c>
      <c r="E101" s="32" t="n">
        <f aca="false">D101-$D$3</f>
        <v>0.270569402517282</v>
      </c>
    </row>
    <row r="102" customFormat="false" ht="15.9" hidden="false" customHeight="false" outlineLevel="0" collapsed="false">
      <c r="A102" s="24" t="n">
        <v>39600</v>
      </c>
      <c r="B102" s="25" t="n">
        <v>242.5377</v>
      </c>
      <c r="C102" s="26" t="n">
        <v>239.8768</v>
      </c>
      <c r="D102" s="26" t="n">
        <f aca="false">(A102 * $C$297) + $C$298</f>
        <v>240.258922560379</v>
      </c>
      <c r="E102" s="32" t="n">
        <f aca="false">D102-$D$3</f>
        <v>0.273381219975562</v>
      </c>
    </row>
    <row r="103" customFormat="false" ht="15.9" hidden="false" customHeight="false" outlineLevel="0" collapsed="false">
      <c r="A103" s="24" t="n">
        <v>39630</v>
      </c>
      <c r="B103" s="25" t="n">
        <v>244.2937</v>
      </c>
      <c r="C103" s="26" t="n">
        <v>239.8451</v>
      </c>
      <c r="D103" s="26" t="n">
        <f aca="false">(A103 * $C$297) + $C$298</f>
        <v>240.261643674048</v>
      </c>
      <c r="E103" s="32" t="n">
        <f aca="false">D103-$D$3</f>
        <v>0.276102333644872</v>
      </c>
    </row>
    <row r="104" customFormat="false" ht="15.9" hidden="false" customHeight="false" outlineLevel="0" collapsed="false">
      <c r="A104" s="24" t="n">
        <v>39661</v>
      </c>
      <c r="B104" s="25" t="n">
        <v>243.5511</v>
      </c>
      <c r="C104" s="26" t="n">
        <v>239.8253</v>
      </c>
      <c r="D104" s="26" t="n">
        <f aca="false">(A104 * $C$297) + $C$298</f>
        <v>240.264455491507</v>
      </c>
      <c r="E104" s="32" t="n">
        <f aca="false">D104-$D$3</f>
        <v>0.278914151103152</v>
      </c>
    </row>
    <row r="105" customFormat="false" ht="15.9" hidden="false" customHeight="false" outlineLevel="0" collapsed="false">
      <c r="A105" s="24" t="n">
        <v>39692</v>
      </c>
      <c r="B105" s="25" t="n">
        <v>241.9934</v>
      </c>
      <c r="C105" s="26" t="n">
        <v>239.8143</v>
      </c>
      <c r="D105" s="26" t="n">
        <f aca="false">(A105 * $C$297) + $C$298</f>
        <v>240.267267308965</v>
      </c>
      <c r="E105" s="32" t="n">
        <f aca="false">D105-$D$3</f>
        <v>0.281725968561403</v>
      </c>
    </row>
    <row r="106" customFormat="false" ht="15.9" hidden="false" customHeight="false" outlineLevel="0" collapsed="false">
      <c r="A106" s="24" t="n">
        <v>39722</v>
      </c>
      <c r="B106" s="25" t="n">
        <v>239.874</v>
      </c>
      <c r="C106" s="26" t="n">
        <v>239.8088</v>
      </c>
      <c r="D106" s="26" t="n">
        <f aca="false">(A106 * $C$297) + $C$298</f>
        <v>240.269988422634</v>
      </c>
      <c r="E106" s="32" t="n">
        <f aca="false">D106-$D$3</f>
        <v>0.284447082230713</v>
      </c>
    </row>
    <row r="107" customFormat="false" ht="15.9" hidden="false" customHeight="false" outlineLevel="0" collapsed="false">
      <c r="A107" s="24" t="n">
        <v>39753</v>
      </c>
      <c r="B107" s="25" t="n">
        <v>237.8935</v>
      </c>
      <c r="C107" s="26" t="n">
        <v>239.8082</v>
      </c>
      <c r="D107" s="26" t="n">
        <f aca="false">(A107 * $C$297) + $C$298</f>
        <v>240.272800240092</v>
      </c>
      <c r="E107" s="32" t="n">
        <f aca="false">D107-$D$3</f>
        <v>0.287258899688993</v>
      </c>
    </row>
    <row r="108" customFormat="false" ht="15.9" hidden="false" customHeight="false" outlineLevel="0" collapsed="false">
      <c r="A108" s="24" t="n">
        <v>39783</v>
      </c>
      <c r="B108" s="25" t="n">
        <v>236.6126</v>
      </c>
      <c r="C108" s="26" t="n">
        <v>239.8135</v>
      </c>
      <c r="D108" s="26" t="n">
        <f aca="false">(A108 * $C$297) + $C$298</f>
        <v>240.275521353762</v>
      </c>
      <c r="E108" s="32" t="n">
        <f aca="false">D108-$D$3</f>
        <v>0.289980013358303</v>
      </c>
    </row>
    <row r="109" customFormat="false" ht="15.9" hidden="false" customHeight="false" outlineLevel="0" collapsed="false">
      <c r="A109" s="24" t="n">
        <v>39814</v>
      </c>
      <c r="B109" s="25" t="n">
        <v>236.852</v>
      </c>
      <c r="C109" s="26" t="n">
        <v>239.8285</v>
      </c>
      <c r="D109" s="26" t="n">
        <f aca="false">(A109 * $C$297) + $C$298</f>
        <v>240.27833317122</v>
      </c>
      <c r="E109" s="32" t="n">
        <f aca="false">D109-$D$3</f>
        <v>0.292791830816554</v>
      </c>
    </row>
    <row r="110" customFormat="false" ht="15.9" hidden="false" customHeight="false" outlineLevel="0" collapsed="false">
      <c r="A110" s="24" t="n">
        <v>39845</v>
      </c>
      <c r="B110" s="25" t="n">
        <v>237.3739</v>
      </c>
      <c r="C110" s="26" t="n">
        <v>239.8529</v>
      </c>
      <c r="D110" s="26" t="n">
        <f aca="false">(A110 * $C$297) + $C$298</f>
        <v>240.281144988678</v>
      </c>
      <c r="E110" s="32" t="n">
        <f aca="false">D110-$D$3</f>
        <v>0.295603648274835</v>
      </c>
    </row>
    <row r="111" customFormat="false" ht="15.9" hidden="false" customHeight="false" outlineLevel="0" collapsed="false">
      <c r="A111" s="24" t="n">
        <v>39873</v>
      </c>
      <c r="B111" s="25" t="n">
        <v>237.1805</v>
      </c>
      <c r="C111" s="26" t="n">
        <v>239.885</v>
      </c>
      <c r="D111" s="26" t="n">
        <f aca="false">(A111 * $C$297) + $C$298</f>
        <v>240.28368469477</v>
      </c>
      <c r="E111" s="32" t="n">
        <f aca="false">D111-$D$3</f>
        <v>0.298143354366175</v>
      </c>
    </row>
    <row r="112" customFormat="false" ht="15.9" hidden="false" customHeight="false" outlineLevel="0" collapsed="false">
      <c r="A112" s="24" t="n">
        <v>39904</v>
      </c>
      <c r="B112" s="25" t="n">
        <v>238.9706</v>
      </c>
      <c r="C112" s="26" t="n">
        <v>239.9267</v>
      </c>
      <c r="D112" s="26" t="n">
        <f aca="false">(A112 * $C$297) + $C$298</f>
        <v>240.286496512228</v>
      </c>
      <c r="E112" s="32" t="n">
        <f aca="false">D112-$D$3</f>
        <v>0.300955171824455</v>
      </c>
    </row>
    <row r="113" customFormat="false" ht="15.9" hidden="false" customHeight="false" outlineLevel="0" collapsed="false">
      <c r="A113" s="24" t="n">
        <v>39934</v>
      </c>
      <c r="B113" s="25" t="n">
        <v>240.6126</v>
      </c>
      <c r="C113" s="26" t="n">
        <v>239.9783</v>
      </c>
      <c r="D113" s="26" t="n">
        <f aca="false">(A113 * $C$297) + $C$298</f>
        <v>240.289217625897</v>
      </c>
      <c r="E113" s="32" t="n">
        <f aca="false">D113-$D$3</f>
        <v>0.303676285493765</v>
      </c>
    </row>
    <row r="114" customFormat="false" ht="15.9" hidden="false" customHeight="false" outlineLevel="0" collapsed="false">
      <c r="A114" s="24" t="n">
        <v>39965</v>
      </c>
      <c r="B114" s="25" t="n">
        <v>241.9803</v>
      </c>
      <c r="C114" s="26" t="n">
        <v>240.0369</v>
      </c>
      <c r="D114" s="26" t="n">
        <f aca="false">(A114 * $C$297) + $C$298</f>
        <v>240.292029443356</v>
      </c>
      <c r="E114" s="32" t="n">
        <f aca="false">D114-$D$3</f>
        <v>0.306488102952045</v>
      </c>
    </row>
    <row r="115" customFormat="false" ht="15.9" hidden="false" customHeight="false" outlineLevel="0" collapsed="false">
      <c r="A115" s="24" t="n">
        <v>39995</v>
      </c>
      <c r="B115" s="25" t="n">
        <v>244.2603</v>
      </c>
      <c r="C115" s="26" t="n">
        <v>240.0973</v>
      </c>
      <c r="D115" s="26" t="n">
        <f aca="false">(A115 * $C$297) + $C$298</f>
        <v>240.294750557025</v>
      </c>
      <c r="E115" s="32" t="n">
        <f aca="false">D115-$D$3</f>
        <v>0.309209216621326</v>
      </c>
    </row>
    <row r="116" customFormat="false" ht="15.9" hidden="false" customHeight="false" outlineLevel="0" collapsed="false">
      <c r="A116" s="24" t="n">
        <v>40026</v>
      </c>
      <c r="B116" s="25" t="n">
        <v>244.5949</v>
      </c>
      <c r="C116" s="26" t="n">
        <v>240.1588</v>
      </c>
      <c r="D116" s="26" t="n">
        <f aca="false">(A116 * $C$297) + $C$298</f>
        <v>240.297562374483</v>
      </c>
      <c r="E116" s="32" t="n">
        <f aca="false">D116-$D$3</f>
        <v>0.312021034079606</v>
      </c>
    </row>
    <row r="117" customFormat="false" ht="15.9" hidden="false" customHeight="false" outlineLevel="0" collapsed="false">
      <c r="A117" s="24" t="n">
        <v>40057</v>
      </c>
      <c r="B117" s="25" t="n">
        <v>242.7426</v>
      </c>
      <c r="C117" s="26" t="n">
        <v>240.2203</v>
      </c>
      <c r="D117" s="26" t="n">
        <f aca="false">(A117 * $C$297) + $C$298</f>
        <v>240.300374191941</v>
      </c>
      <c r="E117" s="32" t="n">
        <f aca="false">D117-$D$3</f>
        <v>0.314832851537886</v>
      </c>
    </row>
    <row r="118" customFormat="false" ht="15.9" hidden="false" customHeight="false" outlineLevel="0" collapsed="false">
      <c r="A118" s="24" t="n">
        <v>40087</v>
      </c>
      <c r="B118" s="25" t="n">
        <v>240.5245</v>
      </c>
      <c r="C118" s="26" t="n">
        <v>240.2774</v>
      </c>
      <c r="D118" s="26" t="n">
        <f aca="false">(A118 * $C$297) + $C$298</f>
        <v>240.303095305611</v>
      </c>
      <c r="E118" s="32" t="n">
        <f aca="false">D118-$D$3</f>
        <v>0.317553965207196</v>
      </c>
    </row>
    <row r="119" customFormat="false" ht="15.9" hidden="false" customHeight="false" outlineLevel="0" collapsed="false">
      <c r="A119" s="24" t="n">
        <v>40118</v>
      </c>
      <c r="B119" s="25" t="n">
        <v>238.2593</v>
      </c>
      <c r="C119" s="26" t="n">
        <v>240.3252</v>
      </c>
      <c r="D119" s="26" t="n">
        <f aca="false">(A119 * $C$297) + $C$298</f>
        <v>240.305907123069</v>
      </c>
      <c r="E119" s="32" t="n">
        <f aca="false">D119-$D$3</f>
        <v>0.320365782665476</v>
      </c>
    </row>
    <row r="120" customFormat="false" ht="15.9" hidden="false" customHeight="false" outlineLevel="0" collapsed="false">
      <c r="A120" s="24" t="n">
        <v>40148</v>
      </c>
      <c r="B120" s="25" t="n">
        <v>236.8082</v>
      </c>
      <c r="C120" s="26" t="n">
        <v>240.3594</v>
      </c>
      <c r="D120" s="26" t="n">
        <f aca="false">(A120 * $C$297) + $C$298</f>
        <v>240.308628236738</v>
      </c>
      <c r="E120" s="32" t="n">
        <f aca="false">D120-$D$3</f>
        <v>0.323086896334758</v>
      </c>
    </row>
    <row r="121" customFormat="false" ht="15.9" hidden="false" customHeight="false" outlineLevel="0" collapsed="false">
      <c r="A121" s="24" t="n">
        <v>40179</v>
      </c>
      <c r="B121" s="25" t="n">
        <v>238.2512</v>
      </c>
      <c r="C121" s="26" t="n">
        <v>240.3797</v>
      </c>
      <c r="D121" s="26" t="n">
        <f aca="false">(A121 * $C$297) + $C$298</f>
        <v>240.311440054197</v>
      </c>
      <c r="E121" s="32" t="n">
        <f aca="false">D121-$D$3</f>
        <v>0.325898713793038</v>
      </c>
    </row>
    <row r="122" customFormat="false" ht="15.9" hidden="false" customHeight="false" outlineLevel="0" collapsed="false">
      <c r="A122" s="24" t="n">
        <v>40210</v>
      </c>
      <c r="B122" s="25" t="n">
        <v>237.952</v>
      </c>
      <c r="C122" s="26" t="n">
        <v>240.3912</v>
      </c>
      <c r="D122" s="26" t="n">
        <f aca="false">(A122 * $C$297) + $C$298</f>
        <v>240.314251871655</v>
      </c>
      <c r="E122" s="32" t="n">
        <f aca="false">D122-$D$3</f>
        <v>0.328710531251318</v>
      </c>
    </row>
    <row r="123" customFormat="false" ht="15.9" hidden="false" customHeight="false" outlineLevel="0" collapsed="false">
      <c r="A123" s="24" t="n">
        <v>40238</v>
      </c>
      <c r="B123" s="25" t="n">
        <v>238.9928</v>
      </c>
      <c r="C123" s="26" t="n">
        <v>240.3983</v>
      </c>
      <c r="D123" s="26" t="n">
        <f aca="false">(A123 * $C$297) + $C$298</f>
        <v>240.316791577746</v>
      </c>
      <c r="E123" s="32" t="n">
        <f aca="false">D123-$D$3</f>
        <v>0.331250237342658</v>
      </c>
    </row>
    <row r="124" customFormat="false" ht="15.9" hidden="false" customHeight="false" outlineLevel="0" collapsed="false">
      <c r="A124" s="24" t="n">
        <v>40269</v>
      </c>
      <c r="B124" s="25" t="n">
        <v>238.6462</v>
      </c>
      <c r="C124" s="26" t="n">
        <v>240.3981</v>
      </c>
      <c r="D124" s="26" t="n">
        <f aca="false">(A124 * $C$297) + $C$298</f>
        <v>240.319603395204</v>
      </c>
      <c r="E124" s="32" t="n">
        <f aca="false">D124-$D$3</f>
        <v>0.334062054800938</v>
      </c>
    </row>
    <row r="125" customFormat="false" ht="15.9" hidden="false" customHeight="false" outlineLevel="0" collapsed="false">
      <c r="A125" s="24" t="n">
        <v>40299</v>
      </c>
      <c r="B125" s="25" t="n">
        <v>241.1685</v>
      </c>
      <c r="C125" s="26" t="n">
        <v>240.3904</v>
      </c>
      <c r="D125" s="26" t="n">
        <f aca="false">(A125 * $C$297) + $C$298</f>
        <v>240.322324508874</v>
      </c>
      <c r="E125" s="32" t="n">
        <f aca="false">D125-$D$3</f>
        <v>0.336783168470248</v>
      </c>
    </row>
    <row r="126" customFormat="false" ht="15.9" hidden="false" customHeight="false" outlineLevel="0" collapsed="false">
      <c r="A126" s="24" t="n">
        <v>40330</v>
      </c>
      <c r="B126" s="25" t="n">
        <v>242.9426</v>
      </c>
      <c r="C126" s="26" t="n">
        <v>240.3783</v>
      </c>
      <c r="D126" s="26" t="n">
        <f aca="false">(A126 * $C$297) + $C$298</f>
        <v>240.325136326332</v>
      </c>
      <c r="E126" s="32" t="n">
        <f aca="false">D126-$D$3</f>
        <v>0.3395949859285</v>
      </c>
    </row>
    <row r="127" customFormat="false" ht="15.9" hidden="false" customHeight="false" outlineLevel="0" collapsed="false">
      <c r="A127" s="24" t="n">
        <v>40360</v>
      </c>
      <c r="B127" s="25" t="n">
        <v>244.0738</v>
      </c>
      <c r="C127" s="26" t="n">
        <v>240.3607</v>
      </c>
      <c r="D127" s="26" t="n">
        <f aca="false">(A127 * $C$297) + $C$298</f>
        <v>240.327857440001</v>
      </c>
      <c r="E127" s="32" t="n">
        <f aca="false">D127-$D$3</f>
        <v>0.342316099597809</v>
      </c>
    </row>
    <row r="128" customFormat="false" ht="15.9" hidden="false" customHeight="false" outlineLevel="0" collapsed="false">
      <c r="A128" s="24" t="n">
        <v>40391</v>
      </c>
      <c r="B128" s="25" t="n">
        <v>244.6206</v>
      </c>
      <c r="C128" s="26" t="n">
        <v>240.3327</v>
      </c>
      <c r="D128" s="26" t="n">
        <f aca="false">(A128 * $C$297) + $C$298</f>
        <v>240.33066925746</v>
      </c>
      <c r="E128" s="32" t="n">
        <f aca="false">D128-$D$3</f>
        <v>0.345127917056089</v>
      </c>
    </row>
    <row r="129" customFormat="false" ht="15.9" hidden="false" customHeight="false" outlineLevel="0" collapsed="false">
      <c r="A129" s="24" t="n">
        <v>40422</v>
      </c>
      <c r="B129" s="25" t="n">
        <v>242.726</v>
      </c>
      <c r="C129" s="26" t="n">
        <v>240.294</v>
      </c>
      <c r="D129" s="26" t="n">
        <f aca="false">(A129 * $C$297) + $C$298</f>
        <v>240.333481074918</v>
      </c>
      <c r="E129" s="32" t="n">
        <f aca="false">D129-$D$3</f>
        <v>0.34793973451437</v>
      </c>
    </row>
    <row r="130" customFormat="false" ht="15.9" hidden="false" customHeight="false" outlineLevel="0" collapsed="false">
      <c r="A130" s="24" t="n">
        <v>40452</v>
      </c>
      <c r="B130" s="25" t="n">
        <v>240.228</v>
      </c>
      <c r="C130" s="26" t="n">
        <v>240.251</v>
      </c>
      <c r="D130" s="26" t="n">
        <f aca="false">(A130 * $C$297) + $C$298</f>
        <v>240.336202188587</v>
      </c>
      <c r="E130" s="32" t="n">
        <f aca="false">D130-$D$3</f>
        <v>0.350660848183651</v>
      </c>
    </row>
    <row r="131" customFormat="false" ht="15.9" hidden="false" customHeight="false" outlineLevel="0" collapsed="false">
      <c r="A131" s="24" t="n">
        <v>40483</v>
      </c>
      <c r="B131" s="25" t="n">
        <v>238.7045</v>
      </c>
      <c r="C131" s="26" t="n">
        <v>240.2135</v>
      </c>
      <c r="D131" s="26" t="n">
        <f aca="false">(A131 * $C$297) + $C$298</f>
        <v>240.339014006045</v>
      </c>
      <c r="E131" s="32" t="n">
        <f aca="false">D131-$D$3</f>
        <v>0.353472665641931</v>
      </c>
    </row>
    <row r="132" customFormat="false" ht="15.9" hidden="false" customHeight="false" outlineLevel="0" collapsed="false">
      <c r="A132" s="24" t="n">
        <v>40513</v>
      </c>
      <c r="B132" s="25" t="n">
        <v>237.205</v>
      </c>
      <c r="C132" s="26" t="n">
        <v>240.1894</v>
      </c>
      <c r="D132" s="26" t="n">
        <f aca="false">(A132 * $C$297) + $C$298</f>
        <v>240.341735119715</v>
      </c>
      <c r="E132" s="32" t="n">
        <f aca="false">D132-$D$3</f>
        <v>0.356193779311241</v>
      </c>
    </row>
    <row r="133" customFormat="false" ht="15.9" hidden="false" customHeight="false" outlineLevel="0" collapsed="false">
      <c r="A133" s="24" t="n">
        <v>40544</v>
      </c>
      <c r="B133" s="25" t="n">
        <v>236.6464</v>
      </c>
      <c r="C133" s="26" t="n">
        <v>240.1759</v>
      </c>
      <c r="D133" s="26" t="n">
        <f aca="false">(A133 * $C$297) + $C$298</f>
        <v>240.344546937173</v>
      </c>
      <c r="E133" s="32" t="n">
        <f aca="false">D133-$D$3</f>
        <v>0.359005596769521</v>
      </c>
    </row>
    <row r="134" customFormat="false" ht="15.9" hidden="false" customHeight="false" outlineLevel="0" collapsed="false">
      <c r="A134" s="24" t="n">
        <v>40575</v>
      </c>
      <c r="B134" s="25" t="n">
        <v>237.93</v>
      </c>
      <c r="C134" s="26" t="n">
        <v>240.1683</v>
      </c>
      <c r="D134" s="26" t="n">
        <f aca="false">(A134 * $C$297) + $C$298</f>
        <v>240.347358754631</v>
      </c>
      <c r="E134" s="32" t="n">
        <f aca="false">D134-$D$3</f>
        <v>0.361817414227772</v>
      </c>
    </row>
    <row r="135" customFormat="false" ht="15.9" hidden="false" customHeight="false" outlineLevel="0" collapsed="false">
      <c r="A135" s="24" t="n">
        <v>40603</v>
      </c>
      <c r="B135" s="25" t="n">
        <v>238.4924</v>
      </c>
      <c r="C135" s="26" t="n">
        <v>240.1635</v>
      </c>
      <c r="D135" s="26" t="n">
        <f aca="false">(A135 * $C$297) + $C$298</f>
        <v>240.349898460723</v>
      </c>
      <c r="E135" s="32" t="n">
        <f aca="false">D135-$D$3</f>
        <v>0.364357120319141</v>
      </c>
    </row>
    <row r="136" customFormat="false" ht="15.9" hidden="false" customHeight="false" outlineLevel="0" collapsed="false">
      <c r="A136" s="24" t="n">
        <v>40634</v>
      </c>
      <c r="B136" s="25" t="n">
        <v>238.4247</v>
      </c>
      <c r="C136" s="26" t="n">
        <v>240.1584</v>
      </c>
      <c r="D136" s="26" t="n">
        <f aca="false">(A136 * $C$297) + $C$298</f>
        <v>240.352710278181</v>
      </c>
      <c r="E136" s="32" t="n">
        <f aca="false">D136-$D$3</f>
        <v>0.367168937777393</v>
      </c>
    </row>
    <row r="137" customFormat="false" ht="15.9" hidden="false" customHeight="false" outlineLevel="0" collapsed="false">
      <c r="A137" s="24" t="n">
        <v>40664</v>
      </c>
      <c r="B137" s="25" t="n">
        <v>239.6044</v>
      </c>
      <c r="C137" s="26" t="n">
        <v>240.1455</v>
      </c>
      <c r="D137" s="26" t="n">
        <f aca="false">(A137 * $C$297) + $C$298</f>
        <v>240.35543139185</v>
      </c>
      <c r="E137" s="32" t="n">
        <f aca="false">D137-$D$3</f>
        <v>0.369890051446703</v>
      </c>
    </row>
    <row r="138" customFormat="false" ht="15.9" hidden="false" customHeight="false" outlineLevel="0" collapsed="false">
      <c r="A138" s="24" t="n">
        <v>40695</v>
      </c>
      <c r="B138" s="25" t="n">
        <v>242.388</v>
      </c>
      <c r="C138" s="26" t="n">
        <v>240.1216</v>
      </c>
      <c r="D138" s="26" t="n">
        <f aca="false">(A138 * $C$297) + $C$298</f>
        <v>240.358243209308</v>
      </c>
      <c r="E138" s="32" t="n">
        <f aca="false">D138-$D$3</f>
        <v>0.372701868904983</v>
      </c>
    </row>
    <row r="139" customFormat="false" ht="15.9" hidden="false" customHeight="false" outlineLevel="0" collapsed="false">
      <c r="A139" s="24" t="n">
        <v>40725</v>
      </c>
      <c r="B139" s="25" t="n">
        <v>244.5903</v>
      </c>
      <c r="C139" s="26" t="n">
        <v>240.0902</v>
      </c>
      <c r="D139" s="26" t="n">
        <f aca="false">(A139 * $C$297) + $C$298</f>
        <v>240.360964322978</v>
      </c>
      <c r="E139" s="32" t="n">
        <f aca="false">D139-$D$3</f>
        <v>0.375422982574293</v>
      </c>
    </row>
    <row r="140" customFormat="false" ht="15.9" hidden="false" customHeight="false" outlineLevel="0" collapsed="false">
      <c r="A140" s="24" t="n">
        <v>40756</v>
      </c>
      <c r="B140" s="25" t="n">
        <v>244.8483</v>
      </c>
      <c r="C140" s="26" t="n">
        <v>240.0599</v>
      </c>
      <c r="D140" s="26" t="n">
        <f aca="false">(A140 * $C$297) + $C$298</f>
        <v>240.363776140436</v>
      </c>
      <c r="E140" s="32" t="n">
        <f aca="false">D140-$D$3</f>
        <v>0.378234800032544</v>
      </c>
    </row>
    <row r="141" customFormat="false" ht="15.9" hidden="false" customHeight="false" outlineLevel="0" collapsed="false">
      <c r="A141" s="24" t="n">
        <v>40787</v>
      </c>
      <c r="B141" s="25" t="n">
        <v>243.7895</v>
      </c>
      <c r="C141" s="26" t="n">
        <v>240.0392</v>
      </c>
      <c r="D141" s="26" t="n">
        <f aca="false">(A141 * $C$297) + $C$298</f>
        <v>240.366587957894</v>
      </c>
      <c r="E141" s="32" t="n">
        <f aca="false">D141-$D$3</f>
        <v>0.381046617490824</v>
      </c>
    </row>
    <row r="142" customFormat="false" ht="15.9" hidden="false" customHeight="false" outlineLevel="0" collapsed="false">
      <c r="A142" s="24" t="n">
        <v>40817</v>
      </c>
      <c r="B142" s="25" t="n">
        <v>239.8631</v>
      </c>
      <c r="C142" s="26" t="n">
        <v>240.0284</v>
      </c>
      <c r="D142" s="26" t="n">
        <f aca="false">(A142 * $C$297) + $C$298</f>
        <v>240.369309071564</v>
      </c>
      <c r="E142" s="32" t="n">
        <f aca="false">D142-$D$3</f>
        <v>0.383767731160134</v>
      </c>
    </row>
    <row r="143" customFormat="false" ht="15.9" hidden="false" customHeight="false" outlineLevel="0" collapsed="false">
      <c r="A143" s="24" t="n">
        <v>40848</v>
      </c>
      <c r="B143" s="25" t="n">
        <v>237.6436</v>
      </c>
      <c r="C143" s="26" t="n">
        <v>240.0214</v>
      </c>
      <c r="D143" s="26" t="n">
        <f aca="false">(A143 * $C$297) + $C$298</f>
        <v>240.372120889022</v>
      </c>
      <c r="E143" s="32" t="n">
        <f aca="false">D143-$D$3</f>
        <v>0.386579548618414</v>
      </c>
    </row>
    <row r="144" customFormat="false" ht="15.9" hidden="false" customHeight="false" outlineLevel="0" collapsed="false">
      <c r="A144" s="24" t="n">
        <v>40878</v>
      </c>
      <c r="B144" s="25" t="n">
        <v>237.0462</v>
      </c>
      <c r="C144" s="26" t="n">
        <v>240.015</v>
      </c>
      <c r="D144" s="26" t="n">
        <f aca="false">(A144 * $C$297) + $C$298</f>
        <v>240.374842002691</v>
      </c>
      <c r="E144" s="32" t="n">
        <f aca="false">D144-$D$3</f>
        <v>0.389300662287695</v>
      </c>
    </row>
    <row r="145" customFormat="false" ht="15.9" hidden="false" customHeight="false" outlineLevel="0" collapsed="false">
      <c r="A145" s="24" t="n">
        <v>40909</v>
      </c>
      <c r="B145" s="25" t="n">
        <v>237.1559</v>
      </c>
      <c r="C145" s="26" t="n">
        <v>240.0103</v>
      </c>
      <c r="D145" s="26" t="n">
        <f aca="false">(A145 * $C$297) + $C$298</f>
        <v>240.377653820149</v>
      </c>
      <c r="E145" s="32" t="n">
        <f aca="false">D145-$D$3</f>
        <v>0.392112479745975</v>
      </c>
    </row>
    <row r="146" customFormat="false" ht="15.9" hidden="false" customHeight="false" outlineLevel="0" collapsed="false">
      <c r="A146" s="24" t="n">
        <v>40940</v>
      </c>
      <c r="B146" s="25" t="n">
        <v>236.6841</v>
      </c>
      <c r="C146" s="26" t="n">
        <v>240.0034</v>
      </c>
      <c r="D146" s="26" t="n">
        <f aca="false">(A146 * $C$297) + $C$298</f>
        <v>240.380465637608</v>
      </c>
      <c r="E146" s="32" t="n">
        <f aca="false">D146-$D$3</f>
        <v>0.394924297204255</v>
      </c>
    </row>
    <row r="147" customFormat="false" ht="15.9" hidden="false" customHeight="false" outlineLevel="0" collapsed="false">
      <c r="A147" s="24" t="n">
        <v>40969</v>
      </c>
      <c r="B147" s="25" t="n">
        <v>237.6371</v>
      </c>
      <c r="C147" s="26" t="n">
        <v>239.9904</v>
      </c>
      <c r="D147" s="26" t="n">
        <f aca="false">(A147 * $C$297) + $C$298</f>
        <v>240.383096047488</v>
      </c>
      <c r="E147" s="32" t="n">
        <f aca="false">D147-$D$3</f>
        <v>0.397554707084566</v>
      </c>
    </row>
    <row r="148" customFormat="false" ht="15.9" hidden="false" customHeight="false" outlineLevel="0" collapsed="false">
      <c r="A148" s="24" t="n">
        <v>41000</v>
      </c>
      <c r="B148" s="25" t="n">
        <v>238.0824</v>
      </c>
      <c r="C148" s="26" t="n">
        <v>239.9766</v>
      </c>
      <c r="D148" s="26" t="n">
        <f aca="false">(A148 * $C$297) + $C$298</f>
        <v>240.385907864946</v>
      </c>
      <c r="E148" s="32" t="n">
        <f aca="false">D148-$D$3</f>
        <v>0.400366524542847</v>
      </c>
    </row>
    <row r="149" customFormat="false" ht="15.9" hidden="false" customHeight="false" outlineLevel="0" collapsed="false">
      <c r="A149" s="24" t="n">
        <v>41030</v>
      </c>
      <c r="B149" s="25" t="n">
        <v>240.6227</v>
      </c>
      <c r="C149" s="26" t="n">
        <v>239.9718</v>
      </c>
      <c r="D149" s="26" t="n">
        <f aca="false">(A149 * $C$297) + $C$298</f>
        <v>240.388628978616</v>
      </c>
      <c r="E149" s="32" t="n">
        <f aca="false">D149-$D$3</f>
        <v>0.403087638212156</v>
      </c>
    </row>
    <row r="150" customFormat="false" ht="15.9" hidden="false" customHeight="false" outlineLevel="0" collapsed="false">
      <c r="A150" s="24" t="n">
        <v>41061</v>
      </c>
      <c r="B150" s="25" t="n">
        <v>243.342</v>
      </c>
      <c r="C150" s="26" t="n">
        <v>239.9809</v>
      </c>
      <c r="D150" s="26" t="n">
        <f aca="false">(A150 * $C$297) + $C$298</f>
        <v>240.391440796074</v>
      </c>
      <c r="E150" s="32" t="n">
        <f aca="false">D150-$D$3</f>
        <v>0.405899455670436</v>
      </c>
    </row>
    <row r="151" customFormat="false" ht="15.9" hidden="false" customHeight="false" outlineLevel="0" collapsed="false">
      <c r="A151" s="24" t="n">
        <v>41091</v>
      </c>
      <c r="B151" s="25" t="n">
        <v>243.6809</v>
      </c>
      <c r="C151" s="26" t="n">
        <v>240.0033</v>
      </c>
      <c r="D151" s="26" t="n">
        <f aca="false">(A151 * $C$297) + $C$298</f>
        <v>240.394161909743</v>
      </c>
      <c r="E151" s="32" t="n">
        <f aca="false">D151-$D$3</f>
        <v>0.408620569339718</v>
      </c>
    </row>
    <row r="152" customFormat="false" ht="15.9" hidden="false" customHeight="false" outlineLevel="0" collapsed="false">
      <c r="A152" s="24" t="n">
        <v>41122</v>
      </c>
      <c r="B152" s="25" t="n">
        <v>243.9562</v>
      </c>
      <c r="C152" s="26" t="n">
        <v>240.0336</v>
      </c>
      <c r="D152" s="26" t="n">
        <f aca="false">(A152 * $C$297) + $C$298</f>
        <v>240.396973727201</v>
      </c>
      <c r="E152" s="32" t="n">
        <f aca="false">D152-$D$3</f>
        <v>0.411432386797998</v>
      </c>
    </row>
    <row r="153" customFormat="false" ht="15.9" hidden="false" customHeight="false" outlineLevel="0" collapsed="false">
      <c r="A153" s="24" t="n">
        <v>41153</v>
      </c>
      <c r="B153" s="25" t="n">
        <v>242.9769</v>
      </c>
      <c r="C153" s="26" t="n">
        <v>240.064</v>
      </c>
      <c r="D153" s="26" t="n">
        <f aca="false">(A153 * $C$297) + $C$298</f>
        <v>240.39978554466</v>
      </c>
      <c r="E153" s="32" t="n">
        <f aca="false">D153-$D$3</f>
        <v>0.414244204256278</v>
      </c>
    </row>
    <row r="154" customFormat="false" ht="15.9" hidden="false" customHeight="false" outlineLevel="0" collapsed="false">
      <c r="A154" s="24" t="n">
        <v>41183</v>
      </c>
      <c r="B154" s="25" t="n">
        <v>240.7614</v>
      </c>
      <c r="C154" s="26" t="n">
        <v>240.0904</v>
      </c>
      <c r="D154" s="26" t="n">
        <f aca="false">(A154 * $C$297) + $C$298</f>
        <v>240.402506658329</v>
      </c>
      <c r="E154" s="32" t="n">
        <f aca="false">D154-$D$3</f>
        <v>0.416965317925587</v>
      </c>
    </row>
    <row r="155" customFormat="false" ht="15.9" hidden="false" customHeight="false" outlineLevel="0" collapsed="false">
      <c r="A155" s="24" t="n">
        <v>41214</v>
      </c>
      <c r="B155" s="25" t="n">
        <v>237.5916</v>
      </c>
      <c r="C155" s="26" t="n">
        <v>240.1111</v>
      </c>
      <c r="D155" s="26" t="n">
        <f aca="false">(A155 * $C$297) + $C$298</f>
        <v>240.405318475787</v>
      </c>
      <c r="E155" s="32" t="n">
        <f aca="false">D155-$D$3</f>
        <v>0.419777135383868</v>
      </c>
    </row>
    <row r="156" customFormat="false" ht="15.9" hidden="false" customHeight="false" outlineLevel="0" collapsed="false">
      <c r="A156" s="24" t="n">
        <v>41244</v>
      </c>
      <c r="B156" s="25" t="n">
        <v>236.4538</v>
      </c>
      <c r="C156" s="26" t="n">
        <v>240.1235</v>
      </c>
      <c r="D156" s="26" t="n">
        <f aca="false">(A156 * $C$297) + $C$298</f>
        <v>240.408039589457</v>
      </c>
      <c r="E156" s="32" t="n">
        <f aca="false">D156-$D$3</f>
        <v>0.422498249053149</v>
      </c>
    </row>
    <row r="157" customFormat="false" ht="15.9" hidden="false" customHeight="false" outlineLevel="0" collapsed="false">
      <c r="A157" s="24" t="n">
        <v>41275</v>
      </c>
      <c r="B157" s="25" t="n">
        <v>238.0587</v>
      </c>
      <c r="C157" s="26" t="n">
        <v>240.1296</v>
      </c>
      <c r="D157" s="26" t="n">
        <f aca="false">(A157 * $C$297) + $C$298</f>
        <v>240.410851406915</v>
      </c>
      <c r="E157" s="32" t="n">
        <f aca="false">D157-$D$3</f>
        <v>0.425310066511429</v>
      </c>
    </row>
    <row r="158" customFormat="false" ht="15.9" hidden="false" customHeight="false" outlineLevel="0" collapsed="false">
      <c r="A158" s="24" t="n">
        <v>41306</v>
      </c>
      <c r="B158" s="25" t="n">
        <v>237.9955</v>
      </c>
      <c r="C158" s="26" t="n">
        <v>240.1354</v>
      </c>
      <c r="D158" s="26" t="n">
        <f aca="false">(A158 * $C$297) + $C$298</f>
        <v>240.413663224373</v>
      </c>
      <c r="E158" s="32" t="n">
        <f aca="false">D158-$D$3</f>
        <v>0.428121883969709</v>
      </c>
    </row>
    <row r="159" customFormat="false" ht="15.9" hidden="false" customHeight="false" outlineLevel="0" collapsed="false">
      <c r="A159" s="24" t="n">
        <v>41334</v>
      </c>
      <c r="B159" s="25" t="n">
        <v>237.6743</v>
      </c>
      <c r="C159" s="26" t="n">
        <v>240.1459</v>
      </c>
      <c r="D159" s="26" t="n">
        <f aca="false">(A159 * $C$297) + $C$298</f>
        <v>240.416202930465</v>
      </c>
      <c r="E159" s="32" t="n">
        <f aca="false">D159-$D$3</f>
        <v>0.43066159006105</v>
      </c>
    </row>
    <row r="160" customFormat="false" ht="15.9" hidden="false" customHeight="false" outlineLevel="0" collapsed="false">
      <c r="A160" s="24" t="n">
        <v>41365</v>
      </c>
      <c r="B160" s="25" t="n">
        <v>238.9659</v>
      </c>
      <c r="C160" s="26" t="n">
        <v>240.1611</v>
      </c>
      <c r="D160" s="26" t="n">
        <f aca="false">(A160 * $C$297) + $C$298</f>
        <v>240.419014747923</v>
      </c>
      <c r="E160" s="32" t="n">
        <f aca="false">D160-$D$3</f>
        <v>0.43347340751933</v>
      </c>
    </row>
    <row r="161" customFormat="false" ht="15.9" hidden="false" customHeight="false" outlineLevel="0" collapsed="false">
      <c r="A161" s="24" t="n">
        <v>41395</v>
      </c>
      <c r="B161" s="25" t="n">
        <v>240.4144</v>
      </c>
      <c r="C161" s="26" t="n">
        <v>240.1775</v>
      </c>
      <c r="D161" s="26" t="n">
        <f aca="false">(A161 * $C$297) + $C$298</f>
        <v>240.421735861592</v>
      </c>
      <c r="E161" s="32" t="n">
        <f aca="false">D161-$D$3</f>
        <v>0.436194521188639</v>
      </c>
    </row>
    <row r="162" customFormat="false" ht="15.9" hidden="false" customHeight="false" outlineLevel="0" collapsed="false">
      <c r="A162" s="24" t="n">
        <v>41426</v>
      </c>
      <c r="B162" s="25" t="n">
        <v>242.8182</v>
      </c>
      <c r="C162" s="26" t="n">
        <v>240.1919</v>
      </c>
      <c r="D162" s="26" t="n">
        <f aca="false">(A162 * $C$297) + $C$298</f>
        <v>240.42454767905</v>
      </c>
      <c r="E162" s="32" t="n">
        <f aca="false">D162-$D$3</f>
        <v>0.439006338646891</v>
      </c>
    </row>
    <row r="163" customFormat="false" ht="15.9" hidden="false" customHeight="false" outlineLevel="0" collapsed="false">
      <c r="A163" s="24" t="n">
        <v>41456</v>
      </c>
      <c r="B163" s="25" t="n">
        <v>243.5586</v>
      </c>
      <c r="C163" s="26" t="n">
        <v>240.2027</v>
      </c>
      <c r="D163" s="26" t="n">
        <f aca="false">(A163 * $C$297) + $C$298</f>
        <v>240.42726879272</v>
      </c>
      <c r="E163" s="32" t="n">
        <f aca="false">D163-$D$3</f>
        <v>0.441727452316201</v>
      </c>
    </row>
    <row r="164" customFormat="false" ht="15.9" hidden="false" customHeight="false" outlineLevel="0" collapsed="false">
      <c r="A164" s="24" t="n">
        <v>41487</v>
      </c>
      <c r="B164" s="25" t="n">
        <v>244.5648</v>
      </c>
      <c r="C164" s="26" t="n">
        <v>240.2103</v>
      </c>
      <c r="D164" s="26" t="n">
        <f aca="false">(A164 * $C$297) + $C$298</f>
        <v>240.430080610178</v>
      </c>
      <c r="E164" s="32" t="n">
        <f aca="false">D164-$D$3</f>
        <v>0.444539269774481</v>
      </c>
    </row>
    <row r="165" customFormat="false" ht="15.9" hidden="false" customHeight="false" outlineLevel="0" collapsed="false">
      <c r="A165" s="24" t="n">
        <v>41518</v>
      </c>
      <c r="B165" s="25" t="n">
        <v>242.7409</v>
      </c>
      <c r="C165" s="26" t="n">
        <v>240.2164</v>
      </c>
      <c r="D165" s="26" t="n">
        <f aca="false">(A165 * $C$297) + $C$298</f>
        <v>240.432892427636</v>
      </c>
      <c r="E165" s="32" t="n">
        <f aca="false">D165-$D$3</f>
        <v>0.447351087232761</v>
      </c>
    </row>
    <row r="166" customFormat="false" ht="15.9" hidden="false" customHeight="false" outlineLevel="0" collapsed="false">
      <c r="A166" s="24" t="n">
        <v>41548</v>
      </c>
      <c r="B166" s="25" t="n">
        <v>240.8554</v>
      </c>
      <c r="C166" s="26" t="n">
        <v>240.2234</v>
      </c>
      <c r="D166" s="26" t="n">
        <f aca="false">(A166 * $C$297) + $C$298</f>
        <v>240.435613541306</v>
      </c>
      <c r="E166" s="32" t="n">
        <f aca="false">D166-$D$3</f>
        <v>0.450072200902042</v>
      </c>
    </row>
    <row r="167" customFormat="false" ht="15.9" hidden="false" customHeight="false" outlineLevel="0" collapsed="false">
      <c r="A167" s="24" t="n">
        <v>41579</v>
      </c>
      <c r="B167" s="25" t="n">
        <v>237.7861</v>
      </c>
      <c r="C167" s="26" t="n">
        <v>240.2346</v>
      </c>
      <c r="D167" s="26" t="n">
        <f aca="false">(A167 * $C$297) + $C$298</f>
        <v>240.438425358764</v>
      </c>
      <c r="E167" s="32" t="n">
        <f aca="false">D167-$D$3</f>
        <v>0.452884018360322</v>
      </c>
    </row>
    <row r="168" customFormat="false" ht="15.9" hidden="false" customHeight="false" outlineLevel="0" collapsed="false">
      <c r="A168" s="24" t="n">
        <v>41609</v>
      </c>
      <c r="B168" s="25" t="n">
        <v>237.325</v>
      </c>
      <c r="C168" s="26" t="n">
        <v>240.2515</v>
      </c>
      <c r="D168" s="26" t="n">
        <f aca="false">(A168 * $C$297) + $C$298</f>
        <v>240.441146472433</v>
      </c>
      <c r="E168" s="32" t="n">
        <f aca="false">D168-$D$3</f>
        <v>0.455605132029632</v>
      </c>
    </row>
    <row r="169" customFormat="false" ht="15.9" hidden="false" customHeight="false" outlineLevel="0" collapsed="false">
      <c r="A169" s="24" t="n">
        <v>41640</v>
      </c>
      <c r="B169" s="25" t="n">
        <v>237.5962</v>
      </c>
      <c r="C169" s="26" t="n">
        <v>240.2712</v>
      </c>
      <c r="D169" s="26" t="n">
        <f aca="false">(A169 * $C$297) + $C$298</f>
        <v>240.443958289891</v>
      </c>
      <c r="E169" s="32" t="n">
        <f aca="false">D169-$D$3</f>
        <v>0.458416949487912</v>
      </c>
    </row>
    <row r="170" customFormat="false" ht="15.9" hidden="false" customHeight="false" outlineLevel="0" collapsed="false">
      <c r="A170" s="24" t="n">
        <v>41671</v>
      </c>
      <c r="B170" s="25" t="n">
        <v>238.0016</v>
      </c>
      <c r="C170" s="26" t="n">
        <v>240.291</v>
      </c>
      <c r="D170" s="26" t="n">
        <f aca="false">(A170 * $C$297) + $C$298</f>
        <v>240.44677010735</v>
      </c>
      <c r="E170" s="32" t="n">
        <f aca="false">D170-$D$3</f>
        <v>0.461228766946164</v>
      </c>
    </row>
    <row r="171" customFormat="false" ht="15.9" hidden="false" customHeight="false" outlineLevel="0" collapsed="false">
      <c r="A171" s="24" t="n">
        <v>41699</v>
      </c>
      <c r="B171" s="25" t="n">
        <v>238.4756</v>
      </c>
      <c r="C171" s="26" t="n">
        <v>240.3098</v>
      </c>
      <c r="D171" s="26" t="n">
        <f aca="false">(A171 * $C$297) + $C$298</f>
        <v>240.449309813441</v>
      </c>
      <c r="E171" s="32" t="n">
        <f aca="false">D171-$D$3</f>
        <v>0.463768473037533</v>
      </c>
    </row>
    <row r="172" customFormat="false" ht="15.9" hidden="false" customHeight="false" outlineLevel="0" collapsed="false">
      <c r="A172" s="24" t="n">
        <v>41730</v>
      </c>
      <c r="B172" s="25" t="n">
        <v>238.7007</v>
      </c>
      <c r="C172" s="26" t="n">
        <v>240.3264</v>
      </c>
      <c r="D172" s="26" t="n">
        <f aca="false">(A172 * $C$297) + $C$298</f>
        <v>240.452121630899</v>
      </c>
      <c r="E172" s="32" t="n">
        <f aca="false">D172-$D$3</f>
        <v>0.466580290495784</v>
      </c>
    </row>
    <row r="173" customFormat="false" ht="15.9" hidden="false" customHeight="false" outlineLevel="0" collapsed="false">
      <c r="A173" s="24" t="n">
        <v>41760</v>
      </c>
      <c r="B173" s="25" t="n">
        <v>240.2512</v>
      </c>
      <c r="C173" s="26" t="n">
        <v>240.3383</v>
      </c>
      <c r="D173" s="26" t="n">
        <f aca="false">(A173 * $C$297) + $C$298</f>
        <v>240.454842744569</v>
      </c>
      <c r="E173" s="32" t="n">
        <f aca="false">D173-$D$3</f>
        <v>0.469301404165094</v>
      </c>
    </row>
    <row r="174" customFormat="false" ht="15.9" hidden="false" customHeight="false" outlineLevel="0" collapsed="false">
      <c r="A174" s="24" t="n">
        <v>41791</v>
      </c>
      <c r="B174" s="25" t="n">
        <v>243.0908</v>
      </c>
      <c r="C174" s="26" t="n">
        <v>240.3455</v>
      </c>
      <c r="D174" s="26" t="n">
        <f aca="false">(A174 * $C$297) + $C$298</f>
        <v>240.457654562027</v>
      </c>
      <c r="E174" s="32" t="n">
        <f aca="false">D174-$D$3</f>
        <v>0.472113221623374</v>
      </c>
    </row>
    <row r="175" customFormat="false" ht="15.9" hidden="false" customHeight="false" outlineLevel="0" collapsed="false">
      <c r="A175" s="24" t="n">
        <v>41821</v>
      </c>
      <c r="B175" s="25" t="n">
        <v>244.6047</v>
      </c>
      <c r="C175" s="26" t="n">
        <v>240.3503</v>
      </c>
      <c r="D175" s="26" t="n">
        <f aca="false">(A175 * $C$297) + $C$298</f>
        <v>240.460375675696</v>
      </c>
      <c r="E175" s="32" t="n">
        <f aca="false">D175-$D$3</f>
        <v>0.474834335292684</v>
      </c>
    </row>
    <row r="176" customFormat="false" ht="15.9" hidden="false" customHeight="false" outlineLevel="0" collapsed="false">
      <c r="A176" s="24" t="n">
        <v>41852</v>
      </c>
      <c r="B176" s="25" t="n">
        <v>244.404</v>
      </c>
      <c r="C176" s="26" t="n">
        <v>240.3549</v>
      </c>
      <c r="D176" s="26" t="n">
        <f aca="false">(A176 * $C$297) + $C$298</f>
        <v>240.463187493154</v>
      </c>
      <c r="E176" s="32" t="n">
        <f aca="false">D176-$D$3</f>
        <v>0.477646152750936</v>
      </c>
    </row>
    <row r="177" customFormat="false" ht="15.9" hidden="false" customHeight="false" outlineLevel="0" collapsed="false">
      <c r="A177" s="24" t="n">
        <v>41883</v>
      </c>
      <c r="B177" s="25" t="n">
        <v>242.7375</v>
      </c>
      <c r="C177" s="26" t="n">
        <v>240.3612</v>
      </c>
      <c r="D177" s="26" t="n">
        <f aca="false">(A177 * $C$297) + $C$298</f>
        <v>240.465999310613</v>
      </c>
      <c r="E177" s="32" t="n">
        <f aca="false">D177-$D$3</f>
        <v>0.480457970209216</v>
      </c>
    </row>
    <row r="178" customFormat="false" ht="15.9" hidden="false" customHeight="false" outlineLevel="0" collapsed="false">
      <c r="A178" s="24" t="n">
        <v>41913</v>
      </c>
      <c r="B178" s="25" t="n">
        <v>240.7412</v>
      </c>
      <c r="C178" s="26" t="n">
        <v>240.3701</v>
      </c>
      <c r="D178" s="26" t="n">
        <f aca="false">(A178 * $C$297) + $C$298</f>
        <v>240.468720424282</v>
      </c>
      <c r="E178" s="32" t="n">
        <f aca="false">D178-$D$3</f>
        <v>0.483179083878525</v>
      </c>
    </row>
    <row r="179" customFormat="false" ht="15.9" hidden="false" customHeight="false" outlineLevel="0" collapsed="false">
      <c r="A179" s="24" t="n">
        <v>41944</v>
      </c>
      <c r="B179" s="25" t="n">
        <v>238.0218</v>
      </c>
      <c r="C179" s="26" t="n">
        <v>240.3814</v>
      </c>
      <c r="D179" s="26" t="n">
        <f aca="false">(A179 * $C$297) + $C$298</f>
        <v>240.47153224174</v>
      </c>
      <c r="E179" s="32" t="n">
        <f aca="false">D179-$D$3</f>
        <v>0.485990901336805</v>
      </c>
    </row>
    <row r="180" customFormat="false" ht="15.9" hidden="false" customHeight="false" outlineLevel="0" collapsed="false">
      <c r="A180" s="24" t="n">
        <v>41974</v>
      </c>
      <c r="B180" s="25" t="n">
        <v>237.0167</v>
      </c>
      <c r="C180" s="26" t="n">
        <v>240.3945</v>
      </c>
      <c r="D180" s="26" t="n">
        <f aca="false">(A180 * $C$297) + $C$298</f>
        <v>240.47425335541</v>
      </c>
      <c r="E180" s="32" t="n">
        <f aca="false">D180-$D$3</f>
        <v>0.488712015006087</v>
      </c>
    </row>
    <row r="181" customFormat="false" ht="15.9" hidden="false" customHeight="false" outlineLevel="0" collapsed="false">
      <c r="A181" s="24" t="n">
        <v>42005</v>
      </c>
      <c r="B181" s="25" t="n">
        <v>238.2738</v>
      </c>
      <c r="C181" s="26" t="n">
        <v>240.4104</v>
      </c>
      <c r="D181" s="26" t="n">
        <f aca="false">(A181 * $C$297) + $C$298</f>
        <v>240.477065172868</v>
      </c>
      <c r="E181" s="32" t="n">
        <f aca="false">D181-$D$3</f>
        <v>0.491523832464367</v>
      </c>
    </row>
    <row r="182" customFormat="false" ht="15.9" hidden="false" customHeight="false" outlineLevel="0" collapsed="false">
      <c r="A182" s="24" t="n">
        <v>42036</v>
      </c>
      <c r="B182" s="25" t="n">
        <v>238.2012</v>
      </c>
      <c r="C182" s="26" t="n">
        <v>240.4293</v>
      </c>
      <c r="D182" s="26" t="n">
        <f aca="false">(A182 * $C$297) + $C$298</f>
        <v>240.479876990326</v>
      </c>
      <c r="E182" s="32" t="n">
        <f aca="false">D182-$D$3</f>
        <v>0.494335649922647</v>
      </c>
    </row>
    <row r="183" customFormat="false" ht="15.9" hidden="false" customHeight="false" outlineLevel="0" collapsed="false">
      <c r="A183" s="24" t="n">
        <v>42064</v>
      </c>
      <c r="B183" s="25" t="n">
        <v>238.1185</v>
      </c>
      <c r="C183" s="26" t="n">
        <v>240.4503</v>
      </c>
      <c r="D183" s="26" t="n">
        <f aca="false">(A183 * $C$297) + $C$298</f>
        <v>240.482416696417</v>
      </c>
      <c r="E183" s="32" t="n">
        <f aca="false">D183-$D$3</f>
        <v>0.496875356013987</v>
      </c>
    </row>
    <row r="184" customFormat="false" ht="15.9" hidden="false" customHeight="false" outlineLevel="0" collapsed="false">
      <c r="A184" s="24" t="n">
        <v>42095</v>
      </c>
      <c r="B184" s="25" t="n">
        <v>239.1462</v>
      </c>
      <c r="C184" s="26" t="n">
        <v>240.4751</v>
      </c>
      <c r="D184" s="26" t="n">
        <f aca="false">(A184 * $C$297) + $C$298</f>
        <v>240.485228513876</v>
      </c>
      <c r="E184" s="32" t="n">
        <f aca="false">D184-$D$3</f>
        <v>0.499687173472267</v>
      </c>
    </row>
    <row r="185" customFormat="false" ht="15.9" hidden="false" customHeight="false" outlineLevel="0" collapsed="false">
      <c r="A185" s="24" t="n">
        <v>42125</v>
      </c>
      <c r="B185" s="25" t="n">
        <v>240.7802</v>
      </c>
      <c r="C185" s="26" t="n">
        <v>240.5084</v>
      </c>
      <c r="D185" s="26" t="n">
        <f aca="false">(A185 * $C$297) + $C$298</f>
        <v>240.487949627545</v>
      </c>
      <c r="E185" s="32" t="n">
        <f aca="false">D185-$D$3</f>
        <v>0.502408287141577</v>
      </c>
    </row>
    <row r="186" customFormat="false" ht="15.9" hidden="false" customHeight="false" outlineLevel="0" collapsed="false">
      <c r="A186" s="24" t="n">
        <v>42156</v>
      </c>
      <c r="B186" s="25" t="n">
        <v>242.9447</v>
      </c>
      <c r="C186" s="26" t="n">
        <v>240.5505</v>
      </c>
      <c r="D186" s="26" t="n">
        <f aca="false">(A186 * $C$297) + $C$298</f>
        <v>240.490761445003</v>
      </c>
      <c r="E186" s="32" t="n">
        <f aca="false">D186-$D$3</f>
        <v>0.505220104599857</v>
      </c>
    </row>
    <row r="187" customFormat="false" ht="15.9" hidden="false" customHeight="false" outlineLevel="0" collapsed="false">
      <c r="A187" s="24" t="n">
        <v>42186</v>
      </c>
      <c r="B187" s="25" t="n">
        <v>244.4921</v>
      </c>
      <c r="C187" s="26" t="n">
        <v>240.5985</v>
      </c>
      <c r="D187" s="26" t="n">
        <f aca="false">(A187 * $C$297) + $C$298</f>
        <v>240.493482558673</v>
      </c>
      <c r="E187" s="32" t="n">
        <f aca="false">D187-$D$3</f>
        <v>0.507941218269139</v>
      </c>
    </row>
    <row r="188" customFormat="false" ht="15.9" hidden="false" customHeight="false" outlineLevel="0" collapsed="false">
      <c r="A188" s="24" t="n">
        <v>42217</v>
      </c>
      <c r="B188" s="25" t="n">
        <v>244.4974</v>
      </c>
      <c r="C188" s="26" t="n">
        <v>240.6478</v>
      </c>
      <c r="D188" s="26" t="n">
        <f aca="false">(A188 * $C$297) + $C$298</f>
        <v>240.496294376131</v>
      </c>
      <c r="E188" s="32" t="n">
        <f aca="false">D188-$D$3</f>
        <v>0.510753035727419</v>
      </c>
    </row>
    <row r="189" customFormat="false" ht="15.9" hidden="false" customHeight="false" outlineLevel="0" collapsed="false">
      <c r="A189" s="24" t="n">
        <v>42248</v>
      </c>
      <c r="B189" s="25" t="n">
        <v>243.0927</v>
      </c>
      <c r="C189" s="26" t="n">
        <v>240.693</v>
      </c>
      <c r="D189" s="26" t="n">
        <f aca="false">(A189 * $C$297) + $C$298</f>
        <v>240.499106193589</v>
      </c>
      <c r="E189" s="32" t="n">
        <f aca="false">D189-$D$3</f>
        <v>0.513564853185699</v>
      </c>
    </row>
    <row r="190" customFormat="false" ht="15.9" hidden="false" customHeight="false" outlineLevel="0" collapsed="false">
      <c r="A190" s="24" t="n">
        <v>42278</v>
      </c>
      <c r="B190" s="25" t="n">
        <v>241.1516</v>
      </c>
      <c r="C190" s="26" t="n">
        <v>240.7307</v>
      </c>
      <c r="D190" s="26" t="n">
        <f aca="false">(A190 * $C$297) + $C$298</f>
        <v>240.501827307258</v>
      </c>
      <c r="E190" s="32" t="n">
        <f aca="false">D190-$D$3</f>
        <v>0.51628596685498</v>
      </c>
    </row>
    <row r="191" customFormat="false" ht="15.9" hidden="false" customHeight="false" outlineLevel="0" collapsed="false">
      <c r="A191" s="24" t="n">
        <v>42309</v>
      </c>
      <c r="B191" s="25" t="n">
        <v>238.3635</v>
      </c>
      <c r="C191" s="26" t="n">
        <v>240.7594</v>
      </c>
      <c r="D191" s="26" t="n">
        <f aca="false">(A191 * $C$297) + $C$298</f>
        <v>240.504639124717</v>
      </c>
      <c r="E191" s="32" t="n">
        <f aca="false">D191-$D$3</f>
        <v>0.51909778431326</v>
      </c>
    </row>
    <row r="192" customFormat="false" ht="15.9" hidden="false" customHeight="false" outlineLevel="0" collapsed="false">
      <c r="A192" s="24" t="n">
        <v>42339</v>
      </c>
      <c r="B192" s="25" t="n">
        <v>237.627</v>
      </c>
      <c r="C192" s="26" t="n">
        <v>240.7785</v>
      </c>
      <c r="D192" s="26" t="n">
        <f aca="false">(A192 * $C$297) + $C$298</f>
        <v>240.507360238386</v>
      </c>
      <c r="E192" s="32" t="n">
        <f aca="false">D192-$D$3</f>
        <v>0.52181889798257</v>
      </c>
    </row>
    <row r="193" customFormat="false" ht="15.9" hidden="false" customHeight="false" outlineLevel="0" collapsed="false">
      <c r="A193" s="24" t="n">
        <v>42370</v>
      </c>
      <c r="B193" s="25" t="n">
        <v>238.1055</v>
      </c>
      <c r="C193" s="26" t="n">
        <v>240.7882</v>
      </c>
      <c r="D193" s="26" t="n">
        <f aca="false">(A193 * $C$297) + $C$298</f>
        <v>240.510172055844</v>
      </c>
      <c r="E193" s="32" t="n">
        <f aca="false">D193-$D$3</f>
        <v>0.52463071544085</v>
      </c>
    </row>
    <row r="194" customFormat="false" ht="15.9" hidden="false" customHeight="false" outlineLevel="0" collapsed="false">
      <c r="A194" s="24" t="n">
        <v>42401</v>
      </c>
      <c r="B194" s="25" t="n">
        <v>239.6882</v>
      </c>
      <c r="C194" s="26" t="n">
        <v>240.7908</v>
      </c>
      <c r="D194" s="26" t="n">
        <f aca="false">(A194 * $C$297) + $C$298</f>
        <v>240.512983873303</v>
      </c>
      <c r="E194" s="32" t="n">
        <f aca="false">D194-$D$3</f>
        <v>0.52744253289913</v>
      </c>
    </row>
    <row r="195" customFormat="false" ht="15.9" hidden="false" customHeight="false" outlineLevel="0" collapsed="false">
      <c r="A195" s="24" t="n">
        <v>42430</v>
      </c>
      <c r="B195" s="25" t="n">
        <v>238.8537</v>
      </c>
      <c r="C195" s="26" t="n">
        <v>240.7891</v>
      </c>
      <c r="D195" s="26" t="n">
        <f aca="false">(A195 * $C$297) + $C$298</f>
        <v>240.515614283183</v>
      </c>
      <c r="E195" s="32" t="n">
        <f aca="false">D195-$D$3</f>
        <v>0.530072942779441</v>
      </c>
    </row>
    <row r="196" customFormat="false" ht="15.9" hidden="false" customHeight="false" outlineLevel="0" collapsed="false">
      <c r="A196" s="24" t="n">
        <v>42461</v>
      </c>
      <c r="B196" s="25" t="n">
        <v>240.2525</v>
      </c>
      <c r="C196" s="26" t="n">
        <v>240.7854</v>
      </c>
      <c r="D196" s="26" t="n">
        <f aca="false">(A196 * $C$297) + $C$298</f>
        <v>240.518426100641</v>
      </c>
      <c r="E196" s="32" t="n">
        <f aca="false">D196-$D$3</f>
        <v>0.532884760237721</v>
      </c>
    </row>
    <row r="197" customFormat="false" ht="15.9" hidden="false" customHeight="false" outlineLevel="0" collapsed="false">
      <c r="A197" s="24" t="n">
        <v>42491</v>
      </c>
      <c r="B197" s="25" t="n">
        <v>241.0546</v>
      </c>
      <c r="C197" s="26" t="n">
        <v>240.7799</v>
      </c>
      <c r="D197" s="26" t="n">
        <f aca="false">(A197 * $C$297) + $C$298</f>
        <v>240.52114721431</v>
      </c>
      <c r="E197" s="32" t="n">
        <f aca="false">D197-$D$3</f>
        <v>0.535605873907002</v>
      </c>
    </row>
    <row r="198" customFormat="false" ht="15.9" hidden="false" customHeight="false" outlineLevel="0" collapsed="false">
      <c r="A198" s="24" t="n">
        <v>42522</v>
      </c>
      <c r="B198" s="25" t="n">
        <v>242.5828</v>
      </c>
      <c r="C198" s="26" t="n">
        <v>240.7706</v>
      </c>
      <c r="D198" s="26" t="n">
        <f aca="false">(A198 * $C$297) + $C$298</f>
        <v>240.523959031769</v>
      </c>
      <c r="E198" s="32" t="n">
        <f aca="false">D198-$D$3</f>
        <v>0.538417691365282</v>
      </c>
    </row>
    <row r="199" customFormat="false" ht="15.9" hidden="false" customHeight="false" outlineLevel="0" collapsed="false">
      <c r="A199" s="24" t="n">
        <v>42552</v>
      </c>
      <c r="B199" s="25" t="n">
        <v>244.5107</v>
      </c>
      <c r="C199" s="26" t="n">
        <v>240.7576</v>
      </c>
      <c r="D199" s="26" t="n">
        <f aca="false">(A199 * $C$297) + $C$298</f>
        <v>240.526680145438</v>
      </c>
      <c r="E199" s="32" t="n">
        <f aca="false">D199-$D$3</f>
        <v>0.541138805034592</v>
      </c>
    </row>
    <row r="200" customFormat="false" ht="15.9" hidden="false" customHeight="false" outlineLevel="0" collapsed="false">
      <c r="A200" s="24" t="n">
        <v>42583</v>
      </c>
      <c r="B200" s="25" t="n">
        <v>244.4395</v>
      </c>
      <c r="C200" s="26" t="n">
        <v>240.7427</v>
      </c>
      <c r="D200" s="26" t="n">
        <f aca="false">(A200 * $C$297) + $C$298</f>
        <v>240.529491962896</v>
      </c>
      <c r="E200" s="32" t="n">
        <f aca="false">D200-$D$3</f>
        <v>0.543950622492872</v>
      </c>
    </row>
    <row r="201" customFormat="false" ht="15.9" hidden="false" customHeight="false" outlineLevel="0" collapsed="false">
      <c r="A201" s="24" t="n">
        <v>42614</v>
      </c>
      <c r="B201" s="25" t="n">
        <v>243.1184</v>
      </c>
      <c r="C201" s="26" t="n">
        <v>240.7273</v>
      </c>
      <c r="D201" s="26" t="n">
        <f aca="false">(A201 * $C$297) + $C$298</f>
        <v>240.532303780355</v>
      </c>
      <c r="E201" s="32" t="n">
        <f aca="false">D201-$D$3</f>
        <v>0.546762439951152</v>
      </c>
    </row>
    <row r="202" customFormat="false" ht="15.9" hidden="false" customHeight="false" outlineLevel="0" collapsed="false">
      <c r="A202" s="24" t="n">
        <v>42644</v>
      </c>
      <c r="B202" s="25" t="n">
        <v>240.9467</v>
      </c>
      <c r="C202" s="26" t="n">
        <v>240.7129</v>
      </c>
      <c r="D202" s="26" t="n">
        <f aca="false">(A202 * $C$297) + $C$298</f>
        <v>240.535024894024</v>
      </c>
      <c r="E202" s="32" t="n">
        <f aca="false">D202-$D$3</f>
        <v>0.549483553620433</v>
      </c>
    </row>
    <row r="203" customFormat="false" ht="15.9" hidden="false" customHeight="false" outlineLevel="0" collapsed="false">
      <c r="A203" s="24" t="n">
        <v>42675</v>
      </c>
      <c r="B203" s="25" t="n">
        <v>238.3415</v>
      </c>
      <c r="C203" s="26" t="n">
        <v>240.7016</v>
      </c>
      <c r="D203" s="26" t="n">
        <f aca="false">(A203 * $C$297) + $C$298</f>
        <v>240.537836711482</v>
      </c>
      <c r="E203" s="32" t="n">
        <f aca="false">D203-$D$3</f>
        <v>0.552295371078714</v>
      </c>
    </row>
    <row r="204" customFormat="false" ht="15.9" hidden="false" customHeight="false" outlineLevel="0" collapsed="false">
      <c r="A204" s="24" t="n">
        <v>42705</v>
      </c>
      <c r="B204" s="25" t="n">
        <v>237.2258</v>
      </c>
      <c r="C204" s="26" t="n">
        <v>240.6964</v>
      </c>
      <c r="D204" s="26" t="n">
        <f aca="false">(A204 * $C$297) + $C$298</f>
        <v>240.540557825152</v>
      </c>
      <c r="E204" s="32" t="n">
        <f aca="false">D204-$D$3</f>
        <v>0.555016484748023</v>
      </c>
    </row>
    <row r="205" customFormat="false" ht="15.9" hidden="false" customHeight="false" outlineLevel="0" collapsed="false">
      <c r="A205" s="24" t="n">
        <v>42736</v>
      </c>
      <c r="B205" s="25" t="n">
        <v>238.287</v>
      </c>
      <c r="C205" s="26" t="n">
        <v>240.6981</v>
      </c>
      <c r="D205" s="26" t="n">
        <f aca="false">(A205 * $C$297) + $C$298</f>
        <v>240.54336964261</v>
      </c>
      <c r="E205" s="32" t="n">
        <f aca="false">D205-$D$3</f>
        <v>0.557828302206303</v>
      </c>
    </row>
    <row r="206" customFormat="false" ht="15.9" hidden="false" customHeight="false" outlineLevel="0" collapsed="false">
      <c r="A206" s="24" t="n">
        <v>42767</v>
      </c>
      <c r="B206" s="25" t="n">
        <v>238.6426</v>
      </c>
      <c r="C206" s="26" t="n">
        <v>240.7028</v>
      </c>
      <c r="D206" s="26" t="n">
        <f aca="false">(A206 * $C$297) + $C$298</f>
        <v>240.546181460068</v>
      </c>
      <c r="E206" s="32" t="n">
        <f aca="false">D206-$D$3</f>
        <v>0.560640119664555</v>
      </c>
    </row>
    <row r="207" customFormat="false" ht="15.9" hidden="false" customHeight="false" outlineLevel="0" collapsed="false">
      <c r="A207" s="24" t="n">
        <v>42795</v>
      </c>
      <c r="B207" s="25" t="n">
        <v>238.5135</v>
      </c>
      <c r="C207" s="26" t="n">
        <v>240.7064</v>
      </c>
      <c r="D207" s="26" t="n">
        <f aca="false">(A207 * $C$297) + $C$298</f>
        <v>240.548721166159</v>
      </c>
      <c r="E207" s="32" t="n">
        <f aca="false">D207-$D$3</f>
        <v>0.563179825755924</v>
      </c>
    </row>
    <row r="208" customFormat="false" ht="15.9" hidden="false" customHeight="false" outlineLevel="0" collapsed="false">
      <c r="A208" s="24" t="n">
        <v>42826</v>
      </c>
      <c r="B208" s="25" t="n">
        <v>240.0992</v>
      </c>
      <c r="C208" s="26" t="n">
        <v>240.7023</v>
      </c>
      <c r="D208" s="26" t="n">
        <f aca="false">(A208 * $C$297) + $C$298</f>
        <v>240.551532983618</v>
      </c>
      <c r="E208" s="32" t="n">
        <f aca="false">D208-$D$3</f>
        <v>0.565991643214176</v>
      </c>
    </row>
    <row r="209" customFormat="false" ht="15.9" hidden="false" customHeight="false" outlineLevel="0" collapsed="false">
      <c r="A209" s="24" t="n">
        <v>42856</v>
      </c>
      <c r="B209" s="25" t="n">
        <v>241.5036</v>
      </c>
      <c r="C209" s="26" t="n">
        <v>240.6855</v>
      </c>
      <c r="D209" s="26" t="n">
        <f aca="false">(A209 * $C$297) + $C$298</f>
        <v>240.554254097287</v>
      </c>
      <c r="E209" s="32" t="n">
        <f aca="false">D209-$D$3</f>
        <v>0.568712756883485</v>
      </c>
    </row>
    <row r="210" customFormat="false" ht="15.9" hidden="false" customHeight="false" outlineLevel="0" collapsed="false">
      <c r="A210" s="24" t="n">
        <v>42887</v>
      </c>
      <c r="B210" s="25" t="n">
        <v>242.9937</v>
      </c>
      <c r="C210" s="26" t="n">
        <v>240.657</v>
      </c>
      <c r="D210" s="26" t="n">
        <f aca="false">(A210 * $C$297) + $C$298</f>
        <v>240.557065914745</v>
      </c>
      <c r="E210" s="32" t="n">
        <f aca="false">D210-$D$3</f>
        <v>0.571524574341765</v>
      </c>
    </row>
    <row r="211" customFormat="false" ht="15.9" hidden="false" customHeight="false" outlineLevel="0" collapsed="false">
      <c r="A211" s="24" t="n">
        <v>42917</v>
      </c>
      <c r="B211" s="25" t="n">
        <v>244.6877</v>
      </c>
      <c r="C211" s="26" t="n">
        <v>240.6189</v>
      </c>
      <c r="D211" s="26" t="n">
        <f aca="false">(A211 * $C$297) + $C$298</f>
        <v>240.559787028415</v>
      </c>
      <c r="E211" s="32" t="n">
        <f aca="false">D211-$D$3</f>
        <v>0.574245688011075</v>
      </c>
    </row>
    <row r="212" customFormat="false" ht="15.9" hidden="false" customHeight="false" outlineLevel="0" collapsed="false">
      <c r="A212" s="24" t="n">
        <v>42948</v>
      </c>
      <c r="B212" s="25" t="n">
        <v>244.2663</v>
      </c>
      <c r="C212" s="26" t="n">
        <v>240.5752</v>
      </c>
      <c r="D212" s="26" t="n">
        <f aca="false">(A212 * $C$297) + $C$298</f>
        <v>240.562598845873</v>
      </c>
      <c r="E212" s="32" t="n">
        <f aca="false">D212-$D$3</f>
        <v>0.577057505469327</v>
      </c>
    </row>
    <row r="213" customFormat="false" ht="15.9" hidden="false" customHeight="false" outlineLevel="0" collapsed="false">
      <c r="A213" s="24" t="n">
        <v>42979</v>
      </c>
      <c r="B213" s="25" t="n">
        <v>243.4099</v>
      </c>
      <c r="C213" s="26" t="n">
        <v>240.5317</v>
      </c>
      <c r="D213" s="26" t="n">
        <f aca="false">(A213 * $C$297) + $C$298</f>
        <v>240.565410663331</v>
      </c>
      <c r="E213" s="32" t="n">
        <f aca="false">D213-$D$3</f>
        <v>0.579869322927607</v>
      </c>
    </row>
    <row r="214" customFormat="false" ht="15.9" hidden="false" customHeight="false" outlineLevel="0" collapsed="false">
      <c r="A214" s="24" t="n">
        <v>43009</v>
      </c>
      <c r="B214" s="25" t="n">
        <v>240.7375</v>
      </c>
      <c r="C214" s="26" t="n">
        <v>240.492</v>
      </c>
      <c r="D214" s="26" t="n">
        <f aca="false">(A214 * $C$297) + $C$298</f>
        <v>240.568131777</v>
      </c>
      <c r="E214" s="32" t="n">
        <f aca="false">D214-$D$3</f>
        <v>0.582590436596917</v>
      </c>
    </row>
    <row r="215" customFormat="false" ht="15.9" hidden="false" customHeight="false" outlineLevel="0" collapsed="false">
      <c r="A215" s="24" t="n">
        <v>43040</v>
      </c>
      <c r="B215" s="25" t="n">
        <v>238.0419</v>
      </c>
      <c r="C215" s="26" t="n">
        <v>240.4562</v>
      </c>
      <c r="D215" s="26" t="n">
        <f aca="false">(A215 * $C$297) + $C$298</f>
        <v>240.570943594459</v>
      </c>
      <c r="E215" s="32" t="n">
        <f aca="false">D215-$D$3</f>
        <v>0.585402254055197</v>
      </c>
    </row>
    <row r="216" customFormat="false" ht="15.9" hidden="false" customHeight="false" outlineLevel="0" collapsed="false">
      <c r="A216" s="24" t="n">
        <v>43070</v>
      </c>
      <c r="B216" s="25" t="n">
        <v>237.4415</v>
      </c>
      <c r="C216" s="26" t="n">
        <v>240.4237</v>
      </c>
      <c r="D216" s="26" t="n">
        <f aca="false">(A216 * $C$297) + $C$298</f>
        <v>240.573664708128</v>
      </c>
      <c r="E216" s="32" t="n">
        <f aca="false">D216-$D$3</f>
        <v>0.588123367724478</v>
      </c>
    </row>
    <row r="217" customFormat="false" ht="15.9" hidden="false" customHeight="false" outlineLevel="0" collapsed="false">
      <c r="A217" s="24" t="n">
        <v>43101</v>
      </c>
      <c r="B217" s="25" t="n">
        <v>237.2865</v>
      </c>
      <c r="C217" s="26" t="n">
        <v>240.393</v>
      </c>
      <c r="D217" s="26" t="n">
        <f aca="false">(A217 * $C$297) + $C$298</f>
        <v>240.576476525586</v>
      </c>
      <c r="E217" s="32" t="n">
        <f aca="false">D217-$D$3</f>
        <v>0.590935185182758</v>
      </c>
    </row>
    <row r="218" customFormat="false" ht="15.9" hidden="false" customHeight="false" outlineLevel="0" collapsed="false">
      <c r="A218" s="24" t="n">
        <v>43132</v>
      </c>
      <c r="B218" s="25" t="n">
        <v>237.09</v>
      </c>
      <c r="C218" s="26" t="n">
        <v>240.3626</v>
      </c>
      <c r="D218" s="26" t="n">
        <f aca="false">(A218 * $C$297) + $C$298</f>
        <v>240.579288343045</v>
      </c>
      <c r="E218" s="32" t="n">
        <f aca="false">D218-$D$3</f>
        <v>0.593747002641038</v>
      </c>
    </row>
    <row r="219" customFormat="false" ht="15.9" hidden="false" customHeight="false" outlineLevel="0" collapsed="false">
      <c r="A219" s="24" t="n">
        <v>43160</v>
      </c>
      <c r="B219" s="25" t="n">
        <v>238.4017</v>
      </c>
      <c r="C219" s="26" t="n">
        <v>240.3332</v>
      </c>
      <c r="D219" s="26" t="n">
        <f aca="false">(A219 * $C$297) + $C$298</f>
        <v>240.581828049136</v>
      </c>
      <c r="E219" s="32" t="n">
        <f aca="false">D219-$D$3</f>
        <v>0.596286708732379</v>
      </c>
    </row>
    <row r="220" customFormat="false" ht="15.9" hidden="false" customHeight="false" outlineLevel="0" collapsed="false">
      <c r="A220" s="24" t="n">
        <v>43191</v>
      </c>
      <c r="B220" s="25" t="n">
        <v>239.2357</v>
      </c>
      <c r="C220" s="26" t="n">
        <v>240.3076</v>
      </c>
      <c r="D220" s="26" t="n">
        <f aca="false">(A220 * $C$297) + $C$298</f>
        <v>240.584639866594</v>
      </c>
      <c r="E220" s="32" t="n">
        <f aca="false">D220-$D$3</f>
        <v>0.599098526190659</v>
      </c>
    </row>
    <row r="221" customFormat="false" ht="15.9" hidden="false" customHeight="false" outlineLevel="0" collapsed="false">
      <c r="A221" s="24" t="n">
        <v>43221</v>
      </c>
      <c r="B221" s="25" t="n">
        <v>240.9375</v>
      </c>
      <c r="C221" s="26" t="n">
        <v>240.2901</v>
      </c>
      <c r="D221" s="26" t="n">
        <f aca="false">(A221 * $C$297) + $C$298</f>
        <v>240.587360980263</v>
      </c>
      <c r="E221" s="32" t="n">
        <f aca="false">D221-$D$3</f>
        <v>0.601819639859968</v>
      </c>
    </row>
    <row r="222" customFormat="false" ht="15.9" hidden="false" customHeight="false" outlineLevel="0" collapsed="false">
      <c r="A222" s="24" t="n">
        <v>43252</v>
      </c>
      <c r="B222" s="25" t="n">
        <v>243.3765</v>
      </c>
      <c r="C222" s="26" t="n">
        <v>240.2854</v>
      </c>
      <c r="D222" s="26" t="n">
        <f aca="false">(A222 * $C$297) + $C$298</f>
        <v>240.590172797722</v>
      </c>
      <c r="E222" s="32" t="n">
        <f aca="false">D222-$D$3</f>
        <v>0.60463145731822</v>
      </c>
    </row>
    <row r="223" customFormat="false" ht="15.9" hidden="false" customHeight="false" outlineLevel="0" collapsed="false">
      <c r="A223" s="24" t="n">
        <v>43282</v>
      </c>
      <c r="B223" s="25" t="n">
        <v>244.3967</v>
      </c>
      <c r="C223" s="26" t="n">
        <v>240.2958</v>
      </c>
      <c r="D223" s="26" t="n">
        <f aca="false">(A223 * $C$297) + $C$298</f>
        <v>240.592893911391</v>
      </c>
      <c r="E223" s="32" t="n">
        <f aca="false">D223-$D$3</f>
        <v>0.60735257098753</v>
      </c>
    </row>
    <row r="224" customFormat="false" ht="15.9" hidden="false" customHeight="false" outlineLevel="0" collapsed="false">
      <c r="A224" s="24" t="n">
        <v>43313</v>
      </c>
      <c r="B224" s="25" t="n">
        <v>243.9871</v>
      </c>
      <c r="C224" s="26" t="n">
        <v>240.3197</v>
      </c>
      <c r="D224" s="26" t="n">
        <f aca="false">(A224 * $C$297) + $C$298</f>
        <v>240.595705728849</v>
      </c>
      <c r="E224" s="32" t="n">
        <f aca="false">D224-$D$3</f>
        <v>0.61016438844581</v>
      </c>
    </row>
    <row r="225" customFormat="false" ht="15.9" hidden="false" customHeight="false" outlineLevel="0" collapsed="false">
      <c r="A225" s="24" t="n">
        <v>43344</v>
      </c>
      <c r="B225" s="25" t="n">
        <v>242.8217</v>
      </c>
      <c r="C225" s="26" t="n">
        <v>240.3512</v>
      </c>
      <c r="D225" s="26" t="n">
        <f aca="false">(A225 * $C$297) + $C$298</f>
        <v>240.598517546308</v>
      </c>
      <c r="E225" s="32" t="n">
        <f aca="false">D225-$D$3</f>
        <v>0.61297620590409</v>
      </c>
    </row>
    <row r="226" customFormat="false" ht="15.9" hidden="false" customHeight="false" outlineLevel="0" collapsed="false">
      <c r="A226" s="24" t="n">
        <v>43374</v>
      </c>
      <c r="B226" s="25" t="n">
        <v>240.2886</v>
      </c>
      <c r="C226" s="26" t="n">
        <v>240.3861</v>
      </c>
      <c r="D226" s="26" t="n">
        <f aca="false">(A226 * $C$297) + $C$298</f>
        <v>240.601238659977</v>
      </c>
      <c r="E226" s="32" t="n">
        <f aca="false">D226-$D$3</f>
        <v>0.615697319573371</v>
      </c>
    </row>
    <row r="227" customFormat="false" ht="15.9" hidden="false" customHeight="false" outlineLevel="0" collapsed="false">
      <c r="A227" s="24" t="n">
        <v>43405</v>
      </c>
      <c r="B227" s="25" t="n">
        <v>237.7935</v>
      </c>
      <c r="C227" s="26" t="n">
        <v>240.4214</v>
      </c>
      <c r="D227" s="26" t="n">
        <f aca="false">(A227 * $C$297) + $C$298</f>
        <v>240.604050477435</v>
      </c>
      <c r="E227" s="32" t="n">
        <f aca="false">D227-$D$3</f>
        <v>0.618509137031651</v>
      </c>
    </row>
    <row r="228" customFormat="false" ht="15.9" hidden="false" customHeight="false" outlineLevel="0" collapsed="false">
      <c r="A228" s="24" t="n">
        <v>43435</v>
      </c>
      <c r="B228" s="25" t="n">
        <v>237.1201</v>
      </c>
      <c r="C228" s="26" t="n">
        <v>240.4544</v>
      </c>
      <c r="D228" s="26" t="n">
        <f aca="false">(A228 * $C$297) + $C$298</f>
        <v>240.606771591104</v>
      </c>
      <c r="E228" s="32" t="n">
        <f aca="false">D228-$D$3</f>
        <v>0.621230250700961</v>
      </c>
    </row>
    <row r="229" customFormat="false" ht="15.9" hidden="false" customHeight="false" outlineLevel="0" collapsed="false">
      <c r="A229" s="24" t="n">
        <v>43466</v>
      </c>
      <c r="B229" s="25" t="n">
        <v>237.5393</v>
      </c>
      <c r="C229" s="26" t="n">
        <v>240.4851</v>
      </c>
      <c r="D229" s="26" t="n">
        <f aca="false">(A229 * $C$297) + $C$298</f>
        <v>240.609583408563</v>
      </c>
      <c r="E229" s="32" t="n">
        <f aca="false">D229-$D$3</f>
        <v>0.624042068159241</v>
      </c>
    </row>
    <row r="230" customFormat="false" ht="15.9" hidden="false" customHeight="false" outlineLevel="0" collapsed="false">
      <c r="A230" s="24" t="n">
        <v>43497</v>
      </c>
      <c r="B230" s="25" t="n">
        <v>238.3711</v>
      </c>
      <c r="C230" s="26" t="n">
        <v>240.517</v>
      </c>
      <c r="D230" s="26" t="n">
        <f aca="false">(A230 * $C$297) + $C$298</f>
        <v>240.612395226021</v>
      </c>
      <c r="E230" s="32" t="n">
        <f aca="false">D230-$D$3</f>
        <v>0.626853885617521</v>
      </c>
    </row>
    <row r="231" customFormat="false" ht="15.9" hidden="false" customHeight="false" outlineLevel="0" collapsed="false">
      <c r="A231" s="24" t="n">
        <v>43525</v>
      </c>
      <c r="B231" s="25" t="n">
        <v>238.9419</v>
      </c>
      <c r="C231" s="26" t="n">
        <v>240.5538</v>
      </c>
      <c r="D231" s="26" t="n">
        <f aca="false">(A231 * $C$297) + $C$298</f>
        <v>240.614934932112</v>
      </c>
      <c r="E231" s="32" t="n">
        <f aca="false">D231-$D$3</f>
        <v>0.629393591708862</v>
      </c>
    </row>
    <row r="232" customFormat="false" ht="15.9" hidden="false" customHeight="false" outlineLevel="0" collapsed="false">
      <c r="A232" s="24" t="n">
        <v>43556</v>
      </c>
      <c r="B232" s="25" t="n">
        <v>239.507</v>
      </c>
      <c r="C232" s="26" t="n">
        <v>240.5968</v>
      </c>
      <c r="D232" s="26" t="n">
        <f aca="false">(A232 * $C$297) + $C$298</f>
        <v>240.617746749571</v>
      </c>
      <c r="E232" s="32" t="n">
        <f aca="false">D232-$D$3</f>
        <v>0.632205409167142</v>
      </c>
    </row>
    <row r="233" customFormat="false" ht="15.9" hidden="false" customHeight="false" outlineLevel="0" collapsed="false">
      <c r="A233" s="24" t="n">
        <v>43586</v>
      </c>
      <c r="B233" s="25" t="n">
        <v>241.3296</v>
      </c>
      <c r="C233" s="26" t="n">
        <v>240.6449</v>
      </c>
      <c r="D233" s="26" t="n">
        <f aca="false">(A233 * $C$297) + $C$298</f>
        <v>240.62046786324</v>
      </c>
      <c r="E233" s="32" t="n">
        <f aca="false">D233-$D$3</f>
        <v>0.634926522836423</v>
      </c>
    </row>
    <row r="234" customFormat="false" ht="15.9" hidden="false" customHeight="false" outlineLevel="0" collapsed="false">
      <c r="A234" s="24" t="n">
        <v>43617</v>
      </c>
      <c r="B234" s="25" t="n">
        <v>242.8081</v>
      </c>
      <c r="C234" s="26" t="n">
        <v>240.6931</v>
      </c>
      <c r="D234" s="26" t="n">
        <f aca="false">(A234 * $C$297) + $C$298</f>
        <v>240.623279680698</v>
      </c>
      <c r="E234" s="32" t="n">
        <f aca="false">D234-$D$3</f>
        <v>0.637738340294703</v>
      </c>
    </row>
    <row r="235" customFormat="false" ht="15.9" hidden="false" customHeight="false" outlineLevel="0" collapsed="false">
      <c r="A235" s="24" t="n">
        <v>43647</v>
      </c>
      <c r="B235" s="25" t="n">
        <v>244.7867</v>
      </c>
      <c r="C235" s="26" t="n">
        <v>240.7383</v>
      </c>
      <c r="D235" s="26" t="n">
        <f aca="false">(A235 * $C$297) + $C$298</f>
        <v>240.626000794368</v>
      </c>
      <c r="E235" s="32" t="n">
        <f aca="false">D235-$D$3</f>
        <v>0.640459453964013</v>
      </c>
    </row>
    <row r="236" customFormat="false" ht="15.9" hidden="false" customHeight="false" outlineLevel="0" collapsed="false">
      <c r="A236" s="24" t="n">
        <v>43678</v>
      </c>
      <c r="B236" s="25" t="n">
        <v>244.9076</v>
      </c>
      <c r="C236" s="26" t="n">
        <v>240.7803</v>
      </c>
      <c r="D236" s="26" t="n">
        <f aca="false">(A236 * $C$297) + $C$298</f>
        <v>240.628812611826</v>
      </c>
      <c r="E236" s="32" t="n">
        <f aca="false">D236-$D$3</f>
        <v>0.643271271422293</v>
      </c>
    </row>
    <row r="237" customFormat="false" ht="15.9" hidden="false" customHeight="false" outlineLevel="0" collapsed="false">
      <c r="A237" s="24" t="n">
        <v>43709</v>
      </c>
      <c r="B237" s="25" t="n">
        <v>243.555</v>
      </c>
      <c r="C237" s="26" t="n">
        <v>240.8194</v>
      </c>
      <c r="D237" s="26" t="n">
        <f aca="false">(A237 * $C$297) + $C$298</f>
        <v>240.631624429284</v>
      </c>
      <c r="E237" s="32" t="n">
        <f aca="false">D237-$D$3</f>
        <v>0.646083088880545</v>
      </c>
    </row>
    <row r="238" customFormat="false" ht="15.9" hidden="false" customHeight="false" outlineLevel="0" collapsed="false">
      <c r="A238" s="24" t="n">
        <v>43739</v>
      </c>
      <c r="B238" s="25" t="n">
        <v>240.6618</v>
      </c>
      <c r="C238" s="26" t="n">
        <v>240.8537</v>
      </c>
      <c r="D238" s="26" t="n">
        <f aca="false">(A238 * $C$297) + $C$298</f>
        <v>240.634345542953</v>
      </c>
      <c r="E238" s="32" t="n">
        <f aca="false">D238-$D$3</f>
        <v>0.648804202549854</v>
      </c>
    </row>
    <row r="239" customFormat="false" ht="15.9" hidden="false" customHeight="false" outlineLevel="0" collapsed="false">
      <c r="A239" s="24" t="n">
        <v>43770</v>
      </c>
      <c r="B239" s="25" t="n">
        <v>238.3655</v>
      </c>
      <c r="C239" s="26" t="n">
        <v>240.8828</v>
      </c>
      <c r="D239" s="26" t="n">
        <f aca="false">(A239 * $C$297) + $C$298</f>
        <v>240.637157360412</v>
      </c>
      <c r="E239" s="32" t="n">
        <f aca="false">D239-$D$3</f>
        <v>0.651616020008134</v>
      </c>
    </row>
    <row r="240" customFormat="false" ht="15.9" hidden="false" customHeight="false" outlineLevel="0" collapsed="false">
      <c r="A240" s="24" t="n">
        <v>43800</v>
      </c>
      <c r="B240" s="25" t="n">
        <v>238.4224</v>
      </c>
      <c r="C240" s="26" t="n">
        <v>240.908</v>
      </c>
      <c r="D240" s="26" t="n">
        <f aca="false">(A240 * $C$297) + $C$298</f>
        <v>240.639878474081</v>
      </c>
      <c r="E240" s="32" t="n">
        <f aca="false">D240-$D$3</f>
        <v>0.654337133677444</v>
      </c>
    </row>
    <row r="241" customFormat="false" ht="15.9" hidden="false" customHeight="false" outlineLevel="0" collapsed="false">
      <c r="A241" s="24" t="n">
        <v>43831</v>
      </c>
      <c r="B241" s="25" t="n">
        <v>237.6793</v>
      </c>
      <c r="C241" s="26" t="n">
        <v>240.9297</v>
      </c>
      <c r="D241" s="26" t="n">
        <f aca="false">(A241 * $C$297) + $C$298</f>
        <v>240.642690291539</v>
      </c>
      <c r="E241" s="32" t="n">
        <f aca="false">D241-$D$3</f>
        <v>0.657148951135696</v>
      </c>
    </row>
    <row r="242" customFormat="false" ht="15.9" hidden="false" customHeight="false" outlineLevel="0" collapsed="false">
      <c r="A242" s="24" t="n">
        <v>43862</v>
      </c>
      <c r="B242" s="25" t="n">
        <v>239.0196</v>
      </c>
      <c r="C242" s="26" t="n">
        <v>240.9486</v>
      </c>
      <c r="D242" s="26" t="n">
        <f aca="false">(A242 * $C$297) + $C$298</f>
        <v>240.645502108997</v>
      </c>
      <c r="E242" s="32" t="n">
        <f aca="false">D242-$D$3</f>
        <v>0.659960768593976</v>
      </c>
    </row>
    <row r="243" customFormat="false" ht="15.9" hidden="false" customHeight="false" outlineLevel="0" collapsed="false">
      <c r="A243" s="24" t="n">
        <v>43891</v>
      </c>
      <c r="B243" s="25" t="n">
        <v>239.0242</v>
      </c>
      <c r="C243" s="26" t="n">
        <v>240.9631</v>
      </c>
      <c r="D243" s="26" t="n">
        <f aca="false">(A243 * $C$297) + $C$298</f>
        <v>240.648132518878</v>
      </c>
      <c r="E243" s="32" t="n">
        <f aca="false">D243-$D$3</f>
        <v>0.662591178474315</v>
      </c>
    </row>
    <row r="244" customFormat="false" ht="15.9" hidden="false" customHeight="false" outlineLevel="0" collapsed="false">
      <c r="A244" s="24" t="n">
        <v>43922</v>
      </c>
      <c r="B244" s="25" t="n">
        <v>239.7661</v>
      </c>
      <c r="C244" s="26" t="n">
        <v>240.9709</v>
      </c>
      <c r="D244" s="26" t="n">
        <f aca="false">(A244 * $C$297) + $C$298</f>
        <v>240.650944336336</v>
      </c>
      <c r="E244" s="32" t="n">
        <f aca="false">D244-$D$3</f>
        <v>0.665402995932567</v>
      </c>
    </row>
    <row r="245" customFormat="false" ht="15.9" hidden="false" customHeight="false" outlineLevel="0" collapsed="false">
      <c r="A245" s="24" t="n">
        <v>43952</v>
      </c>
      <c r="B245" s="25" t="n">
        <v>241.8646</v>
      </c>
      <c r="C245" s="26" t="n">
        <v>240.9712</v>
      </c>
      <c r="D245" s="26" t="n">
        <f aca="false">(A245 * $C$297) + $C$298</f>
        <v>240.653665450005</v>
      </c>
      <c r="E245" s="32" t="n">
        <f aca="false">D245-$D$3</f>
        <v>0.668124109601877</v>
      </c>
    </row>
    <row r="246" customFormat="false" ht="15.9" hidden="false" customHeight="false" outlineLevel="0" collapsed="false">
      <c r="A246" s="24" t="n">
        <v>43983</v>
      </c>
      <c r="B246" s="25" t="n">
        <v>243.7356</v>
      </c>
      <c r="C246" s="26" t="n">
        <v>240.9638</v>
      </c>
      <c r="D246" s="26" t="n">
        <f aca="false">(A246 * $C$297) + $C$298</f>
        <v>240.656477267464</v>
      </c>
      <c r="E246" s="32" t="n">
        <f aca="false">D246-$D$3</f>
        <v>0.670935927060157</v>
      </c>
    </row>
    <row r="247" customFormat="false" ht="15.9" hidden="false" customHeight="false" outlineLevel="0" collapsed="false">
      <c r="A247" s="24" t="n">
        <v>44013</v>
      </c>
      <c r="B247" s="25" t="n">
        <v>244.4554</v>
      </c>
      <c r="C247" s="26" t="n">
        <v>240.9451</v>
      </c>
      <c r="D247" s="26" t="n">
        <f aca="false">(A247 * $C$297) + $C$298</f>
        <v>240.659198381133</v>
      </c>
      <c r="E247" s="32" t="n">
        <f aca="false">D247-$D$3</f>
        <v>0.673657040729466</v>
      </c>
    </row>
    <row r="248" customFormat="false" ht="15.9" hidden="false" customHeight="false" outlineLevel="0" collapsed="false">
      <c r="A248" s="24" t="n">
        <v>44044</v>
      </c>
      <c r="B248" s="25" t="n">
        <v>244.8615</v>
      </c>
      <c r="C248" s="26" t="n">
        <v>240.912</v>
      </c>
      <c r="D248" s="26" t="n">
        <f aca="false">(A248 * $C$297) + $C$298</f>
        <v>240.662010198591</v>
      </c>
      <c r="E248" s="32" t="n">
        <f aca="false">D248-$D$3</f>
        <v>0.676468858187718</v>
      </c>
    </row>
    <row r="249" customFormat="false" ht="15.9" hidden="false" customHeight="false" outlineLevel="0" collapsed="false">
      <c r="A249" s="24" t="n">
        <v>44075</v>
      </c>
      <c r="B249" s="25" t="n">
        <v>243.488</v>
      </c>
      <c r="C249" s="26" t="n">
        <v>240.8647</v>
      </c>
      <c r="D249" s="26" t="n">
        <f aca="false">(A249 * $C$297) + $C$298</f>
        <v>240.664822016049</v>
      </c>
      <c r="E249" s="32" t="n">
        <f aca="false">D249-$D$3</f>
        <v>0.679280675645998</v>
      </c>
    </row>
    <row r="250" customFormat="false" ht="15.9" hidden="false" customHeight="false" outlineLevel="0" collapsed="false">
      <c r="A250" s="24" t="n">
        <v>44105</v>
      </c>
      <c r="B250" s="25" t="n">
        <v>240.7478</v>
      </c>
      <c r="C250" s="26" t="n">
        <v>240.8071</v>
      </c>
      <c r="D250" s="26" t="n">
        <f aca="false">(A250 * $C$297) + $C$298</f>
        <v>240.667543129719</v>
      </c>
      <c r="E250" s="32" t="n">
        <f aca="false">D250-$D$3</f>
        <v>0.682001789315308</v>
      </c>
    </row>
    <row r="251" customFormat="false" ht="15.9" hidden="false" customHeight="false" outlineLevel="0" collapsed="false">
      <c r="A251" s="24" t="n">
        <v>44136</v>
      </c>
      <c r="B251" s="25" t="n">
        <v>239.4091</v>
      </c>
      <c r="C251" s="26" t="n">
        <v>240.7455</v>
      </c>
      <c r="D251" s="26" t="n">
        <f aca="false">(A251 * $C$297) + $C$298</f>
        <v>240.670354947177</v>
      </c>
      <c r="E251" s="32" t="n">
        <f aca="false">D251-$D$3</f>
        <v>0.684813606773588</v>
      </c>
    </row>
    <row r="252" customFormat="false" ht="15.9" hidden="false" customHeight="false" outlineLevel="0" collapsed="false">
      <c r="A252" s="24" t="n">
        <v>44166</v>
      </c>
      <c r="B252" s="25" t="n">
        <v>237.8387</v>
      </c>
      <c r="C252" s="26" t="n">
        <v>240.683</v>
      </c>
      <c r="D252" s="26" t="n">
        <f aca="false">(A252 * $C$297) + $C$298</f>
        <v>240.673076060846</v>
      </c>
      <c r="E252" s="32" t="n">
        <f aca="false">D252-$D$3</f>
        <v>0.687534720442869</v>
      </c>
    </row>
    <row r="253" customFormat="false" ht="15.9" hidden="false" customHeight="false" outlineLevel="0" collapsed="false">
      <c r="A253" s="24" t="n">
        <v>44197</v>
      </c>
      <c r="B253" s="25" t="n">
        <v>237.5285</v>
      </c>
      <c r="C253" s="26" t="n">
        <v>240.6238</v>
      </c>
      <c r="D253" s="26" t="n">
        <f aca="false">(A253 * $C$297) + $C$298</f>
        <v>240.675887878305</v>
      </c>
      <c r="E253" s="32" t="n">
        <f aca="false">D253-$D$3</f>
        <v>0.690346537901149</v>
      </c>
    </row>
    <row r="254" customFormat="false" ht="15.9" hidden="false" customHeight="false" outlineLevel="0" collapsed="false">
      <c r="A254" s="24" t="n">
        <v>44228</v>
      </c>
      <c r="B254" s="25" t="n">
        <v>238.6315</v>
      </c>
      <c r="C254" s="26" t="n">
        <v>240.5699</v>
      </c>
      <c r="D254" s="26" t="n">
        <f aca="false">(A254 * $C$297) + $C$298</f>
        <v>240.678699695763</v>
      </c>
      <c r="E254" s="32" t="n">
        <f aca="false">D254-$D$3</f>
        <v>0.693158355359429</v>
      </c>
    </row>
    <row r="255" customFormat="false" ht="15.9" hidden="false" customHeight="false" outlineLevel="0" collapsed="false">
      <c r="A255" s="24" t="n">
        <v>44256</v>
      </c>
      <c r="B255" s="25" t="n">
        <v>238.408</v>
      </c>
      <c r="C255" s="26" t="n">
        <v>240.5226</v>
      </c>
      <c r="D255" s="26" t="n">
        <f aca="false">(A255 * $C$297) + $C$298</f>
        <v>240.681239401854</v>
      </c>
      <c r="E255" s="32" t="n">
        <f aca="false">D255-$D$3</f>
        <v>0.69569806145077</v>
      </c>
    </row>
    <row r="256" customFormat="false" ht="15.9" hidden="false" customHeight="false" outlineLevel="0" collapsed="false">
      <c r="A256" s="24" t="n">
        <v>44287</v>
      </c>
      <c r="B256" s="25" t="n">
        <v>238.6584</v>
      </c>
      <c r="C256" s="26" t="n">
        <v>240.4814</v>
      </c>
      <c r="D256" s="26" t="n">
        <f aca="false">(A256 * $C$297) + $C$298</f>
        <v>240.684051219313</v>
      </c>
      <c r="E256" s="32" t="n">
        <f aca="false">D256-$D$3</f>
        <v>0.69850987890905</v>
      </c>
    </row>
    <row r="257" customFormat="false" ht="15.9" hidden="false" customHeight="false" outlineLevel="0" collapsed="false">
      <c r="A257" s="24" t="n">
        <v>44317</v>
      </c>
      <c r="B257" s="25" t="n">
        <v>240.5741</v>
      </c>
      <c r="C257" s="26" t="n">
        <v>240.446</v>
      </c>
      <c r="D257" s="26" t="n">
        <f aca="false">(A257 * $C$297) + $C$298</f>
        <v>240.686772332982</v>
      </c>
      <c r="E257" s="32" t="n">
        <f aca="false">D257-$D$3</f>
        <v>0.70123099257836</v>
      </c>
    </row>
    <row r="258" customFormat="false" ht="15.9" hidden="false" customHeight="false" outlineLevel="0" collapsed="false">
      <c r="A258" s="24" t="n">
        <v>44348</v>
      </c>
      <c r="B258" s="25" t="n">
        <v>242.545</v>
      </c>
      <c r="C258" s="26" t="n">
        <v>240.4178</v>
      </c>
      <c r="D258" s="26" t="n">
        <f aca="false">(A258 * $C$297) + $C$298</f>
        <v>240.68958415044</v>
      </c>
      <c r="E258" s="32" t="n">
        <f aca="false">D258-$D$3</f>
        <v>0.704042810036611</v>
      </c>
    </row>
    <row r="259" customFormat="false" ht="15.9" hidden="false" customHeight="false" outlineLevel="0" collapsed="false">
      <c r="A259" s="24" t="n">
        <v>44378</v>
      </c>
      <c r="B259" s="25" t="n">
        <v>244.1013</v>
      </c>
      <c r="C259" s="26" t="n">
        <v>240.4044</v>
      </c>
      <c r="D259" s="26" t="n">
        <f aca="false">(A259 * $C$297) + $C$298</f>
        <v>240.692305264109</v>
      </c>
      <c r="E259" s="32" t="n">
        <f aca="false">D259-$D$3</f>
        <v>0.706763923705921</v>
      </c>
    </row>
    <row r="260" customFormat="false" ht="15.9" hidden="false" customHeight="false" outlineLevel="0" collapsed="false">
      <c r="A260" s="24" t="n">
        <v>44409</v>
      </c>
      <c r="B260" s="25" t="n">
        <v>244.6101</v>
      </c>
      <c r="C260" s="26" t="n">
        <v>240.4113</v>
      </c>
      <c r="D260" s="26" t="n">
        <f aca="false">(A260 * $C$297) + $C$298</f>
        <v>240.695117081568</v>
      </c>
      <c r="E260" s="32" t="n">
        <f aca="false">D260-$D$3</f>
        <v>0.709575741164201</v>
      </c>
    </row>
    <row r="261" customFormat="false" ht="15.9" hidden="false" customHeight="false" outlineLevel="0" collapsed="false">
      <c r="A261" s="24" t="n">
        <v>44440</v>
      </c>
      <c r="B261" s="25" t="n">
        <v>242.6115</v>
      </c>
      <c r="C261" s="26" t="n">
        <v>240.438</v>
      </c>
      <c r="D261" s="26" t="n">
        <f aca="false">(A261 * $C$297) + $C$298</f>
        <v>240.697928899026</v>
      </c>
      <c r="E261" s="32" t="n">
        <f aca="false">D261-$D$3</f>
        <v>0.712387558622481</v>
      </c>
    </row>
    <row r="262" customFormat="false" ht="15.9" hidden="false" customHeight="false" outlineLevel="0" collapsed="false">
      <c r="A262" s="24" t="n">
        <v>44470</v>
      </c>
      <c r="B262" s="25" t="n">
        <v>240.9554</v>
      </c>
      <c r="C262" s="26" t="n">
        <v>240.4789</v>
      </c>
      <c r="D262" s="26" t="n">
        <f aca="false">(A262 * $C$297) + $C$298</f>
        <v>240.700650012695</v>
      </c>
      <c r="E262" s="32" t="n">
        <f aca="false">D262-$D$3</f>
        <v>0.715108672291763</v>
      </c>
    </row>
    <row r="263" customFormat="false" ht="15.9" hidden="false" customHeight="false" outlineLevel="0" collapsed="false">
      <c r="A263" s="24" t="n">
        <v>44501</v>
      </c>
      <c r="B263" s="25" t="n">
        <v>238.2724</v>
      </c>
      <c r="C263" s="26" t="n">
        <v>240.5229</v>
      </c>
      <c r="D263" s="26" t="n">
        <f aca="false">(A263 * $C$297) + $C$298</f>
        <v>240.703461830154</v>
      </c>
      <c r="E263" s="32" t="n">
        <f aca="false">D263-$D$3</f>
        <v>0.717920489750043</v>
      </c>
    </row>
    <row r="264" customFormat="false" ht="15.9" hidden="false" customHeight="false" outlineLevel="0" collapsed="false">
      <c r="A264" s="24" t="n">
        <v>44531</v>
      </c>
      <c r="B264" s="25" t="n">
        <v>237.4099</v>
      </c>
      <c r="C264" s="26" t="n">
        <v>240.5616</v>
      </c>
      <c r="D264" s="26" t="n">
        <f aca="false">(A264 * $C$297) + $C$298</f>
        <v>240.706182943823</v>
      </c>
      <c r="E264" s="32" t="n">
        <f aca="false">D264-$D$3</f>
        <v>0.720641603419352</v>
      </c>
    </row>
    <row r="265" customFormat="false" ht="15.9" hidden="false" customHeight="false" outlineLevel="0" collapsed="false">
      <c r="A265" s="24" t="n">
        <v>44562</v>
      </c>
      <c r="B265" s="25" t="n">
        <v>237.3957</v>
      </c>
      <c r="C265" s="26" t="n">
        <v>240.5903</v>
      </c>
      <c r="D265" s="26" t="n">
        <f aca="false">(A265 * $C$297) + $C$298</f>
        <v>240.708994761281</v>
      </c>
      <c r="E265" s="32" t="n">
        <f aca="false">D265-$D$3</f>
        <v>0.723453420877632</v>
      </c>
    </row>
    <row r="266" customFormat="false" ht="15.9" hidden="false" customHeight="false" outlineLevel="0" collapsed="false">
      <c r="A266" s="24" t="n">
        <v>44593</v>
      </c>
      <c r="B266" s="25" t="n">
        <v>238.7799</v>
      </c>
      <c r="C266" s="26" t="n">
        <v>240.6078</v>
      </c>
      <c r="D266" s="26" t="n">
        <f aca="false">(A266 * $C$297) + $C$298</f>
        <v>240.711806578739</v>
      </c>
      <c r="E266" s="32" t="n">
        <f aca="false">D266-$D$3</f>
        <v>0.726265238335913</v>
      </c>
    </row>
    <row r="267" customFormat="false" ht="15.9" hidden="false" customHeight="false" outlineLevel="0" collapsed="false">
      <c r="A267" s="24" t="n">
        <v>44621</v>
      </c>
      <c r="B267" s="25" t="n">
        <v>238.5701</v>
      </c>
      <c r="C267" s="26" t="n">
        <v>240.6169</v>
      </c>
      <c r="D267" s="26" t="n">
        <f aca="false">(A267 * $C$297) + $C$298</f>
        <v>240.714346284831</v>
      </c>
      <c r="E267" s="32" t="n">
        <f aca="false">D267-$D$3</f>
        <v>0.728804944427253</v>
      </c>
    </row>
    <row r="268" customFormat="false" ht="15.9" hidden="false" customHeight="false" outlineLevel="0" collapsed="false">
      <c r="A268" s="24" t="n">
        <v>44652</v>
      </c>
      <c r="B268" s="25" t="n">
        <v>240.0792</v>
      </c>
      <c r="C268" s="26" t="n">
        <v>240.6226</v>
      </c>
      <c r="D268" s="26" t="n">
        <f aca="false">(A268 * $C$297) + $C$298</f>
        <v>240.717158102289</v>
      </c>
      <c r="E268" s="32" t="n">
        <f aca="false">D268-$D$3</f>
        <v>0.731616761885533</v>
      </c>
    </row>
    <row r="269" customFormat="false" ht="15.9" hidden="false" customHeight="false" outlineLevel="0" collapsed="false">
      <c r="A269" s="24" t="n">
        <v>44682</v>
      </c>
      <c r="B269" s="25" t="n">
        <v>241.5034</v>
      </c>
      <c r="C269" s="26" t="n">
        <v>240.628</v>
      </c>
      <c r="D269" s="26" t="n">
        <f aca="false">(A269 * $C$297) + $C$298</f>
        <v>240.719879215958</v>
      </c>
      <c r="E269" s="32" t="n">
        <f aca="false">D269-$D$3</f>
        <v>0.734337875554814</v>
      </c>
    </row>
    <row r="270" customFormat="false" ht="15.9" hidden="false" customHeight="false" outlineLevel="0" collapsed="false">
      <c r="A270" s="24" t="n">
        <v>44713</v>
      </c>
      <c r="B270" s="25" t="n">
        <v>243.1033</v>
      </c>
      <c r="C270" s="26" t="n">
        <v>240.6346</v>
      </c>
      <c r="D270" s="26" t="n">
        <f aca="false">(A270 * $C$297) + $C$298</f>
        <v>240.722691033417</v>
      </c>
      <c r="E270" s="32" t="n">
        <f aca="false">D270-$D$3</f>
        <v>0.737149693013095</v>
      </c>
    </row>
    <row r="271" customFormat="false" ht="15.9" hidden="false" customHeight="false" outlineLevel="0" collapsed="false">
      <c r="A271" s="24" t="n">
        <v>44743</v>
      </c>
      <c r="B271" s="25" t="n">
        <v>244.7926</v>
      </c>
      <c r="C271" s="26" t="n">
        <v>240.6395</v>
      </c>
      <c r="D271" s="26" t="n">
        <f aca="false">(A271 * $C$297) + $C$298</f>
        <v>240.725412147086</v>
      </c>
      <c r="E271" s="32" t="n">
        <f aca="false">D271-$D$3</f>
        <v>0.739870806682404</v>
      </c>
    </row>
    <row r="272" customFormat="false" ht="15.9" hidden="false" customHeight="false" outlineLevel="0" collapsed="false">
      <c r="A272" s="24" t="n">
        <v>44774</v>
      </c>
      <c r="B272" s="25" t="n">
        <v>243.9622</v>
      </c>
      <c r="C272" s="26" t="n">
        <v>240.6389</v>
      </c>
      <c r="D272" s="26" t="n">
        <f aca="false">(A272 * $C$297) + $C$298</f>
        <v>240.728223964544</v>
      </c>
      <c r="E272" s="32" t="n">
        <f aca="false">D272-$D$3</f>
        <v>0.742682624140684</v>
      </c>
    </row>
    <row r="273" customFormat="false" ht="15.9" hidden="false" customHeight="false" outlineLevel="0" collapsed="false">
      <c r="A273" s="24" t="n">
        <v>44805</v>
      </c>
      <c r="B273" s="25" t="n">
        <v>242.9643</v>
      </c>
      <c r="C273" s="26" t="n">
        <v>240.6345</v>
      </c>
      <c r="D273" s="26" t="n">
        <f aca="false">(A273 * $C$297) + $C$298</f>
        <v>240.731035782002</v>
      </c>
      <c r="E273" s="32" t="n">
        <f aca="false">D273-$D$3</f>
        <v>0.745494441598936</v>
      </c>
    </row>
    <row r="274" customFormat="false" ht="15.9" hidden="false" customHeight="false" outlineLevel="0" collapsed="false">
      <c r="A274" s="24" t="n">
        <v>44835</v>
      </c>
      <c r="B274" s="25" t="n">
        <v>240.6702</v>
      </c>
      <c r="C274" s="26" t="n">
        <v>240.63</v>
      </c>
      <c r="D274" s="26" t="n">
        <f aca="false">(A274 * $C$297) + $C$298</f>
        <v>240.733756895672</v>
      </c>
      <c r="E274" s="32" t="n">
        <f aca="false">D274-$D$3</f>
        <v>0.748215555268246</v>
      </c>
    </row>
    <row r="275" customFormat="false" ht="15.9" hidden="false" customHeight="false" outlineLevel="0" collapsed="false">
      <c r="A275" s="24" t="n">
        <v>44866</v>
      </c>
      <c r="B275" s="25" t="n">
        <v>238.4751</v>
      </c>
      <c r="C275" s="26" t="n">
        <v>240.6332</v>
      </c>
      <c r="D275" s="26" t="n">
        <f aca="false">(A275 * $C$297) + $C$298</f>
        <v>240.73656871313</v>
      </c>
      <c r="E275" s="32" t="n">
        <f aca="false">D275-$D$3</f>
        <v>0.751027372726526</v>
      </c>
    </row>
    <row r="276" customFormat="false" ht="15.9" hidden="false" customHeight="false" outlineLevel="0" collapsed="false">
      <c r="A276" s="24" t="n">
        <v>44896</v>
      </c>
      <c r="B276" s="25" t="n">
        <v>237.294</v>
      </c>
      <c r="C276" s="26" t="n">
        <v>240.6523</v>
      </c>
      <c r="D276" s="26" t="n">
        <f aca="false">(A276 * $C$297) + $C$298</f>
        <v>240.739289826799</v>
      </c>
      <c r="E276" s="32" t="n">
        <f aca="false">D276-$D$3</f>
        <v>0.753748486395807</v>
      </c>
    </row>
    <row r="277" customFormat="false" ht="15.9" hidden="false" customHeight="false" outlineLevel="0" collapsed="false">
      <c r="A277" s="24" t="n">
        <v>44927</v>
      </c>
      <c r="B277" s="25" t="n">
        <v>238.1739</v>
      </c>
      <c r="C277" s="26" t="n">
        <v>240.6942</v>
      </c>
      <c r="D277" s="26" t="n">
        <f aca="false">(A277 * $C$297) + $C$298</f>
        <v>240.742101644258</v>
      </c>
      <c r="E277" s="32" t="n">
        <f aca="false">D277-$D$3</f>
        <v>0.756560303854087</v>
      </c>
    </row>
    <row r="278" customFormat="false" ht="15.9" hidden="false" customHeight="false" outlineLevel="0" collapsed="false">
      <c r="A278" s="24" t="n">
        <v>44958</v>
      </c>
      <c r="B278" s="25" t="n">
        <v>238.4097</v>
      </c>
      <c r="C278" s="26" t="n">
        <v>240.7946</v>
      </c>
      <c r="D278" s="26" t="n">
        <f aca="false">(A278 * $C$297) + $C$298</f>
        <v>240.744913461716</v>
      </c>
      <c r="E278" s="32" t="n">
        <f aca="false">D278-$D$3</f>
        <v>0.759372121312367</v>
      </c>
    </row>
    <row r="279" customFormat="false" ht="15.9" hidden="false" customHeight="false" outlineLevel="0" collapsed="false">
      <c r="A279" s="24" t="n">
        <v>44986</v>
      </c>
      <c r="B279" s="25" t="n">
        <v>238.8417</v>
      </c>
      <c r="C279" s="26" t="n">
        <v>240.8935</v>
      </c>
      <c r="D279" s="26" t="n">
        <f aca="false">(A279 * $C$297) + $C$298</f>
        <v>240.747453167807</v>
      </c>
      <c r="E279" s="32" t="n">
        <f aca="false">D279-$D$3</f>
        <v>0.761911827403708</v>
      </c>
    </row>
    <row r="280" customFormat="false" ht="15.9" hidden="false" customHeight="false" outlineLevel="0" collapsed="false">
      <c r="A280" s="24" t="n">
        <v>45017</v>
      </c>
      <c r="B280" s="25" t="n">
        <v>238.8169</v>
      </c>
      <c r="C280" s="26" t="n">
        <v>240.9902</v>
      </c>
      <c r="D280" s="26" t="n">
        <f aca="false">(A280 * $C$297) + $C$298</f>
        <v>240.750264985265</v>
      </c>
      <c r="E280" s="32" t="n">
        <f aca="false">D280-$D$3</f>
        <v>0.764723644861988</v>
      </c>
    </row>
    <row r="281" customFormat="false" ht="15.9" hidden="false" customHeight="false" outlineLevel="0" collapsed="false">
      <c r="A281" s="24" t="n">
        <v>45047</v>
      </c>
      <c r="B281" s="25" t="n">
        <v>240.0885</v>
      </c>
      <c r="C281" s="26" t="n">
        <v>241.0867</v>
      </c>
      <c r="D281" s="26" t="n">
        <f aca="false">(A281 * $C$297) + $C$298</f>
        <v>240.752986098935</v>
      </c>
      <c r="E281" s="32" t="n">
        <f aca="false">D281-$D$3</f>
        <v>0.767444758531298</v>
      </c>
    </row>
    <row r="282" customFormat="false" ht="15.9" hidden="false" customHeight="false" outlineLevel="0" collapsed="false">
      <c r="A282" s="24" t="n">
        <v>45078</v>
      </c>
      <c r="B282" s="25" t="n">
        <v>243.9135</v>
      </c>
      <c r="C282" s="26" t="n">
        <v>241.1842</v>
      </c>
      <c r="D282" s="26" t="n">
        <f aca="false">(A282 * $C$297) + $C$298</f>
        <v>240.755797916393</v>
      </c>
      <c r="E282" s="32" t="n">
        <f aca="false">D282-$D$3</f>
        <v>0.770256575989578</v>
      </c>
    </row>
    <row r="283" customFormat="false" ht="15.9" hidden="false" customHeight="false" outlineLevel="0" collapsed="false">
      <c r="A283" s="24" t="n">
        <v>45108</v>
      </c>
      <c r="B283" s="25" t="n">
        <v>245.5898</v>
      </c>
      <c r="C283" s="26" t="n">
        <v>241.2834</v>
      </c>
      <c r="D283" s="26" t="n">
        <f aca="false">(A283 * $C$297) + $C$298</f>
        <v>240.758519030062</v>
      </c>
      <c r="E283" s="32" t="n">
        <f aca="false">D283-$D$3</f>
        <v>0.772977689658859</v>
      </c>
    </row>
    <row r="284" customFormat="false" ht="15.9" hidden="false" customHeight="false" outlineLevel="0" collapsed="false">
      <c r="A284" s="24" t="n">
        <v>45139</v>
      </c>
      <c r="B284" s="25" t="n">
        <v>246.0125</v>
      </c>
      <c r="C284" s="26" t="n">
        <v>241.385</v>
      </c>
      <c r="D284" s="26" t="n">
        <f aca="false">(A284 * $C$297) + $C$298</f>
        <v>240.761330847521</v>
      </c>
      <c r="E284" s="32" t="n">
        <f aca="false">D284-$D$3</f>
        <v>0.775789507117139</v>
      </c>
    </row>
    <row r="285" customFormat="false" ht="15.9" hidden="false" customHeight="false" outlineLevel="0" collapsed="false">
      <c r="A285" s="24" t="n">
        <v>45170</v>
      </c>
      <c r="B285" s="25" t="n">
        <v>244.6042</v>
      </c>
      <c r="C285" s="26" t="n">
        <v>241.489</v>
      </c>
      <c r="D285" s="26" t="n">
        <f aca="false">(A285 * $C$297) + $C$298</f>
        <v>240.764142664979</v>
      </c>
      <c r="E285" s="32" t="n">
        <f aca="false">D285-$D$3</f>
        <v>0.778601324575419</v>
      </c>
    </row>
    <row r="286" customFormat="false" ht="15.9" hidden="false" customHeight="false" outlineLevel="0" collapsed="false">
      <c r="A286" s="24" t="n">
        <v>45200</v>
      </c>
      <c r="B286" s="25" t="n">
        <v>242.5278</v>
      </c>
      <c r="C286" s="26" t="n">
        <v>241.5952</v>
      </c>
      <c r="D286" s="26" t="n">
        <f aca="false">(A286 * $C$297) + $C$298</f>
        <v>240.766863778648</v>
      </c>
      <c r="E286" s="32" t="n">
        <f aca="false">D286-$D$3</f>
        <v>0.781322438244729</v>
      </c>
    </row>
    <row r="287" customFormat="false" ht="15.9" hidden="false" customHeight="false" outlineLevel="0" collapsed="false">
      <c r="A287" s="24" t="n">
        <v>45231</v>
      </c>
      <c r="B287" s="25" t="n">
        <v>239.2971</v>
      </c>
      <c r="C287" s="26" t="n">
        <v>241.7033</v>
      </c>
      <c r="D287" s="26" t="n">
        <f aca="false">(A287 * $C$297) + $C$298</f>
        <v>240.769675596106</v>
      </c>
      <c r="E287" s="32" t="n">
        <f aca="false">D287-$D$3</f>
        <v>0.78413425570298</v>
      </c>
    </row>
    <row r="288" customFormat="false" ht="15.9" hidden="false" customHeight="false" outlineLevel="0" collapsed="false">
      <c r="A288" s="24" t="n">
        <v>45261</v>
      </c>
      <c r="B288" s="25" t="n">
        <v>238.2588</v>
      </c>
      <c r="C288" s="26" t="n">
        <v>241.8127</v>
      </c>
      <c r="D288" s="26" t="n">
        <f aca="false">(A288 * $C$297) + $C$298</f>
        <v>240.772396709776</v>
      </c>
      <c r="E288" s="32" t="n">
        <f aca="false">D288-$D$3</f>
        <v>0.78685536937229</v>
      </c>
    </row>
    <row r="292" s="3" customFormat="true" ht="15" hidden="false" customHeight="false" outlineLevel="0" collapsed="false">
      <c r="A292" s="18" t="s">
        <v>48</v>
      </c>
      <c r="B292" s="18"/>
      <c r="C292" s="26" t="n">
        <f aca="false">AVERAGE(C3:C288)</f>
        <v>240.379004545454</v>
      </c>
      <c r="D292" s="26" t="n">
        <f aca="false">AVERAGE(D3:D288)</f>
        <v>240.379004545455</v>
      </c>
    </row>
    <row r="293" s="3" customFormat="true" ht="15" hidden="false" customHeight="false" outlineLevel="0" collapsed="false">
      <c r="A293" s="18" t="s">
        <v>49</v>
      </c>
      <c r="B293" s="18"/>
      <c r="C293" s="26" t="n">
        <f aca="false">MAX(C3:C288)</f>
        <v>241.8127</v>
      </c>
      <c r="D293" s="26" t="n">
        <f aca="false">MAX(D3:D288)</f>
        <v>240.772396709776</v>
      </c>
    </row>
    <row r="294" s="3" customFormat="true" ht="15" hidden="false" customHeight="false" outlineLevel="0" collapsed="false">
      <c r="A294" s="18" t="s">
        <v>50</v>
      </c>
      <c r="B294" s="18"/>
      <c r="C294" s="26" t="n">
        <f aca="false">MIN(C3:C288)</f>
        <v>239.7625</v>
      </c>
      <c r="D294" s="26" t="n">
        <f aca="false">MIN(D3:D288)</f>
        <v>239.985541340403</v>
      </c>
    </row>
    <row r="295" s="3" customFormat="true" ht="15" hidden="false" customHeight="false" outlineLevel="0" collapsed="false">
      <c r="A295" s="18" t="s">
        <v>3</v>
      </c>
      <c r="B295" s="18"/>
      <c r="C295" s="26" t="n">
        <f aca="false">C293-C294</f>
        <v>2.05020000000002</v>
      </c>
      <c r="D295" s="26" t="n">
        <f aca="false">D293-D294</f>
        <v>0.78685536937229</v>
      </c>
    </row>
    <row r="296" s="3" customFormat="true" ht="15" hidden="false" customHeight="false" outlineLevel="0" collapsed="false">
      <c r="A296" s="18"/>
      <c r="B296" s="18"/>
    </row>
    <row r="297" s="3" customFormat="true" ht="15" hidden="false" customHeight="false" outlineLevel="0" collapsed="false">
      <c r="A297" s="18" t="s">
        <v>55</v>
      </c>
      <c r="B297" s="18"/>
      <c r="C297" s="3" t="n">
        <f aca="false">INDEX(LINEST(C3:C288,A3:A288),1)</f>
        <v>9.0703788976634E-005</v>
      </c>
    </row>
    <row r="298" s="3" customFormat="true" ht="15" hidden="false" customHeight="false" outlineLevel="0" collapsed="false">
      <c r="A298" s="18" t="s">
        <v>56</v>
      </c>
      <c r="B298" s="18"/>
      <c r="C298" s="3" t="n">
        <f aca="false">INDEX(LINEST(C3:C288,A3:A288),2)</f>
        <v>236.667052516904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" activeCellId="0" sqref="B1"/>
    </sheetView>
  </sheetViews>
  <sheetFormatPr defaultRowHeight="15"/>
  <cols>
    <col collapsed="false" hidden="false" max="1" min="1" style="3" width="11.5204081632653"/>
    <col collapsed="false" hidden="false" max="2" min="2" style="18" width="11.5204081632653"/>
    <col collapsed="false" hidden="false" max="3" min="3" style="0" width="18.9234693877551"/>
    <col collapsed="false" hidden="false" max="1025" min="4" style="0" width="11.5204081632653"/>
  </cols>
  <sheetData>
    <row r="1" customFormat="false" ht="15" hidden="false" customHeight="false" outlineLevel="0" collapsed="false">
      <c r="B1" s="27" t="s">
        <v>23</v>
      </c>
      <c r="C1" s="27"/>
      <c r="D1" s="27"/>
      <c r="E1" s="27"/>
    </row>
    <row r="2" customFormat="false" ht="15.9" hidden="false" customHeight="false" outlineLevel="0" collapsed="false">
      <c r="A2" s="8" t="s">
        <v>43</v>
      </c>
      <c r="B2" s="33" t="s">
        <v>44</v>
      </c>
      <c r="C2" s="20" t="s">
        <v>45</v>
      </c>
      <c r="D2" s="20" t="s">
        <v>46</v>
      </c>
    </row>
    <row r="3" customFormat="false" ht="15.9" hidden="false" customHeight="false" outlineLevel="0" collapsed="false">
      <c r="A3" s="28" t="n">
        <v>36586</v>
      </c>
      <c r="B3" s="25" t="n">
        <v>391.5732</v>
      </c>
      <c r="C3" s="26" t="n">
        <v>395.999</v>
      </c>
      <c r="D3" s="26" t="n">
        <f aca="false">(A3 * $C$297) + $C$298</f>
        <v>396.873408250684</v>
      </c>
    </row>
    <row r="4" customFormat="false" ht="15.9" hidden="false" customHeight="false" outlineLevel="0" collapsed="false">
      <c r="A4" s="28" t="n">
        <v>36617</v>
      </c>
      <c r="B4" s="25" t="n">
        <v>396.7541</v>
      </c>
      <c r="C4" s="26" t="n">
        <v>396.0644</v>
      </c>
      <c r="D4" s="26" t="n">
        <f aca="false">(A4 * $C$297) + $C$298</f>
        <v>396.885543815035</v>
      </c>
    </row>
    <row r="5" customFormat="false" ht="15.9" hidden="false" customHeight="false" outlineLevel="0" collapsed="false">
      <c r="A5" s="28" t="n">
        <v>36647</v>
      </c>
      <c r="B5" s="25" t="n">
        <v>400.988</v>
      </c>
      <c r="C5" s="26" t="n">
        <v>396.1307</v>
      </c>
      <c r="D5" s="26" t="n">
        <f aca="false">(A5 * $C$297) + $C$298</f>
        <v>396.897287909568</v>
      </c>
    </row>
    <row r="6" customFormat="false" ht="15.9" hidden="false" customHeight="false" outlineLevel="0" collapsed="false">
      <c r="A6" s="28" t="n">
        <v>36678</v>
      </c>
      <c r="B6" s="25" t="n">
        <v>404.5341</v>
      </c>
      <c r="C6" s="26" t="n">
        <v>396.1975</v>
      </c>
      <c r="D6" s="26" t="n">
        <f aca="false">(A6 * $C$297) + $C$298</f>
        <v>396.909423473919</v>
      </c>
    </row>
    <row r="7" customFormat="false" ht="15.9" hidden="false" customHeight="false" outlineLevel="0" collapsed="false">
      <c r="A7" s="28" t="n">
        <v>36708</v>
      </c>
      <c r="B7" s="25" t="n">
        <v>405.6857</v>
      </c>
      <c r="C7" s="26" t="n">
        <v>396.2648</v>
      </c>
      <c r="D7" s="26" t="n">
        <f aca="false">(A7 * $C$297) + $C$298</f>
        <v>396.921167568452</v>
      </c>
    </row>
    <row r="8" customFormat="false" ht="15.9" hidden="false" customHeight="false" outlineLevel="0" collapsed="false">
      <c r="A8" s="28" t="n">
        <v>36739</v>
      </c>
      <c r="B8" s="25" t="n">
        <v>405.5524</v>
      </c>
      <c r="C8" s="26" t="n">
        <v>396.3327</v>
      </c>
      <c r="D8" s="26" t="n">
        <f aca="false">(A8 * $C$297) + $C$298</f>
        <v>396.933303132803</v>
      </c>
    </row>
    <row r="9" customFormat="false" ht="15.9" hidden="false" customHeight="false" outlineLevel="0" collapsed="false">
      <c r="A9" s="28" t="n">
        <v>36770</v>
      </c>
      <c r="B9" s="25" t="n">
        <v>402.044</v>
      </c>
      <c r="C9" s="26" t="n">
        <v>396.4013</v>
      </c>
      <c r="D9" s="26" t="n">
        <f aca="false">(A9 * $C$297) + $C$298</f>
        <v>396.945438697153</v>
      </c>
    </row>
    <row r="10" customFormat="false" ht="15.9" hidden="false" customHeight="false" outlineLevel="0" collapsed="false">
      <c r="A10" s="28" t="n">
        <v>36800</v>
      </c>
      <c r="B10" s="25" t="n">
        <v>396.4053</v>
      </c>
      <c r="C10" s="26" t="n">
        <v>396.4709</v>
      </c>
      <c r="D10" s="26" t="n">
        <f aca="false">(A10 * $C$297) + $C$298</f>
        <v>396.957182791686</v>
      </c>
    </row>
    <row r="11" customFormat="false" ht="15.9" hidden="false" customHeight="false" outlineLevel="0" collapsed="false">
      <c r="A11" s="28" t="n">
        <v>36831</v>
      </c>
      <c r="B11" s="25" t="n">
        <v>390.9009</v>
      </c>
      <c r="C11" s="26" t="n">
        <v>396.5416</v>
      </c>
      <c r="D11" s="26" t="n">
        <f aca="false">(A11 * $C$297) + $C$298</f>
        <v>396.969318356037</v>
      </c>
    </row>
    <row r="12" customFormat="false" ht="15.9" hidden="false" customHeight="false" outlineLevel="0" collapsed="false">
      <c r="A12" s="28" t="n">
        <v>36861</v>
      </c>
      <c r="B12" s="25" t="n">
        <v>387.4723</v>
      </c>
      <c r="C12" s="26" t="n">
        <v>396.6135</v>
      </c>
      <c r="D12" s="26" t="n">
        <f aca="false">(A12 * $C$297) + $C$298</f>
        <v>396.98106245057</v>
      </c>
    </row>
    <row r="13" customFormat="false" ht="15.9" hidden="false" customHeight="false" outlineLevel="0" collapsed="false">
      <c r="A13" s="28" t="n">
        <v>36892</v>
      </c>
      <c r="B13" s="25" t="n">
        <v>386.8837</v>
      </c>
      <c r="C13" s="26" t="n">
        <v>396.687</v>
      </c>
      <c r="D13" s="26" t="n">
        <f aca="false">(A13 * $C$297) + $C$298</f>
        <v>396.993198014921</v>
      </c>
    </row>
    <row r="14" customFormat="false" ht="15.9" hidden="false" customHeight="false" outlineLevel="0" collapsed="false">
      <c r="A14" s="28" t="n">
        <v>36923</v>
      </c>
      <c r="B14" s="25" t="n">
        <v>387.9629</v>
      </c>
      <c r="C14" s="26" t="n">
        <v>396.7645</v>
      </c>
      <c r="D14" s="26" t="n">
        <f aca="false">(A14 * $C$297) + $C$298</f>
        <v>397.005333579272</v>
      </c>
    </row>
    <row r="15" customFormat="false" ht="15.9" hidden="false" customHeight="false" outlineLevel="0" collapsed="false">
      <c r="A15" s="28" t="n">
        <v>36951</v>
      </c>
      <c r="B15" s="25" t="n">
        <v>391.9211</v>
      </c>
      <c r="C15" s="26" t="n">
        <v>396.8483</v>
      </c>
      <c r="D15" s="26" t="n">
        <f aca="false">(A15 * $C$297) + $C$298</f>
        <v>397.016294734169</v>
      </c>
    </row>
    <row r="16" customFormat="false" ht="15.9" hidden="false" customHeight="false" outlineLevel="0" collapsed="false">
      <c r="A16" s="28" t="n">
        <v>36982</v>
      </c>
      <c r="B16" s="25" t="n">
        <v>396.6767</v>
      </c>
      <c r="C16" s="26" t="n">
        <v>396.9315</v>
      </c>
      <c r="D16" s="26" t="n">
        <f aca="false">(A16 * $C$297) + $C$298</f>
        <v>397.02843029852</v>
      </c>
    </row>
    <row r="17" customFormat="false" ht="15.9" hidden="false" customHeight="false" outlineLevel="0" collapsed="false">
      <c r="A17" s="28" t="n">
        <v>37012</v>
      </c>
      <c r="B17" s="25" t="n">
        <v>402.4577</v>
      </c>
      <c r="C17" s="26" t="n">
        <v>397.0159</v>
      </c>
      <c r="D17" s="26" t="n">
        <f aca="false">(A17 * $C$297) + $C$298</f>
        <v>397.040174393053</v>
      </c>
    </row>
    <row r="18" customFormat="false" ht="15.9" hidden="false" customHeight="false" outlineLevel="0" collapsed="false">
      <c r="A18" s="28" t="n">
        <v>37043</v>
      </c>
      <c r="B18" s="25" t="n">
        <v>405.606</v>
      </c>
      <c r="C18" s="26" t="n">
        <v>397.1045</v>
      </c>
      <c r="D18" s="26" t="n">
        <f aca="false">(A18 * $C$297) + $C$298</f>
        <v>397.052309957404</v>
      </c>
    </row>
    <row r="19" customFormat="false" ht="15.9" hidden="false" customHeight="false" outlineLevel="0" collapsed="false">
      <c r="A19" s="28" t="n">
        <v>37073</v>
      </c>
      <c r="B19" s="25" t="n">
        <v>407.0846</v>
      </c>
      <c r="C19" s="26" t="n">
        <v>397.1969</v>
      </c>
      <c r="D19" s="26" t="n">
        <f aca="false">(A19 * $C$297) + $C$298</f>
        <v>397.064054051937</v>
      </c>
    </row>
    <row r="20" customFormat="false" ht="15.9" hidden="false" customHeight="false" outlineLevel="0" collapsed="false">
      <c r="A20" s="28" t="n">
        <v>37104</v>
      </c>
      <c r="B20" s="25" t="n">
        <v>406.0869</v>
      </c>
      <c r="C20" s="26" t="n">
        <v>397.2901</v>
      </c>
      <c r="D20" s="26" t="n">
        <f aca="false">(A20 * $C$297) + $C$298</f>
        <v>397.076189616287</v>
      </c>
    </row>
    <row r="21" customFormat="false" ht="15.9" hidden="false" customHeight="false" outlineLevel="0" collapsed="false">
      <c r="A21" s="28" t="n">
        <v>37135</v>
      </c>
      <c r="B21" s="25" t="n">
        <v>402.6107</v>
      </c>
      <c r="C21" s="26" t="n">
        <v>397.3801</v>
      </c>
      <c r="D21" s="26" t="n">
        <f aca="false">(A21 * $C$297) + $C$298</f>
        <v>397.088325180638</v>
      </c>
    </row>
    <row r="22" customFormat="false" ht="15.9" hidden="false" customHeight="false" outlineLevel="0" collapsed="false">
      <c r="A22" s="28" t="n">
        <v>37165</v>
      </c>
      <c r="B22" s="25" t="n">
        <v>397.2025</v>
      </c>
      <c r="C22" s="26" t="n">
        <v>397.4632</v>
      </c>
      <c r="D22" s="26" t="n">
        <f aca="false">(A22 * $C$297) + $C$298</f>
        <v>397.100069275171</v>
      </c>
    </row>
    <row r="23" customFormat="false" ht="15.9" hidden="false" customHeight="false" outlineLevel="0" collapsed="false">
      <c r="A23" s="28" t="n">
        <v>37196</v>
      </c>
      <c r="B23" s="25" t="n">
        <v>392.6205</v>
      </c>
      <c r="C23" s="26" t="n">
        <v>397.5366</v>
      </c>
      <c r="D23" s="26" t="n">
        <f aca="false">(A23 * $C$297) + $C$298</f>
        <v>397.112204839522</v>
      </c>
    </row>
    <row r="24" customFormat="false" ht="15.9" hidden="false" customHeight="false" outlineLevel="0" collapsed="false">
      <c r="A24" s="28" t="n">
        <v>37226</v>
      </c>
      <c r="B24" s="25" t="n">
        <v>388.9271</v>
      </c>
      <c r="C24" s="26" t="n">
        <v>397.5993</v>
      </c>
      <c r="D24" s="26" t="n">
        <f aca="false">(A24 * $C$297) + $C$298</f>
        <v>397.123948934055</v>
      </c>
    </row>
    <row r="25" customFormat="false" ht="15.9" hidden="false" customHeight="false" outlineLevel="0" collapsed="false">
      <c r="A25" s="28" t="n">
        <v>37257</v>
      </c>
      <c r="B25" s="25" t="n">
        <v>388.013</v>
      </c>
      <c r="C25" s="26" t="n">
        <v>397.6504</v>
      </c>
      <c r="D25" s="26" t="n">
        <f aca="false">(A25 * $C$297) + $C$298</f>
        <v>397.136084498406</v>
      </c>
    </row>
    <row r="26" customFormat="false" ht="15.9" hidden="false" customHeight="false" outlineLevel="0" collapsed="false">
      <c r="A26" s="28" t="n">
        <v>37288</v>
      </c>
      <c r="B26" s="25" t="n">
        <v>389.2716</v>
      </c>
      <c r="C26" s="26" t="n">
        <v>397.6905</v>
      </c>
      <c r="D26" s="26" t="n">
        <f aca="false">(A26 * $C$297) + $C$298</f>
        <v>397.148220062756</v>
      </c>
    </row>
    <row r="27" customFormat="false" ht="15.9" hidden="false" customHeight="false" outlineLevel="0" collapsed="false">
      <c r="A27" s="28" t="n">
        <v>37316</v>
      </c>
      <c r="B27" s="25" t="n">
        <v>393.4818</v>
      </c>
      <c r="C27" s="26" t="n">
        <v>397.7235</v>
      </c>
      <c r="D27" s="26" t="n">
        <f aca="false">(A27 * $C$297) + $C$298</f>
        <v>397.159181217654</v>
      </c>
    </row>
    <row r="28" customFormat="false" ht="15.9" hidden="false" customHeight="false" outlineLevel="0" collapsed="false">
      <c r="A28" s="28" t="n">
        <v>37347</v>
      </c>
      <c r="B28" s="25" t="n">
        <v>397.4056</v>
      </c>
      <c r="C28" s="26" t="n">
        <v>397.7547</v>
      </c>
      <c r="D28" s="26" t="n">
        <f aca="false">(A28 * $C$297) + $C$298</f>
        <v>397.171316782005</v>
      </c>
    </row>
    <row r="29" customFormat="false" ht="15.9" hidden="false" customHeight="false" outlineLevel="0" collapsed="false">
      <c r="A29" s="28" t="n">
        <v>37377</v>
      </c>
      <c r="B29" s="25" t="n">
        <v>402.7815</v>
      </c>
      <c r="C29" s="26" t="n">
        <v>397.7838</v>
      </c>
      <c r="D29" s="26" t="n">
        <f aca="false">(A29 * $C$297) + $C$298</f>
        <v>397.183060876538</v>
      </c>
    </row>
    <row r="30" customFormat="false" ht="15.9" hidden="false" customHeight="false" outlineLevel="0" collapsed="false">
      <c r="A30" s="28" t="n">
        <v>37408</v>
      </c>
      <c r="B30" s="25" t="n">
        <v>406.0758</v>
      </c>
      <c r="C30" s="26" t="n">
        <v>397.8077</v>
      </c>
      <c r="D30" s="26" t="n">
        <f aca="false">(A30 * $C$297) + $C$298</f>
        <v>397.195196440888</v>
      </c>
    </row>
    <row r="31" customFormat="false" ht="15.9" hidden="false" customHeight="false" outlineLevel="0" collapsed="false">
      <c r="A31" s="28" t="n">
        <v>37438</v>
      </c>
      <c r="B31" s="25" t="n">
        <v>407.4852</v>
      </c>
      <c r="C31" s="26" t="n">
        <v>397.8249</v>
      </c>
      <c r="D31" s="26" t="n">
        <f aca="false">(A31 * $C$297) + $C$298</f>
        <v>397.206940535421</v>
      </c>
    </row>
    <row r="32" customFormat="false" ht="15.9" hidden="false" customHeight="false" outlineLevel="0" collapsed="false">
      <c r="A32" s="28" t="n">
        <v>37469</v>
      </c>
      <c r="B32" s="25" t="n">
        <v>406.3721</v>
      </c>
      <c r="C32" s="26" t="n">
        <v>397.8365</v>
      </c>
      <c r="D32" s="26" t="n">
        <f aca="false">(A32 * $C$297) + $C$298</f>
        <v>397.219076099772</v>
      </c>
    </row>
    <row r="33" customFormat="false" ht="15.9" hidden="false" customHeight="false" outlineLevel="0" collapsed="false">
      <c r="A33" s="28" t="n">
        <v>37500</v>
      </c>
      <c r="B33" s="25" t="n">
        <v>403.3923</v>
      </c>
      <c r="C33" s="26" t="n">
        <v>397.8455</v>
      </c>
      <c r="D33" s="26" t="n">
        <f aca="false">(A33 * $C$297) + $C$298</f>
        <v>397.231211664123</v>
      </c>
    </row>
    <row r="34" customFormat="false" ht="15.9" hidden="false" customHeight="false" outlineLevel="0" collapsed="false">
      <c r="A34" s="28" t="n">
        <v>37530</v>
      </c>
      <c r="B34" s="25" t="n">
        <v>397.8131</v>
      </c>
      <c r="C34" s="26" t="n">
        <v>397.8549</v>
      </c>
      <c r="D34" s="26" t="n">
        <f aca="false">(A34 * $C$297) + $C$298</f>
        <v>397.242955758656</v>
      </c>
    </row>
    <row r="35" customFormat="false" ht="15.9" hidden="false" customHeight="false" outlineLevel="0" collapsed="false">
      <c r="A35" s="28" t="n">
        <v>37561</v>
      </c>
      <c r="B35" s="25" t="n">
        <v>392.513</v>
      </c>
      <c r="C35" s="26" t="n">
        <v>397.8669</v>
      </c>
      <c r="D35" s="26" t="n">
        <f aca="false">(A35 * $C$297) + $C$298</f>
        <v>397.255091323007</v>
      </c>
    </row>
    <row r="36" customFormat="false" ht="15.9" hidden="false" customHeight="false" outlineLevel="0" collapsed="false">
      <c r="A36" s="28" t="n">
        <v>37591</v>
      </c>
      <c r="B36" s="25" t="n">
        <v>388.9232</v>
      </c>
      <c r="C36" s="26" t="n">
        <v>397.8839</v>
      </c>
      <c r="D36" s="26" t="n">
        <f aca="false">(A36 * $C$297) + $C$298</f>
        <v>397.26683541754</v>
      </c>
    </row>
    <row r="37" customFormat="false" ht="15.9" hidden="false" customHeight="false" outlineLevel="0" collapsed="false">
      <c r="A37" s="28" t="n">
        <v>37622</v>
      </c>
      <c r="B37" s="25" t="n">
        <v>389.0215</v>
      </c>
      <c r="C37" s="26" t="n">
        <v>397.9082</v>
      </c>
      <c r="D37" s="26" t="n">
        <f aca="false">(A37 * $C$297) + $C$298</f>
        <v>397.27897098189</v>
      </c>
    </row>
    <row r="38" customFormat="false" ht="15.9" hidden="false" customHeight="false" outlineLevel="0" collapsed="false">
      <c r="A38" s="28" t="n">
        <v>37653</v>
      </c>
      <c r="B38" s="25" t="n">
        <v>389.5323</v>
      </c>
      <c r="C38" s="26" t="n">
        <v>397.9385</v>
      </c>
      <c r="D38" s="26" t="n">
        <f aca="false">(A38 * $C$297) + $C$298</f>
        <v>397.291106546241</v>
      </c>
    </row>
    <row r="39" customFormat="false" ht="15.9" hidden="false" customHeight="false" outlineLevel="0" collapsed="false">
      <c r="A39" s="28" t="n">
        <v>37681</v>
      </c>
      <c r="B39" s="25" t="n">
        <v>392.8765</v>
      </c>
      <c r="C39" s="26" t="n">
        <v>397.9719</v>
      </c>
      <c r="D39" s="26" t="n">
        <f aca="false">(A39 * $C$297) + $C$298</f>
        <v>397.302067701139</v>
      </c>
    </row>
    <row r="40" customFormat="false" ht="15.9" hidden="false" customHeight="false" outlineLevel="0" collapsed="false">
      <c r="A40" s="28" t="n">
        <v>37712</v>
      </c>
      <c r="B40" s="25" t="n">
        <v>397.7213</v>
      </c>
      <c r="C40" s="26" t="n">
        <v>398.0047</v>
      </c>
      <c r="D40" s="26" t="n">
        <f aca="false">(A40 * $C$297) + $C$298</f>
        <v>397.314203265489</v>
      </c>
    </row>
    <row r="41" customFormat="false" ht="15.9" hidden="false" customHeight="false" outlineLevel="0" collapsed="false">
      <c r="A41" s="28" t="n">
        <v>37742</v>
      </c>
      <c r="B41" s="25" t="n">
        <v>402.7357</v>
      </c>
      <c r="C41" s="26" t="n">
        <v>398.0329</v>
      </c>
      <c r="D41" s="26" t="n">
        <f aca="false">(A41 * $C$297) + $C$298</f>
        <v>397.325947360022</v>
      </c>
    </row>
    <row r="42" customFormat="false" ht="15.9" hidden="false" customHeight="false" outlineLevel="0" collapsed="false">
      <c r="A42" s="28" t="n">
        <v>37773</v>
      </c>
      <c r="B42" s="25" t="n">
        <v>405.8452</v>
      </c>
      <c r="C42" s="26" t="n">
        <v>398.0529</v>
      </c>
      <c r="D42" s="26" t="n">
        <f aca="false">(A42 * $C$297) + $C$298</f>
        <v>397.338082924373</v>
      </c>
    </row>
    <row r="43" customFormat="false" ht="15.9" hidden="false" customHeight="false" outlineLevel="0" collapsed="false">
      <c r="A43" s="28" t="n">
        <v>37803</v>
      </c>
      <c r="B43" s="25" t="n">
        <v>407.4124</v>
      </c>
      <c r="C43" s="26" t="n">
        <v>398.0625</v>
      </c>
      <c r="D43" s="26" t="n">
        <f aca="false">(A43 * $C$297) + $C$298</f>
        <v>397.349827018906</v>
      </c>
    </row>
    <row r="44" customFormat="false" ht="15.9" hidden="false" customHeight="false" outlineLevel="0" collapsed="false">
      <c r="A44" s="28" t="n">
        <v>37834</v>
      </c>
      <c r="B44" s="25" t="n">
        <v>407.1826</v>
      </c>
      <c r="C44" s="26" t="n">
        <v>398.0606</v>
      </c>
      <c r="D44" s="26" t="n">
        <f aca="false">(A44 * $C$297) + $C$298</f>
        <v>397.361962583257</v>
      </c>
    </row>
    <row r="45" customFormat="false" ht="15.9" hidden="false" customHeight="false" outlineLevel="0" collapsed="false">
      <c r="A45" s="28" t="n">
        <v>37865</v>
      </c>
      <c r="B45" s="25" t="n">
        <v>403.8661</v>
      </c>
      <c r="C45" s="26" t="n">
        <v>398.0462</v>
      </c>
      <c r="D45" s="26" t="n">
        <f aca="false">(A45 * $C$297) + $C$298</f>
        <v>397.374098147608</v>
      </c>
    </row>
    <row r="46" customFormat="false" ht="15.9" hidden="false" customHeight="false" outlineLevel="0" collapsed="false">
      <c r="A46" s="28" t="n">
        <v>37895</v>
      </c>
      <c r="B46" s="25" t="n">
        <v>398.998</v>
      </c>
      <c r="C46" s="26" t="n">
        <v>398.0201</v>
      </c>
      <c r="D46" s="26" t="n">
        <f aca="false">(A46 * $C$297) + $C$298</f>
        <v>397.38584224214</v>
      </c>
    </row>
    <row r="47" customFormat="false" ht="15.9" hidden="false" customHeight="false" outlineLevel="0" collapsed="false">
      <c r="A47" s="28" t="n">
        <v>37926</v>
      </c>
      <c r="B47" s="25" t="n">
        <v>392.6442</v>
      </c>
      <c r="C47" s="26" t="n">
        <v>397.9851</v>
      </c>
      <c r="D47" s="26" t="n">
        <f aca="false">(A47 * $C$297) + $C$298</f>
        <v>397.397977806491</v>
      </c>
    </row>
    <row r="48" customFormat="false" ht="15.9" hidden="false" customHeight="false" outlineLevel="0" collapsed="false">
      <c r="A48" s="28" t="n">
        <v>37956</v>
      </c>
      <c r="B48" s="25" t="n">
        <v>389.8293</v>
      </c>
      <c r="C48" s="26" t="n">
        <v>397.9439</v>
      </c>
      <c r="D48" s="26" t="n">
        <f aca="false">(A48 * $C$297) + $C$298</f>
        <v>397.409721901024</v>
      </c>
    </row>
    <row r="49" customFormat="false" ht="15.9" hidden="false" customHeight="false" outlineLevel="0" collapsed="false">
      <c r="A49" s="28" t="n">
        <v>37987</v>
      </c>
      <c r="B49" s="25" t="n">
        <v>388.241</v>
      </c>
      <c r="C49" s="26" t="n">
        <v>397.8981</v>
      </c>
      <c r="D49" s="26" t="n">
        <f aca="false">(A49 * $C$297) + $C$298</f>
        <v>397.421857465375</v>
      </c>
    </row>
    <row r="50" customFormat="false" ht="15.9" hidden="false" customHeight="false" outlineLevel="0" collapsed="false">
      <c r="A50" s="28" t="n">
        <v>38018</v>
      </c>
      <c r="B50" s="25" t="n">
        <v>389.6838</v>
      </c>
      <c r="C50" s="26" t="n">
        <v>397.851</v>
      </c>
      <c r="D50" s="26" t="n">
        <f aca="false">(A50 * $C$297) + $C$298</f>
        <v>397.433993029726</v>
      </c>
    </row>
    <row r="51" customFormat="false" ht="15.9" hidden="false" customHeight="false" outlineLevel="0" collapsed="false">
      <c r="A51" s="28" t="n">
        <v>38047</v>
      </c>
      <c r="B51" s="25" t="n">
        <v>392.8488</v>
      </c>
      <c r="C51" s="26" t="n">
        <v>397.8063</v>
      </c>
      <c r="D51" s="26" t="n">
        <f aca="false">(A51 * $C$297) + $C$298</f>
        <v>397.445345654441</v>
      </c>
    </row>
    <row r="52" customFormat="false" ht="15.9" hidden="false" customHeight="false" outlineLevel="0" collapsed="false">
      <c r="A52" s="28" t="n">
        <v>38078</v>
      </c>
      <c r="B52" s="25" t="n">
        <v>397.7922</v>
      </c>
      <c r="C52" s="26" t="n">
        <v>397.7688</v>
      </c>
      <c r="D52" s="26" t="n">
        <f aca="false">(A52 * $C$297) + $C$298</f>
        <v>397.457481218792</v>
      </c>
    </row>
    <row r="53" customFormat="false" ht="15.9" hidden="false" customHeight="false" outlineLevel="0" collapsed="false">
      <c r="A53" s="28" t="n">
        <v>38108</v>
      </c>
      <c r="B53" s="25" t="n">
        <v>401.6871</v>
      </c>
      <c r="C53" s="26" t="n">
        <v>397.7438</v>
      </c>
      <c r="D53" s="26" t="n">
        <f aca="false">(A53 * $C$297) + $C$298</f>
        <v>397.469225313325</v>
      </c>
    </row>
    <row r="54" customFormat="false" ht="15.9" hidden="false" customHeight="false" outlineLevel="0" collapsed="false">
      <c r="A54" s="28" t="n">
        <v>38139</v>
      </c>
      <c r="B54" s="25" t="n">
        <v>405.2554</v>
      </c>
      <c r="C54" s="26" t="n">
        <v>397.7359</v>
      </c>
      <c r="D54" s="26" t="n">
        <f aca="false">(A54 * $C$297) + $C$298</f>
        <v>397.481360877675</v>
      </c>
    </row>
    <row r="55" customFormat="false" ht="15.9" hidden="false" customHeight="false" outlineLevel="0" collapsed="false">
      <c r="A55" s="28" t="n">
        <v>38169</v>
      </c>
      <c r="B55" s="25" t="n">
        <v>406.3327</v>
      </c>
      <c r="C55" s="26" t="n">
        <v>397.748</v>
      </c>
      <c r="D55" s="26" t="n">
        <f aca="false">(A55 * $C$297) + $C$298</f>
        <v>397.493104972208</v>
      </c>
    </row>
    <row r="56" customFormat="false" ht="15.9" hidden="false" customHeight="false" outlineLevel="0" collapsed="false">
      <c r="A56" s="28" t="n">
        <v>38200</v>
      </c>
      <c r="B56" s="25" t="n">
        <v>406.2854</v>
      </c>
      <c r="C56" s="26" t="n">
        <v>397.7807</v>
      </c>
      <c r="D56" s="26" t="n">
        <f aca="false">(A56 * $C$297) + $C$298</f>
        <v>397.505240536559</v>
      </c>
    </row>
    <row r="57" customFormat="false" ht="15.9" hidden="false" customHeight="false" outlineLevel="0" collapsed="false">
      <c r="A57" s="28" t="n">
        <v>38231</v>
      </c>
      <c r="B57" s="25" t="n">
        <v>403.2093</v>
      </c>
      <c r="C57" s="26" t="n">
        <v>397.8333</v>
      </c>
      <c r="D57" s="26" t="n">
        <f aca="false">(A57 * $C$297) + $C$298</f>
        <v>397.51737610091</v>
      </c>
    </row>
    <row r="58" customFormat="false" ht="15.9" hidden="false" customHeight="false" outlineLevel="0" collapsed="false">
      <c r="A58" s="28" t="n">
        <v>38261</v>
      </c>
      <c r="B58" s="25" t="n">
        <v>398.3875</v>
      </c>
      <c r="C58" s="26" t="n">
        <v>397.9035</v>
      </c>
      <c r="D58" s="26" t="n">
        <f aca="false">(A58 * $C$297) + $C$298</f>
        <v>397.529120195443</v>
      </c>
    </row>
    <row r="59" customFormat="false" ht="15.9" hidden="false" customHeight="false" outlineLevel="0" collapsed="false">
      <c r="A59" s="28" t="n">
        <v>38292</v>
      </c>
      <c r="B59" s="25" t="n">
        <v>392.9998</v>
      </c>
      <c r="C59" s="26" t="n">
        <v>397.9878</v>
      </c>
      <c r="D59" s="26" t="n">
        <f aca="false">(A59 * $C$297) + $C$298</f>
        <v>397.541255759794</v>
      </c>
    </row>
    <row r="60" customFormat="false" ht="15.9" hidden="false" customHeight="false" outlineLevel="0" collapsed="false">
      <c r="A60" s="28" t="n">
        <v>38322</v>
      </c>
      <c r="B60" s="25" t="n">
        <v>388.9822</v>
      </c>
      <c r="C60" s="26" t="n">
        <v>398.0809</v>
      </c>
      <c r="D60" s="26" t="n">
        <f aca="false">(A60 * $C$297) + $C$298</f>
        <v>397.552999854327</v>
      </c>
    </row>
    <row r="61" customFormat="false" ht="15.9" hidden="false" customHeight="false" outlineLevel="0" collapsed="false">
      <c r="A61" s="28" t="n">
        <v>38353</v>
      </c>
      <c r="B61" s="25" t="n">
        <v>388.8903</v>
      </c>
      <c r="C61" s="26" t="n">
        <v>398.178</v>
      </c>
      <c r="D61" s="26" t="n">
        <f aca="false">(A61 * $C$297) + $C$298</f>
        <v>397.565135418677</v>
      </c>
    </row>
    <row r="62" customFormat="false" ht="15.9" hidden="false" customHeight="false" outlineLevel="0" collapsed="false">
      <c r="A62" s="28" t="n">
        <v>38384</v>
      </c>
      <c r="B62" s="25" t="n">
        <v>390.4225</v>
      </c>
      <c r="C62" s="26" t="n">
        <v>398.2734</v>
      </c>
      <c r="D62" s="26" t="n">
        <f aca="false">(A62 * $C$297) + $C$298</f>
        <v>397.577270983028</v>
      </c>
    </row>
    <row r="63" customFormat="false" ht="15.9" hidden="false" customHeight="false" outlineLevel="0" collapsed="false">
      <c r="A63" s="28" t="n">
        <v>38412</v>
      </c>
      <c r="B63" s="25" t="n">
        <v>393.6244</v>
      </c>
      <c r="C63" s="26" t="n">
        <v>398.3603</v>
      </c>
      <c r="D63" s="26" t="n">
        <f aca="false">(A63 * $C$297) + $C$298</f>
        <v>397.588232137926</v>
      </c>
    </row>
    <row r="64" customFormat="false" ht="15.9" hidden="false" customHeight="false" outlineLevel="0" collapsed="false">
      <c r="A64" s="28" t="n">
        <v>38443</v>
      </c>
      <c r="B64" s="25" t="n">
        <v>398.4167</v>
      </c>
      <c r="C64" s="26" t="n">
        <v>398.4303</v>
      </c>
      <c r="D64" s="26" t="n">
        <f aca="false">(A64 * $C$297) + $C$298</f>
        <v>397.600367702276</v>
      </c>
    </row>
    <row r="65" customFormat="false" ht="15.9" hidden="false" customHeight="false" outlineLevel="0" collapsed="false">
      <c r="A65" s="28" t="n">
        <v>38473</v>
      </c>
      <c r="B65" s="25" t="n">
        <v>403.3047</v>
      </c>
      <c r="C65" s="26" t="n">
        <v>398.4795</v>
      </c>
      <c r="D65" s="26" t="n">
        <f aca="false">(A65 * $C$297) + $C$298</f>
        <v>397.612111796809</v>
      </c>
    </row>
    <row r="66" customFormat="false" ht="15.9" hidden="false" customHeight="false" outlineLevel="0" collapsed="false">
      <c r="A66" s="28" t="n">
        <v>38504</v>
      </c>
      <c r="B66" s="25" t="n">
        <v>406.7811</v>
      </c>
      <c r="C66" s="26" t="n">
        <v>398.5059</v>
      </c>
      <c r="D66" s="26" t="n">
        <f aca="false">(A66 * $C$297) + $C$298</f>
        <v>397.62424736116</v>
      </c>
    </row>
    <row r="67" customFormat="false" ht="15.9" hidden="false" customHeight="false" outlineLevel="0" collapsed="false">
      <c r="A67" s="28" t="n">
        <v>38534</v>
      </c>
      <c r="B67" s="25" t="n">
        <v>408.0725</v>
      </c>
      <c r="C67" s="26" t="n">
        <v>398.5082</v>
      </c>
      <c r="D67" s="26" t="n">
        <f aca="false">(A67 * $C$297) + $C$298</f>
        <v>397.635991455693</v>
      </c>
    </row>
    <row r="68" customFormat="false" ht="15.9" hidden="false" customHeight="false" outlineLevel="0" collapsed="false">
      <c r="A68" s="28" t="n">
        <v>38565</v>
      </c>
      <c r="B68" s="25" t="n">
        <v>407.3675</v>
      </c>
      <c r="C68" s="26" t="n">
        <v>398.4872</v>
      </c>
      <c r="D68" s="26" t="n">
        <f aca="false">(A68 * $C$297) + $C$298</f>
        <v>397.648127020044</v>
      </c>
    </row>
    <row r="69" customFormat="false" ht="15.9" hidden="false" customHeight="false" outlineLevel="0" collapsed="false">
      <c r="A69" s="28" t="n">
        <v>38596</v>
      </c>
      <c r="B69" s="25" t="n">
        <v>404.1801</v>
      </c>
      <c r="C69" s="26" t="n">
        <v>398.4472</v>
      </c>
      <c r="D69" s="26" t="n">
        <f aca="false">(A69 * $C$297) + $C$298</f>
        <v>397.660262584395</v>
      </c>
    </row>
    <row r="70" customFormat="false" ht="15.9" hidden="false" customHeight="false" outlineLevel="0" collapsed="false">
      <c r="A70" s="28" t="n">
        <v>38626</v>
      </c>
      <c r="B70" s="25" t="n">
        <v>399.2534</v>
      </c>
      <c r="C70" s="26" t="n">
        <v>398.3929</v>
      </c>
      <c r="D70" s="26" t="n">
        <f aca="false">(A70 * $C$297) + $C$298</f>
        <v>397.672006678928</v>
      </c>
    </row>
    <row r="71" customFormat="false" ht="15.9" hidden="false" customHeight="false" outlineLevel="0" collapsed="false">
      <c r="A71" s="28" t="n">
        <v>38657</v>
      </c>
      <c r="B71" s="25" t="n">
        <v>393.2452</v>
      </c>
      <c r="C71" s="26" t="n">
        <v>398.3289</v>
      </c>
      <c r="D71" s="26" t="n">
        <f aca="false">(A71 * $C$297) + $C$298</f>
        <v>397.684142243278</v>
      </c>
    </row>
    <row r="72" customFormat="false" ht="15.9" hidden="false" customHeight="false" outlineLevel="0" collapsed="false">
      <c r="A72" s="28" t="n">
        <v>38687</v>
      </c>
      <c r="B72" s="25" t="n">
        <v>389.7603</v>
      </c>
      <c r="C72" s="26" t="n">
        <v>398.2605</v>
      </c>
      <c r="D72" s="26" t="n">
        <f aca="false">(A72 * $C$297) + $C$298</f>
        <v>397.695886337811</v>
      </c>
    </row>
    <row r="73" customFormat="false" ht="15.9" hidden="false" customHeight="false" outlineLevel="0" collapsed="false">
      <c r="A73" s="28" t="n">
        <v>38718</v>
      </c>
      <c r="B73" s="25" t="n">
        <v>388.2444</v>
      </c>
      <c r="C73" s="26" t="n">
        <v>398.1917</v>
      </c>
      <c r="D73" s="26" t="n">
        <f aca="false">(A73 * $C$297) + $C$298</f>
        <v>397.708021902162</v>
      </c>
    </row>
    <row r="74" customFormat="false" ht="15.9" hidden="false" customHeight="false" outlineLevel="0" collapsed="false">
      <c r="A74" s="28" t="n">
        <v>38749</v>
      </c>
      <c r="B74" s="25" t="n">
        <v>390.0092</v>
      </c>
      <c r="C74" s="26" t="n">
        <v>398.1256</v>
      </c>
      <c r="D74" s="26" t="n">
        <f aca="false">(A74 * $C$297) + $C$298</f>
        <v>397.720157466513</v>
      </c>
    </row>
    <row r="75" customFormat="false" ht="15.9" hidden="false" customHeight="false" outlineLevel="0" collapsed="false">
      <c r="A75" s="28" t="n">
        <v>38777</v>
      </c>
      <c r="B75" s="25" t="n">
        <v>392.9123</v>
      </c>
      <c r="C75" s="26" t="n">
        <v>398.0678</v>
      </c>
      <c r="D75" s="26" t="n">
        <f aca="false">(A75 * $C$297) + $C$298</f>
        <v>397.73111862141</v>
      </c>
    </row>
    <row r="76" customFormat="false" ht="15.9" hidden="false" customHeight="false" outlineLevel="0" collapsed="false">
      <c r="A76" s="28" t="n">
        <v>38808</v>
      </c>
      <c r="B76" s="25" t="n">
        <v>397.2264</v>
      </c>
      <c r="C76" s="26" t="n">
        <v>398.0251</v>
      </c>
      <c r="D76" s="26" t="n">
        <f aca="false">(A76 * $C$297) + $C$298</f>
        <v>397.743254185761</v>
      </c>
    </row>
    <row r="77" customFormat="false" ht="15.9" hidden="false" customHeight="false" outlineLevel="0" collapsed="false">
      <c r="A77" s="28" t="n">
        <v>38838</v>
      </c>
      <c r="B77" s="25" t="n">
        <v>402.2458</v>
      </c>
      <c r="C77" s="26" t="n">
        <v>397.9997</v>
      </c>
      <c r="D77" s="26" t="n">
        <f aca="false">(A77 * $C$297) + $C$298</f>
        <v>397.754998280294</v>
      </c>
    </row>
    <row r="78" customFormat="false" ht="15.9" hidden="false" customHeight="false" outlineLevel="0" collapsed="false">
      <c r="A78" s="28" t="n">
        <v>38869</v>
      </c>
      <c r="B78" s="25" t="n">
        <v>406.1582</v>
      </c>
      <c r="C78" s="26" t="n">
        <v>397.9907</v>
      </c>
      <c r="D78" s="26" t="n">
        <f aca="false">(A78 * $C$297) + $C$298</f>
        <v>397.767133844645</v>
      </c>
    </row>
    <row r="79" customFormat="false" ht="15.9" hidden="false" customHeight="false" outlineLevel="0" collapsed="false">
      <c r="A79" s="28" t="n">
        <v>38899</v>
      </c>
      <c r="B79" s="25" t="n">
        <v>407.223</v>
      </c>
      <c r="C79" s="26" t="n">
        <v>397.998</v>
      </c>
      <c r="D79" s="26" t="n">
        <f aca="false">(A79 * $C$297) + $C$298</f>
        <v>397.778877939178</v>
      </c>
    </row>
    <row r="80" customFormat="false" ht="15.9" hidden="false" customHeight="false" outlineLevel="0" collapsed="false">
      <c r="A80" s="28" t="n">
        <v>38930</v>
      </c>
      <c r="B80" s="25" t="n">
        <v>406.7577</v>
      </c>
      <c r="C80" s="26" t="n">
        <v>398.0198</v>
      </c>
      <c r="D80" s="26" t="n">
        <f aca="false">(A80 * $C$297) + $C$298</f>
        <v>397.791013503529</v>
      </c>
    </row>
    <row r="81" customFormat="false" ht="15.9" hidden="false" customHeight="false" outlineLevel="0" collapsed="false">
      <c r="A81" s="28" t="n">
        <v>38961</v>
      </c>
      <c r="B81" s="25" t="n">
        <v>403.1744</v>
      </c>
      <c r="C81" s="26" t="n">
        <v>398.0505</v>
      </c>
      <c r="D81" s="26" t="n">
        <f aca="false">(A81 * $C$297) + $C$298</f>
        <v>397.803149067879</v>
      </c>
    </row>
    <row r="82" customFormat="false" ht="15.9" hidden="false" customHeight="false" outlineLevel="0" collapsed="false">
      <c r="A82" s="28" t="n">
        <v>38991</v>
      </c>
      <c r="B82" s="25" t="n">
        <v>398.5932</v>
      </c>
      <c r="C82" s="26" t="n">
        <v>398.0833</v>
      </c>
      <c r="D82" s="26" t="n">
        <f aca="false">(A82 * $C$297) + $C$298</f>
        <v>397.814893162412</v>
      </c>
    </row>
    <row r="83" customFormat="false" ht="15.9" hidden="false" customHeight="false" outlineLevel="0" collapsed="false">
      <c r="A83" s="28" t="n">
        <v>39022</v>
      </c>
      <c r="B83" s="25" t="n">
        <v>392.8092</v>
      </c>
      <c r="C83" s="26" t="n">
        <v>398.1121</v>
      </c>
      <c r="D83" s="26" t="n">
        <f aca="false">(A83 * $C$297) + $C$298</f>
        <v>397.827028726763</v>
      </c>
    </row>
    <row r="84" customFormat="false" ht="15.9" hidden="false" customHeight="false" outlineLevel="0" collapsed="false">
      <c r="A84" s="28" t="n">
        <v>39052</v>
      </c>
      <c r="B84" s="25" t="n">
        <v>389.5607</v>
      </c>
      <c r="C84" s="26" t="n">
        <v>398.1321</v>
      </c>
      <c r="D84" s="26" t="n">
        <f aca="false">(A84 * $C$297) + $C$298</f>
        <v>397.838772821296</v>
      </c>
    </row>
    <row r="85" customFormat="false" ht="15.9" hidden="false" customHeight="false" outlineLevel="0" collapsed="false">
      <c r="A85" s="28" t="n">
        <v>39083</v>
      </c>
      <c r="B85" s="25" t="n">
        <v>389.2774</v>
      </c>
      <c r="C85" s="26" t="n">
        <v>398.1405</v>
      </c>
      <c r="D85" s="26" t="n">
        <f aca="false">(A85 * $C$297) + $C$298</f>
        <v>397.850908385647</v>
      </c>
    </row>
    <row r="86" customFormat="false" ht="15.9" hidden="false" customHeight="false" outlineLevel="0" collapsed="false">
      <c r="A86" s="28" t="n">
        <v>39114</v>
      </c>
      <c r="B86" s="25" t="n">
        <v>390.0307</v>
      </c>
      <c r="C86" s="26" t="n">
        <v>398.1341</v>
      </c>
      <c r="D86" s="26" t="n">
        <f aca="false">(A86 * $C$297) + $C$298</f>
        <v>397.863043949998</v>
      </c>
    </row>
    <row r="87" customFormat="false" ht="15.9" hidden="false" customHeight="false" outlineLevel="0" collapsed="false">
      <c r="A87" s="28" t="n">
        <v>39142</v>
      </c>
      <c r="B87" s="25" t="n">
        <v>393.1029</v>
      </c>
      <c r="C87" s="26" t="n">
        <v>398.1098</v>
      </c>
      <c r="D87" s="26" t="n">
        <f aca="false">(A87 * $C$297) + $C$298</f>
        <v>397.874005104895</v>
      </c>
    </row>
    <row r="88" customFormat="false" ht="15.9" hidden="false" customHeight="false" outlineLevel="0" collapsed="false">
      <c r="A88" s="28" t="n">
        <v>39173</v>
      </c>
      <c r="B88" s="25" t="n">
        <v>398.629</v>
      </c>
      <c r="C88" s="26" t="n">
        <v>398.0641</v>
      </c>
      <c r="D88" s="26" t="n">
        <f aca="false">(A88 * $C$297) + $C$298</f>
        <v>397.886140669246</v>
      </c>
    </row>
    <row r="89" customFormat="false" ht="15.9" hidden="false" customHeight="false" outlineLevel="0" collapsed="false">
      <c r="A89" s="28" t="n">
        <v>39203</v>
      </c>
      <c r="B89" s="25" t="n">
        <v>402.9524</v>
      </c>
      <c r="C89" s="26" t="n">
        <v>397.9969</v>
      </c>
      <c r="D89" s="26" t="n">
        <f aca="false">(A89 * $C$297) + $C$298</f>
        <v>397.897884763779</v>
      </c>
    </row>
    <row r="90" customFormat="false" ht="15.9" hidden="false" customHeight="false" outlineLevel="0" collapsed="false">
      <c r="A90" s="28" t="n">
        <v>39234</v>
      </c>
      <c r="B90" s="25" t="n">
        <v>405.9922</v>
      </c>
      <c r="C90" s="26" t="n">
        <v>397.9127</v>
      </c>
      <c r="D90" s="26" t="n">
        <f aca="false">(A90 * $C$297) + $C$298</f>
        <v>397.91002032813</v>
      </c>
    </row>
    <row r="91" customFormat="false" ht="15.9" hidden="false" customHeight="false" outlineLevel="0" collapsed="false">
      <c r="A91" s="28" t="n">
        <v>39264</v>
      </c>
      <c r="B91" s="25" t="n">
        <v>407.2389</v>
      </c>
      <c r="C91" s="26" t="n">
        <v>397.8164</v>
      </c>
      <c r="D91" s="26" t="n">
        <f aca="false">(A91 * $C$297) + $C$298</f>
        <v>397.921764422663</v>
      </c>
    </row>
    <row r="92" customFormat="false" ht="15.9" hidden="false" customHeight="false" outlineLevel="0" collapsed="false">
      <c r="A92" s="28" t="n">
        <v>39295</v>
      </c>
      <c r="B92" s="25" t="n">
        <v>406.6257</v>
      </c>
      <c r="C92" s="26" t="n">
        <v>397.7132</v>
      </c>
      <c r="D92" s="26" t="n">
        <f aca="false">(A92 * $C$297) + $C$298</f>
        <v>397.933899987013</v>
      </c>
    </row>
    <row r="93" customFormat="false" ht="15.9" hidden="false" customHeight="false" outlineLevel="0" collapsed="false">
      <c r="A93" s="28" t="n">
        <v>39326</v>
      </c>
      <c r="B93" s="25" t="n">
        <v>403.0812</v>
      </c>
      <c r="C93" s="26" t="n">
        <v>397.6093</v>
      </c>
      <c r="D93" s="26" t="n">
        <f aca="false">(A93 * $C$297) + $C$298</f>
        <v>397.946035551364</v>
      </c>
    </row>
    <row r="94" customFormat="false" ht="15.9" hidden="false" customHeight="false" outlineLevel="0" collapsed="false">
      <c r="A94" s="28" t="n">
        <v>39356</v>
      </c>
      <c r="B94" s="25" t="n">
        <v>398.088</v>
      </c>
      <c r="C94" s="26" t="n">
        <v>397.5125</v>
      </c>
      <c r="D94" s="26" t="n">
        <f aca="false">(A94 * $C$297) + $C$298</f>
        <v>397.957779645897</v>
      </c>
    </row>
    <row r="95" customFormat="false" ht="15.9" hidden="false" customHeight="false" outlineLevel="0" collapsed="false">
      <c r="A95" s="28" t="n">
        <v>39387</v>
      </c>
      <c r="B95" s="25" t="n">
        <v>392.2172</v>
      </c>
      <c r="C95" s="26" t="n">
        <v>397.4292</v>
      </c>
      <c r="D95" s="26" t="n">
        <f aca="false">(A95 * $C$297) + $C$298</f>
        <v>397.969915210248</v>
      </c>
    </row>
    <row r="96" customFormat="false" ht="15.9" hidden="false" customHeight="false" outlineLevel="0" collapsed="false">
      <c r="A96" s="28" t="n">
        <v>39417</v>
      </c>
      <c r="B96" s="25" t="n">
        <v>388.2777</v>
      </c>
      <c r="C96" s="26" t="n">
        <v>397.3624</v>
      </c>
      <c r="D96" s="26" t="n">
        <f aca="false">(A96 * $C$297) + $C$298</f>
        <v>397.981659304781</v>
      </c>
    </row>
    <row r="97" customFormat="false" ht="15.9" hidden="false" customHeight="false" outlineLevel="0" collapsed="false">
      <c r="A97" s="28" t="n">
        <v>39448</v>
      </c>
      <c r="B97" s="25" t="n">
        <v>386.3794</v>
      </c>
      <c r="C97" s="26" t="n">
        <v>397.312</v>
      </c>
      <c r="D97" s="26" t="n">
        <f aca="false">(A97 * $C$297) + $C$298</f>
        <v>397.993794869132</v>
      </c>
    </row>
    <row r="98" customFormat="false" ht="15.9" hidden="false" customHeight="false" outlineLevel="0" collapsed="false">
      <c r="A98" s="28" t="n">
        <v>39479</v>
      </c>
      <c r="B98" s="25" t="n">
        <v>388.1803</v>
      </c>
      <c r="C98" s="26" t="n">
        <v>397.2791</v>
      </c>
      <c r="D98" s="26" t="n">
        <f aca="false">(A98 * $C$297) + $C$298</f>
        <v>398.005930433482</v>
      </c>
    </row>
    <row r="99" customFormat="false" ht="15.9" hidden="false" customHeight="false" outlineLevel="0" collapsed="false">
      <c r="A99" s="28" t="n">
        <v>39508</v>
      </c>
      <c r="B99" s="25" t="n">
        <v>393.0335</v>
      </c>
      <c r="C99" s="26" t="n">
        <v>397.266</v>
      </c>
      <c r="D99" s="26" t="n">
        <f aca="false">(A99 * $C$297) + $C$298</f>
        <v>398.017283058198</v>
      </c>
    </row>
    <row r="100" customFormat="false" ht="15.9" hidden="false" customHeight="false" outlineLevel="0" collapsed="false">
      <c r="A100" s="28" t="n">
        <v>39539</v>
      </c>
      <c r="B100" s="25" t="n">
        <v>397.0443</v>
      </c>
      <c r="C100" s="26" t="n">
        <v>397.2732</v>
      </c>
      <c r="D100" s="26" t="n">
        <f aca="false">(A100 * $C$297) + $C$298</f>
        <v>398.029418622548</v>
      </c>
    </row>
    <row r="101" customFormat="false" ht="15.9" hidden="false" customHeight="false" outlineLevel="0" collapsed="false">
      <c r="A101" s="28" t="n">
        <v>39569</v>
      </c>
      <c r="B101" s="25" t="n">
        <v>401.8907</v>
      </c>
      <c r="C101" s="26" t="n">
        <v>397.2979</v>
      </c>
      <c r="D101" s="26" t="n">
        <f aca="false">(A101 * $C$297) + $C$298</f>
        <v>398.041162717081</v>
      </c>
    </row>
    <row r="102" customFormat="false" ht="15.9" hidden="false" customHeight="false" outlineLevel="0" collapsed="false">
      <c r="A102" s="28" t="n">
        <v>39600</v>
      </c>
      <c r="B102" s="25" t="n">
        <v>405.0906</v>
      </c>
      <c r="C102" s="26" t="n">
        <v>397.3354</v>
      </c>
      <c r="D102" s="26" t="n">
        <f aca="false">(A102 * $C$297) + $C$298</f>
        <v>398.053298281432</v>
      </c>
    </row>
    <row r="103" customFormat="false" ht="15.9" hidden="false" customHeight="false" outlineLevel="0" collapsed="false">
      <c r="A103" s="28" t="n">
        <v>39630</v>
      </c>
      <c r="B103" s="25" t="n">
        <v>407.0762</v>
      </c>
      <c r="C103" s="26" t="n">
        <v>397.381</v>
      </c>
      <c r="D103" s="26" t="n">
        <f aca="false">(A103 * $C$297) + $C$298</f>
        <v>398.065042375965</v>
      </c>
    </row>
    <row r="104" customFormat="false" ht="15.9" hidden="false" customHeight="false" outlineLevel="0" collapsed="false">
      <c r="A104" s="28" t="n">
        <v>39661</v>
      </c>
      <c r="B104" s="25" t="n">
        <v>406.2577</v>
      </c>
      <c r="C104" s="26" t="n">
        <v>397.4316</v>
      </c>
      <c r="D104" s="26" t="n">
        <f aca="false">(A104 * $C$297) + $C$298</f>
        <v>398.077177940316</v>
      </c>
    </row>
    <row r="105" customFormat="false" ht="15.9" hidden="false" customHeight="false" outlineLevel="0" collapsed="false">
      <c r="A105" s="28" t="n">
        <v>39692</v>
      </c>
      <c r="B105" s="25" t="n">
        <v>402.9047</v>
      </c>
      <c r="C105" s="26" t="n">
        <v>397.4853</v>
      </c>
      <c r="D105" s="26" t="n">
        <f aca="false">(A105 * $C$297) + $C$298</f>
        <v>398.089313504667</v>
      </c>
    </row>
    <row r="106" customFormat="false" ht="15.9" hidden="false" customHeight="false" outlineLevel="0" collapsed="false">
      <c r="A106" s="28" t="n">
        <v>39722</v>
      </c>
      <c r="B106" s="25" t="n">
        <v>398.3578</v>
      </c>
      <c r="C106" s="26" t="n">
        <v>397.5394</v>
      </c>
      <c r="D106" s="26" t="n">
        <f aca="false">(A106 * $C$297) + $C$298</f>
        <v>398.1010575992</v>
      </c>
    </row>
    <row r="107" customFormat="false" ht="15.9" hidden="false" customHeight="false" outlineLevel="0" collapsed="false">
      <c r="A107" s="28" t="n">
        <v>39753</v>
      </c>
      <c r="B107" s="25" t="n">
        <v>392.5561</v>
      </c>
      <c r="C107" s="26" t="n">
        <v>397.5914</v>
      </c>
      <c r="D107" s="26" t="n">
        <f aca="false">(A107 * $C$297) + $C$298</f>
        <v>398.11319316355</v>
      </c>
    </row>
    <row r="108" customFormat="false" ht="15.9" hidden="false" customHeight="false" outlineLevel="0" collapsed="false">
      <c r="A108" s="28" t="n">
        <v>39783</v>
      </c>
      <c r="B108" s="25" t="n">
        <v>388.7258</v>
      </c>
      <c r="C108" s="26" t="n">
        <v>397.6415</v>
      </c>
      <c r="D108" s="26" t="n">
        <f aca="false">(A108 * $C$297) + $C$298</f>
        <v>398.124937258083</v>
      </c>
    </row>
    <row r="109" customFormat="false" ht="15.9" hidden="false" customHeight="false" outlineLevel="0" collapsed="false">
      <c r="A109" s="28" t="n">
        <v>39814</v>
      </c>
      <c r="B109" s="25" t="n">
        <v>388.2323</v>
      </c>
      <c r="C109" s="26" t="n">
        <v>397.6929</v>
      </c>
      <c r="D109" s="26" t="n">
        <f aca="false">(A109 * $C$297) + $C$298</f>
        <v>398.137072822434</v>
      </c>
    </row>
    <row r="110" customFormat="false" ht="15.9" hidden="false" customHeight="false" outlineLevel="0" collapsed="false">
      <c r="A110" s="28" t="n">
        <v>39845</v>
      </c>
      <c r="B110" s="25" t="n">
        <v>389.4641</v>
      </c>
      <c r="C110" s="26" t="n">
        <v>397.7477</v>
      </c>
      <c r="D110" s="26" t="n">
        <f aca="false">(A110 * $C$297) + $C$298</f>
        <v>398.149208386785</v>
      </c>
    </row>
    <row r="111" customFormat="false" ht="15.9" hidden="false" customHeight="false" outlineLevel="0" collapsed="false">
      <c r="A111" s="28" t="n">
        <v>39873</v>
      </c>
      <c r="B111" s="25" t="n">
        <v>392.408</v>
      </c>
      <c r="C111" s="26" t="n">
        <v>397.804</v>
      </c>
      <c r="D111" s="26" t="n">
        <f aca="false">(A111 * $C$297) + $C$298</f>
        <v>398.160169541682</v>
      </c>
    </row>
    <row r="112" customFormat="false" ht="15.9" hidden="false" customHeight="false" outlineLevel="0" collapsed="false">
      <c r="A112" s="28" t="n">
        <v>39904</v>
      </c>
      <c r="B112" s="25" t="n">
        <v>397.4307</v>
      </c>
      <c r="C112" s="26" t="n">
        <v>397.8628</v>
      </c>
      <c r="D112" s="26" t="n">
        <f aca="false">(A112 * $C$297) + $C$298</f>
        <v>398.172305106033</v>
      </c>
    </row>
    <row r="113" customFormat="false" ht="15.9" hidden="false" customHeight="false" outlineLevel="0" collapsed="false">
      <c r="A113" s="28" t="n">
        <v>39934</v>
      </c>
      <c r="B113" s="25" t="n">
        <v>402.6039</v>
      </c>
      <c r="C113" s="26" t="n">
        <v>397.9277</v>
      </c>
      <c r="D113" s="26" t="n">
        <f aca="false">(A113 * $C$297) + $C$298</f>
        <v>398.184049200566</v>
      </c>
    </row>
    <row r="114" customFormat="false" ht="15.9" hidden="false" customHeight="false" outlineLevel="0" collapsed="false">
      <c r="A114" s="28" t="n">
        <v>39965</v>
      </c>
      <c r="B114" s="25" t="n">
        <v>406.2133</v>
      </c>
      <c r="C114" s="26" t="n">
        <v>398.0016</v>
      </c>
      <c r="D114" s="26" t="n">
        <f aca="false">(A114 * $C$297) + $C$298</f>
        <v>398.196184764917</v>
      </c>
    </row>
    <row r="115" customFormat="false" ht="15.9" hidden="false" customHeight="false" outlineLevel="0" collapsed="false">
      <c r="A115" s="28" t="n">
        <v>39995</v>
      </c>
      <c r="B115" s="25" t="n">
        <v>407.6708</v>
      </c>
      <c r="C115" s="26" t="n">
        <v>398.0834</v>
      </c>
      <c r="D115" s="26" t="n">
        <f aca="false">(A115 * $C$297) + $C$298</f>
        <v>398.20792885945</v>
      </c>
    </row>
    <row r="116" customFormat="false" ht="15.9" hidden="false" customHeight="false" outlineLevel="0" collapsed="false">
      <c r="A116" s="28" t="n">
        <v>40026</v>
      </c>
      <c r="B116" s="25" t="n">
        <v>406.8216</v>
      </c>
      <c r="C116" s="26" t="n">
        <v>398.1689</v>
      </c>
      <c r="D116" s="26" t="n">
        <f aca="false">(A116 * $C$297) + $C$298</f>
        <v>398.220064423801</v>
      </c>
    </row>
    <row r="117" customFormat="false" ht="15.9" hidden="false" customHeight="false" outlineLevel="0" collapsed="false">
      <c r="A117" s="28" t="n">
        <v>40057</v>
      </c>
      <c r="B117" s="25" t="n">
        <v>403.7382</v>
      </c>
      <c r="C117" s="26" t="n">
        <v>398.252</v>
      </c>
      <c r="D117" s="26" t="n">
        <f aca="false">(A117 * $C$297) + $C$298</f>
        <v>398.232199988151</v>
      </c>
    </row>
    <row r="118" customFormat="false" ht="15.9" hidden="false" customHeight="false" outlineLevel="0" collapsed="false">
      <c r="A118" s="28" t="n">
        <v>40087</v>
      </c>
      <c r="B118" s="25" t="n">
        <v>398.5563</v>
      </c>
      <c r="C118" s="26" t="n">
        <v>398.3253</v>
      </c>
      <c r="D118" s="26" t="n">
        <f aca="false">(A118 * $C$297) + $C$298</f>
        <v>398.243944082684</v>
      </c>
    </row>
    <row r="119" customFormat="false" ht="15.9" hidden="false" customHeight="false" outlineLevel="0" collapsed="false">
      <c r="A119" s="28" t="n">
        <v>40118</v>
      </c>
      <c r="B119" s="25" t="n">
        <v>393.2151</v>
      </c>
      <c r="C119" s="26" t="n">
        <v>398.3833</v>
      </c>
      <c r="D119" s="26" t="n">
        <f aca="false">(A119 * $C$297) + $C$298</f>
        <v>398.256079647035</v>
      </c>
    </row>
    <row r="120" customFormat="false" ht="15.9" hidden="false" customHeight="false" outlineLevel="0" collapsed="false">
      <c r="A120" s="28" t="n">
        <v>40148</v>
      </c>
      <c r="B120" s="25" t="n">
        <v>389.7058</v>
      </c>
      <c r="C120" s="26" t="n">
        <v>398.4222</v>
      </c>
      <c r="D120" s="26" t="n">
        <f aca="false">(A120 * $C$297) + $C$298</f>
        <v>398.267823741568</v>
      </c>
    </row>
    <row r="121" customFormat="false" ht="15.9" hidden="false" customHeight="false" outlineLevel="0" collapsed="false">
      <c r="A121" s="28" t="n">
        <v>40179</v>
      </c>
      <c r="B121" s="25" t="n">
        <v>388.9583</v>
      </c>
      <c r="C121" s="26" t="n">
        <v>398.4397</v>
      </c>
      <c r="D121" s="26" t="n">
        <f aca="false">(A121 * $C$297) + $C$298</f>
        <v>398.279959305919</v>
      </c>
    </row>
    <row r="122" customFormat="false" ht="15.9" hidden="false" customHeight="false" outlineLevel="0" collapsed="false">
      <c r="A122" s="28" t="n">
        <v>40210</v>
      </c>
      <c r="B122" s="25" t="n">
        <v>390.8085</v>
      </c>
      <c r="C122" s="26" t="n">
        <v>398.437</v>
      </c>
      <c r="D122" s="26" t="n">
        <f aca="false">(A122 * $C$297) + $C$298</f>
        <v>398.29209487027</v>
      </c>
    </row>
    <row r="123" customFormat="false" ht="15.9" hidden="false" customHeight="false" outlineLevel="0" collapsed="false">
      <c r="A123" s="28" t="n">
        <v>40238</v>
      </c>
      <c r="B123" s="25" t="n">
        <v>394.0898</v>
      </c>
      <c r="C123" s="26" t="n">
        <v>398.4172</v>
      </c>
      <c r="D123" s="26" t="n">
        <f aca="false">(A123 * $C$297) + $C$298</f>
        <v>398.303056025167</v>
      </c>
    </row>
    <row r="124" customFormat="false" ht="15.9" hidden="false" customHeight="false" outlineLevel="0" collapsed="false">
      <c r="A124" s="28" t="n">
        <v>40269</v>
      </c>
      <c r="B124" s="25" t="n">
        <v>398.8856</v>
      </c>
      <c r="C124" s="26" t="n">
        <v>398.3814</v>
      </c>
      <c r="D124" s="26" t="n">
        <f aca="false">(A124 * $C$297) + $C$298</f>
        <v>398.315191589518</v>
      </c>
    </row>
    <row r="125" customFormat="false" ht="15.9" hidden="false" customHeight="false" outlineLevel="0" collapsed="false">
      <c r="A125" s="28" t="n">
        <v>40299</v>
      </c>
      <c r="B125" s="25" t="n">
        <v>403.3069</v>
      </c>
      <c r="C125" s="26" t="n">
        <v>398.3287</v>
      </c>
      <c r="D125" s="26" t="n">
        <f aca="false">(A125 * $C$297) + $C$298</f>
        <v>398.326935684051</v>
      </c>
    </row>
    <row r="126" customFormat="false" ht="15.9" hidden="false" customHeight="false" outlineLevel="0" collapsed="false">
      <c r="A126" s="28" t="n">
        <v>40330</v>
      </c>
      <c r="B126" s="25" t="n">
        <v>406.3386</v>
      </c>
      <c r="C126" s="26" t="n">
        <v>398.2587</v>
      </c>
      <c r="D126" s="26" t="n">
        <f aca="false">(A126 * $C$297) + $C$298</f>
        <v>398.339071248402</v>
      </c>
    </row>
    <row r="127" customFormat="false" ht="15.9" hidden="false" customHeight="false" outlineLevel="0" collapsed="false">
      <c r="A127" s="28" t="n">
        <v>40360</v>
      </c>
      <c r="B127" s="25" t="n">
        <v>407.5066</v>
      </c>
      <c r="C127" s="26" t="n">
        <v>398.1729</v>
      </c>
      <c r="D127" s="26" t="n">
        <f aca="false">(A127 * $C$297) + $C$298</f>
        <v>398.350815342935</v>
      </c>
    </row>
    <row r="128" customFormat="false" ht="15.9" hidden="false" customHeight="false" outlineLevel="0" collapsed="false">
      <c r="A128" s="28" t="n">
        <v>40391</v>
      </c>
      <c r="B128" s="25" t="n">
        <v>406.752</v>
      </c>
      <c r="C128" s="26" t="n">
        <v>398.0742</v>
      </c>
      <c r="D128" s="26" t="n">
        <f aca="false">(A128 * $C$297) + $C$298</f>
        <v>398.362950907285</v>
      </c>
    </row>
    <row r="129" customFormat="false" ht="15.9" hidden="false" customHeight="false" outlineLevel="0" collapsed="false">
      <c r="A129" s="28" t="n">
        <v>40422</v>
      </c>
      <c r="B129" s="25" t="n">
        <v>403.3482</v>
      </c>
      <c r="C129" s="26" t="n">
        <v>397.9688</v>
      </c>
      <c r="D129" s="26" t="n">
        <f aca="false">(A129 * $C$297) + $C$298</f>
        <v>398.375086471636</v>
      </c>
    </row>
    <row r="130" customFormat="false" ht="15.9" hidden="false" customHeight="false" outlineLevel="0" collapsed="false">
      <c r="A130" s="28" t="n">
        <v>40452</v>
      </c>
      <c r="B130" s="25" t="n">
        <v>398.2083</v>
      </c>
      <c r="C130" s="26" t="n">
        <v>397.8669</v>
      </c>
      <c r="D130" s="26" t="n">
        <f aca="false">(A130 * $C$297) + $C$298</f>
        <v>398.386830566169</v>
      </c>
    </row>
    <row r="131" customFormat="false" ht="15.9" hidden="false" customHeight="false" outlineLevel="0" collapsed="false">
      <c r="A131" s="28" t="n">
        <v>40483</v>
      </c>
      <c r="B131" s="25" t="n">
        <v>392.8363</v>
      </c>
      <c r="C131" s="26" t="n">
        <v>397.7779</v>
      </c>
      <c r="D131" s="26" t="n">
        <f aca="false">(A131 * $C$297) + $C$298</f>
        <v>398.39896613052</v>
      </c>
    </row>
    <row r="132" customFormat="false" ht="15.9" hidden="false" customHeight="false" outlineLevel="0" collapsed="false">
      <c r="A132" s="28" t="n">
        <v>40513</v>
      </c>
      <c r="B132" s="25" t="n">
        <v>388.3374</v>
      </c>
      <c r="C132" s="26" t="n">
        <v>397.7066</v>
      </c>
      <c r="D132" s="26" t="n">
        <f aca="false">(A132 * $C$297) + $C$298</f>
        <v>398.410710225053</v>
      </c>
    </row>
    <row r="133" customFormat="false" ht="15.9" hidden="false" customHeight="false" outlineLevel="0" collapsed="false">
      <c r="A133" s="28" t="n">
        <v>40544</v>
      </c>
      <c r="B133" s="25" t="n">
        <v>387.4015</v>
      </c>
      <c r="C133" s="26" t="n">
        <v>397.652</v>
      </c>
      <c r="D133" s="26" t="n">
        <f aca="false">(A133 * $C$297) + $C$298</f>
        <v>398.422845789404</v>
      </c>
    </row>
    <row r="134" customFormat="false" ht="15.9" hidden="false" customHeight="false" outlineLevel="0" collapsed="false">
      <c r="A134" s="28" t="n">
        <v>40575</v>
      </c>
      <c r="B134" s="25" t="n">
        <v>388.7481</v>
      </c>
      <c r="C134" s="26" t="n">
        <v>397.6087</v>
      </c>
      <c r="D134" s="26" t="n">
        <f aca="false">(A134 * $C$297) + $C$298</f>
        <v>398.434981353754</v>
      </c>
    </row>
    <row r="135" customFormat="false" ht="15.9" hidden="false" customHeight="false" outlineLevel="0" collapsed="false">
      <c r="A135" s="28" t="n">
        <v>40603</v>
      </c>
      <c r="B135" s="25" t="n">
        <v>392.5364</v>
      </c>
      <c r="C135" s="26" t="n">
        <v>397.5725</v>
      </c>
      <c r="D135" s="26" t="n">
        <f aca="false">(A135 * $C$297) + $C$298</f>
        <v>398.445942508652</v>
      </c>
    </row>
    <row r="136" customFormat="false" ht="15.9" hidden="false" customHeight="false" outlineLevel="0" collapsed="false">
      <c r="A136" s="28" t="n">
        <v>40634</v>
      </c>
      <c r="B136" s="25" t="n">
        <v>397.6896</v>
      </c>
      <c r="C136" s="26" t="n">
        <v>397.5397</v>
      </c>
      <c r="D136" s="26" t="n">
        <f aca="false">(A136 * $C$297) + $C$298</f>
        <v>398.458078073003</v>
      </c>
    </row>
    <row r="137" customFormat="false" ht="15.9" hidden="false" customHeight="false" outlineLevel="0" collapsed="false">
      <c r="A137" s="28" t="n">
        <v>40664</v>
      </c>
      <c r="B137" s="25" t="n">
        <v>402.1545</v>
      </c>
      <c r="C137" s="26" t="n">
        <v>397.5084</v>
      </c>
      <c r="D137" s="26" t="n">
        <f aca="false">(A137 * $C$297) + $C$298</f>
        <v>398.469822167535</v>
      </c>
    </row>
    <row r="138" customFormat="false" ht="15.9" hidden="false" customHeight="false" outlineLevel="0" collapsed="false">
      <c r="A138" s="28" t="n">
        <v>40695</v>
      </c>
      <c r="B138" s="25" t="n">
        <v>405.8043</v>
      </c>
      <c r="C138" s="26" t="n">
        <v>397.4794</v>
      </c>
      <c r="D138" s="26" t="n">
        <f aca="false">(A138 * $C$297) + $C$298</f>
        <v>398.481957731886</v>
      </c>
    </row>
    <row r="139" customFormat="false" ht="15.9" hidden="false" customHeight="false" outlineLevel="0" collapsed="false">
      <c r="A139" s="28" t="n">
        <v>40725</v>
      </c>
      <c r="B139" s="25" t="n">
        <v>407.4074</v>
      </c>
      <c r="C139" s="26" t="n">
        <v>397.4583</v>
      </c>
      <c r="D139" s="26" t="n">
        <f aca="false">(A139 * $C$297) + $C$298</f>
        <v>398.493701826419</v>
      </c>
    </row>
    <row r="140" customFormat="false" ht="15.9" hidden="false" customHeight="false" outlineLevel="0" collapsed="false">
      <c r="A140" s="28" t="n">
        <v>40756</v>
      </c>
      <c r="B140" s="25" t="n">
        <v>406.7326</v>
      </c>
      <c r="C140" s="26" t="n">
        <v>397.4523</v>
      </c>
      <c r="D140" s="26" t="n">
        <f aca="false">(A140 * $C$297) + $C$298</f>
        <v>398.50583739077</v>
      </c>
    </row>
    <row r="141" customFormat="false" ht="15.9" hidden="false" customHeight="false" outlineLevel="0" collapsed="false">
      <c r="A141" s="28" t="n">
        <v>40787</v>
      </c>
      <c r="B141" s="25" t="n">
        <v>403.1206</v>
      </c>
      <c r="C141" s="26" t="n">
        <v>397.4644</v>
      </c>
      <c r="D141" s="26" t="n">
        <f aca="false">(A141 * $C$297) + $C$298</f>
        <v>398.517972955121</v>
      </c>
    </row>
    <row r="142" customFormat="false" ht="15.9" hidden="false" customHeight="false" outlineLevel="0" collapsed="false">
      <c r="A142" s="28" t="n">
        <v>40817</v>
      </c>
      <c r="B142" s="25" t="n">
        <v>397.8638</v>
      </c>
      <c r="C142" s="26" t="n">
        <v>397.4918</v>
      </c>
      <c r="D142" s="26" t="n">
        <f aca="false">(A142 * $C$297) + $C$298</f>
        <v>398.529717049654</v>
      </c>
    </row>
    <row r="143" customFormat="false" ht="15.9" hidden="false" customHeight="false" outlineLevel="0" collapsed="false">
      <c r="A143" s="28" t="n">
        <v>40848</v>
      </c>
      <c r="B143" s="25" t="n">
        <v>391.7767</v>
      </c>
      <c r="C143" s="26" t="n">
        <v>397.5283</v>
      </c>
      <c r="D143" s="26" t="n">
        <f aca="false">(A143 * $C$297) + $C$298</f>
        <v>398.541852614005</v>
      </c>
    </row>
    <row r="144" customFormat="false" ht="15.9" hidden="false" customHeight="false" outlineLevel="0" collapsed="false">
      <c r="A144" s="28" t="n">
        <v>40878</v>
      </c>
      <c r="B144" s="25" t="n">
        <v>388.4049</v>
      </c>
      <c r="C144" s="26" t="n">
        <v>397.5698</v>
      </c>
      <c r="D144" s="26" t="n">
        <f aca="false">(A144 * $C$297) + $C$298</f>
        <v>398.553596708537</v>
      </c>
    </row>
    <row r="145" customFormat="false" ht="15.9" hidden="false" customHeight="false" outlineLevel="0" collapsed="false">
      <c r="A145" s="28" t="n">
        <v>40909</v>
      </c>
      <c r="B145" s="25" t="n">
        <v>387.2664</v>
      </c>
      <c r="C145" s="26" t="n">
        <v>397.6156</v>
      </c>
      <c r="D145" s="26" t="n">
        <f aca="false">(A145 * $C$297) + $C$298</f>
        <v>398.565732272888</v>
      </c>
    </row>
    <row r="146" customFormat="false" ht="15.9" hidden="false" customHeight="false" outlineLevel="0" collapsed="false">
      <c r="A146" s="28" t="n">
        <v>40940</v>
      </c>
      <c r="B146" s="25" t="n">
        <v>388.5537</v>
      </c>
      <c r="C146" s="26" t="n">
        <v>397.666</v>
      </c>
      <c r="D146" s="26" t="n">
        <f aca="false">(A146 * $C$297) + $C$298</f>
        <v>398.577867837239</v>
      </c>
    </row>
    <row r="147" customFormat="false" ht="15.9" hidden="false" customHeight="false" outlineLevel="0" collapsed="false">
      <c r="A147" s="28" t="n">
        <v>40969</v>
      </c>
      <c r="B147" s="25" t="n">
        <v>392.0673</v>
      </c>
      <c r="C147" s="26" t="n">
        <v>397.7196</v>
      </c>
      <c r="D147" s="26" t="n">
        <f aca="false">(A147 * $C$297) + $C$298</f>
        <v>398.589220461954</v>
      </c>
    </row>
    <row r="148" customFormat="false" ht="15.9" hidden="false" customHeight="false" outlineLevel="0" collapsed="false">
      <c r="A148" s="28" t="n">
        <v>41000</v>
      </c>
      <c r="B148" s="25" t="n">
        <v>398.0258</v>
      </c>
      <c r="C148" s="26" t="n">
        <v>397.7776</v>
      </c>
      <c r="D148" s="26" t="n">
        <f aca="false">(A148 * $C$297) + $C$298</f>
        <v>398.601356026305</v>
      </c>
    </row>
    <row r="149" customFormat="false" ht="15.9" hidden="false" customHeight="false" outlineLevel="0" collapsed="false">
      <c r="A149" s="28" t="n">
        <v>41030</v>
      </c>
      <c r="B149" s="25" t="n">
        <v>403.3532</v>
      </c>
      <c r="C149" s="26" t="n">
        <v>397.8432</v>
      </c>
      <c r="D149" s="26" t="n">
        <f aca="false">(A149 * $C$297) + $C$298</f>
        <v>398.613100120838</v>
      </c>
    </row>
    <row r="150" customFormat="false" ht="15.9" hidden="false" customHeight="false" outlineLevel="0" collapsed="false">
      <c r="A150" s="28" t="n">
        <v>41061</v>
      </c>
      <c r="B150" s="25" t="n">
        <v>406.5997</v>
      </c>
      <c r="C150" s="26" t="n">
        <v>397.9157</v>
      </c>
      <c r="D150" s="26" t="n">
        <f aca="false">(A150 * $C$297) + $C$298</f>
        <v>398.625235685189</v>
      </c>
    </row>
    <row r="151" customFormat="false" ht="15.9" hidden="false" customHeight="false" outlineLevel="0" collapsed="false">
      <c r="A151" s="28" t="n">
        <v>41091</v>
      </c>
      <c r="B151" s="25" t="n">
        <v>407.5379</v>
      </c>
      <c r="C151" s="26" t="n">
        <v>397.9875</v>
      </c>
      <c r="D151" s="26" t="n">
        <f aca="false">(A151 * $C$297) + $C$298</f>
        <v>398.636979779722</v>
      </c>
    </row>
    <row r="152" customFormat="false" ht="15.9" hidden="false" customHeight="false" outlineLevel="0" collapsed="false">
      <c r="A152" s="28" t="n">
        <v>41122</v>
      </c>
      <c r="B152" s="25" t="n">
        <v>407.0603</v>
      </c>
      <c r="C152" s="26" t="n">
        <v>398.0495</v>
      </c>
      <c r="D152" s="26" t="n">
        <f aca="false">(A152 * $C$297) + $C$298</f>
        <v>398.649115344072</v>
      </c>
    </row>
    <row r="153" customFormat="false" ht="15.9" hidden="false" customHeight="false" outlineLevel="0" collapsed="false">
      <c r="A153" s="28" t="n">
        <v>41153</v>
      </c>
      <c r="B153" s="25" t="n">
        <v>403.7798</v>
      </c>
      <c r="C153" s="26" t="n">
        <v>398.0956</v>
      </c>
      <c r="D153" s="26" t="n">
        <f aca="false">(A153 * $C$297) + $C$298</f>
        <v>398.661250908423</v>
      </c>
    </row>
    <row r="154" customFormat="false" ht="15.9" hidden="false" customHeight="false" outlineLevel="0" collapsed="false">
      <c r="A154" s="28" t="n">
        <v>41183</v>
      </c>
      <c r="B154" s="25" t="n">
        <v>398.9585</v>
      </c>
      <c r="C154" s="26" t="n">
        <v>398.1228</v>
      </c>
      <c r="D154" s="26" t="n">
        <f aca="false">(A154 * $C$297) + $C$298</f>
        <v>398.672995002956</v>
      </c>
    </row>
    <row r="155" customFormat="false" ht="15.9" hidden="false" customHeight="false" outlineLevel="0" collapsed="false">
      <c r="A155" s="28" t="n">
        <v>41214</v>
      </c>
      <c r="B155" s="25" t="n">
        <v>393.2526</v>
      </c>
      <c r="C155" s="26" t="n">
        <v>398.1322</v>
      </c>
      <c r="D155" s="26" t="n">
        <f aca="false">(A155 * $C$297) + $C$298</f>
        <v>398.685130567307</v>
      </c>
    </row>
    <row r="156" customFormat="false" ht="15.9" hidden="false" customHeight="false" outlineLevel="0" collapsed="false">
      <c r="A156" s="28" t="n">
        <v>41244</v>
      </c>
      <c r="B156" s="25" t="n">
        <v>388.9668</v>
      </c>
      <c r="C156" s="26" t="n">
        <v>398.1257</v>
      </c>
      <c r="D156" s="26" t="n">
        <f aca="false">(A156 * $C$297) + $C$298</f>
        <v>398.69687466184</v>
      </c>
    </row>
    <row r="157" customFormat="false" ht="15.9" hidden="false" customHeight="false" outlineLevel="0" collapsed="false">
      <c r="A157" s="28" t="n">
        <v>41275</v>
      </c>
      <c r="B157" s="25" t="n">
        <v>388.6573</v>
      </c>
      <c r="C157" s="26" t="n">
        <v>398.1078</v>
      </c>
      <c r="D157" s="26" t="n">
        <f aca="false">(A157 * $C$297) + $C$298</f>
        <v>398.709010226191</v>
      </c>
    </row>
    <row r="158" customFormat="false" ht="15.9" hidden="false" customHeight="false" outlineLevel="0" collapsed="false">
      <c r="A158" s="28" t="n">
        <v>41306</v>
      </c>
      <c r="B158" s="25" t="n">
        <v>389.6468</v>
      </c>
      <c r="C158" s="26" t="n">
        <v>398.086</v>
      </c>
      <c r="D158" s="26" t="n">
        <f aca="false">(A158 * $C$297) + $C$298</f>
        <v>398.721145790542</v>
      </c>
    </row>
    <row r="159" customFormat="false" ht="15.9" hidden="false" customHeight="false" outlineLevel="0" collapsed="false">
      <c r="A159" s="28" t="n">
        <v>41334</v>
      </c>
      <c r="B159" s="25" t="n">
        <v>393.2787</v>
      </c>
      <c r="C159" s="26" t="n">
        <v>398.0679</v>
      </c>
      <c r="D159" s="26" t="n">
        <f aca="false">(A159 * $C$297) + $C$298</f>
        <v>398.732106945439</v>
      </c>
    </row>
    <row r="160" customFormat="false" ht="15.9" hidden="false" customHeight="false" outlineLevel="0" collapsed="false">
      <c r="A160" s="28" t="n">
        <v>41365</v>
      </c>
      <c r="B160" s="25" t="n">
        <v>397.5164</v>
      </c>
      <c r="C160" s="26" t="n">
        <v>398.0551</v>
      </c>
      <c r="D160" s="26" t="n">
        <f aca="false">(A160 * $C$297) + $C$298</f>
        <v>398.74424250979</v>
      </c>
    </row>
    <row r="161" customFormat="false" ht="15.9" hidden="false" customHeight="false" outlineLevel="0" collapsed="false">
      <c r="A161" s="28" t="n">
        <v>41395</v>
      </c>
      <c r="B161" s="25" t="n">
        <v>402.5018</v>
      </c>
      <c r="C161" s="26" t="n">
        <v>398.0435</v>
      </c>
      <c r="D161" s="26" t="n">
        <f aca="false">(A161 * $C$297) + $C$298</f>
        <v>398.755986604323</v>
      </c>
    </row>
    <row r="162" customFormat="false" ht="15.9" hidden="false" customHeight="false" outlineLevel="0" collapsed="false">
      <c r="A162" s="28" t="n">
        <v>41426</v>
      </c>
      <c r="B162" s="25" t="n">
        <v>406.1094</v>
      </c>
      <c r="C162" s="26" t="n">
        <v>398.032</v>
      </c>
      <c r="D162" s="26" t="n">
        <f aca="false">(A162 * $C$297) + $C$298</f>
        <v>398.768122168673</v>
      </c>
    </row>
    <row r="163" customFormat="false" ht="15.9" hidden="false" customHeight="false" outlineLevel="0" collapsed="false">
      <c r="A163" s="28" t="n">
        <v>41456</v>
      </c>
      <c r="B163" s="25" t="n">
        <v>407.1046</v>
      </c>
      <c r="C163" s="26" t="n">
        <v>398.0241</v>
      </c>
      <c r="D163" s="26" t="n">
        <f aca="false">(A163 * $C$297) + $C$298</f>
        <v>398.779866263206</v>
      </c>
    </row>
    <row r="164" customFormat="false" ht="15.9" hidden="false" customHeight="false" outlineLevel="0" collapsed="false">
      <c r="A164" s="28" t="n">
        <v>41487</v>
      </c>
      <c r="B164" s="25" t="n">
        <v>406.7256</v>
      </c>
      <c r="C164" s="26" t="n">
        <v>398.0242</v>
      </c>
      <c r="D164" s="26" t="n">
        <f aca="false">(A164 * $C$297) + $C$298</f>
        <v>398.792001827557</v>
      </c>
    </row>
    <row r="165" customFormat="false" ht="15.9" hidden="false" customHeight="false" outlineLevel="0" collapsed="false">
      <c r="A165" s="28" t="n">
        <v>41518</v>
      </c>
      <c r="B165" s="25" t="n">
        <v>403.8361</v>
      </c>
      <c r="C165" s="26" t="n">
        <v>398.0347</v>
      </c>
      <c r="D165" s="26" t="n">
        <f aca="false">(A165 * $C$297) + $C$298</f>
        <v>398.804137391908</v>
      </c>
    </row>
    <row r="166" customFormat="false" ht="15.9" hidden="false" customHeight="false" outlineLevel="0" collapsed="false">
      <c r="A166" s="28" t="n">
        <v>41548</v>
      </c>
      <c r="B166" s="25" t="n">
        <v>398.3653</v>
      </c>
      <c r="C166" s="26" t="n">
        <v>398.056</v>
      </c>
      <c r="D166" s="26" t="n">
        <f aca="false">(A166 * $C$297) + $C$298</f>
        <v>398.815881486441</v>
      </c>
    </row>
    <row r="167" customFormat="false" ht="15.9" hidden="false" customHeight="false" outlineLevel="0" collapsed="false">
      <c r="A167" s="28" t="n">
        <v>41579</v>
      </c>
      <c r="B167" s="25" t="n">
        <v>393.0716</v>
      </c>
      <c r="C167" s="26" t="n">
        <v>398.0879</v>
      </c>
      <c r="D167" s="26" t="n">
        <f aca="false">(A167 * $C$297) + $C$298</f>
        <v>398.828017050792</v>
      </c>
    </row>
    <row r="168" customFormat="false" ht="15.9" hidden="false" customHeight="false" outlineLevel="0" collapsed="false">
      <c r="A168" s="28" t="n">
        <v>41609</v>
      </c>
      <c r="B168" s="25" t="n">
        <v>389.392</v>
      </c>
      <c r="C168" s="26" t="n">
        <v>398.1303</v>
      </c>
      <c r="D168" s="26" t="n">
        <f aca="false">(A168 * $C$297) + $C$298</f>
        <v>398.839761145325</v>
      </c>
    </row>
    <row r="169" customFormat="false" ht="15.9" hidden="false" customHeight="false" outlineLevel="0" collapsed="false">
      <c r="A169" s="28" t="n">
        <v>41640</v>
      </c>
      <c r="B169" s="25" t="n">
        <v>388.7844</v>
      </c>
      <c r="C169" s="26" t="n">
        <v>398.179</v>
      </c>
      <c r="D169" s="26" t="n">
        <f aca="false">(A169 * $C$297) + $C$298</f>
        <v>398.851896709675</v>
      </c>
    </row>
    <row r="170" customFormat="false" ht="15.9" hidden="false" customHeight="false" outlineLevel="0" collapsed="false">
      <c r="A170" s="28" t="n">
        <v>41671</v>
      </c>
      <c r="B170" s="25" t="n">
        <v>389.2102</v>
      </c>
      <c r="C170" s="26" t="n">
        <v>398.2261</v>
      </c>
      <c r="D170" s="26" t="n">
        <f aca="false">(A170 * $C$297) + $C$298</f>
        <v>398.864032274026</v>
      </c>
    </row>
    <row r="171" customFormat="false" ht="15.9" hidden="false" customHeight="false" outlineLevel="0" collapsed="false">
      <c r="A171" s="28" t="n">
        <v>41699</v>
      </c>
      <c r="B171" s="25" t="n">
        <v>393.5203</v>
      </c>
      <c r="C171" s="26" t="n">
        <v>398.2664</v>
      </c>
      <c r="D171" s="26" t="n">
        <f aca="false">(A171 * $C$297) + $C$298</f>
        <v>398.874993428924</v>
      </c>
    </row>
    <row r="172" customFormat="false" ht="15.9" hidden="false" customHeight="false" outlineLevel="0" collapsed="false">
      <c r="A172" s="28" t="n">
        <v>41730</v>
      </c>
      <c r="B172" s="25" t="n">
        <v>398.3279</v>
      </c>
      <c r="C172" s="26" t="n">
        <v>398.2989</v>
      </c>
      <c r="D172" s="26" t="n">
        <f aca="false">(A172 * $C$297) + $C$298</f>
        <v>398.887128993274</v>
      </c>
    </row>
    <row r="173" customFormat="false" ht="15.9" hidden="false" customHeight="false" outlineLevel="0" collapsed="false">
      <c r="A173" s="28" t="n">
        <v>41760</v>
      </c>
      <c r="B173" s="25" t="n">
        <v>403.3</v>
      </c>
      <c r="C173" s="26" t="n">
        <v>398.326</v>
      </c>
      <c r="D173" s="26" t="n">
        <f aca="false">(A173 * $C$297) + $C$298</f>
        <v>398.898873087807</v>
      </c>
    </row>
    <row r="174" customFormat="false" ht="15.9" hidden="false" customHeight="false" outlineLevel="0" collapsed="false">
      <c r="A174" s="28" t="n">
        <v>41791</v>
      </c>
      <c r="B174" s="25" t="n">
        <v>406.3461</v>
      </c>
      <c r="C174" s="26" t="n">
        <v>398.349</v>
      </c>
      <c r="D174" s="26" t="n">
        <f aca="false">(A174 * $C$297) + $C$298</f>
        <v>398.911008652158</v>
      </c>
    </row>
    <row r="175" customFormat="false" ht="15.9" hidden="false" customHeight="false" outlineLevel="0" collapsed="false">
      <c r="A175" s="28" t="n">
        <v>41821</v>
      </c>
      <c r="B175" s="25" t="n">
        <v>407.5093</v>
      </c>
      <c r="C175" s="26" t="n">
        <v>398.3686</v>
      </c>
      <c r="D175" s="26" t="n">
        <f aca="false">(A175 * $C$297) + $C$298</f>
        <v>398.922752746691</v>
      </c>
    </row>
    <row r="176" customFormat="false" ht="15.9" hidden="false" customHeight="false" outlineLevel="0" collapsed="false">
      <c r="A176" s="28" t="n">
        <v>41852</v>
      </c>
      <c r="B176" s="25" t="n">
        <v>407.3567</v>
      </c>
      <c r="C176" s="26" t="n">
        <v>398.3872</v>
      </c>
      <c r="D176" s="26" t="n">
        <f aca="false">(A176 * $C$297) + $C$298</f>
        <v>398.934888311042</v>
      </c>
    </row>
    <row r="177" customFormat="false" ht="15.9" hidden="false" customHeight="false" outlineLevel="0" collapsed="false">
      <c r="A177" s="28" t="n">
        <v>41883</v>
      </c>
      <c r="B177" s="25" t="n">
        <v>404.1889</v>
      </c>
      <c r="C177" s="26" t="n">
        <v>398.4087</v>
      </c>
      <c r="D177" s="26" t="n">
        <f aca="false">(A177 * $C$297) + $C$298</f>
        <v>398.947023875393</v>
      </c>
    </row>
    <row r="178" customFormat="false" ht="15.9" hidden="false" customHeight="false" outlineLevel="0" collapsed="false">
      <c r="A178" s="28" t="n">
        <v>41913</v>
      </c>
      <c r="B178" s="25" t="n">
        <v>398.9557</v>
      </c>
      <c r="C178" s="26" t="n">
        <v>398.4365</v>
      </c>
      <c r="D178" s="26" t="n">
        <f aca="false">(A178 * $C$297) + $C$298</f>
        <v>398.958767969926</v>
      </c>
    </row>
    <row r="179" customFormat="false" ht="15.9" hidden="false" customHeight="false" outlineLevel="0" collapsed="false">
      <c r="A179" s="28" t="n">
        <v>41944</v>
      </c>
      <c r="B179" s="25" t="n">
        <v>392.7134</v>
      </c>
      <c r="C179" s="26" t="n">
        <v>398.4712</v>
      </c>
      <c r="D179" s="26" t="n">
        <f aca="false">(A179 * $C$297) + $C$298</f>
        <v>398.970903534276</v>
      </c>
    </row>
    <row r="180" customFormat="false" ht="15.9" hidden="false" customHeight="false" outlineLevel="0" collapsed="false">
      <c r="A180" s="28" t="n">
        <v>41974</v>
      </c>
      <c r="B180" s="25" t="n">
        <v>389.7973</v>
      </c>
      <c r="C180" s="26" t="n">
        <v>398.5132</v>
      </c>
      <c r="D180" s="26" t="n">
        <f aca="false">(A180 * $C$297) + $C$298</f>
        <v>398.982647628809</v>
      </c>
    </row>
    <row r="181" customFormat="false" ht="15.9" hidden="false" customHeight="false" outlineLevel="0" collapsed="false">
      <c r="A181" s="28" t="n">
        <v>42005</v>
      </c>
      <c r="B181" s="25" t="n">
        <v>388.61</v>
      </c>
      <c r="C181" s="26" t="n">
        <v>398.5664</v>
      </c>
      <c r="D181" s="26" t="n">
        <f aca="false">(A181 * $C$297) + $C$298</f>
        <v>398.99478319316</v>
      </c>
    </row>
    <row r="182" customFormat="false" ht="15.9" hidden="false" customHeight="false" outlineLevel="0" collapsed="false">
      <c r="A182" s="28" t="n">
        <v>42036</v>
      </c>
      <c r="B182" s="25" t="n">
        <v>390.6783</v>
      </c>
      <c r="C182" s="26" t="n">
        <v>398.6366</v>
      </c>
      <c r="D182" s="26" t="n">
        <f aca="false">(A182 * $C$297) + $C$298</f>
        <v>399.006918757511</v>
      </c>
    </row>
    <row r="183" customFormat="false" ht="15.9" hidden="false" customHeight="false" outlineLevel="0" collapsed="false">
      <c r="A183" s="28" t="n">
        <v>42064</v>
      </c>
      <c r="B183" s="25" t="n">
        <v>393.8729</v>
      </c>
      <c r="C183" s="26" t="n">
        <v>398.7262</v>
      </c>
      <c r="D183" s="26" t="n">
        <f aca="false">(A183 * $C$297) + $C$298</f>
        <v>399.017879912408</v>
      </c>
    </row>
    <row r="184" customFormat="false" ht="15.9" hidden="false" customHeight="false" outlineLevel="0" collapsed="false">
      <c r="A184" s="28" t="n">
        <v>42095</v>
      </c>
      <c r="B184" s="25" t="n">
        <v>398.1441</v>
      </c>
      <c r="C184" s="26" t="n">
        <v>398.8347</v>
      </c>
      <c r="D184" s="26" t="n">
        <f aca="false">(A184 * $C$297) + $C$298</f>
        <v>399.030015476759</v>
      </c>
    </row>
    <row r="185" customFormat="false" ht="15.9" hidden="false" customHeight="false" outlineLevel="0" collapsed="false">
      <c r="A185" s="28" t="n">
        <v>42125</v>
      </c>
      <c r="B185" s="25" t="n">
        <v>403.4286</v>
      </c>
      <c r="C185" s="26" t="n">
        <v>398.9609</v>
      </c>
      <c r="D185" s="26" t="n">
        <f aca="false">(A185 * $C$297) + $C$298</f>
        <v>399.041759571292</v>
      </c>
    </row>
    <row r="186" customFormat="false" ht="15.9" hidden="false" customHeight="false" outlineLevel="0" collapsed="false">
      <c r="A186" s="28" t="n">
        <v>42156</v>
      </c>
      <c r="B186" s="25" t="n">
        <v>406.9486</v>
      </c>
      <c r="C186" s="26" t="n">
        <v>399.1015</v>
      </c>
      <c r="D186" s="26" t="n">
        <f aca="false">(A186 * $C$297) + $C$298</f>
        <v>399.053895135643</v>
      </c>
    </row>
    <row r="187" customFormat="false" ht="15.9" hidden="false" customHeight="false" outlineLevel="0" collapsed="false">
      <c r="A187" s="28" t="n">
        <v>42186</v>
      </c>
      <c r="B187" s="25" t="n">
        <v>408.2581</v>
      </c>
      <c r="C187" s="26" t="n">
        <v>399.2518</v>
      </c>
      <c r="D187" s="26" t="n">
        <f aca="false">(A187 * $C$297) + $C$298</f>
        <v>399.065639230176</v>
      </c>
    </row>
    <row r="188" customFormat="false" ht="15.9" hidden="false" customHeight="false" outlineLevel="0" collapsed="false">
      <c r="A188" s="28" t="n">
        <v>42217</v>
      </c>
      <c r="B188" s="25" t="n">
        <v>407.9848</v>
      </c>
      <c r="C188" s="26" t="n">
        <v>399.4028</v>
      </c>
      <c r="D188" s="26" t="n">
        <f aca="false">(A188 * $C$297) + $C$298</f>
        <v>399.077774794527</v>
      </c>
    </row>
    <row r="189" customFormat="false" ht="15.9" hidden="false" customHeight="false" outlineLevel="0" collapsed="false">
      <c r="A189" s="28" t="n">
        <v>42248</v>
      </c>
      <c r="B189" s="25" t="n">
        <v>404.8595</v>
      </c>
      <c r="C189" s="26" t="n">
        <v>399.545</v>
      </c>
      <c r="D189" s="26" t="n">
        <f aca="false">(A189 * $C$297) + $C$298</f>
        <v>399.089910358877</v>
      </c>
    </row>
    <row r="190" customFormat="false" ht="15.9" hidden="false" customHeight="false" outlineLevel="0" collapsed="false">
      <c r="A190" s="28" t="n">
        <v>42278</v>
      </c>
      <c r="B190" s="25" t="n">
        <v>400.4093</v>
      </c>
      <c r="C190" s="26" t="n">
        <v>399.6723</v>
      </c>
      <c r="D190" s="26" t="n">
        <f aca="false">(A190 * $C$297) + $C$298</f>
        <v>399.10165445341</v>
      </c>
    </row>
    <row r="191" customFormat="false" ht="15.9" hidden="false" customHeight="false" outlineLevel="0" collapsed="false">
      <c r="A191" s="28" t="n">
        <v>42309</v>
      </c>
      <c r="B191" s="25" t="n">
        <v>394.707</v>
      </c>
      <c r="C191" s="26" t="n">
        <v>399.7823</v>
      </c>
      <c r="D191" s="26" t="n">
        <f aca="false">(A191 * $C$297) + $C$298</f>
        <v>399.113790017761</v>
      </c>
    </row>
    <row r="192" customFormat="false" ht="15.9" hidden="false" customHeight="false" outlineLevel="0" collapsed="false">
      <c r="A192" s="28" t="n">
        <v>42339</v>
      </c>
      <c r="B192" s="25" t="n">
        <v>391.5373</v>
      </c>
      <c r="C192" s="26" t="n">
        <v>399.8715</v>
      </c>
      <c r="D192" s="26" t="n">
        <f aca="false">(A192 * $C$297) + $C$298</f>
        <v>399.125534112294</v>
      </c>
    </row>
    <row r="193" customFormat="false" ht="15.9" hidden="false" customHeight="false" outlineLevel="0" collapsed="false">
      <c r="A193" s="28" t="n">
        <v>42370</v>
      </c>
      <c r="B193" s="25" t="n">
        <v>390.742</v>
      </c>
      <c r="C193" s="26" t="n">
        <v>399.9363</v>
      </c>
      <c r="D193" s="26" t="n">
        <f aca="false">(A193 * $C$297) + $C$298</f>
        <v>399.137669676645</v>
      </c>
    </row>
    <row r="194" customFormat="false" ht="15.9" hidden="false" customHeight="false" outlineLevel="0" collapsed="false">
      <c r="A194" s="28" t="n">
        <v>42401</v>
      </c>
      <c r="B194" s="25" t="n">
        <v>393.0427</v>
      </c>
      <c r="C194" s="26" t="n">
        <v>399.975</v>
      </c>
      <c r="D194" s="26" t="n">
        <f aca="false">(A194 * $C$297) + $C$298</f>
        <v>399.149805240996</v>
      </c>
    </row>
    <row r="195" customFormat="false" ht="15.9" hidden="false" customHeight="false" outlineLevel="0" collapsed="false">
      <c r="A195" s="28" t="n">
        <v>42430</v>
      </c>
      <c r="B195" s="25" t="n">
        <v>395.6918</v>
      </c>
      <c r="C195" s="26" t="n">
        <v>399.9883</v>
      </c>
      <c r="D195" s="26" t="n">
        <f aca="false">(A195 * $C$297) + $C$298</f>
        <v>399.161157865711</v>
      </c>
    </row>
    <row r="196" customFormat="false" ht="15.9" hidden="false" customHeight="false" outlineLevel="0" collapsed="false">
      <c r="A196" s="28" t="n">
        <v>42461</v>
      </c>
      <c r="B196" s="25" t="n">
        <v>400.5289</v>
      </c>
      <c r="C196" s="26" t="n">
        <v>399.9794</v>
      </c>
      <c r="D196" s="26" t="n">
        <f aca="false">(A196 * $C$297) + $C$298</f>
        <v>399.173293430062</v>
      </c>
    </row>
    <row r="197" customFormat="false" ht="15.9" hidden="false" customHeight="false" outlineLevel="0" collapsed="false">
      <c r="A197" s="28" t="n">
        <v>42491</v>
      </c>
      <c r="B197" s="25" t="n">
        <v>404.6156</v>
      </c>
      <c r="C197" s="26" t="n">
        <v>399.9518</v>
      </c>
      <c r="D197" s="26" t="n">
        <f aca="false">(A197 * $C$297) + $C$298</f>
        <v>399.185037524595</v>
      </c>
    </row>
    <row r="198" customFormat="false" ht="15.9" hidden="false" customHeight="false" outlineLevel="0" collapsed="false">
      <c r="A198" s="28" t="n">
        <v>42522</v>
      </c>
      <c r="B198" s="25" t="n">
        <v>407.4632</v>
      </c>
      <c r="C198" s="26" t="n">
        <v>399.9095</v>
      </c>
      <c r="D198" s="26" t="n">
        <f aca="false">(A198 * $C$297) + $C$298</f>
        <v>399.197173088945</v>
      </c>
    </row>
    <row r="199" customFormat="false" ht="15.9" hidden="false" customHeight="false" outlineLevel="0" collapsed="false">
      <c r="A199" s="28" t="n">
        <v>42552</v>
      </c>
      <c r="B199" s="25" t="n">
        <v>409.0443</v>
      </c>
      <c r="C199" s="26" t="n">
        <v>399.8571</v>
      </c>
      <c r="D199" s="26" t="n">
        <f aca="false">(A199 * $C$297) + $C$298</f>
        <v>399.208917183478</v>
      </c>
    </row>
    <row r="200" customFormat="false" ht="15.9" hidden="false" customHeight="false" outlineLevel="0" collapsed="false">
      <c r="A200" s="28" t="n">
        <v>42583</v>
      </c>
      <c r="B200" s="25" t="n">
        <v>408.5409</v>
      </c>
      <c r="C200" s="26" t="n">
        <v>399.8003</v>
      </c>
      <c r="D200" s="26" t="n">
        <f aca="false">(A200 * $C$297) + $C$298</f>
        <v>399.221052747829</v>
      </c>
    </row>
    <row r="201" customFormat="false" ht="15.9" hidden="false" customHeight="false" outlineLevel="0" collapsed="false">
      <c r="A201" s="28" t="n">
        <v>42614</v>
      </c>
      <c r="B201" s="25" t="n">
        <v>404.8468</v>
      </c>
      <c r="C201" s="26" t="n">
        <v>399.7438</v>
      </c>
      <c r="D201" s="26" t="n">
        <f aca="false">(A201 * $C$297) + $C$298</f>
        <v>399.23318831218</v>
      </c>
    </row>
    <row r="202" customFormat="false" ht="15.9" hidden="false" customHeight="false" outlineLevel="0" collapsed="false">
      <c r="A202" s="28" t="n">
        <v>42644</v>
      </c>
      <c r="B202" s="25" t="n">
        <v>399.3498</v>
      </c>
      <c r="C202" s="26" t="n">
        <v>399.6909</v>
      </c>
      <c r="D202" s="26" t="n">
        <f aca="false">(A202 * $C$297) + $C$298</f>
        <v>399.244932406713</v>
      </c>
    </row>
    <row r="203" customFormat="false" ht="15.9" hidden="false" customHeight="false" outlineLevel="0" collapsed="false">
      <c r="A203" s="28" t="n">
        <v>42675</v>
      </c>
      <c r="B203" s="25" t="n">
        <v>394.177</v>
      </c>
      <c r="C203" s="26" t="n">
        <v>399.6452</v>
      </c>
      <c r="D203" s="26" t="n">
        <f aca="false">(A203 * $C$297) + $C$298</f>
        <v>399.257067971064</v>
      </c>
    </row>
    <row r="204" customFormat="false" ht="15.9" hidden="false" customHeight="false" outlineLevel="0" collapsed="false">
      <c r="A204" s="28" t="n">
        <v>42705</v>
      </c>
      <c r="B204" s="25" t="n">
        <v>390.5152</v>
      </c>
      <c r="C204" s="26" t="n">
        <v>399.6095</v>
      </c>
      <c r="D204" s="26" t="n">
        <f aca="false">(A204 * $C$297) + $C$298</f>
        <v>399.268812065597</v>
      </c>
    </row>
    <row r="205" customFormat="false" ht="15.9" hidden="false" customHeight="false" outlineLevel="0" collapsed="false">
      <c r="A205" s="28" t="n">
        <v>42736</v>
      </c>
      <c r="B205" s="25" t="n">
        <v>389.8036</v>
      </c>
      <c r="C205" s="26" t="n">
        <v>399.5832</v>
      </c>
      <c r="D205" s="26" t="n">
        <f aca="false">(A205 * $C$297) + $C$298</f>
        <v>399.280947629947</v>
      </c>
    </row>
    <row r="206" customFormat="false" ht="15.9" hidden="false" customHeight="false" outlineLevel="0" collapsed="false">
      <c r="A206" s="28" t="n">
        <v>42767</v>
      </c>
      <c r="B206" s="25" t="n">
        <v>391.7727</v>
      </c>
      <c r="C206" s="26" t="n">
        <v>399.5634</v>
      </c>
      <c r="D206" s="26" t="n">
        <f aca="false">(A206 * $C$297) + $C$298</f>
        <v>399.293083194298</v>
      </c>
    </row>
    <row r="207" customFormat="false" ht="15.9" hidden="false" customHeight="false" outlineLevel="0" collapsed="false">
      <c r="A207" s="28" t="n">
        <v>42795</v>
      </c>
      <c r="B207" s="25" t="n">
        <v>395.5602</v>
      </c>
      <c r="C207" s="26" t="n">
        <v>399.5473</v>
      </c>
      <c r="D207" s="26" t="n">
        <f aca="false">(A207 * $C$297) + $C$298</f>
        <v>399.304044349196</v>
      </c>
    </row>
    <row r="208" customFormat="false" ht="15.9" hidden="false" customHeight="false" outlineLevel="0" collapsed="false">
      <c r="A208" s="28" t="n">
        <v>42826</v>
      </c>
      <c r="B208" s="25" t="n">
        <v>399.7082</v>
      </c>
      <c r="C208" s="26" t="n">
        <v>399.5311</v>
      </c>
      <c r="D208" s="26" t="n">
        <f aca="false">(A208 * $C$297) + $C$298</f>
        <v>399.316179913546</v>
      </c>
    </row>
    <row r="209" customFormat="false" ht="15.9" hidden="false" customHeight="false" outlineLevel="0" collapsed="false">
      <c r="A209" s="28" t="n">
        <v>42856</v>
      </c>
      <c r="B209" s="25" t="n">
        <v>404.4956</v>
      </c>
      <c r="C209" s="26" t="n">
        <v>399.5121</v>
      </c>
      <c r="D209" s="26" t="n">
        <f aca="false">(A209 * $C$297) + $C$298</f>
        <v>399.327924008079</v>
      </c>
    </row>
    <row r="210" customFormat="false" ht="15.9" hidden="false" customHeight="false" outlineLevel="0" collapsed="false">
      <c r="A210" s="28" t="n">
        <v>42887</v>
      </c>
      <c r="B210" s="25" t="n">
        <v>407.3018</v>
      </c>
      <c r="C210" s="26" t="n">
        <v>399.4884</v>
      </c>
      <c r="D210" s="26" t="n">
        <f aca="false">(A210 * $C$297) + $C$298</f>
        <v>399.34005957243</v>
      </c>
    </row>
    <row r="211" customFormat="false" ht="15.9" hidden="false" customHeight="false" outlineLevel="0" collapsed="false">
      <c r="A211" s="28" t="n">
        <v>42917</v>
      </c>
      <c r="B211" s="25" t="n">
        <v>408.8068</v>
      </c>
      <c r="C211" s="26" t="n">
        <v>399.4586</v>
      </c>
      <c r="D211" s="26" t="n">
        <f aca="false">(A211 * $C$297) + $C$298</f>
        <v>399.351803666963</v>
      </c>
    </row>
    <row r="212" customFormat="false" ht="15.9" hidden="false" customHeight="false" outlineLevel="0" collapsed="false">
      <c r="A212" s="28" t="n">
        <v>42948</v>
      </c>
      <c r="B212" s="25" t="n">
        <v>408.3477</v>
      </c>
      <c r="C212" s="26" t="n">
        <v>399.4233</v>
      </c>
      <c r="D212" s="26" t="n">
        <f aca="false">(A212 * $C$297) + $C$298</f>
        <v>399.363939231314</v>
      </c>
    </row>
    <row r="213" customFormat="false" ht="15.9" hidden="false" customHeight="false" outlineLevel="0" collapsed="false">
      <c r="A213" s="28" t="n">
        <v>42979</v>
      </c>
      <c r="B213" s="25" t="n">
        <v>404.7215</v>
      </c>
      <c r="C213" s="26" t="n">
        <v>399.3852</v>
      </c>
      <c r="D213" s="26" t="n">
        <f aca="false">(A213 * $C$297) + $C$298</f>
        <v>399.376074795665</v>
      </c>
    </row>
    <row r="214" customFormat="false" ht="15.9" hidden="false" customHeight="false" outlineLevel="0" collapsed="false">
      <c r="A214" s="28" t="n">
        <v>43009</v>
      </c>
      <c r="B214" s="25" t="n">
        <v>399.6363</v>
      </c>
      <c r="C214" s="26" t="n">
        <v>399.3477</v>
      </c>
      <c r="D214" s="26" t="n">
        <f aca="false">(A214 * $C$297) + $C$298</f>
        <v>399.387818890198</v>
      </c>
    </row>
    <row r="215" customFormat="false" ht="15.9" hidden="false" customHeight="false" outlineLevel="0" collapsed="false">
      <c r="A215" s="28" t="n">
        <v>43040</v>
      </c>
      <c r="B215" s="25" t="n">
        <v>393.6618</v>
      </c>
      <c r="C215" s="26" t="n">
        <v>399.3124</v>
      </c>
      <c r="D215" s="26" t="n">
        <f aca="false">(A215 * $C$297) + $C$298</f>
        <v>399.399954454548</v>
      </c>
    </row>
    <row r="216" customFormat="false" ht="15.9" hidden="false" customHeight="false" outlineLevel="0" collapsed="false">
      <c r="A216" s="28" t="n">
        <v>43070</v>
      </c>
      <c r="B216" s="25" t="n">
        <v>390.4149</v>
      </c>
      <c r="C216" s="26" t="n">
        <v>399.2817</v>
      </c>
      <c r="D216" s="26" t="n">
        <f aca="false">(A216 * $C$297) + $C$298</f>
        <v>399.411698549081</v>
      </c>
    </row>
    <row r="217" customFormat="false" ht="15.9" hidden="false" customHeight="false" outlineLevel="0" collapsed="false">
      <c r="A217" s="28" t="n">
        <v>43101</v>
      </c>
      <c r="B217" s="25" t="n">
        <v>389.1585</v>
      </c>
      <c r="C217" s="26" t="n">
        <v>399.2584</v>
      </c>
      <c r="D217" s="26" t="n">
        <f aca="false">(A217 * $C$297) + $C$298</f>
        <v>399.423834113432</v>
      </c>
    </row>
    <row r="218" customFormat="false" ht="15.9" hidden="false" customHeight="false" outlineLevel="0" collapsed="false">
      <c r="A218" s="28" t="n">
        <v>43132</v>
      </c>
      <c r="B218" s="25" t="n">
        <v>390.9928</v>
      </c>
      <c r="C218" s="26" t="n">
        <v>399.243</v>
      </c>
      <c r="D218" s="26" t="n">
        <f aca="false">(A218 * $C$297) + $C$298</f>
        <v>399.435969677783</v>
      </c>
    </row>
    <row r="219" customFormat="false" ht="15.9" hidden="false" customHeight="false" outlineLevel="0" collapsed="false">
      <c r="A219" s="28" t="n">
        <v>43160</v>
      </c>
      <c r="B219" s="25" t="n">
        <v>394.5465</v>
      </c>
      <c r="C219" s="26" t="n">
        <v>399.235</v>
      </c>
      <c r="D219" s="26" t="n">
        <f aca="false">(A219 * $C$297) + $C$298</f>
        <v>399.44693083268</v>
      </c>
    </row>
    <row r="220" customFormat="false" ht="15.9" hidden="false" customHeight="false" outlineLevel="0" collapsed="false">
      <c r="A220" s="28" t="n">
        <v>43191</v>
      </c>
      <c r="B220" s="25" t="n">
        <v>399.3218</v>
      </c>
      <c r="C220" s="26" t="n">
        <v>399.235</v>
      </c>
      <c r="D220" s="26" t="n">
        <f aca="false">(A220 * $C$297) + $C$298</f>
        <v>399.459066397031</v>
      </c>
    </row>
    <row r="221" customFormat="false" ht="15.9" hidden="false" customHeight="false" outlineLevel="0" collapsed="false">
      <c r="A221" s="28" t="n">
        <v>43221</v>
      </c>
      <c r="B221" s="25" t="n">
        <v>404.2023</v>
      </c>
      <c r="C221" s="26" t="n">
        <v>399.2442</v>
      </c>
      <c r="D221" s="26" t="n">
        <f aca="false">(A221 * $C$297) + $C$298</f>
        <v>399.470810491564</v>
      </c>
    </row>
    <row r="222" customFormat="false" ht="15.9" hidden="false" customHeight="false" outlineLevel="0" collapsed="false">
      <c r="A222" s="28" t="n">
        <v>43252</v>
      </c>
      <c r="B222" s="25" t="n">
        <v>407.3381</v>
      </c>
      <c r="C222" s="26" t="n">
        <v>399.2658</v>
      </c>
      <c r="D222" s="26" t="n">
        <f aca="false">(A222 * $C$297) + $C$298</f>
        <v>399.482946055915</v>
      </c>
    </row>
    <row r="223" customFormat="false" ht="15.9" hidden="false" customHeight="false" outlineLevel="0" collapsed="false">
      <c r="A223" s="28" t="n">
        <v>43282</v>
      </c>
      <c r="B223" s="25" t="n">
        <v>408.6338</v>
      </c>
      <c r="C223" s="26" t="n">
        <v>399.3012</v>
      </c>
      <c r="D223" s="26" t="n">
        <f aca="false">(A223 * $C$297) + $C$298</f>
        <v>399.494690150448</v>
      </c>
    </row>
    <row r="224" customFormat="false" ht="15.9" hidden="false" customHeight="false" outlineLevel="0" collapsed="false">
      <c r="A224" s="28" t="n">
        <v>43313</v>
      </c>
      <c r="B224" s="25" t="n">
        <v>407.7867</v>
      </c>
      <c r="C224" s="26" t="n">
        <v>399.3487</v>
      </c>
      <c r="D224" s="26" t="n">
        <f aca="false">(A224 * $C$297) + $C$298</f>
        <v>399.506825714799</v>
      </c>
    </row>
    <row r="225" customFormat="false" ht="15.9" hidden="false" customHeight="false" outlineLevel="0" collapsed="false">
      <c r="A225" s="28" t="n">
        <v>43344</v>
      </c>
      <c r="B225" s="25" t="n">
        <v>404.5306</v>
      </c>
      <c r="C225" s="26" t="n">
        <v>399.4062</v>
      </c>
      <c r="D225" s="26" t="n">
        <f aca="false">(A225 * $C$297) + $C$298</f>
        <v>399.518961279149</v>
      </c>
    </row>
    <row r="226" customFormat="false" ht="15.9" hidden="false" customHeight="false" outlineLevel="0" collapsed="false">
      <c r="A226" s="28" t="n">
        <v>43374</v>
      </c>
      <c r="B226" s="25" t="n">
        <v>400.1611</v>
      </c>
      <c r="C226" s="26" t="n">
        <v>399.4708</v>
      </c>
      <c r="D226" s="26" t="n">
        <f aca="false">(A226 * $C$297) + $C$298</f>
        <v>399.530705373682</v>
      </c>
    </row>
    <row r="227" customFormat="false" ht="15.9" hidden="false" customHeight="false" outlineLevel="0" collapsed="false">
      <c r="A227" s="28" t="n">
        <v>43405</v>
      </c>
      <c r="B227" s="25" t="n">
        <v>393.7251</v>
      </c>
      <c r="C227" s="26" t="n">
        <v>399.5384</v>
      </c>
      <c r="D227" s="26" t="n">
        <f aca="false">(A227 * $C$297) + $C$298</f>
        <v>399.542840938033</v>
      </c>
    </row>
    <row r="228" customFormat="false" ht="15.9" hidden="false" customHeight="false" outlineLevel="0" collapsed="false">
      <c r="A228" s="28" t="n">
        <v>43435</v>
      </c>
      <c r="B228" s="25" t="n">
        <v>390.7662</v>
      </c>
      <c r="C228" s="26" t="n">
        <v>399.6046</v>
      </c>
      <c r="D228" s="26" t="n">
        <f aca="false">(A228 * $C$297) + $C$298</f>
        <v>399.554585032566</v>
      </c>
    </row>
    <row r="229" customFormat="false" ht="15.9" hidden="false" customHeight="false" outlineLevel="0" collapsed="false">
      <c r="A229" s="28" t="n">
        <v>43466</v>
      </c>
      <c r="B229" s="25" t="n">
        <v>389.7482</v>
      </c>
      <c r="C229" s="26" t="n">
        <v>399.6671</v>
      </c>
      <c r="D229" s="26" t="n">
        <f aca="false">(A229 * $C$297) + $C$298</f>
        <v>399.566720596917</v>
      </c>
    </row>
    <row r="230" customFormat="false" ht="15.9" hidden="false" customHeight="false" outlineLevel="0" collapsed="false">
      <c r="A230" s="28" t="n">
        <v>43497</v>
      </c>
      <c r="B230" s="25" t="n">
        <v>391.2836</v>
      </c>
      <c r="C230" s="26" t="n">
        <v>399.7256</v>
      </c>
      <c r="D230" s="26" t="n">
        <f aca="false">(A230 * $C$297) + $C$298</f>
        <v>399.578856161268</v>
      </c>
    </row>
    <row r="231" customFormat="false" ht="15.9" hidden="false" customHeight="false" outlineLevel="0" collapsed="false">
      <c r="A231" s="28" t="n">
        <v>43525</v>
      </c>
      <c r="B231" s="25" t="n">
        <v>395.5745</v>
      </c>
      <c r="C231" s="26" t="n">
        <v>399.7829</v>
      </c>
      <c r="D231" s="26" t="n">
        <f aca="false">(A231 * $C$297) + $C$298</f>
        <v>399.589817316165</v>
      </c>
    </row>
    <row r="232" customFormat="false" ht="15.9" hidden="false" customHeight="false" outlineLevel="0" collapsed="false">
      <c r="A232" s="28" t="n">
        <v>43556</v>
      </c>
      <c r="B232" s="25" t="n">
        <v>400.1769</v>
      </c>
      <c r="C232" s="26" t="n">
        <v>399.8424</v>
      </c>
      <c r="D232" s="26" t="n">
        <f aca="false">(A232 * $C$297) + $C$298</f>
        <v>399.601952880516</v>
      </c>
    </row>
    <row r="233" customFormat="false" ht="15.9" hidden="false" customHeight="false" outlineLevel="0" collapsed="false">
      <c r="A233" s="28" t="n">
        <v>43586</v>
      </c>
      <c r="B233" s="25" t="n">
        <v>404.8248</v>
      </c>
      <c r="C233" s="26" t="n">
        <v>399.9058</v>
      </c>
      <c r="D233" s="26" t="n">
        <f aca="false">(A233 * $C$297) + $C$298</f>
        <v>399.613696975049</v>
      </c>
    </row>
    <row r="234" customFormat="false" ht="15.9" hidden="false" customHeight="false" outlineLevel="0" collapsed="false">
      <c r="A234" s="28" t="n">
        <v>43617</v>
      </c>
      <c r="B234" s="25" t="n">
        <v>408.3101</v>
      </c>
      <c r="C234" s="26" t="n">
        <v>399.9718</v>
      </c>
      <c r="D234" s="26" t="n">
        <f aca="false">(A234 * $C$297) + $C$298</f>
        <v>399.6258325394</v>
      </c>
    </row>
    <row r="235" customFormat="false" ht="15.9" hidden="false" customHeight="false" outlineLevel="0" collapsed="false">
      <c r="A235" s="28" t="n">
        <v>43647</v>
      </c>
      <c r="B235" s="25" t="n">
        <v>409.4582</v>
      </c>
      <c r="C235" s="26" t="n">
        <v>400.0385</v>
      </c>
      <c r="D235" s="26" t="n">
        <f aca="false">(A235 * $C$297) + $C$298</f>
        <v>399.637576633932</v>
      </c>
    </row>
    <row r="236" customFormat="false" ht="15.9" hidden="false" customHeight="false" outlineLevel="0" collapsed="false">
      <c r="A236" s="28" t="n">
        <v>43678</v>
      </c>
      <c r="B236" s="25" t="n">
        <v>408.5954</v>
      </c>
      <c r="C236" s="26" t="n">
        <v>400.1024</v>
      </c>
      <c r="D236" s="26" t="n">
        <f aca="false">(A236 * $C$297) + $C$298</f>
        <v>399.649712198283</v>
      </c>
    </row>
    <row r="237" customFormat="false" ht="15.9" hidden="false" customHeight="false" outlineLevel="0" collapsed="false">
      <c r="A237" s="28" t="n">
        <v>43709</v>
      </c>
      <c r="B237" s="25" t="n">
        <v>405.2867</v>
      </c>
      <c r="C237" s="26" t="n">
        <v>400.1578</v>
      </c>
      <c r="D237" s="26" t="n">
        <f aca="false">(A237 * $C$297) + $C$298</f>
        <v>399.661847762634</v>
      </c>
    </row>
    <row r="238" customFormat="false" ht="15.9" hidden="false" customHeight="false" outlineLevel="0" collapsed="false">
      <c r="A238" s="28" t="n">
        <v>43739</v>
      </c>
      <c r="B238" s="25" t="n">
        <v>400.5729</v>
      </c>
      <c r="C238" s="26" t="n">
        <v>400.1987</v>
      </c>
      <c r="D238" s="26" t="n">
        <f aca="false">(A238 * $C$297) + $C$298</f>
        <v>399.673591857167</v>
      </c>
    </row>
    <row r="239" customFormat="false" ht="15.9" hidden="false" customHeight="false" outlineLevel="0" collapsed="false">
      <c r="A239" s="28" t="n">
        <v>43770</v>
      </c>
      <c r="B239" s="25" t="n">
        <v>394.6299</v>
      </c>
      <c r="C239" s="26" t="n">
        <v>400.2232</v>
      </c>
      <c r="D239" s="26" t="n">
        <f aca="false">(A239 * $C$297) + $C$298</f>
        <v>399.685727421518</v>
      </c>
    </row>
    <row r="240" customFormat="false" ht="15.9" hidden="false" customHeight="false" outlineLevel="0" collapsed="false">
      <c r="A240" s="28" t="n">
        <v>43800</v>
      </c>
      <c r="B240" s="25" t="n">
        <v>391.7404</v>
      </c>
      <c r="C240" s="26" t="n">
        <v>400.2333</v>
      </c>
      <c r="D240" s="26" t="n">
        <f aca="false">(A240 * $C$297) + $C$298</f>
        <v>399.697471516051</v>
      </c>
    </row>
    <row r="241" customFormat="false" ht="15.9" hidden="false" customHeight="false" outlineLevel="0" collapsed="false">
      <c r="A241" s="28" t="n">
        <v>43831</v>
      </c>
      <c r="B241" s="25" t="n">
        <v>390.6988</v>
      </c>
      <c r="C241" s="26" t="n">
        <v>400.2331</v>
      </c>
      <c r="D241" s="26" t="n">
        <f aca="false">(A241 * $C$297) + $C$298</f>
        <v>399.709607080401</v>
      </c>
    </row>
    <row r="242" customFormat="false" ht="15.9" hidden="false" customHeight="false" outlineLevel="0" collapsed="false">
      <c r="A242" s="28" t="n">
        <v>43862</v>
      </c>
      <c r="B242" s="25" t="n">
        <v>392.4478</v>
      </c>
      <c r="C242" s="26" t="n">
        <v>400.2278</v>
      </c>
      <c r="D242" s="26" t="n">
        <f aca="false">(A242 * $C$297) + $C$298</f>
        <v>399.721742644752</v>
      </c>
    </row>
    <row r="243" customFormat="false" ht="15.9" hidden="false" customHeight="false" outlineLevel="0" collapsed="false">
      <c r="A243" s="28" t="n">
        <v>43891</v>
      </c>
      <c r="B243" s="25" t="n">
        <v>395.7045</v>
      </c>
      <c r="C243" s="26" t="n">
        <v>400.2177</v>
      </c>
      <c r="D243" s="26" t="n">
        <f aca="false">(A243 * $C$297) + $C$298</f>
        <v>399.733095269467</v>
      </c>
    </row>
    <row r="244" customFormat="false" ht="15.9" hidden="false" customHeight="false" outlineLevel="0" collapsed="false">
      <c r="A244" s="28" t="n">
        <v>43922</v>
      </c>
      <c r="B244" s="25" t="n">
        <v>400.6981</v>
      </c>
      <c r="C244" s="26" t="n">
        <v>400.2008</v>
      </c>
      <c r="D244" s="26" t="n">
        <f aca="false">(A244 * $C$297) + $C$298</f>
        <v>399.745230833818</v>
      </c>
    </row>
    <row r="245" customFormat="false" ht="15.9" hidden="false" customHeight="false" outlineLevel="0" collapsed="false">
      <c r="A245" s="28" t="n">
        <v>43952</v>
      </c>
      <c r="B245" s="25" t="n">
        <v>405.0519</v>
      </c>
      <c r="C245" s="26" t="n">
        <v>400.1724</v>
      </c>
      <c r="D245" s="26" t="n">
        <f aca="false">(A245 * $C$297) + $C$298</f>
        <v>399.756974928351</v>
      </c>
    </row>
    <row r="246" customFormat="false" ht="15.9" hidden="false" customHeight="false" outlineLevel="0" collapsed="false">
      <c r="A246" s="28" t="n">
        <v>43983</v>
      </c>
      <c r="B246" s="25" t="n">
        <v>408.1367</v>
      </c>
      <c r="C246" s="26" t="n">
        <v>400.1274</v>
      </c>
      <c r="D246" s="26" t="n">
        <f aca="false">(A246 * $C$297) + $C$298</f>
        <v>399.769110492702</v>
      </c>
    </row>
    <row r="247" customFormat="false" ht="15.9" hidden="false" customHeight="false" outlineLevel="0" collapsed="false">
      <c r="A247" s="28" t="n">
        <v>44013</v>
      </c>
      <c r="B247" s="25" t="n">
        <v>409.3166</v>
      </c>
      <c r="C247" s="26" t="n">
        <v>400.0645</v>
      </c>
      <c r="D247" s="26" t="n">
        <f aca="false">(A247 * $C$297) + $C$298</f>
        <v>399.780854587235</v>
      </c>
    </row>
    <row r="248" customFormat="false" ht="15.9" hidden="false" customHeight="false" outlineLevel="0" collapsed="false">
      <c r="A248" s="28" t="n">
        <v>44044</v>
      </c>
      <c r="B248" s="25" t="n">
        <v>408.3438</v>
      </c>
      <c r="C248" s="26" t="n">
        <v>399.9877</v>
      </c>
      <c r="D248" s="26" t="n">
        <f aca="false">(A248 * $C$297) + $C$298</f>
        <v>399.792990151586</v>
      </c>
    </row>
    <row r="249" customFormat="false" ht="15.9" hidden="false" customHeight="false" outlineLevel="0" collapsed="false">
      <c r="A249" s="28" t="n">
        <v>44075</v>
      </c>
      <c r="B249" s="25" t="n">
        <v>405.6727</v>
      </c>
      <c r="C249" s="26" t="n">
        <v>399.9043</v>
      </c>
      <c r="D249" s="26" t="n">
        <f aca="false">(A249 * $C$297) + $C$298</f>
        <v>399.805125715936</v>
      </c>
    </row>
    <row r="250" customFormat="false" ht="15.9" hidden="false" customHeight="false" outlineLevel="0" collapsed="false">
      <c r="A250" s="28" t="n">
        <v>44105</v>
      </c>
      <c r="B250" s="25" t="n">
        <v>400.2067</v>
      </c>
      <c r="C250" s="26" t="n">
        <v>399.8233</v>
      </c>
      <c r="D250" s="26" t="n">
        <f aca="false">(A250 * $C$297) + $C$298</f>
        <v>399.816869810469</v>
      </c>
    </row>
    <row r="251" customFormat="false" ht="15.9" hidden="false" customHeight="false" outlineLevel="0" collapsed="false">
      <c r="A251" s="28" t="n">
        <v>44136</v>
      </c>
      <c r="B251" s="25" t="n">
        <v>395.1574</v>
      </c>
      <c r="C251" s="26" t="n">
        <v>399.7533</v>
      </c>
      <c r="D251" s="26" t="n">
        <f aca="false">(A251 * $C$297) + $C$298</f>
        <v>399.82900537482</v>
      </c>
    </row>
    <row r="252" customFormat="false" ht="15.9" hidden="false" customHeight="false" outlineLevel="0" collapsed="false">
      <c r="A252" s="28" t="n">
        <v>44166</v>
      </c>
      <c r="B252" s="25" t="n">
        <v>390.6523</v>
      </c>
      <c r="C252" s="26" t="n">
        <v>399.6983</v>
      </c>
      <c r="D252" s="26" t="n">
        <f aca="false">(A252 * $C$297) + $C$298</f>
        <v>399.840749469353</v>
      </c>
    </row>
    <row r="253" customFormat="false" ht="15.9" hidden="false" customHeight="false" outlineLevel="0" collapsed="false">
      <c r="A253" s="28" t="n">
        <v>44197</v>
      </c>
      <c r="B253" s="25" t="n">
        <v>389.8414</v>
      </c>
      <c r="C253" s="26" t="n">
        <v>399.6583</v>
      </c>
      <c r="D253" s="26" t="n">
        <f aca="false">(A253 * $C$297) + $C$298</f>
        <v>399.852885033704</v>
      </c>
    </row>
    <row r="254" customFormat="false" ht="15.9" hidden="false" customHeight="false" outlineLevel="0" collapsed="false">
      <c r="A254" s="28" t="n">
        <v>44228</v>
      </c>
      <c r="B254" s="25" t="n">
        <v>390.5722</v>
      </c>
      <c r="C254" s="26" t="n">
        <v>399.6308</v>
      </c>
      <c r="D254" s="26" t="n">
        <f aca="false">(A254 * $C$297) + $C$298</f>
        <v>399.865020598055</v>
      </c>
    </row>
    <row r="255" customFormat="false" ht="15.9" hidden="false" customHeight="false" outlineLevel="0" collapsed="false">
      <c r="A255" s="28" t="n">
        <v>44256</v>
      </c>
      <c r="B255" s="25" t="n">
        <v>394.2784</v>
      </c>
      <c r="C255" s="26" t="n">
        <v>399.6126</v>
      </c>
      <c r="D255" s="26" t="n">
        <f aca="false">(A255 * $C$297) + $C$298</f>
        <v>399.875981752952</v>
      </c>
    </row>
    <row r="256" customFormat="false" ht="15.9" hidden="false" customHeight="false" outlineLevel="0" collapsed="false">
      <c r="A256" s="28" t="n">
        <v>44287</v>
      </c>
      <c r="B256" s="25" t="n">
        <v>399.245</v>
      </c>
      <c r="C256" s="26" t="n">
        <v>399.6001</v>
      </c>
      <c r="D256" s="26" t="n">
        <f aca="false">(A256 * $C$297) + $C$298</f>
        <v>399.888117317303</v>
      </c>
    </row>
    <row r="257" customFormat="false" ht="15.9" hidden="false" customHeight="false" outlineLevel="0" collapsed="false">
      <c r="A257" s="28" t="n">
        <v>44317</v>
      </c>
      <c r="B257" s="25" t="n">
        <v>404.2021</v>
      </c>
      <c r="C257" s="26" t="n">
        <v>399.5912</v>
      </c>
      <c r="D257" s="26" t="n">
        <f aca="false">(A257 * $C$297) + $C$298</f>
        <v>399.899861411836</v>
      </c>
    </row>
    <row r="258" customFormat="false" ht="15.9" hidden="false" customHeight="false" outlineLevel="0" collapsed="false">
      <c r="A258" s="28" t="n">
        <v>44348</v>
      </c>
      <c r="B258" s="25" t="n">
        <v>407.824</v>
      </c>
      <c r="C258" s="26" t="n">
        <v>399.5869</v>
      </c>
      <c r="D258" s="26" t="n">
        <f aca="false">(A258 * $C$297) + $C$298</f>
        <v>399.911996976187</v>
      </c>
    </row>
    <row r="259" customFormat="false" ht="15.9" hidden="false" customHeight="false" outlineLevel="0" collapsed="false">
      <c r="A259" s="28" t="n">
        <v>44378</v>
      </c>
      <c r="B259" s="25" t="n">
        <v>409.2494</v>
      </c>
      <c r="C259" s="26" t="n">
        <v>399.5894</v>
      </c>
      <c r="D259" s="26" t="n">
        <f aca="false">(A259 * $C$297) + $C$298</f>
        <v>399.92374107072</v>
      </c>
    </row>
    <row r="260" customFormat="false" ht="15.9" hidden="false" customHeight="false" outlineLevel="0" collapsed="false">
      <c r="A260" s="28" t="n">
        <v>44409</v>
      </c>
      <c r="B260" s="25" t="n">
        <v>408.6665</v>
      </c>
      <c r="C260" s="26" t="n">
        <v>399.5999</v>
      </c>
      <c r="D260" s="26" t="n">
        <f aca="false">(A260 * $C$297) + $C$298</f>
        <v>399.93587663507</v>
      </c>
    </row>
    <row r="261" customFormat="false" ht="15.9" hidden="false" customHeight="false" outlineLevel="0" collapsed="false">
      <c r="A261" s="28" t="n">
        <v>44440</v>
      </c>
      <c r="B261" s="25" t="n">
        <v>405.4003</v>
      </c>
      <c r="C261" s="26" t="n">
        <v>399.6164</v>
      </c>
      <c r="D261" s="26" t="n">
        <f aca="false">(A261 * $C$297) + $C$298</f>
        <v>399.948012199421</v>
      </c>
    </row>
    <row r="262" customFormat="false" ht="15.9" hidden="false" customHeight="false" outlineLevel="0" collapsed="false">
      <c r="A262" s="28" t="n">
        <v>44470</v>
      </c>
      <c r="B262" s="25" t="n">
        <v>400.204</v>
      </c>
      <c r="C262" s="26" t="n">
        <v>399.6347</v>
      </c>
      <c r="D262" s="26" t="n">
        <f aca="false">(A262 * $C$297) + $C$298</f>
        <v>399.959756293954</v>
      </c>
    </row>
    <row r="263" customFormat="false" ht="15.9" hidden="false" customHeight="false" outlineLevel="0" collapsed="false">
      <c r="A263" s="28" t="n">
        <v>44501</v>
      </c>
      <c r="B263" s="25" t="n">
        <v>394.5234</v>
      </c>
      <c r="C263" s="26" t="n">
        <v>399.6477</v>
      </c>
      <c r="D263" s="26" t="n">
        <f aca="false">(A263 * $C$297) + $C$298</f>
        <v>399.971891858305</v>
      </c>
    </row>
    <row r="264" customFormat="false" ht="15.9" hidden="false" customHeight="false" outlineLevel="0" collapsed="false">
      <c r="A264" s="28" t="n">
        <v>44531</v>
      </c>
      <c r="B264" s="25" t="n">
        <v>390.9289</v>
      </c>
      <c r="C264" s="26" t="n">
        <v>399.6508</v>
      </c>
      <c r="D264" s="26" t="n">
        <f aca="false">(A264 * $C$297) + $C$298</f>
        <v>399.983635952838</v>
      </c>
    </row>
    <row r="265" customFormat="false" ht="15.9" hidden="false" customHeight="false" outlineLevel="0" collapsed="false">
      <c r="A265" s="28" t="n">
        <v>44562</v>
      </c>
      <c r="B265" s="25" t="n">
        <v>389.7022</v>
      </c>
      <c r="C265" s="26" t="n">
        <v>399.6422</v>
      </c>
      <c r="D265" s="26" t="n">
        <f aca="false">(A265 * $C$297) + $C$298</f>
        <v>399.995771517189</v>
      </c>
    </row>
    <row r="266" customFormat="false" ht="15.9" hidden="false" customHeight="false" outlineLevel="0" collapsed="false">
      <c r="A266" s="28" t="n">
        <v>44593</v>
      </c>
      <c r="B266" s="25" t="n">
        <v>390.9992</v>
      </c>
      <c r="C266" s="26" t="n">
        <v>399.6235</v>
      </c>
      <c r="D266" s="26" t="n">
        <f aca="false">(A266 * $C$297) + $C$298</f>
        <v>400.00790708154</v>
      </c>
    </row>
    <row r="267" customFormat="false" ht="15.9" hidden="false" customHeight="false" outlineLevel="0" collapsed="false">
      <c r="A267" s="28" t="n">
        <v>44621</v>
      </c>
      <c r="B267" s="25" t="n">
        <v>394.8565</v>
      </c>
      <c r="C267" s="26" t="n">
        <v>399.5993</v>
      </c>
      <c r="D267" s="26" t="n">
        <f aca="false">(A267 * $C$297) + $C$298</f>
        <v>400.018868236437</v>
      </c>
    </row>
    <row r="268" customFormat="false" ht="15.9" hidden="false" customHeight="false" outlineLevel="0" collapsed="false">
      <c r="A268" s="28" t="n">
        <v>44652</v>
      </c>
      <c r="B268" s="25" t="n">
        <v>399.48</v>
      </c>
      <c r="C268" s="26" t="n">
        <v>399.5759</v>
      </c>
      <c r="D268" s="26" t="n">
        <f aca="false">(A268 * $C$297) + $C$298</f>
        <v>400.031003800788</v>
      </c>
    </row>
    <row r="269" customFormat="false" ht="15.9" hidden="false" customHeight="false" outlineLevel="0" collapsed="false">
      <c r="A269" s="28" t="n">
        <v>44682</v>
      </c>
      <c r="B269" s="25" t="n">
        <v>403.9012</v>
      </c>
      <c r="C269" s="26" t="n">
        <v>399.5604</v>
      </c>
      <c r="D269" s="26" t="n">
        <f aca="false">(A269 * $C$297) + $C$298</f>
        <v>400.042747895321</v>
      </c>
    </row>
    <row r="270" customFormat="false" ht="15.9" hidden="false" customHeight="false" outlineLevel="0" collapsed="false">
      <c r="A270" s="28" t="n">
        <v>44713</v>
      </c>
      <c r="B270" s="25" t="n">
        <v>408.005</v>
      </c>
      <c r="C270" s="26" t="n">
        <v>399.5593</v>
      </c>
      <c r="D270" s="26" t="n">
        <f aca="false">(A270 * $C$297) + $C$298</f>
        <v>400.054883459671</v>
      </c>
    </row>
    <row r="271" customFormat="false" ht="15.9" hidden="false" customHeight="false" outlineLevel="0" collapsed="false">
      <c r="A271" s="28" t="n">
        <v>44743</v>
      </c>
      <c r="B271" s="25" t="n">
        <v>409.1396</v>
      </c>
      <c r="C271" s="26" t="n">
        <v>399.5762</v>
      </c>
      <c r="D271" s="26" t="n">
        <f aca="false">(A271 * $C$297) + $C$298</f>
        <v>400.066627554204</v>
      </c>
    </row>
    <row r="272" customFormat="false" ht="15.9" hidden="false" customHeight="false" outlineLevel="0" collapsed="false">
      <c r="A272" s="28" t="n">
        <v>44774</v>
      </c>
      <c r="B272" s="25" t="n">
        <v>408.3498</v>
      </c>
      <c r="C272" s="26" t="n">
        <v>399.6128</v>
      </c>
      <c r="D272" s="26" t="n">
        <f aca="false">(A272 * $C$297) + $C$298</f>
        <v>400.078763118555</v>
      </c>
    </row>
    <row r="273" customFormat="false" ht="15.9" hidden="false" customHeight="false" outlineLevel="0" collapsed="false">
      <c r="A273" s="28" t="n">
        <v>44805</v>
      </c>
      <c r="B273" s="25" t="n">
        <v>405.1485</v>
      </c>
      <c r="C273" s="26" t="n">
        <v>399.6707</v>
      </c>
      <c r="D273" s="26" t="n">
        <f aca="false">(A273 * $C$297) + $C$298</f>
        <v>400.090898682906</v>
      </c>
    </row>
    <row r="274" customFormat="false" ht="15.9" hidden="false" customHeight="false" outlineLevel="0" collapsed="false">
      <c r="A274" s="28" t="n">
        <v>44835</v>
      </c>
      <c r="B274" s="25" t="n">
        <v>400.146</v>
      </c>
      <c r="C274" s="26" t="n">
        <v>399.7514</v>
      </c>
      <c r="D274" s="26" t="n">
        <f aca="false">(A274 * $C$297) + $C$298</f>
        <v>400.102642777439</v>
      </c>
    </row>
    <row r="275" customFormat="false" ht="15.9" hidden="false" customHeight="false" outlineLevel="0" collapsed="false">
      <c r="A275" s="28" t="n">
        <v>44866</v>
      </c>
      <c r="B275" s="25" t="n">
        <v>393.7713</v>
      </c>
      <c r="C275" s="26" t="n">
        <v>399.8557</v>
      </c>
      <c r="D275" s="26" t="n">
        <f aca="false">(A275 * $C$297) + $C$298</f>
        <v>400.11477834179</v>
      </c>
    </row>
    <row r="276" customFormat="false" ht="15.9" hidden="false" customHeight="false" outlineLevel="0" collapsed="false">
      <c r="A276" s="28" t="n">
        <v>44896</v>
      </c>
      <c r="B276" s="25" t="n">
        <v>390.6201</v>
      </c>
      <c r="C276" s="26" t="n">
        <v>399.9837</v>
      </c>
      <c r="D276" s="26" t="n">
        <f aca="false">(A276 * $C$297) + $C$298</f>
        <v>400.126522436323</v>
      </c>
    </row>
    <row r="277" customFormat="false" ht="15.9" hidden="false" customHeight="false" outlineLevel="0" collapsed="false">
      <c r="A277" s="28" t="n">
        <v>44927</v>
      </c>
      <c r="B277" s="25" t="n">
        <v>389.761</v>
      </c>
      <c r="C277" s="26" t="n">
        <v>400.1358</v>
      </c>
      <c r="D277" s="26" t="n">
        <f aca="false">(A277 * $C$297) + $C$298</f>
        <v>400.138658000673</v>
      </c>
    </row>
    <row r="278" customFormat="false" ht="15.9" hidden="false" customHeight="false" outlineLevel="0" collapsed="false">
      <c r="A278" s="28" t="n">
        <v>44958</v>
      </c>
      <c r="B278" s="25" t="n">
        <v>391.6046</v>
      </c>
      <c r="C278" s="26" t="n">
        <v>400.3482</v>
      </c>
      <c r="D278" s="26" t="n">
        <f aca="false">(A278 * $C$297) + $C$298</f>
        <v>400.150793565024</v>
      </c>
    </row>
    <row r="279" customFormat="false" ht="15.9" hidden="false" customHeight="false" outlineLevel="0" collapsed="false">
      <c r="A279" s="28" t="n">
        <v>44986</v>
      </c>
      <c r="B279" s="25" t="n">
        <v>395.961</v>
      </c>
      <c r="C279" s="26" t="n">
        <v>400.5659</v>
      </c>
      <c r="D279" s="26" t="n">
        <f aca="false">(A279 * $C$297) + $C$298</f>
        <v>400.161754719922</v>
      </c>
    </row>
    <row r="280" customFormat="false" ht="15.9" hidden="false" customHeight="false" outlineLevel="0" collapsed="false">
      <c r="A280" s="28" t="n">
        <v>45017</v>
      </c>
      <c r="B280" s="25" t="n">
        <v>399.8513</v>
      </c>
      <c r="C280" s="26" t="n">
        <v>400.7857</v>
      </c>
      <c r="D280" s="26" t="n">
        <f aca="false">(A280 * $C$297) + $C$298</f>
        <v>400.173890284272</v>
      </c>
    </row>
    <row r="281" customFormat="false" ht="15.9" hidden="false" customHeight="false" outlineLevel="0" collapsed="false">
      <c r="A281" s="28" t="n">
        <v>45047</v>
      </c>
      <c r="B281" s="25" t="n">
        <v>405.2405</v>
      </c>
      <c r="C281" s="26" t="n">
        <v>401.0075</v>
      </c>
      <c r="D281" s="26" t="n">
        <f aca="false">(A281 * $C$297) + $C$298</f>
        <v>400.185634378805</v>
      </c>
    </row>
    <row r="282" customFormat="false" ht="15.9" hidden="false" customHeight="false" outlineLevel="0" collapsed="false">
      <c r="A282" s="28" t="n">
        <v>45078</v>
      </c>
      <c r="B282" s="25" t="n">
        <v>409.6696</v>
      </c>
      <c r="C282" s="26" t="n">
        <v>401.2315</v>
      </c>
      <c r="D282" s="26" t="n">
        <f aca="false">(A282 * $C$297) + $C$298</f>
        <v>400.197769943156</v>
      </c>
    </row>
    <row r="283" customFormat="false" ht="15.9" hidden="false" customHeight="false" outlineLevel="0" collapsed="false">
      <c r="A283" s="28" t="n">
        <v>45108</v>
      </c>
      <c r="B283" s="25" t="n">
        <v>411.5055</v>
      </c>
      <c r="C283" s="26" t="n">
        <v>401.4578</v>
      </c>
      <c r="D283" s="26" t="n">
        <f aca="false">(A283 * $C$297) + $C$298</f>
        <v>400.209514037689</v>
      </c>
    </row>
    <row r="284" customFormat="false" ht="15.9" hidden="false" customHeight="false" outlineLevel="0" collapsed="false">
      <c r="A284" s="28" t="n">
        <v>45139</v>
      </c>
      <c r="B284" s="25" t="n">
        <v>411.0279</v>
      </c>
      <c r="C284" s="26" t="n">
        <v>401.6862</v>
      </c>
      <c r="D284" s="26" t="n">
        <f aca="false">(A284 * $C$297) + $C$298</f>
        <v>400.22164960204</v>
      </c>
    </row>
    <row r="285" customFormat="false" ht="15.9" hidden="false" customHeight="false" outlineLevel="0" collapsed="false">
      <c r="A285" s="28" t="n">
        <v>45170</v>
      </c>
      <c r="B285" s="25" t="n">
        <v>408.1433</v>
      </c>
      <c r="C285" s="26" t="n">
        <v>401.9167</v>
      </c>
      <c r="D285" s="26" t="n">
        <f aca="false">(A285 * $C$297) + $C$298</f>
        <v>400.233785166391</v>
      </c>
    </row>
    <row r="286" customFormat="false" ht="15.9" hidden="false" customHeight="false" outlineLevel="0" collapsed="false">
      <c r="A286" s="28" t="n">
        <v>45200</v>
      </c>
      <c r="B286" s="25" t="n">
        <v>402.8439</v>
      </c>
      <c r="C286" s="26" t="n">
        <v>402.1491</v>
      </c>
      <c r="D286" s="26" t="n">
        <f aca="false">(A286 * $C$297) + $C$298</f>
        <v>400.245529260924</v>
      </c>
    </row>
    <row r="287" customFormat="false" ht="15.9" hidden="false" customHeight="false" outlineLevel="0" collapsed="false">
      <c r="A287" s="28" t="n">
        <v>45231</v>
      </c>
      <c r="B287" s="25" t="n">
        <v>397.0043</v>
      </c>
      <c r="C287" s="26" t="n">
        <v>402.3832</v>
      </c>
      <c r="D287" s="26" t="n">
        <f aca="false">(A287 * $C$297) + $C$298</f>
        <v>400.257664825274</v>
      </c>
    </row>
    <row r="288" customFormat="false" ht="15.9" hidden="false" customHeight="false" outlineLevel="0" collapsed="false">
      <c r="A288" s="28" t="n">
        <v>45261</v>
      </c>
      <c r="B288" s="25" t="n">
        <v>393.7333</v>
      </c>
      <c r="C288" s="26" t="n">
        <v>402.6189</v>
      </c>
      <c r="D288" s="26" t="n">
        <f aca="false">(A288 * $C$297) + $C$298</f>
        <v>400.269408919807</v>
      </c>
    </row>
    <row r="292" s="3" customFormat="true" ht="15" hidden="false" customHeight="false" outlineLevel="0" collapsed="false">
      <c r="A292" s="18" t="s">
        <v>48</v>
      </c>
      <c r="B292" s="18"/>
      <c r="C292" s="26" t="n">
        <f aca="false">AVERAGE(C3:C288)</f>
        <v>398.571561888111</v>
      </c>
      <c r="D292" s="26" t="n">
        <f aca="false">AVERAGE(D3:D288)</f>
        <v>398.571561888112</v>
      </c>
    </row>
    <row r="293" s="3" customFormat="true" ht="15" hidden="false" customHeight="false" outlineLevel="0" collapsed="false">
      <c r="A293" s="18" t="s">
        <v>49</v>
      </c>
      <c r="B293" s="18"/>
      <c r="C293" s="26" t="n">
        <f aca="false">MAX(C3:C288)</f>
        <v>402.6189</v>
      </c>
      <c r="D293" s="26" t="n">
        <f aca="false">MAX(D3:D288)</f>
        <v>400.269408919807</v>
      </c>
    </row>
    <row r="294" s="3" customFormat="true" ht="15" hidden="false" customHeight="false" outlineLevel="0" collapsed="false">
      <c r="A294" s="18" t="s">
        <v>50</v>
      </c>
      <c r="B294" s="18"/>
      <c r="C294" s="26" t="n">
        <f aca="false">MIN(C3:C288)</f>
        <v>395.999</v>
      </c>
      <c r="D294" s="26" t="n">
        <f aca="false">MIN(D3:D288)</f>
        <v>396.873408250684</v>
      </c>
    </row>
    <row r="295" s="3" customFormat="true" ht="15" hidden="false" customHeight="false" outlineLevel="0" collapsed="false">
      <c r="A295" s="18" t="s">
        <v>3</v>
      </c>
      <c r="B295" s="18"/>
      <c r="C295" s="26" t="n">
        <f aca="false">C293-C294</f>
        <v>6.61989999999997</v>
      </c>
      <c r="D295" s="26" t="n">
        <f aca="false">D293-D294</f>
        <v>3.39600066912305</v>
      </c>
    </row>
    <row r="296" s="3" customFormat="true" ht="15" hidden="false" customHeight="false" outlineLevel="0" collapsed="false">
      <c r="A296" s="18"/>
      <c r="B296" s="18"/>
    </row>
    <row r="297" s="3" customFormat="true" ht="15" hidden="false" customHeight="false" outlineLevel="0" collapsed="false">
      <c r="A297" s="18" t="s">
        <v>51</v>
      </c>
      <c r="B297" s="18"/>
      <c r="C297" s="3" t="n">
        <f aca="false">INDEX(LINEST(C3:C288,A3:A288),1)</f>
        <v>0.000391469817766343</v>
      </c>
    </row>
    <row r="298" s="3" customFormat="true" ht="15" hidden="false" customHeight="false" outlineLevel="0" collapsed="false">
      <c r="A298" s="18" t="s">
        <v>52</v>
      </c>
      <c r="B298" s="18"/>
      <c r="C298" s="3" t="n">
        <f aca="false">INDEX(LINEST(C3:C288,A3:A288),2)</f>
        <v>382.551093497885</v>
      </c>
    </row>
    <row r="299" customFormat="false" ht="15.9" hidden="false" customHeight="false" outlineLevel="0" collapsed="false">
      <c r="A299" s="18" t="s">
        <v>53</v>
      </c>
      <c r="B299" s="3"/>
      <c r="C299" s="3" t="n">
        <f aca="false">INDEX(LINEST(C3:C288,A3:A288,,1),3,1)</f>
        <v>0.739667709888211</v>
      </c>
    </row>
    <row r="300" customFormat="false" ht="15" hidden="false" customHeight="false" outlineLevel="0" collapsed="false">
      <c r="A300" s="18" t="s">
        <v>54</v>
      </c>
      <c r="B300" s="3"/>
      <c r="C300" s="3" t="n">
        <f aca="false">INDEX(LINEST(C3:C288,A3:A288,,1),3,2)</f>
        <v>0.585658575185142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281" activePane="bottomRight" state="frozen"/>
      <selection pane="topLeft" activeCell="A1" activeCellId="0" sqref="A1"/>
      <selection pane="topRight" activeCell="B1" activeCellId="0" sqref="B1"/>
      <selection pane="bottomLeft" activeCell="A281" activeCellId="0" sqref="A281"/>
      <selection pane="bottomRight" activeCell="A300" activeCellId="0" sqref="A300"/>
    </sheetView>
  </sheetViews>
  <sheetFormatPr defaultRowHeight="15"/>
  <cols>
    <col collapsed="false" hidden="false" max="1" min="1" style="18" width="11.5204081632653"/>
    <col collapsed="false" hidden="false" max="2" min="2" style="3" width="11.5204081632653"/>
    <col collapsed="false" hidden="false" max="3" min="3" style="18" width="17.8826530612245"/>
    <col collapsed="false" hidden="false" max="4" min="4" style="0" width="11.5204081632653"/>
    <col collapsed="false" hidden="false" max="5" min="5" style="0" width="12.8418367346939"/>
    <col collapsed="false" hidden="false" max="1025" min="6" style="0" width="11.5204081632653"/>
  </cols>
  <sheetData>
    <row r="1" customFormat="false" ht="15" hidden="false" customHeight="false" outlineLevel="0" collapsed="false">
      <c r="B1" s="27" t="s">
        <v>25</v>
      </c>
      <c r="C1" s="27"/>
      <c r="D1" s="27"/>
      <c r="E1" s="27"/>
    </row>
    <row r="2" s="34" customFormat="true" ht="15.9" hidden="false" customHeight="false" outlineLevel="0" collapsed="false">
      <c r="A2" s="8" t="s">
        <v>43</v>
      </c>
      <c r="B2" s="33" t="s">
        <v>44</v>
      </c>
      <c r="C2" s="20" t="s">
        <v>45</v>
      </c>
      <c r="D2" s="20" t="s">
        <v>46</v>
      </c>
      <c r="E2" s="8" t="s">
        <v>59</v>
      </c>
    </row>
    <row r="3" customFormat="false" ht="15.9" hidden="false" customHeight="false" outlineLevel="0" collapsed="false">
      <c r="A3" s="24" t="n">
        <v>36586</v>
      </c>
      <c r="B3" s="25" t="n">
        <v>340.3157</v>
      </c>
      <c r="C3" s="26" t="n">
        <v>344.5528</v>
      </c>
      <c r="D3" s="26" t="n">
        <f aca="false">(A3 * $C$297) + $C$298</f>
        <v>344.940448059783</v>
      </c>
      <c r="E3" s="35" t="n">
        <f aca="false">D3-$D$3</f>
        <v>0</v>
      </c>
    </row>
    <row r="4" customFormat="false" ht="15.9" hidden="false" customHeight="false" outlineLevel="0" collapsed="false">
      <c r="A4" s="24" t="n">
        <v>36617</v>
      </c>
      <c r="B4" s="25" t="n">
        <v>344.8243</v>
      </c>
      <c r="C4" s="26" t="n">
        <v>344.5936</v>
      </c>
      <c r="D4" s="26" t="n">
        <f aca="false">(A4 * $C$297) + $C$298</f>
        <v>344.949886624973</v>
      </c>
      <c r="E4" s="35" t="n">
        <f aca="false">D4-$D$3</f>
        <v>0.00943856519023711</v>
      </c>
    </row>
    <row r="5" customFormat="false" ht="15.9" hidden="false" customHeight="false" outlineLevel="0" collapsed="false">
      <c r="A5" s="24" t="n">
        <v>36647</v>
      </c>
      <c r="B5" s="25" t="n">
        <v>348.9715</v>
      </c>
      <c r="C5" s="26" t="n">
        <v>344.6362</v>
      </c>
      <c r="D5" s="26" t="n">
        <f aca="false">(A5 * $C$297) + $C$298</f>
        <v>344.959020720319</v>
      </c>
      <c r="E5" s="35" t="n">
        <f aca="false">D5-$D$3</f>
        <v>0.0185726605356535</v>
      </c>
    </row>
    <row r="6" customFormat="false" ht="15.9" hidden="false" customHeight="false" outlineLevel="0" collapsed="false">
      <c r="A6" s="24" t="n">
        <v>36678</v>
      </c>
      <c r="B6" s="25" t="n">
        <v>352.6901</v>
      </c>
      <c r="C6" s="26" t="n">
        <v>344.6807</v>
      </c>
      <c r="D6" s="26" t="n">
        <f aca="false">(A6 * $C$297) + $C$298</f>
        <v>344.968459285509</v>
      </c>
      <c r="E6" s="35" t="n">
        <f aca="false">D6-$D$3</f>
        <v>0.0280112257259475</v>
      </c>
    </row>
    <row r="7" customFormat="false" ht="15.9" hidden="false" customHeight="false" outlineLevel="0" collapsed="false">
      <c r="A7" s="24" t="n">
        <v>36708</v>
      </c>
      <c r="B7" s="25" t="n">
        <v>354.4244</v>
      </c>
      <c r="C7" s="26" t="n">
        <v>344.7271</v>
      </c>
      <c r="D7" s="26" t="n">
        <f aca="false">(A7 * $C$297) + $C$298</f>
        <v>344.977593380854</v>
      </c>
      <c r="E7" s="35" t="n">
        <f aca="false">D7-$D$3</f>
        <v>0.0371453210713639</v>
      </c>
    </row>
    <row r="8" customFormat="false" ht="15.9" hidden="false" customHeight="false" outlineLevel="0" collapsed="false">
      <c r="A8" s="24" t="n">
        <v>36739</v>
      </c>
      <c r="B8" s="25" t="n">
        <v>353.3716</v>
      </c>
      <c r="C8" s="26" t="n">
        <v>344.7749</v>
      </c>
      <c r="D8" s="26" t="n">
        <f aca="false">(A8 * $C$297) + $C$298</f>
        <v>344.987031946045</v>
      </c>
      <c r="E8" s="35" t="n">
        <f aca="false">D8-$D$3</f>
        <v>0.0465838862616579</v>
      </c>
    </row>
    <row r="9" customFormat="false" ht="15.9" hidden="false" customHeight="false" outlineLevel="0" collapsed="false">
      <c r="A9" s="24" t="n">
        <v>36770</v>
      </c>
      <c r="B9" s="25" t="n">
        <v>349.9909</v>
      </c>
      <c r="C9" s="26" t="n">
        <v>344.824</v>
      </c>
      <c r="D9" s="26" t="n">
        <f aca="false">(A9 * $C$297) + $C$298</f>
        <v>344.996470511235</v>
      </c>
      <c r="E9" s="35" t="n">
        <f aca="false">D9-$D$3</f>
        <v>0.056022451451895</v>
      </c>
    </row>
    <row r="10" customFormat="false" ht="15.9" hidden="false" customHeight="false" outlineLevel="0" collapsed="false">
      <c r="A10" s="24" t="n">
        <v>36800</v>
      </c>
      <c r="B10" s="25" t="n">
        <v>345.4008</v>
      </c>
      <c r="C10" s="26" t="n">
        <v>344.8743</v>
      </c>
      <c r="D10" s="26" t="n">
        <f aca="false">(A10 * $C$297) + $C$298</f>
        <v>345.00560460658</v>
      </c>
      <c r="E10" s="35" t="n">
        <f aca="false">D10-$D$3</f>
        <v>0.0651565467973114</v>
      </c>
    </row>
    <row r="11" customFormat="false" ht="15.9" hidden="false" customHeight="false" outlineLevel="0" collapsed="false">
      <c r="A11" s="24" t="n">
        <v>36831</v>
      </c>
      <c r="B11" s="25" t="n">
        <v>339.5858</v>
      </c>
      <c r="C11" s="26" t="n">
        <v>344.9257</v>
      </c>
      <c r="D11" s="26" t="n">
        <f aca="false">(A11 * $C$297) + $C$298</f>
        <v>345.01504317177</v>
      </c>
      <c r="E11" s="35" t="n">
        <f aca="false">D11-$D$3</f>
        <v>0.0745951119876054</v>
      </c>
    </row>
    <row r="12" customFormat="false" ht="15.9" hidden="false" customHeight="false" outlineLevel="0" collapsed="false">
      <c r="A12" s="24" t="n">
        <v>36861</v>
      </c>
      <c r="B12" s="25" t="n">
        <v>335.9152</v>
      </c>
      <c r="C12" s="26" t="n">
        <v>344.978</v>
      </c>
      <c r="D12" s="26" t="n">
        <f aca="false">(A12 * $C$297) + $C$298</f>
        <v>345.024177267116</v>
      </c>
      <c r="E12" s="35" t="n">
        <f aca="false">D12-$D$3</f>
        <v>0.0837292073330218</v>
      </c>
    </row>
    <row r="13" customFormat="false" ht="15.9" hidden="false" customHeight="false" outlineLevel="0" collapsed="false">
      <c r="A13" s="24" t="n">
        <v>36892</v>
      </c>
      <c r="B13" s="25" t="n">
        <v>335.2762</v>
      </c>
      <c r="C13" s="26" t="n">
        <v>345.0313</v>
      </c>
      <c r="D13" s="26" t="n">
        <f aca="false">(A13 * $C$297) + $C$298</f>
        <v>345.033615832306</v>
      </c>
      <c r="E13" s="35" t="n">
        <f aca="false">D13-$D$3</f>
        <v>0.0931677725233158</v>
      </c>
    </row>
    <row r="14" customFormat="false" ht="15.9" hidden="false" customHeight="false" outlineLevel="0" collapsed="false">
      <c r="A14" s="24" t="n">
        <v>36923</v>
      </c>
      <c r="B14" s="25" t="n">
        <v>337.0314</v>
      </c>
      <c r="C14" s="26" t="n">
        <v>345.0909</v>
      </c>
      <c r="D14" s="26" t="n">
        <f aca="false">(A14 * $C$297) + $C$298</f>
        <v>345.043054397496</v>
      </c>
      <c r="E14" s="35" t="n">
        <f aca="false">D14-$D$3</f>
        <v>0.102606337713553</v>
      </c>
    </row>
    <row r="15" customFormat="false" ht="15.9" hidden="false" customHeight="false" outlineLevel="0" collapsed="false">
      <c r="A15" s="24" t="n">
        <v>36951</v>
      </c>
      <c r="B15" s="25" t="n">
        <v>340.5318</v>
      </c>
      <c r="C15" s="26" t="n">
        <v>345.1794</v>
      </c>
      <c r="D15" s="26" t="n">
        <f aca="false">(A15 * $C$297) + $C$298</f>
        <v>345.051579553152</v>
      </c>
      <c r="E15" s="35" t="n">
        <f aca="false">D15-$D$3</f>
        <v>0.111131493369328</v>
      </c>
    </row>
    <row r="16" customFormat="false" ht="15.9" hidden="false" customHeight="false" outlineLevel="0" collapsed="false">
      <c r="A16" s="24" t="n">
        <v>36982</v>
      </c>
      <c r="B16" s="25" t="n">
        <v>345.0874</v>
      </c>
      <c r="C16" s="26" t="n">
        <v>345.2744</v>
      </c>
      <c r="D16" s="26" t="n">
        <f aca="false">(A16 * $C$297) + $C$298</f>
        <v>345.061018118342</v>
      </c>
      <c r="E16" s="35" t="n">
        <f aca="false">D16-$D$3</f>
        <v>0.120570058559565</v>
      </c>
    </row>
    <row r="17" customFormat="false" ht="15.9" hidden="false" customHeight="false" outlineLevel="0" collapsed="false">
      <c r="A17" s="24" t="n">
        <v>37012</v>
      </c>
      <c r="B17" s="25" t="n">
        <v>349.4342</v>
      </c>
      <c r="C17" s="26" t="n">
        <v>345.3703</v>
      </c>
      <c r="D17" s="26" t="n">
        <f aca="false">(A17 * $C$297) + $C$298</f>
        <v>345.070152213688</v>
      </c>
      <c r="E17" s="35" t="n">
        <f aca="false">D17-$D$3</f>
        <v>0.129704153904981</v>
      </c>
    </row>
    <row r="18" customFormat="false" ht="15.9" hidden="false" customHeight="false" outlineLevel="0" collapsed="false">
      <c r="A18" s="24" t="n">
        <v>37043</v>
      </c>
      <c r="B18" s="25" t="n">
        <v>352.2904</v>
      </c>
      <c r="C18" s="26" t="n">
        <v>345.4617</v>
      </c>
      <c r="D18" s="26" t="n">
        <f aca="false">(A18 * $C$297) + $C$298</f>
        <v>345.079590778878</v>
      </c>
      <c r="E18" s="35" t="n">
        <f aca="false">D18-$D$3</f>
        <v>0.139142719095275</v>
      </c>
    </row>
    <row r="19" customFormat="false" ht="15.9" hidden="false" customHeight="false" outlineLevel="0" collapsed="false">
      <c r="A19" s="24" t="n">
        <v>37073</v>
      </c>
      <c r="B19" s="25" t="n">
        <v>355.6686</v>
      </c>
      <c r="C19" s="26" t="n">
        <v>345.546</v>
      </c>
      <c r="D19" s="26" t="n">
        <f aca="false">(A19 * $C$297) + $C$298</f>
        <v>345.088724874224</v>
      </c>
      <c r="E19" s="35" t="n">
        <f aca="false">D19-$D$3</f>
        <v>0.148276814440692</v>
      </c>
    </row>
    <row r="20" customFormat="false" ht="15.9" hidden="false" customHeight="false" outlineLevel="0" collapsed="false">
      <c r="A20" s="24" t="n">
        <v>37104</v>
      </c>
      <c r="B20" s="25" t="n">
        <v>355.2198</v>
      </c>
      <c r="C20" s="26" t="n">
        <v>345.6228</v>
      </c>
      <c r="D20" s="26" t="n">
        <f aca="false">(A20 * $C$297) + $C$298</f>
        <v>345.098163439414</v>
      </c>
      <c r="E20" s="35" t="n">
        <f aca="false">D20-$D$3</f>
        <v>0.157715379630986</v>
      </c>
    </row>
    <row r="21" customFormat="false" ht="15.9" hidden="false" customHeight="false" outlineLevel="0" collapsed="false">
      <c r="A21" s="24" t="n">
        <v>37135</v>
      </c>
      <c r="B21" s="25" t="n">
        <v>351.1138</v>
      </c>
      <c r="C21" s="26" t="n">
        <v>345.6929</v>
      </c>
      <c r="D21" s="26" t="n">
        <f aca="false">(A21 * $C$297) + $C$298</f>
        <v>345.107602004604</v>
      </c>
      <c r="E21" s="35" t="n">
        <f aca="false">D21-$D$3</f>
        <v>0.167153944821223</v>
      </c>
    </row>
    <row r="22" customFormat="false" ht="15.9" hidden="false" customHeight="false" outlineLevel="0" collapsed="false">
      <c r="A22" s="24" t="n">
        <v>37165</v>
      </c>
      <c r="B22" s="25" t="n">
        <v>346.3515</v>
      </c>
      <c r="C22" s="26" t="n">
        <v>345.7558</v>
      </c>
      <c r="D22" s="26" t="n">
        <f aca="false">(A22 * $C$297) + $C$298</f>
        <v>345.11673609995</v>
      </c>
      <c r="E22" s="35" t="n">
        <f aca="false">D22-$D$3</f>
        <v>0.176288040166639</v>
      </c>
    </row>
    <row r="23" customFormat="false" ht="15.9" hidden="false" customHeight="false" outlineLevel="0" collapsed="false">
      <c r="A23" s="24" t="n">
        <v>37196</v>
      </c>
      <c r="B23" s="25" t="n">
        <v>340.6312</v>
      </c>
      <c r="C23" s="26" t="n">
        <v>345.81</v>
      </c>
      <c r="D23" s="26" t="n">
        <f aca="false">(A23 * $C$297) + $C$298</f>
        <v>345.12617466514</v>
      </c>
      <c r="E23" s="35" t="n">
        <f aca="false">D23-$D$3</f>
        <v>0.185726605356933</v>
      </c>
    </row>
    <row r="24" customFormat="false" ht="15.9" hidden="false" customHeight="false" outlineLevel="0" collapsed="false">
      <c r="A24" s="24" t="n">
        <v>37226</v>
      </c>
      <c r="B24" s="25" t="n">
        <v>337.8554</v>
      </c>
      <c r="C24" s="26" t="n">
        <v>345.8533</v>
      </c>
      <c r="D24" s="26" t="n">
        <f aca="false">(A24 * $C$297) + $C$298</f>
        <v>345.135308760485</v>
      </c>
      <c r="E24" s="35" t="n">
        <f aca="false">D24-$D$3</f>
        <v>0.19486070070235</v>
      </c>
    </row>
    <row r="25" customFormat="false" ht="15.9" hidden="false" customHeight="false" outlineLevel="0" collapsed="false">
      <c r="A25" s="24" t="n">
        <v>37257</v>
      </c>
      <c r="B25" s="25" t="n">
        <v>336.8939</v>
      </c>
      <c r="C25" s="26" t="n">
        <v>345.8817</v>
      </c>
      <c r="D25" s="26" t="n">
        <f aca="false">(A25 * $C$297) + $C$298</f>
        <v>345.144747325676</v>
      </c>
      <c r="E25" s="35" t="n">
        <f aca="false">D25-$D$3</f>
        <v>0.204299265892644</v>
      </c>
    </row>
    <row r="26" customFormat="false" ht="15.9" hidden="false" customHeight="false" outlineLevel="0" collapsed="false">
      <c r="A26" s="24" t="n">
        <v>37288</v>
      </c>
      <c r="B26" s="25" t="n">
        <v>337.7937</v>
      </c>
      <c r="C26" s="26" t="n">
        <v>345.893</v>
      </c>
      <c r="D26" s="26" t="n">
        <f aca="false">(A26 * $C$297) + $C$298</f>
        <v>345.154185890866</v>
      </c>
      <c r="E26" s="35" t="n">
        <f aca="false">D26-$D$3</f>
        <v>0.213737831082881</v>
      </c>
    </row>
    <row r="27" customFormat="false" ht="15.9" hidden="false" customHeight="false" outlineLevel="0" collapsed="false">
      <c r="A27" s="24" t="n">
        <v>37316</v>
      </c>
      <c r="B27" s="25" t="n">
        <v>341.2723</v>
      </c>
      <c r="C27" s="26" t="n">
        <v>345.8882</v>
      </c>
      <c r="D27" s="26" t="n">
        <f aca="false">(A27 * $C$297) + $C$298</f>
        <v>345.162711046522</v>
      </c>
      <c r="E27" s="35" t="n">
        <f aca="false">D27-$D$3</f>
        <v>0.222262986738656</v>
      </c>
    </row>
    <row r="28" customFormat="false" ht="15.9" hidden="false" customHeight="false" outlineLevel="0" collapsed="false">
      <c r="A28" s="24" t="n">
        <v>37347</v>
      </c>
      <c r="B28" s="25" t="n">
        <v>345.3243</v>
      </c>
      <c r="C28" s="26" t="n">
        <v>345.8714</v>
      </c>
      <c r="D28" s="26" t="n">
        <f aca="false">(A28 * $C$297) + $C$298</f>
        <v>345.172149611712</v>
      </c>
      <c r="E28" s="35" t="n">
        <f aca="false">D28-$D$3</f>
        <v>0.231701551928893</v>
      </c>
    </row>
    <row r="29" customFormat="false" ht="15.9" hidden="false" customHeight="false" outlineLevel="0" collapsed="false">
      <c r="A29" s="24" t="n">
        <v>37377</v>
      </c>
      <c r="B29" s="25" t="n">
        <v>349.159</v>
      </c>
      <c r="C29" s="26" t="n">
        <v>345.8488</v>
      </c>
      <c r="D29" s="26" t="n">
        <f aca="false">(A29 * $C$297) + $C$298</f>
        <v>345.181283707057</v>
      </c>
      <c r="E29" s="35" t="n">
        <f aca="false">D29-$D$3</f>
        <v>0.240835647274309</v>
      </c>
    </row>
    <row r="30" customFormat="false" ht="15.9" hidden="false" customHeight="false" outlineLevel="0" collapsed="false">
      <c r="A30" s="24" t="n">
        <v>37408</v>
      </c>
      <c r="B30" s="25" t="n">
        <v>353.7516</v>
      </c>
      <c r="C30" s="26" t="n">
        <v>345.8239</v>
      </c>
      <c r="D30" s="26" t="n">
        <f aca="false">(A30 * $C$297) + $C$298</f>
        <v>345.190722272247</v>
      </c>
      <c r="E30" s="35" t="n">
        <f aca="false">D30-$D$3</f>
        <v>0.250274212464603</v>
      </c>
    </row>
    <row r="31" customFormat="false" ht="15.9" hidden="false" customHeight="false" outlineLevel="0" collapsed="false">
      <c r="A31" s="24" t="n">
        <v>37438</v>
      </c>
      <c r="B31" s="25" t="n">
        <v>355.8928</v>
      </c>
      <c r="C31" s="26" t="n">
        <v>345.7976</v>
      </c>
      <c r="D31" s="26" t="n">
        <f aca="false">(A31 * $C$297) + $C$298</f>
        <v>345.199856367593</v>
      </c>
      <c r="E31" s="35" t="n">
        <f aca="false">D31-$D$3</f>
        <v>0.25940830781002</v>
      </c>
    </row>
    <row r="32" customFormat="false" ht="15.9" hidden="false" customHeight="false" outlineLevel="0" collapsed="false">
      <c r="A32" s="24" t="n">
        <v>37469</v>
      </c>
      <c r="B32" s="25" t="n">
        <v>355.1703</v>
      </c>
      <c r="C32" s="26" t="n">
        <v>345.7712</v>
      </c>
      <c r="D32" s="26" t="n">
        <f aca="false">(A32 * $C$297) + $C$298</f>
        <v>345.209294932783</v>
      </c>
      <c r="E32" s="35" t="n">
        <f aca="false">D32-$D$3</f>
        <v>0.268846873000314</v>
      </c>
    </row>
    <row r="33" customFormat="false" ht="15.9" hidden="false" customHeight="false" outlineLevel="0" collapsed="false">
      <c r="A33" s="24" t="n">
        <v>37500</v>
      </c>
      <c r="B33" s="25" t="n">
        <v>350.7568</v>
      </c>
      <c r="C33" s="26" t="n">
        <v>345.7457</v>
      </c>
      <c r="D33" s="26" t="n">
        <f aca="false">(A33 * $C$297) + $C$298</f>
        <v>345.218733497973</v>
      </c>
      <c r="E33" s="35" t="n">
        <f aca="false">D33-$D$3</f>
        <v>0.278285438190551</v>
      </c>
    </row>
    <row r="34" customFormat="false" ht="15.9" hidden="false" customHeight="false" outlineLevel="0" collapsed="false">
      <c r="A34" s="24" t="n">
        <v>37530</v>
      </c>
      <c r="B34" s="25" t="n">
        <v>345.4449</v>
      </c>
      <c r="C34" s="26" t="n">
        <v>345.723</v>
      </c>
      <c r="D34" s="26" t="n">
        <f aca="false">(A34 * $C$297) + $C$298</f>
        <v>345.227867593319</v>
      </c>
      <c r="E34" s="35" t="n">
        <f aca="false">D34-$D$3</f>
        <v>0.287419533536024</v>
      </c>
    </row>
    <row r="35" customFormat="false" ht="15.9" hidden="false" customHeight="false" outlineLevel="0" collapsed="false">
      <c r="A35" s="24" t="n">
        <v>37561</v>
      </c>
      <c r="B35" s="25" t="n">
        <v>340.596</v>
      </c>
      <c r="C35" s="26" t="n">
        <v>345.7064</v>
      </c>
      <c r="D35" s="26" t="n">
        <f aca="false">(A35 * $C$297) + $C$298</f>
        <v>345.237306158509</v>
      </c>
      <c r="E35" s="35" t="n">
        <f aca="false">D35-$D$3</f>
        <v>0.296858098726261</v>
      </c>
    </row>
    <row r="36" customFormat="false" ht="15.9" hidden="false" customHeight="false" outlineLevel="0" collapsed="false">
      <c r="A36" s="24" t="n">
        <v>37591</v>
      </c>
      <c r="B36" s="25" t="n">
        <v>337.2237</v>
      </c>
      <c r="C36" s="26" t="n">
        <v>345.6979</v>
      </c>
      <c r="D36" s="26" t="n">
        <f aca="false">(A36 * $C$297) + $C$298</f>
        <v>345.246440253855</v>
      </c>
      <c r="E36" s="35" t="n">
        <f aca="false">D36-$D$3</f>
        <v>0.305992194071678</v>
      </c>
    </row>
    <row r="37" customFormat="false" ht="15.9" hidden="false" customHeight="false" outlineLevel="0" collapsed="false">
      <c r="A37" s="24" t="n">
        <v>37622</v>
      </c>
      <c r="B37" s="25" t="n">
        <v>337.0919</v>
      </c>
      <c r="C37" s="26" t="n">
        <v>345.6989</v>
      </c>
      <c r="D37" s="26" t="n">
        <f aca="false">(A37 * $C$297) + $C$298</f>
        <v>345.255878819045</v>
      </c>
      <c r="E37" s="35" t="n">
        <f aca="false">D37-$D$3</f>
        <v>0.315430759261972</v>
      </c>
    </row>
    <row r="38" customFormat="false" ht="15.9" hidden="false" customHeight="false" outlineLevel="0" collapsed="false">
      <c r="A38" s="24" t="n">
        <v>37653</v>
      </c>
      <c r="B38" s="25" t="n">
        <v>338.5696</v>
      </c>
      <c r="C38" s="26" t="n">
        <v>345.7115</v>
      </c>
      <c r="D38" s="26" t="n">
        <f aca="false">(A38 * $C$297) + $C$298</f>
        <v>345.265317384235</v>
      </c>
      <c r="E38" s="35" t="n">
        <f aca="false">D38-$D$3</f>
        <v>0.324869324452209</v>
      </c>
    </row>
    <row r="39" customFormat="false" ht="15.9" hidden="false" customHeight="false" outlineLevel="0" collapsed="false">
      <c r="A39" s="24" t="n">
        <v>37681</v>
      </c>
      <c r="B39" s="25" t="n">
        <v>340.1519</v>
      </c>
      <c r="C39" s="26" t="n">
        <v>345.7368</v>
      </c>
      <c r="D39" s="26" t="n">
        <f aca="false">(A39 * $C$297) + $C$298</f>
        <v>345.273842539891</v>
      </c>
      <c r="E39" s="35" t="n">
        <f aca="false">D39-$D$3</f>
        <v>0.333394480107984</v>
      </c>
    </row>
    <row r="40" customFormat="false" ht="15.9" hidden="false" customHeight="false" outlineLevel="0" collapsed="false">
      <c r="A40" s="24" t="n">
        <v>37712</v>
      </c>
      <c r="B40" s="25" t="n">
        <v>344.4601</v>
      </c>
      <c r="C40" s="26" t="n">
        <v>345.7723</v>
      </c>
      <c r="D40" s="26" t="n">
        <f aca="false">(A40 * $C$297) + $C$298</f>
        <v>345.283281105081</v>
      </c>
      <c r="E40" s="35" t="n">
        <f aca="false">D40-$D$3</f>
        <v>0.342833045298221</v>
      </c>
    </row>
    <row r="41" customFormat="false" ht="15.9" hidden="false" customHeight="false" outlineLevel="0" collapsed="false">
      <c r="A41" s="24" t="n">
        <v>37742</v>
      </c>
      <c r="B41" s="25" t="n">
        <v>349.4669</v>
      </c>
      <c r="C41" s="26" t="n">
        <v>345.8136</v>
      </c>
      <c r="D41" s="26" t="n">
        <f aca="false">(A41 * $C$297) + $C$298</f>
        <v>345.292415200427</v>
      </c>
      <c r="E41" s="35" t="n">
        <f aca="false">D41-$D$3</f>
        <v>0.351967140643637</v>
      </c>
    </row>
    <row r="42" customFormat="false" ht="15.9" hidden="false" customHeight="false" outlineLevel="0" collapsed="false">
      <c r="A42" s="24" t="n">
        <v>37773</v>
      </c>
      <c r="B42" s="25" t="n">
        <v>352.7957</v>
      </c>
      <c r="C42" s="26" t="n">
        <v>345.8578</v>
      </c>
      <c r="D42" s="26" t="n">
        <f aca="false">(A42 * $C$297) + $C$298</f>
        <v>345.301853765617</v>
      </c>
      <c r="E42" s="35" t="n">
        <f aca="false">D42-$D$3</f>
        <v>0.361405705833931</v>
      </c>
    </row>
    <row r="43" customFormat="false" ht="15.9" hidden="false" customHeight="false" outlineLevel="0" collapsed="false">
      <c r="A43" s="24" t="n">
        <v>37803</v>
      </c>
      <c r="B43" s="25" t="n">
        <v>355.5713</v>
      </c>
      <c r="C43" s="26" t="n">
        <v>345.9011</v>
      </c>
      <c r="D43" s="26" t="n">
        <f aca="false">(A43 * $C$297) + $C$298</f>
        <v>345.310987860962</v>
      </c>
      <c r="E43" s="35" t="n">
        <f aca="false">D43-$D$3</f>
        <v>0.370539801179348</v>
      </c>
    </row>
    <row r="44" customFormat="false" ht="15.9" hidden="false" customHeight="false" outlineLevel="0" collapsed="false">
      <c r="A44" s="24" t="n">
        <v>37834</v>
      </c>
      <c r="B44" s="25" t="n">
        <v>355.3803</v>
      </c>
      <c r="C44" s="26" t="n">
        <v>345.9393</v>
      </c>
      <c r="D44" s="26" t="n">
        <f aca="false">(A44 * $C$297) + $C$298</f>
        <v>345.320426426153</v>
      </c>
      <c r="E44" s="35" t="n">
        <f aca="false">D44-$D$3</f>
        <v>0.379978366369642</v>
      </c>
    </row>
    <row r="45" customFormat="false" ht="15.9" hidden="false" customHeight="false" outlineLevel="0" collapsed="false">
      <c r="A45" s="24" t="n">
        <v>37865</v>
      </c>
      <c r="B45" s="25" t="n">
        <v>351.5492</v>
      </c>
      <c r="C45" s="26" t="n">
        <v>345.97</v>
      </c>
      <c r="D45" s="26" t="n">
        <f aca="false">(A45 * $C$297) + $C$298</f>
        <v>345.329864991343</v>
      </c>
      <c r="E45" s="35" t="n">
        <f aca="false">D45-$D$3</f>
        <v>0.389416931559879</v>
      </c>
    </row>
    <row r="46" customFormat="false" ht="15.9" hidden="false" customHeight="false" outlineLevel="0" collapsed="false">
      <c r="A46" s="24" t="n">
        <v>37895</v>
      </c>
      <c r="B46" s="25" t="n">
        <v>346.5878</v>
      </c>
      <c r="C46" s="26" t="n">
        <v>345.9921</v>
      </c>
      <c r="D46" s="26" t="n">
        <f aca="false">(A46 * $C$297) + $C$298</f>
        <v>345.338999086688</v>
      </c>
      <c r="E46" s="35" t="n">
        <f aca="false">D46-$D$3</f>
        <v>0.398551026905352</v>
      </c>
    </row>
    <row r="47" customFormat="false" ht="15.9" hidden="false" customHeight="false" outlineLevel="0" collapsed="false">
      <c r="A47" s="24" t="n">
        <v>37926</v>
      </c>
      <c r="B47" s="25" t="n">
        <v>341.2315</v>
      </c>
      <c r="C47" s="26" t="n">
        <v>346.0038</v>
      </c>
      <c r="D47" s="26" t="n">
        <f aca="false">(A47 * $C$297) + $C$298</f>
        <v>345.348437651878</v>
      </c>
      <c r="E47" s="35" t="n">
        <f aca="false">D47-$D$3</f>
        <v>0.407989592095589</v>
      </c>
    </row>
    <row r="48" customFormat="false" ht="15.9" hidden="false" customHeight="false" outlineLevel="0" collapsed="false">
      <c r="A48" s="24" t="n">
        <v>37956</v>
      </c>
      <c r="B48" s="25" t="n">
        <v>338.1286</v>
      </c>
      <c r="C48" s="26" t="n">
        <v>346.0044</v>
      </c>
      <c r="D48" s="26" t="n">
        <f aca="false">(A48 * $C$297) + $C$298</f>
        <v>345.357571747224</v>
      </c>
      <c r="E48" s="35" t="n">
        <f aca="false">D48-$D$3</f>
        <v>0.417123687441006</v>
      </c>
    </row>
    <row r="49" customFormat="false" ht="15.9" hidden="false" customHeight="false" outlineLevel="0" collapsed="false">
      <c r="A49" s="24" t="n">
        <v>37987</v>
      </c>
      <c r="B49" s="25" t="n">
        <v>337.5436</v>
      </c>
      <c r="C49" s="26" t="n">
        <v>345.9937</v>
      </c>
      <c r="D49" s="26" t="n">
        <f aca="false">(A49 * $C$297) + $C$298</f>
        <v>345.367010312414</v>
      </c>
      <c r="E49" s="35" t="n">
        <f aca="false">D49-$D$3</f>
        <v>0.4265622526313</v>
      </c>
    </row>
    <row r="50" customFormat="false" ht="15.9" hidden="false" customHeight="false" outlineLevel="0" collapsed="false">
      <c r="A50" s="24" t="n">
        <v>38018</v>
      </c>
      <c r="B50" s="25" t="n">
        <v>337.7537</v>
      </c>
      <c r="C50" s="26" t="n">
        <v>345.9724</v>
      </c>
      <c r="D50" s="26" t="n">
        <f aca="false">(A50 * $C$297) + $C$298</f>
        <v>345.376448877604</v>
      </c>
      <c r="E50" s="35" t="n">
        <f aca="false">D50-$D$3</f>
        <v>0.436000817821594</v>
      </c>
    </row>
    <row r="51" customFormat="false" ht="15.9" hidden="false" customHeight="false" outlineLevel="0" collapsed="false">
      <c r="A51" s="24" t="n">
        <v>38047</v>
      </c>
      <c r="B51" s="25" t="n">
        <v>341.9258</v>
      </c>
      <c r="C51" s="26" t="n">
        <v>345.946</v>
      </c>
      <c r="D51" s="26" t="n">
        <f aca="false">(A51 * $C$297) + $C$298</f>
        <v>345.385278503105</v>
      </c>
      <c r="E51" s="35" t="n">
        <f aca="false">D51-$D$3</f>
        <v>0.444830443322132</v>
      </c>
    </row>
    <row r="52" customFormat="false" ht="15.9" hidden="false" customHeight="false" outlineLevel="0" collapsed="false">
      <c r="A52" s="24" t="n">
        <v>38078</v>
      </c>
      <c r="B52" s="25" t="n">
        <v>345.3329</v>
      </c>
      <c r="C52" s="26" t="n">
        <v>345.9224</v>
      </c>
      <c r="D52" s="26" t="n">
        <f aca="false">(A52 * $C$297) + $C$298</f>
        <v>345.394717068295</v>
      </c>
      <c r="E52" s="35" t="n">
        <f aca="false">D52-$D$3</f>
        <v>0.454269008512426</v>
      </c>
    </row>
    <row r="53" customFormat="false" ht="15.9" hidden="false" customHeight="false" outlineLevel="0" collapsed="false">
      <c r="A53" s="24" t="n">
        <v>38108</v>
      </c>
      <c r="B53" s="25" t="n">
        <v>348.9603</v>
      </c>
      <c r="C53" s="26" t="n">
        <v>345.9057</v>
      </c>
      <c r="D53" s="26" t="n">
        <f aca="false">(A53 * $C$297) + $C$298</f>
        <v>345.403851163641</v>
      </c>
      <c r="E53" s="35" t="n">
        <f aca="false">D53-$D$3</f>
        <v>0.463403103857843</v>
      </c>
    </row>
    <row r="54" customFormat="false" ht="15.9" hidden="false" customHeight="false" outlineLevel="0" collapsed="false">
      <c r="A54" s="24" t="n">
        <v>38139</v>
      </c>
      <c r="B54" s="25" t="n">
        <v>353.0435</v>
      </c>
      <c r="C54" s="26" t="n">
        <v>345.8982</v>
      </c>
      <c r="D54" s="26" t="n">
        <f aca="false">(A54 * $C$297) + $C$298</f>
        <v>345.413289728831</v>
      </c>
      <c r="E54" s="35" t="n">
        <f aca="false">D54-$D$3</f>
        <v>0.472841669048137</v>
      </c>
    </row>
    <row r="55" customFormat="false" ht="15.9" hidden="false" customHeight="false" outlineLevel="0" collapsed="false">
      <c r="A55" s="24" t="n">
        <v>38169</v>
      </c>
      <c r="B55" s="25" t="n">
        <v>354.827</v>
      </c>
      <c r="C55" s="26" t="n">
        <v>345.9001</v>
      </c>
      <c r="D55" s="26" t="n">
        <f aca="false">(A55 * $C$297) + $C$298</f>
        <v>345.422423824176</v>
      </c>
      <c r="E55" s="35" t="n">
        <f aca="false">D55-$D$3</f>
        <v>0.481975764393553</v>
      </c>
    </row>
    <row r="56" customFormat="false" ht="15.9" hidden="false" customHeight="false" outlineLevel="0" collapsed="false">
      <c r="A56" s="24" t="n">
        <v>38200</v>
      </c>
      <c r="B56" s="25" t="n">
        <v>354.3762</v>
      </c>
      <c r="C56" s="26" t="n">
        <v>345.9131</v>
      </c>
      <c r="D56" s="26" t="n">
        <f aca="false">(A56 * $C$297) + $C$298</f>
        <v>345.431862389367</v>
      </c>
      <c r="E56" s="35" t="n">
        <f aca="false">D56-$D$3</f>
        <v>0.49141432958379</v>
      </c>
    </row>
    <row r="57" customFormat="false" ht="15.9" hidden="false" customHeight="false" outlineLevel="0" collapsed="false">
      <c r="A57" s="24" t="n">
        <v>38231</v>
      </c>
      <c r="B57" s="25" t="n">
        <v>351.018</v>
      </c>
      <c r="C57" s="26" t="n">
        <v>345.9413</v>
      </c>
      <c r="D57" s="26" t="n">
        <f aca="false">(A57 * $C$297) + $C$298</f>
        <v>345.441300954557</v>
      </c>
      <c r="E57" s="35" t="n">
        <f aca="false">D57-$D$3</f>
        <v>0.500852894774084</v>
      </c>
    </row>
    <row r="58" customFormat="false" ht="15.9" hidden="false" customHeight="false" outlineLevel="0" collapsed="false">
      <c r="A58" s="24" t="n">
        <v>38261</v>
      </c>
      <c r="B58" s="25" t="n">
        <v>346.4899</v>
      </c>
      <c r="C58" s="26" t="n">
        <v>345.9877</v>
      </c>
      <c r="D58" s="26" t="n">
        <f aca="false">(A58 * $C$297) + $C$298</f>
        <v>345.450435049902</v>
      </c>
      <c r="E58" s="35" t="n">
        <f aca="false">D58-$D$3</f>
        <v>0.509986990119501</v>
      </c>
    </row>
    <row r="59" customFormat="false" ht="15.9" hidden="false" customHeight="false" outlineLevel="0" collapsed="false">
      <c r="A59" s="24" t="n">
        <v>38292</v>
      </c>
      <c r="B59" s="25" t="n">
        <v>341.258</v>
      </c>
      <c r="C59" s="26" t="n">
        <v>346.0514</v>
      </c>
      <c r="D59" s="26" t="n">
        <f aca="false">(A59 * $C$297) + $C$298</f>
        <v>345.459873615093</v>
      </c>
      <c r="E59" s="35" t="n">
        <f aca="false">D59-$D$3</f>
        <v>0.519425555309795</v>
      </c>
    </row>
    <row r="60" customFormat="false" ht="15.9" hidden="false" customHeight="false" outlineLevel="0" collapsed="false">
      <c r="A60" s="24" t="n">
        <v>38322</v>
      </c>
      <c r="B60" s="25" t="n">
        <v>337.2256</v>
      </c>
      <c r="C60" s="26" t="n">
        <v>346.1286</v>
      </c>
      <c r="D60" s="26" t="n">
        <f aca="false">(A60 * $C$297) + $C$298</f>
        <v>345.469007710438</v>
      </c>
      <c r="E60" s="35" t="n">
        <f aca="false">D60-$D$3</f>
        <v>0.528559650655211</v>
      </c>
    </row>
    <row r="61" customFormat="false" ht="15.9" hidden="false" customHeight="false" outlineLevel="0" collapsed="false">
      <c r="A61" s="24" t="n">
        <v>38353</v>
      </c>
      <c r="B61" s="25" t="n">
        <v>337.8712</v>
      </c>
      <c r="C61" s="26" t="n">
        <v>346.215</v>
      </c>
      <c r="D61" s="26" t="n">
        <f aca="false">(A61 * $C$297) + $C$298</f>
        <v>345.478446275628</v>
      </c>
      <c r="E61" s="35" t="n">
        <f aca="false">D61-$D$3</f>
        <v>0.537998215845448</v>
      </c>
    </row>
    <row r="62" customFormat="false" ht="15.9" hidden="false" customHeight="false" outlineLevel="0" collapsed="false">
      <c r="A62" s="24" t="n">
        <v>38384</v>
      </c>
      <c r="B62" s="25" t="n">
        <v>339.1688</v>
      </c>
      <c r="C62" s="26" t="n">
        <v>346.3045</v>
      </c>
      <c r="D62" s="26" t="n">
        <f aca="false">(A62 * $C$297) + $C$298</f>
        <v>345.487884840819</v>
      </c>
      <c r="E62" s="35" t="n">
        <f aca="false">D62-$D$3</f>
        <v>0.547436781035742</v>
      </c>
    </row>
    <row r="63" customFormat="false" ht="15.9" hidden="false" customHeight="false" outlineLevel="0" collapsed="false">
      <c r="A63" s="24" t="n">
        <v>38412</v>
      </c>
      <c r="B63" s="25" t="n">
        <v>341.4034</v>
      </c>
      <c r="C63" s="26" t="n">
        <v>346.3836</v>
      </c>
      <c r="D63" s="26" t="n">
        <f aca="false">(A63 * $C$297) + $C$298</f>
        <v>345.496409996474</v>
      </c>
      <c r="E63" s="35" t="n">
        <f aca="false">D63-$D$3</f>
        <v>0.55596193669146</v>
      </c>
    </row>
    <row r="64" customFormat="false" ht="15.9" hidden="false" customHeight="false" outlineLevel="0" collapsed="false">
      <c r="A64" s="24" t="n">
        <v>38443</v>
      </c>
      <c r="B64" s="25" t="n">
        <v>345.2014</v>
      </c>
      <c r="C64" s="26" t="n">
        <v>346.441</v>
      </c>
      <c r="D64" s="26" t="n">
        <f aca="false">(A64 * $C$297) + $C$298</f>
        <v>345.505848561665</v>
      </c>
      <c r="E64" s="35" t="n">
        <f aca="false">D64-$D$3</f>
        <v>0.565400501881754</v>
      </c>
    </row>
    <row r="65" customFormat="false" ht="15.9" hidden="false" customHeight="false" outlineLevel="0" collapsed="false">
      <c r="A65" s="24" t="n">
        <v>38473</v>
      </c>
      <c r="B65" s="25" t="n">
        <v>349.9895</v>
      </c>
      <c r="C65" s="26" t="n">
        <v>346.4747</v>
      </c>
      <c r="D65" s="26" t="n">
        <f aca="false">(A65 * $C$297) + $C$298</f>
        <v>345.51498265701</v>
      </c>
      <c r="E65" s="35" t="n">
        <f aca="false">D65-$D$3</f>
        <v>0.574534597227171</v>
      </c>
    </row>
    <row r="66" customFormat="false" ht="15.9" hidden="false" customHeight="false" outlineLevel="0" collapsed="false">
      <c r="A66" s="24" t="n">
        <v>38504</v>
      </c>
      <c r="B66" s="25" t="n">
        <v>354.8554</v>
      </c>
      <c r="C66" s="26" t="n">
        <v>346.4857</v>
      </c>
      <c r="D66" s="26" t="n">
        <f aca="false">(A66 * $C$297) + $C$298</f>
        <v>345.5244212222</v>
      </c>
      <c r="E66" s="35" t="n">
        <f aca="false">D66-$D$3</f>
        <v>0.583973162417465</v>
      </c>
    </row>
    <row r="67" customFormat="false" ht="15.9" hidden="false" customHeight="false" outlineLevel="0" collapsed="false">
      <c r="A67" s="24" t="n">
        <v>38534</v>
      </c>
      <c r="B67" s="25" t="n">
        <v>356.697</v>
      </c>
      <c r="C67" s="26" t="n">
        <v>346.4759</v>
      </c>
      <c r="D67" s="26" t="n">
        <f aca="false">(A67 * $C$297) + $C$298</f>
        <v>345.533555317546</v>
      </c>
      <c r="E67" s="35" t="n">
        <f aca="false">D67-$D$3</f>
        <v>0.593107257762881</v>
      </c>
    </row>
    <row r="68" customFormat="false" ht="15.9" hidden="false" customHeight="false" outlineLevel="0" collapsed="false">
      <c r="A68" s="24" t="n">
        <v>38565</v>
      </c>
      <c r="B68" s="25" t="n">
        <v>355.771</v>
      </c>
      <c r="C68" s="26" t="n">
        <v>346.446</v>
      </c>
      <c r="D68" s="26" t="n">
        <f aca="false">(A68 * $C$297) + $C$298</f>
        <v>345.542993882736</v>
      </c>
      <c r="E68" s="35" t="n">
        <f aca="false">D68-$D$3</f>
        <v>0.602545822953118</v>
      </c>
    </row>
    <row r="69" customFormat="false" ht="15.9" hidden="false" customHeight="false" outlineLevel="0" collapsed="false">
      <c r="A69" s="24" t="n">
        <v>38596</v>
      </c>
      <c r="B69" s="25" t="n">
        <v>352.2248</v>
      </c>
      <c r="C69" s="26" t="n">
        <v>346.3964</v>
      </c>
      <c r="D69" s="26" t="n">
        <f aca="false">(A69 * $C$297) + $C$298</f>
        <v>345.552432447926</v>
      </c>
      <c r="E69" s="35" t="n">
        <f aca="false">D69-$D$3</f>
        <v>0.611984388143412</v>
      </c>
    </row>
    <row r="70" customFormat="false" ht="15.9" hidden="false" customHeight="false" outlineLevel="0" collapsed="false">
      <c r="A70" s="24" t="n">
        <v>38626</v>
      </c>
      <c r="B70" s="25" t="n">
        <v>347.363</v>
      </c>
      <c r="C70" s="26" t="n">
        <v>346.3294</v>
      </c>
      <c r="D70" s="26" t="n">
        <f aca="false">(A70 * $C$297) + $C$298</f>
        <v>345.561566543272</v>
      </c>
      <c r="E70" s="35" t="n">
        <f aca="false">D70-$D$3</f>
        <v>0.621118483488829</v>
      </c>
    </row>
    <row r="71" customFormat="false" ht="15.9" hidden="false" customHeight="false" outlineLevel="0" collapsed="false">
      <c r="A71" s="24" t="n">
        <v>38657</v>
      </c>
      <c r="B71" s="25" t="n">
        <v>341.1633</v>
      </c>
      <c r="C71" s="26" t="n">
        <v>346.2475</v>
      </c>
      <c r="D71" s="26" t="n">
        <f aca="false">(A71 * $C$297) + $C$298</f>
        <v>345.571005108462</v>
      </c>
      <c r="E71" s="35" t="n">
        <f aca="false">D71-$D$3</f>
        <v>0.630557048679123</v>
      </c>
    </row>
    <row r="72" customFormat="false" ht="15.9" hidden="false" customHeight="false" outlineLevel="0" collapsed="false">
      <c r="A72" s="24" t="n">
        <v>38687</v>
      </c>
      <c r="B72" s="25" t="n">
        <v>336.9248</v>
      </c>
      <c r="C72" s="26" t="n">
        <v>346.1546</v>
      </c>
      <c r="D72" s="26" t="n">
        <f aca="false">(A72 * $C$297) + $C$298</f>
        <v>345.580139203807</v>
      </c>
      <c r="E72" s="35" t="n">
        <f aca="false">D72-$D$3</f>
        <v>0.639691144024539</v>
      </c>
    </row>
    <row r="73" customFormat="false" ht="15.9" hidden="false" customHeight="false" outlineLevel="0" collapsed="false">
      <c r="A73" s="24" t="n">
        <v>38718</v>
      </c>
      <c r="B73" s="25" t="n">
        <v>336.9371</v>
      </c>
      <c r="C73" s="26" t="n">
        <v>346.0573</v>
      </c>
      <c r="D73" s="26" t="n">
        <f aca="false">(A73 * $C$297) + $C$298</f>
        <v>345.589577768998</v>
      </c>
      <c r="E73" s="35" t="n">
        <f aca="false">D73-$D$3</f>
        <v>0.649129709214833</v>
      </c>
    </row>
    <row r="74" customFormat="false" ht="15.9" hidden="false" customHeight="false" outlineLevel="0" collapsed="false">
      <c r="A74" s="24" t="n">
        <v>38749</v>
      </c>
      <c r="B74" s="25" t="n">
        <v>338.9972</v>
      </c>
      <c r="C74" s="26" t="n">
        <v>345.963</v>
      </c>
      <c r="D74" s="26" t="n">
        <f aca="false">(A74 * $C$297) + $C$298</f>
        <v>345.599016334188</v>
      </c>
      <c r="E74" s="35" t="n">
        <f aca="false">D74-$D$3</f>
        <v>0.65856827440507</v>
      </c>
    </row>
    <row r="75" customFormat="false" ht="15.9" hidden="false" customHeight="false" outlineLevel="0" collapsed="false">
      <c r="A75" s="24" t="n">
        <v>38777</v>
      </c>
      <c r="B75" s="25" t="n">
        <v>340.8953</v>
      </c>
      <c r="C75" s="26" t="n">
        <v>345.8828</v>
      </c>
      <c r="D75" s="26" t="n">
        <f aca="false">(A75 * $C$297) + $C$298</f>
        <v>345.607541489844</v>
      </c>
      <c r="E75" s="35" t="n">
        <f aca="false">D75-$D$3</f>
        <v>0.667093430060788</v>
      </c>
    </row>
    <row r="76" customFormat="false" ht="15.9" hidden="false" customHeight="false" outlineLevel="0" collapsed="false">
      <c r="A76" s="24" t="n">
        <v>38808</v>
      </c>
      <c r="B76" s="25" t="n">
        <v>344.6317</v>
      </c>
      <c r="C76" s="26" t="n">
        <v>345.8256</v>
      </c>
      <c r="D76" s="26" t="n">
        <f aca="false">(A76 * $C$297) + $C$298</f>
        <v>345.616980055034</v>
      </c>
      <c r="E76" s="35" t="n">
        <f aca="false">D76-$D$3</f>
        <v>0.676531995251082</v>
      </c>
    </row>
    <row r="77" customFormat="false" ht="15.9" hidden="false" customHeight="false" outlineLevel="0" collapsed="false">
      <c r="A77" s="24" t="n">
        <v>38838</v>
      </c>
      <c r="B77" s="25" t="n">
        <v>348.303</v>
      </c>
      <c r="C77" s="26" t="n">
        <v>345.7919</v>
      </c>
      <c r="D77" s="26" t="n">
        <f aca="false">(A77 * $C$297) + $C$298</f>
        <v>345.626114150379</v>
      </c>
      <c r="E77" s="35" t="n">
        <f aca="false">D77-$D$3</f>
        <v>0.685666090596499</v>
      </c>
    </row>
    <row r="78" customFormat="false" ht="15.9" hidden="false" customHeight="false" outlineLevel="0" collapsed="false">
      <c r="A78" s="24" t="n">
        <v>38869</v>
      </c>
      <c r="B78" s="25" t="n">
        <v>352.9268</v>
      </c>
      <c r="C78" s="26" t="n">
        <v>345.7781</v>
      </c>
      <c r="D78" s="26" t="n">
        <f aca="false">(A78 * $C$297) + $C$298</f>
        <v>345.63555271557</v>
      </c>
      <c r="E78" s="35" t="n">
        <f aca="false">D78-$D$3</f>
        <v>0.695104655786793</v>
      </c>
    </row>
    <row r="79" customFormat="false" ht="15.9" hidden="false" customHeight="false" outlineLevel="0" collapsed="false">
      <c r="A79" s="24" t="n">
        <v>38899</v>
      </c>
      <c r="B79" s="25" t="n">
        <v>355.291</v>
      </c>
      <c r="C79" s="26" t="n">
        <v>345.7817</v>
      </c>
      <c r="D79" s="26" t="n">
        <f aca="false">(A79 * $C$297) + $C$298</f>
        <v>345.644686810915</v>
      </c>
      <c r="E79" s="35" t="n">
        <f aca="false">D79-$D$3</f>
        <v>0.704238751132209</v>
      </c>
    </row>
    <row r="80" customFormat="false" ht="15.9" hidden="false" customHeight="false" outlineLevel="0" collapsed="false">
      <c r="A80" s="24" t="n">
        <v>38930</v>
      </c>
      <c r="B80" s="25" t="n">
        <v>354.8882</v>
      </c>
      <c r="C80" s="26" t="n">
        <v>345.7996</v>
      </c>
      <c r="D80" s="26" t="n">
        <f aca="false">(A80 * $C$297) + $C$298</f>
        <v>345.654125376105</v>
      </c>
      <c r="E80" s="35" t="n">
        <f aca="false">D80-$D$3</f>
        <v>0.713677316322446</v>
      </c>
    </row>
    <row r="81" customFormat="false" ht="15.9" hidden="false" customHeight="false" outlineLevel="0" collapsed="false">
      <c r="A81" s="24" t="n">
        <v>38961</v>
      </c>
      <c r="B81" s="25" t="n">
        <v>350.7364</v>
      </c>
      <c r="C81" s="26" t="n">
        <v>345.8245</v>
      </c>
      <c r="D81" s="26" t="n">
        <f aca="false">(A81 * $C$297) + $C$298</f>
        <v>345.663563941296</v>
      </c>
      <c r="E81" s="35" t="n">
        <f aca="false">D81-$D$3</f>
        <v>0.72311588151274</v>
      </c>
    </row>
    <row r="82" customFormat="false" ht="15.9" hidden="false" customHeight="false" outlineLevel="0" collapsed="false">
      <c r="A82" s="24" t="n">
        <v>38991</v>
      </c>
      <c r="B82" s="25" t="n">
        <v>347.3797</v>
      </c>
      <c r="C82" s="26" t="n">
        <v>345.8496</v>
      </c>
      <c r="D82" s="26" t="n">
        <f aca="false">(A82 * $C$297) + $C$298</f>
        <v>345.672698036641</v>
      </c>
      <c r="E82" s="35" t="n">
        <f aca="false">D82-$D$3</f>
        <v>0.732249976858157</v>
      </c>
    </row>
    <row r="83" customFormat="false" ht="15.9" hidden="false" customHeight="false" outlineLevel="0" collapsed="false">
      <c r="A83" s="24" t="n">
        <v>39022</v>
      </c>
      <c r="B83" s="25" t="n">
        <v>340.7797</v>
      </c>
      <c r="C83" s="26" t="n">
        <v>345.8719</v>
      </c>
      <c r="D83" s="26" t="n">
        <f aca="false">(A83 * $C$297) + $C$298</f>
        <v>345.682136601831</v>
      </c>
      <c r="E83" s="35" t="n">
        <f aca="false">D83-$D$3</f>
        <v>0.741688542048451</v>
      </c>
    </row>
    <row r="84" customFormat="false" ht="15.9" hidden="false" customHeight="false" outlineLevel="0" collapsed="false">
      <c r="A84" s="24" t="n">
        <v>39052</v>
      </c>
      <c r="B84" s="25" t="n">
        <v>337.6814</v>
      </c>
      <c r="C84" s="26" t="n">
        <v>345.8883</v>
      </c>
      <c r="D84" s="26" t="n">
        <f aca="false">(A84 * $C$297) + $C$298</f>
        <v>345.691270697177</v>
      </c>
      <c r="E84" s="35" t="n">
        <f aca="false">D84-$D$3</f>
        <v>0.750822637393867</v>
      </c>
    </row>
    <row r="85" customFormat="false" ht="15.9" hidden="false" customHeight="false" outlineLevel="0" collapsed="false">
      <c r="A85" s="24" t="n">
        <v>39083</v>
      </c>
      <c r="B85" s="25" t="n">
        <v>337.6623</v>
      </c>
      <c r="C85" s="26" t="n">
        <v>345.8921</v>
      </c>
      <c r="D85" s="26" t="n">
        <f aca="false">(A85 * $C$297) + $C$298</f>
        <v>345.700709262367</v>
      </c>
      <c r="E85" s="35" t="n">
        <f aca="false">D85-$D$3</f>
        <v>0.760261202584161</v>
      </c>
    </row>
    <row r="86" customFormat="false" ht="15.9" hidden="false" customHeight="false" outlineLevel="0" collapsed="false">
      <c r="A86" s="24" t="n">
        <v>39114</v>
      </c>
      <c r="B86" s="25" t="n">
        <v>337.7776</v>
      </c>
      <c r="C86" s="26" t="n">
        <v>345.875</v>
      </c>
      <c r="D86" s="26" t="n">
        <f aca="false">(A86 * $C$297) + $C$298</f>
        <v>345.710147827557</v>
      </c>
      <c r="E86" s="35" t="n">
        <f aca="false">D86-$D$3</f>
        <v>0.769699767774398</v>
      </c>
    </row>
    <row r="87" customFormat="false" ht="15.9" hidden="false" customHeight="false" outlineLevel="0" collapsed="false">
      <c r="A87" s="24" t="n">
        <v>39142</v>
      </c>
      <c r="B87" s="25" t="n">
        <v>341.2037</v>
      </c>
      <c r="C87" s="26" t="n">
        <v>345.8339</v>
      </c>
      <c r="D87" s="26" t="n">
        <f aca="false">(A87 * $C$297) + $C$298</f>
        <v>345.718672983213</v>
      </c>
      <c r="E87" s="35" t="n">
        <f aca="false">D87-$D$3</f>
        <v>0.778224923430116</v>
      </c>
    </row>
    <row r="88" customFormat="false" ht="15.9" hidden="false" customHeight="false" outlineLevel="0" collapsed="false">
      <c r="A88" s="24" t="n">
        <v>39173</v>
      </c>
      <c r="B88" s="25" t="n">
        <v>345.3141</v>
      </c>
      <c r="C88" s="26" t="n">
        <v>345.7668</v>
      </c>
      <c r="D88" s="26" t="n">
        <f aca="false">(A88 * $C$297) + $C$298</f>
        <v>345.728111548403</v>
      </c>
      <c r="E88" s="35" t="n">
        <f aca="false">D88-$D$3</f>
        <v>0.78766348862041</v>
      </c>
    </row>
    <row r="89" customFormat="false" ht="15.9" hidden="false" customHeight="false" outlineLevel="0" collapsed="false">
      <c r="A89" s="24" t="n">
        <v>39203</v>
      </c>
      <c r="B89" s="25" t="n">
        <v>349.4442</v>
      </c>
      <c r="C89" s="26" t="n">
        <v>345.673</v>
      </c>
      <c r="D89" s="26" t="n">
        <f aca="false">(A89 * $C$297) + $C$298</f>
        <v>345.737245643749</v>
      </c>
      <c r="E89" s="35" t="n">
        <f aca="false">D89-$D$3</f>
        <v>0.796797583965827</v>
      </c>
    </row>
    <row r="90" customFormat="false" ht="15.9" hidden="false" customHeight="false" outlineLevel="0" collapsed="false">
      <c r="A90" s="24" t="n">
        <v>39234</v>
      </c>
      <c r="B90" s="25" t="n">
        <v>353.0854</v>
      </c>
      <c r="C90" s="26" t="n">
        <v>345.556</v>
      </c>
      <c r="D90" s="26" t="n">
        <f aca="false">(A90 * $C$297) + $C$298</f>
        <v>345.746684208939</v>
      </c>
      <c r="E90" s="35" t="n">
        <f aca="false">D90-$D$3</f>
        <v>0.806236149156121</v>
      </c>
    </row>
    <row r="91" customFormat="false" ht="15.9" hidden="false" customHeight="false" outlineLevel="0" collapsed="false">
      <c r="A91" s="24" t="n">
        <v>39264</v>
      </c>
      <c r="B91" s="25" t="n">
        <v>355.2038</v>
      </c>
      <c r="C91" s="26" t="n">
        <v>345.4209</v>
      </c>
      <c r="D91" s="26" t="n">
        <f aca="false">(A91 * $C$297) + $C$298</f>
        <v>345.755818304284</v>
      </c>
      <c r="E91" s="35" t="n">
        <f aca="false">D91-$D$3</f>
        <v>0.815370244501537</v>
      </c>
    </row>
    <row r="92" customFormat="false" ht="15.9" hidden="false" customHeight="false" outlineLevel="0" collapsed="false">
      <c r="A92" s="24" t="n">
        <v>39295</v>
      </c>
      <c r="B92" s="25" t="n">
        <v>355.107</v>
      </c>
      <c r="C92" s="26" t="n">
        <v>345.2757</v>
      </c>
      <c r="D92" s="26" t="n">
        <f aca="false">(A92 * $C$297) + $C$298</f>
        <v>345.765256869475</v>
      </c>
      <c r="E92" s="35" t="n">
        <f aca="false">D92-$D$3</f>
        <v>0.824808809691774</v>
      </c>
    </row>
    <row r="93" customFormat="false" ht="15.9" hidden="false" customHeight="false" outlineLevel="0" collapsed="false">
      <c r="A93" s="24" t="n">
        <v>39326</v>
      </c>
      <c r="B93" s="25" t="n">
        <v>350.6818</v>
      </c>
      <c r="C93" s="26" t="n">
        <v>345.1311</v>
      </c>
      <c r="D93" s="26" t="n">
        <f aca="false">(A93 * $C$297) + $C$298</f>
        <v>345.774695434665</v>
      </c>
      <c r="E93" s="35" t="n">
        <f aca="false">D93-$D$3</f>
        <v>0.834247374882068</v>
      </c>
    </row>
    <row r="94" customFormat="false" ht="15.9" hidden="false" customHeight="false" outlineLevel="0" collapsed="false">
      <c r="A94" s="24" t="n">
        <v>39356</v>
      </c>
      <c r="B94" s="25" t="n">
        <v>345.2917</v>
      </c>
      <c r="C94" s="26" t="n">
        <v>344.9935</v>
      </c>
      <c r="D94" s="26" t="n">
        <f aca="false">(A94 * $C$297) + $C$298</f>
        <v>345.78382953001</v>
      </c>
      <c r="E94" s="35" t="n">
        <f aca="false">D94-$D$3</f>
        <v>0.843381470227484</v>
      </c>
    </row>
    <row r="95" customFormat="false" ht="15.9" hidden="false" customHeight="false" outlineLevel="0" collapsed="false">
      <c r="A95" s="24" t="n">
        <v>39387</v>
      </c>
      <c r="B95" s="25" t="n">
        <v>339.6645</v>
      </c>
      <c r="C95" s="26" t="n">
        <v>344.8701</v>
      </c>
      <c r="D95" s="26" t="n">
        <f aca="false">(A95 * $C$297) + $C$298</f>
        <v>345.793268095201</v>
      </c>
      <c r="E95" s="35" t="n">
        <f aca="false">D95-$D$3</f>
        <v>0.852820035417778</v>
      </c>
    </row>
    <row r="96" customFormat="false" ht="15.9" hidden="false" customHeight="false" outlineLevel="0" collapsed="false">
      <c r="A96" s="24" t="n">
        <v>39417</v>
      </c>
      <c r="B96" s="25" t="n">
        <v>336.6411</v>
      </c>
      <c r="C96" s="26" t="n">
        <v>344.7683</v>
      </c>
      <c r="D96" s="26" t="n">
        <f aca="false">(A96 * $C$297) + $C$298</f>
        <v>345.802402190546</v>
      </c>
      <c r="E96" s="35" t="n">
        <f aca="false">D96-$D$3</f>
        <v>0.861954130763195</v>
      </c>
    </row>
    <row r="97" customFormat="false" ht="15.9" hidden="false" customHeight="false" outlineLevel="0" collapsed="false">
      <c r="A97" s="24" t="n">
        <v>39448</v>
      </c>
      <c r="B97" s="25" t="n">
        <v>334.9748</v>
      </c>
      <c r="C97" s="26" t="n">
        <v>344.6945</v>
      </c>
      <c r="D97" s="26" t="n">
        <f aca="false">(A97 * $C$297) + $C$298</f>
        <v>345.811840755736</v>
      </c>
      <c r="E97" s="35" t="n">
        <f aca="false">D97-$D$3</f>
        <v>0.871392695953489</v>
      </c>
    </row>
    <row r="98" customFormat="false" ht="15.9" hidden="false" customHeight="false" outlineLevel="0" collapsed="false">
      <c r="A98" s="24" t="n">
        <v>39479</v>
      </c>
      <c r="B98" s="25" t="n">
        <v>335.6279</v>
      </c>
      <c r="C98" s="26" t="n">
        <v>344.6543</v>
      </c>
      <c r="D98" s="26" t="n">
        <f aca="false">(A98 * $C$297) + $C$298</f>
        <v>345.821279320927</v>
      </c>
      <c r="E98" s="35" t="n">
        <f aca="false">D98-$D$3</f>
        <v>0.880831261143726</v>
      </c>
    </row>
    <row r="99" customFormat="false" ht="15.9" hidden="false" customHeight="false" outlineLevel="0" collapsed="false">
      <c r="A99" s="24" t="n">
        <v>39508</v>
      </c>
      <c r="B99" s="25" t="n">
        <v>339.4098</v>
      </c>
      <c r="C99" s="26" t="n">
        <v>344.6469</v>
      </c>
      <c r="D99" s="26" t="n">
        <f aca="false">(A99 * $C$297) + $C$298</f>
        <v>345.830108946427</v>
      </c>
      <c r="E99" s="35" t="n">
        <f aca="false">D99-$D$3</f>
        <v>0.889660886644322</v>
      </c>
    </row>
    <row r="100" customFormat="false" ht="15.9" hidden="false" customHeight="false" outlineLevel="0" collapsed="false">
      <c r="A100" s="24" t="n">
        <v>39539</v>
      </c>
      <c r="B100" s="25" t="n">
        <v>343.1364</v>
      </c>
      <c r="C100" s="26" t="n">
        <v>344.669</v>
      </c>
      <c r="D100" s="26" t="n">
        <f aca="false">(A100 * $C$297) + $C$298</f>
        <v>345.839547511618</v>
      </c>
      <c r="E100" s="35" t="n">
        <f aca="false">D100-$D$3</f>
        <v>0.899099451834616</v>
      </c>
    </row>
    <row r="101" customFormat="false" ht="15.9" hidden="false" customHeight="false" outlineLevel="0" collapsed="false">
      <c r="A101" s="24" t="n">
        <v>39569</v>
      </c>
      <c r="B101" s="25" t="n">
        <v>347.5729</v>
      </c>
      <c r="C101" s="26" t="n">
        <v>344.7164</v>
      </c>
      <c r="D101" s="26" t="n">
        <f aca="false">(A101 * $C$297) + $C$298</f>
        <v>345.848681606963</v>
      </c>
      <c r="E101" s="35" t="n">
        <f aca="false">D101-$D$3</f>
        <v>0.908233547180032</v>
      </c>
    </row>
    <row r="102" customFormat="false" ht="15.9" hidden="false" customHeight="false" outlineLevel="0" collapsed="false">
      <c r="A102" s="24" t="n">
        <v>39600</v>
      </c>
      <c r="B102" s="25" t="n">
        <v>352.201</v>
      </c>
      <c r="C102" s="26" t="n">
        <v>344.7829</v>
      </c>
      <c r="D102" s="26" t="n">
        <f aca="false">(A102 * $C$297) + $C$298</f>
        <v>345.858120172153</v>
      </c>
      <c r="E102" s="35" t="n">
        <f aca="false">D102-$D$3</f>
        <v>0.917672112370269</v>
      </c>
    </row>
    <row r="103" customFormat="false" ht="15.9" hidden="false" customHeight="false" outlineLevel="0" collapsed="false">
      <c r="A103" s="24" t="n">
        <v>39630</v>
      </c>
      <c r="B103" s="25" t="n">
        <v>354.6819</v>
      </c>
      <c r="C103" s="26" t="n">
        <v>344.86</v>
      </c>
      <c r="D103" s="26" t="n">
        <f aca="false">(A103 * $C$297) + $C$298</f>
        <v>345.867254267499</v>
      </c>
      <c r="E103" s="35" t="n">
        <f aca="false">D103-$D$3</f>
        <v>0.926806207715686</v>
      </c>
    </row>
    <row r="104" customFormat="false" ht="15.9" hidden="false" customHeight="false" outlineLevel="0" collapsed="false">
      <c r="A104" s="24" t="n">
        <v>39661</v>
      </c>
      <c r="B104" s="25" t="n">
        <v>354.2085</v>
      </c>
      <c r="C104" s="26" t="n">
        <v>344.9381</v>
      </c>
      <c r="D104" s="26" t="n">
        <f aca="false">(A104 * $C$297) + $C$298</f>
        <v>345.876692832689</v>
      </c>
      <c r="E104" s="35" t="n">
        <f aca="false">D104-$D$3</f>
        <v>0.93624477290598</v>
      </c>
    </row>
    <row r="105" customFormat="false" ht="15.9" hidden="false" customHeight="false" outlineLevel="0" collapsed="false">
      <c r="A105" s="24" t="n">
        <v>39692</v>
      </c>
      <c r="B105" s="25" t="n">
        <v>351.4685</v>
      </c>
      <c r="C105" s="26" t="n">
        <v>345.0133</v>
      </c>
      <c r="D105" s="26" t="n">
        <f aca="false">(A105 * $C$297) + $C$298</f>
        <v>345.886131397879</v>
      </c>
      <c r="E105" s="35" t="n">
        <f aca="false">D105-$D$3</f>
        <v>0.945683338096274</v>
      </c>
    </row>
    <row r="106" customFormat="false" ht="15.9" hidden="false" customHeight="false" outlineLevel="0" collapsed="false">
      <c r="A106" s="24" t="n">
        <v>39722</v>
      </c>
      <c r="B106" s="25" t="n">
        <v>346.2532</v>
      </c>
      <c r="C106" s="26" t="n">
        <v>345.0866</v>
      </c>
      <c r="D106" s="26" t="n">
        <f aca="false">(A106 * $C$297) + $C$298</f>
        <v>345.895265493225</v>
      </c>
      <c r="E106" s="35" t="n">
        <f aca="false">D106-$D$3</f>
        <v>0.95481743344169</v>
      </c>
    </row>
    <row r="107" customFormat="false" ht="15.9" hidden="false" customHeight="false" outlineLevel="0" collapsed="false">
      <c r="A107" s="24" t="n">
        <v>39753</v>
      </c>
      <c r="B107" s="25" t="n">
        <v>340.8054</v>
      </c>
      <c r="C107" s="26" t="n">
        <v>345.1577</v>
      </c>
      <c r="D107" s="26" t="n">
        <f aca="false">(A107 * $C$297) + $C$298</f>
        <v>345.904704058415</v>
      </c>
      <c r="E107" s="35" t="n">
        <f aca="false">D107-$D$3</f>
        <v>0.964255998631927</v>
      </c>
    </row>
    <row r="108" customFormat="false" ht="15.9" hidden="false" customHeight="false" outlineLevel="0" collapsed="false">
      <c r="A108" s="24" t="n">
        <v>39783</v>
      </c>
      <c r="B108" s="25" t="n">
        <v>336.4464</v>
      </c>
      <c r="C108" s="26" t="n">
        <v>345.2255</v>
      </c>
      <c r="D108" s="26" t="n">
        <f aca="false">(A108 * $C$297) + $C$298</f>
        <v>345.91383815376</v>
      </c>
      <c r="E108" s="35" t="n">
        <f aca="false">D108-$D$3</f>
        <v>0.973390093977343</v>
      </c>
    </row>
    <row r="109" customFormat="false" ht="15.9" hidden="false" customHeight="false" outlineLevel="0" collapsed="false">
      <c r="A109" s="24" t="n">
        <v>39814</v>
      </c>
      <c r="B109" s="25" t="n">
        <v>336.1986</v>
      </c>
      <c r="C109" s="26" t="n">
        <v>345.29</v>
      </c>
      <c r="D109" s="26" t="n">
        <f aca="false">(A109 * $C$297) + $C$298</f>
        <v>345.923276718951</v>
      </c>
      <c r="E109" s="35" t="n">
        <f aca="false">D109-$D$3</f>
        <v>0.982828659167637</v>
      </c>
    </row>
    <row r="110" customFormat="false" ht="15.9" hidden="false" customHeight="false" outlineLevel="0" collapsed="false">
      <c r="A110" s="24" t="n">
        <v>39845</v>
      </c>
      <c r="B110" s="25" t="n">
        <v>337.9971</v>
      </c>
      <c r="C110" s="26" t="n">
        <v>345.3534</v>
      </c>
      <c r="D110" s="26" t="n">
        <f aca="false">(A110 * $C$297) + $C$298</f>
        <v>345.932715284141</v>
      </c>
      <c r="E110" s="35" t="n">
        <f aca="false">D110-$D$3</f>
        <v>0.992267224357931</v>
      </c>
    </row>
    <row r="111" customFormat="false" ht="15.9" hidden="false" customHeight="false" outlineLevel="0" collapsed="false">
      <c r="A111" s="24" t="n">
        <v>39873</v>
      </c>
      <c r="B111" s="25" t="n">
        <v>340.1053</v>
      </c>
      <c r="C111" s="26" t="n">
        <v>345.416</v>
      </c>
      <c r="D111" s="26" t="n">
        <f aca="false">(A111 * $C$297) + $C$298</f>
        <v>345.941240439797</v>
      </c>
      <c r="E111" s="35" t="n">
        <f aca="false">D111-$D$3</f>
        <v>1.00079238001365</v>
      </c>
    </row>
    <row r="112" customFormat="false" ht="15.9" hidden="false" customHeight="false" outlineLevel="0" collapsed="false">
      <c r="A112" s="24" t="n">
        <v>39904</v>
      </c>
      <c r="B112" s="25" t="n">
        <v>343.8051</v>
      </c>
      <c r="C112" s="26" t="n">
        <v>345.4783</v>
      </c>
      <c r="D112" s="26" t="n">
        <f aca="false">(A112 * $C$297) + $C$298</f>
        <v>345.950679004987</v>
      </c>
      <c r="E112" s="35" t="n">
        <f aca="false">D112-$D$3</f>
        <v>1.01023094520394</v>
      </c>
    </row>
    <row r="113" customFormat="false" ht="15.9" hidden="false" customHeight="false" outlineLevel="0" collapsed="false">
      <c r="A113" s="24" t="n">
        <v>39934</v>
      </c>
      <c r="B113" s="25" t="n">
        <v>348.3941</v>
      </c>
      <c r="C113" s="26" t="n">
        <v>345.5447</v>
      </c>
      <c r="D113" s="26" t="n">
        <f aca="false">(A113 * $C$297) + $C$298</f>
        <v>345.959813100332</v>
      </c>
      <c r="E113" s="35" t="n">
        <f aca="false">D113-$D$3</f>
        <v>1.01936504054936</v>
      </c>
    </row>
    <row r="114" customFormat="false" ht="15.9" hidden="false" customHeight="false" outlineLevel="0" collapsed="false">
      <c r="A114" s="24" t="n">
        <v>39965</v>
      </c>
      <c r="B114" s="25" t="n">
        <v>352.6728</v>
      </c>
      <c r="C114" s="26" t="n">
        <v>345.6203</v>
      </c>
      <c r="D114" s="26" t="n">
        <f aca="false">(A114 * $C$297) + $C$298</f>
        <v>345.969251665523</v>
      </c>
      <c r="E114" s="35" t="n">
        <f aca="false">D114-$D$3</f>
        <v>1.0288036057396</v>
      </c>
    </row>
    <row r="115" customFormat="false" ht="15.9" hidden="false" customHeight="false" outlineLevel="0" collapsed="false">
      <c r="A115" s="24" t="n">
        <v>39995</v>
      </c>
      <c r="B115" s="25" t="n">
        <v>355.9072</v>
      </c>
      <c r="C115" s="26" t="n">
        <v>345.711</v>
      </c>
      <c r="D115" s="26" t="n">
        <f aca="false">(A115 * $C$297) + $C$298</f>
        <v>345.978385760868</v>
      </c>
      <c r="E115" s="35" t="n">
        <f aca="false">D115-$D$3</f>
        <v>1.03793770108501</v>
      </c>
    </row>
    <row r="116" customFormat="false" ht="15.9" hidden="false" customHeight="false" outlineLevel="0" collapsed="false">
      <c r="A116" s="24" t="n">
        <v>40026</v>
      </c>
      <c r="B116" s="25" t="n">
        <v>354.9615</v>
      </c>
      <c r="C116" s="26" t="n">
        <v>345.8203</v>
      </c>
      <c r="D116" s="26" t="n">
        <f aca="false">(A116 * $C$297) + $C$298</f>
        <v>345.987824326058</v>
      </c>
      <c r="E116" s="35" t="n">
        <f aca="false">D116-$D$3</f>
        <v>1.04737626627531</v>
      </c>
    </row>
    <row r="117" customFormat="false" ht="15.9" hidden="false" customHeight="false" outlineLevel="0" collapsed="false">
      <c r="A117" s="24" t="n">
        <v>40057</v>
      </c>
      <c r="B117" s="25" t="n">
        <v>352.4695</v>
      </c>
      <c r="C117" s="26" t="n">
        <v>345.9436</v>
      </c>
      <c r="D117" s="26" t="n">
        <f aca="false">(A117 * $C$297) + $C$298</f>
        <v>345.997262891249</v>
      </c>
      <c r="E117" s="35" t="n">
        <f aca="false">D117-$D$3</f>
        <v>1.0568148314656</v>
      </c>
    </row>
    <row r="118" customFormat="false" ht="15.9" hidden="false" customHeight="false" outlineLevel="0" collapsed="false">
      <c r="A118" s="24" t="n">
        <v>40087</v>
      </c>
      <c r="B118" s="25" t="n">
        <v>346.3333</v>
      </c>
      <c r="C118" s="26" t="n">
        <v>346.073</v>
      </c>
      <c r="D118" s="26" t="n">
        <f aca="false">(A118 * $C$297) + $C$298</f>
        <v>346.006396986594</v>
      </c>
      <c r="E118" s="35" t="n">
        <f aca="false">D118-$D$3</f>
        <v>1.06594892681102</v>
      </c>
    </row>
    <row r="119" customFormat="false" ht="15.9" hidden="false" customHeight="false" outlineLevel="0" collapsed="false">
      <c r="A119" s="24" t="n">
        <v>40118</v>
      </c>
      <c r="B119" s="25" t="n">
        <v>341.1494</v>
      </c>
      <c r="C119" s="26" t="n">
        <v>346.1982</v>
      </c>
      <c r="D119" s="26" t="n">
        <f aca="false">(A119 * $C$297) + $C$298</f>
        <v>346.015835551784</v>
      </c>
      <c r="E119" s="35" t="n">
        <f aca="false">D119-$D$3</f>
        <v>1.07538749200126</v>
      </c>
    </row>
    <row r="120" customFormat="false" ht="15.9" hidden="false" customHeight="false" outlineLevel="0" collapsed="false">
      <c r="A120" s="24" t="n">
        <v>40148</v>
      </c>
      <c r="B120" s="25" t="n">
        <v>337.2863</v>
      </c>
      <c r="C120" s="26" t="n">
        <v>346.3101</v>
      </c>
      <c r="D120" s="26" t="n">
        <f aca="false">(A120 * $C$297) + $C$298</f>
        <v>346.02496964713</v>
      </c>
      <c r="E120" s="35" t="n">
        <f aca="false">D120-$D$3</f>
        <v>1.08452158734673</v>
      </c>
    </row>
    <row r="121" customFormat="false" ht="15.9" hidden="false" customHeight="false" outlineLevel="0" collapsed="false">
      <c r="A121" s="24" t="n">
        <v>40179</v>
      </c>
      <c r="B121" s="25" t="n">
        <v>336.682</v>
      </c>
      <c r="C121" s="26" t="n">
        <v>346.3993</v>
      </c>
      <c r="D121" s="26" t="n">
        <f aca="false">(A121 * $C$297) + $C$298</f>
        <v>346.03440821232</v>
      </c>
      <c r="E121" s="35" t="n">
        <f aca="false">D121-$D$3</f>
        <v>1.09396015253697</v>
      </c>
    </row>
    <row r="122" customFormat="false" ht="15.9" hidden="false" customHeight="false" outlineLevel="0" collapsed="false">
      <c r="A122" s="24" t="n">
        <v>40210</v>
      </c>
      <c r="B122" s="25" t="n">
        <v>339.2828</v>
      </c>
      <c r="C122" s="26" t="n">
        <v>346.4564</v>
      </c>
      <c r="D122" s="26" t="n">
        <f aca="false">(A122 * $C$297) + $C$298</f>
        <v>346.04384677751</v>
      </c>
      <c r="E122" s="35" t="n">
        <f aca="false">D122-$D$3</f>
        <v>1.10339871772726</v>
      </c>
    </row>
    <row r="123" customFormat="false" ht="15.9" hidden="false" customHeight="false" outlineLevel="0" collapsed="false">
      <c r="A123" s="24" t="n">
        <v>40238</v>
      </c>
      <c r="B123" s="25" t="n">
        <v>342.0364</v>
      </c>
      <c r="C123" s="26" t="n">
        <v>346.4762</v>
      </c>
      <c r="D123" s="26" t="n">
        <f aca="false">(A123 * $C$297) + $C$298</f>
        <v>346.052371933166</v>
      </c>
      <c r="E123" s="35" t="n">
        <f aca="false">D123-$D$3</f>
        <v>1.11192387338298</v>
      </c>
    </row>
    <row r="124" customFormat="false" ht="15.9" hidden="false" customHeight="false" outlineLevel="0" collapsed="false">
      <c r="A124" s="24" t="n">
        <v>40269</v>
      </c>
      <c r="B124" s="25" t="n">
        <v>346.3839</v>
      </c>
      <c r="C124" s="26" t="n">
        <v>346.4605</v>
      </c>
      <c r="D124" s="26" t="n">
        <f aca="false">(A124 * $C$297) + $C$298</f>
        <v>346.061810498356</v>
      </c>
      <c r="E124" s="35" t="n">
        <f aca="false">D124-$D$3</f>
        <v>1.12136243857327</v>
      </c>
    </row>
    <row r="125" customFormat="false" ht="15.9" hidden="false" customHeight="false" outlineLevel="0" collapsed="false">
      <c r="A125" s="24" t="n">
        <v>40299</v>
      </c>
      <c r="B125" s="25" t="n">
        <v>351.0165</v>
      </c>
      <c r="C125" s="26" t="n">
        <v>346.4134</v>
      </c>
      <c r="D125" s="26" t="n">
        <f aca="false">(A125 * $C$297) + $C$298</f>
        <v>346.070944593702</v>
      </c>
      <c r="E125" s="35" t="n">
        <f aca="false">D125-$D$3</f>
        <v>1.13049653391869</v>
      </c>
    </row>
    <row r="126" customFormat="false" ht="15.9" hidden="false" customHeight="false" outlineLevel="0" collapsed="false">
      <c r="A126" s="24" t="n">
        <v>40330</v>
      </c>
      <c r="B126" s="25" t="n">
        <v>354.3706</v>
      </c>
      <c r="C126" s="26" t="n">
        <v>346.3381</v>
      </c>
      <c r="D126" s="26" t="n">
        <f aca="false">(A126 * $C$297) + $C$298</f>
        <v>346.080383158892</v>
      </c>
      <c r="E126" s="35" t="n">
        <f aca="false">D126-$D$3</f>
        <v>1.13993509910893</v>
      </c>
    </row>
    <row r="127" customFormat="false" ht="15.9" hidden="false" customHeight="false" outlineLevel="0" collapsed="false">
      <c r="A127" s="24" t="n">
        <v>40360</v>
      </c>
      <c r="B127" s="25" t="n">
        <v>357.0768</v>
      </c>
      <c r="C127" s="26" t="n">
        <v>346.237</v>
      </c>
      <c r="D127" s="26" t="n">
        <f aca="false">(A127 * $C$297) + $C$298</f>
        <v>346.089517254237</v>
      </c>
      <c r="E127" s="35" t="n">
        <f aca="false">D127-$D$3</f>
        <v>1.14906919445434</v>
      </c>
    </row>
    <row r="128" customFormat="false" ht="15.9" hidden="false" customHeight="false" outlineLevel="0" collapsed="false">
      <c r="A128" s="24" t="n">
        <v>40391</v>
      </c>
      <c r="B128" s="25" t="n">
        <v>355.5215</v>
      </c>
      <c r="C128" s="26" t="n">
        <v>346.1137</v>
      </c>
      <c r="D128" s="26" t="n">
        <f aca="false">(A128 * $C$297) + $C$298</f>
        <v>346.098955819428</v>
      </c>
      <c r="E128" s="35" t="n">
        <f aca="false">D128-$D$3</f>
        <v>1.15850775964464</v>
      </c>
    </row>
    <row r="129" customFormat="false" ht="15.9" hidden="false" customHeight="false" outlineLevel="0" collapsed="false">
      <c r="A129" s="24" t="n">
        <v>40422</v>
      </c>
      <c r="B129" s="25" t="n">
        <v>351.6531</v>
      </c>
      <c r="C129" s="26" t="n">
        <v>345.9741</v>
      </c>
      <c r="D129" s="26" t="n">
        <f aca="false">(A129 * $C$297) + $C$298</f>
        <v>346.108394384618</v>
      </c>
      <c r="E129" s="35" t="n">
        <f aca="false">D129-$D$3</f>
        <v>1.16794632483493</v>
      </c>
    </row>
    <row r="130" customFormat="false" ht="15.9" hidden="false" customHeight="false" outlineLevel="0" collapsed="false">
      <c r="A130" s="24" t="n">
        <v>40452</v>
      </c>
      <c r="B130" s="25" t="n">
        <v>346.3639</v>
      </c>
      <c r="C130" s="26" t="n">
        <v>345.8272</v>
      </c>
      <c r="D130" s="26" t="n">
        <f aca="false">(A130 * $C$297) + $C$298</f>
        <v>346.117528479963</v>
      </c>
      <c r="E130" s="35" t="n">
        <f aca="false">D130-$D$3</f>
        <v>1.17708042018035</v>
      </c>
    </row>
    <row r="131" customFormat="false" ht="15.9" hidden="false" customHeight="false" outlineLevel="0" collapsed="false">
      <c r="A131" s="24" t="n">
        <v>40483</v>
      </c>
      <c r="B131" s="25" t="n">
        <v>340.3336</v>
      </c>
      <c r="C131" s="26" t="n">
        <v>345.6824</v>
      </c>
      <c r="D131" s="26" t="n">
        <f aca="false">(A131 * $C$297) + $C$298</f>
        <v>346.126967045153</v>
      </c>
      <c r="E131" s="35" t="n">
        <f aca="false">D131-$D$3</f>
        <v>1.18651898537058</v>
      </c>
    </row>
    <row r="132" customFormat="false" ht="15.9" hidden="false" customHeight="false" outlineLevel="0" collapsed="false">
      <c r="A132" s="24" t="n">
        <v>40513</v>
      </c>
      <c r="B132" s="25" t="n">
        <v>335.6438</v>
      </c>
      <c r="C132" s="26" t="n">
        <v>345.5461</v>
      </c>
      <c r="D132" s="26" t="n">
        <f aca="false">(A132 * $C$297) + $C$298</f>
        <v>346.136101140499</v>
      </c>
      <c r="E132" s="35" t="n">
        <f aca="false">D132-$D$3</f>
        <v>1.19565308071606</v>
      </c>
    </row>
    <row r="133" customFormat="false" ht="15.9" hidden="false" customHeight="false" outlineLevel="0" collapsed="false">
      <c r="A133" s="24" t="n">
        <v>40544</v>
      </c>
      <c r="B133" s="25" t="n">
        <v>335.5335</v>
      </c>
      <c r="C133" s="26" t="n">
        <v>345.4233</v>
      </c>
      <c r="D133" s="26" t="n">
        <f aca="false">(A133 * $C$297) + $C$298</f>
        <v>346.145539705689</v>
      </c>
      <c r="E133" s="35" t="n">
        <f aca="false">D133-$D$3</f>
        <v>1.20509164590629</v>
      </c>
    </row>
    <row r="134" customFormat="false" ht="15.9" hidden="false" customHeight="false" outlineLevel="0" collapsed="false">
      <c r="A134" s="24" t="n">
        <v>40575</v>
      </c>
      <c r="B134" s="25" t="n">
        <v>336.8833</v>
      </c>
      <c r="C134" s="26" t="n">
        <v>345.3161</v>
      </c>
      <c r="D134" s="26" t="n">
        <f aca="false">(A134 * $C$297) + $C$298</f>
        <v>346.154978270879</v>
      </c>
      <c r="E134" s="35" t="n">
        <f aca="false">D134-$D$3</f>
        <v>1.21453021109659</v>
      </c>
    </row>
    <row r="135" customFormat="false" ht="15.9" hidden="false" customHeight="false" outlineLevel="0" collapsed="false">
      <c r="A135" s="24" t="n">
        <v>40603</v>
      </c>
      <c r="B135" s="25" t="n">
        <v>339.5675</v>
      </c>
      <c r="C135" s="26" t="n">
        <v>345.2262</v>
      </c>
      <c r="D135" s="26" t="n">
        <f aca="false">(A135 * $C$297) + $C$298</f>
        <v>346.163503426535</v>
      </c>
      <c r="E135" s="35" t="n">
        <f aca="false">D135-$D$3</f>
        <v>1.22305536675231</v>
      </c>
    </row>
    <row r="136" customFormat="false" ht="15.9" hidden="false" customHeight="false" outlineLevel="0" collapsed="false">
      <c r="A136" s="24" t="n">
        <v>40634</v>
      </c>
      <c r="B136" s="25" t="n">
        <v>344.076</v>
      </c>
      <c r="C136" s="26" t="n">
        <v>345.149</v>
      </c>
      <c r="D136" s="26" t="n">
        <f aca="false">(A136 * $C$297) + $C$298</f>
        <v>346.172941991726</v>
      </c>
      <c r="E136" s="35" t="n">
        <f aca="false">D136-$D$3</f>
        <v>1.2324939319426</v>
      </c>
    </row>
    <row r="137" customFormat="false" ht="15.9" hidden="false" customHeight="false" outlineLevel="0" collapsed="false">
      <c r="A137" s="24" t="n">
        <v>40664</v>
      </c>
      <c r="B137" s="25" t="n">
        <v>348.7421</v>
      </c>
      <c r="C137" s="26" t="n">
        <v>345.0802</v>
      </c>
      <c r="D137" s="26" t="n">
        <f aca="false">(A137 * $C$297) + $C$298</f>
        <v>346.182076087071</v>
      </c>
      <c r="E137" s="35" t="n">
        <f aca="false">D137-$D$3</f>
        <v>1.24162802728802</v>
      </c>
    </row>
    <row r="138" customFormat="false" ht="15.9" hidden="false" customHeight="false" outlineLevel="0" collapsed="false">
      <c r="A138" s="24" t="n">
        <v>40695</v>
      </c>
      <c r="B138" s="25" t="n">
        <v>353.8024</v>
      </c>
      <c r="C138" s="26" t="n">
        <v>345.0211</v>
      </c>
      <c r="D138" s="26" t="n">
        <f aca="false">(A138 * $C$297) + $C$298</f>
        <v>346.191514652261</v>
      </c>
      <c r="E138" s="35" t="n">
        <f aca="false">D138-$D$3</f>
        <v>1.25106659247825</v>
      </c>
    </row>
    <row r="139" customFormat="false" ht="15.9" hidden="false" customHeight="false" outlineLevel="0" collapsed="false">
      <c r="A139" s="24" t="n">
        <v>40725</v>
      </c>
      <c r="B139" s="25" t="n">
        <v>355.8052</v>
      </c>
      <c r="C139" s="26" t="n">
        <v>344.9766</v>
      </c>
      <c r="D139" s="26" t="n">
        <f aca="false">(A139 * $C$297) + $C$298</f>
        <v>346.200648747607</v>
      </c>
      <c r="E139" s="35" t="n">
        <f aca="false">D139-$D$3</f>
        <v>1.26020068782373</v>
      </c>
    </row>
    <row r="140" customFormat="false" ht="15.9" hidden="false" customHeight="false" outlineLevel="0" collapsed="false">
      <c r="A140" s="24" t="n">
        <v>40756</v>
      </c>
      <c r="B140" s="25" t="n">
        <v>354.9332</v>
      </c>
      <c r="C140" s="26" t="n">
        <v>344.9489</v>
      </c>
      <c r="D140" s="26" t="n">
        <f aca="false">(A140 * $C$297) + $C$298</f>
        <v>346.210087312797</v>
      </c>
      <c r="E140" s="35" t="n">
        <f aca="false">D140-$D$3</f>
        <v>1.26963925301396</v>
      </c>
    </row>
    <row r="141" customFormat="false" ht="15.9" hidden="false" customHeight="false" outlineLevel="0" collapsed="false">
      <c r="A141" s="24" t="n">
        <v>40787</v>
      </c>
      <c r="B141" s="25" t="n">
        <v>350.2498</v>
      </c>
      <c r="C141" s="26" t="n">
        <v>344.9361</v>
      </c>
      <c r="D141" s="26" t="n">
        <f aca="false">(A141 * $C$297) + $C$298</f>
        <v>346.219525877987</v>
      </c>
      <c r="E141" s="35" t="n">
        <f aca="false">D141-$D$3</f>
        <v>1.27907781820426</v>
      </c>
    </row>
    <row r="142" customFormat="false" ht="15.9" hidden="false" customHeight="false" outlineLevel="0" collapsed="false">
      <c r="A142" s="24" t="n">
        <v>40817</v>
      </c>
      <c r="B142" s="25" t="n">
        <v>345.3712</v>
      </c>
      <c r="C142" s="26" t="n">
        <v>344.9334</v>
      </c>
      <c r="D142" s="26" t="n">
        <f aca="false">(A142 * $C$297) + $C$298</f>
        <v>346.228659973333</v>
      </c>
      <c r="E142" s="35" t="n">
        <f aca="false">D142-$D$3</f>
        <v>1.28821191354967</v>
      </c>
    </row>
    <row r="143" customFormat="false" ht="15.9" hidden="false" customHeight="false" outlineLevel="0" collapsed="false">
      <c r="A143" s="24" t="n">
        <v>40848</v>
      </c>
      <c r="B143" s="25" t="n">
        <v>339.373</v>
      </c>
      <c r="C143" s="26" t="n">
        <v>344.937</v>
      </c>
      <c r="D143" s="26" t="n">
        <f aca="false">(A143 * $C$297) + $C$298</f>
        <v>346.238098538523</v>
      </c>
      <c r="E143" s="35" t="n">
        <f aca="false">D143-$D$3</f>
        <v>1.29765047873997</v>
      </c>
    </row>
    <row r="144" customFormat="false" ht="15.9" hidden="false" customHeight="false" outlineLevel="0" collapsed="false">
      <c r="A144" s="24" t="n">
        <v>40878</v>
      </c>
      <c r="B144" s="25" t="n">
        <v>336.5362</v>
      </c>
      <c r="C144" s="26" t="n">
        <v>344.9455</v>
      </c>
      <c r="D144" s="26" t="n">
        <f aca="false">(A144 * $C$297) + $C$298</f>
        <v>346.247232633868</v>
      </c>
      <c r="E144" s="35" t="n">
        <f aca="false">D144-$D$3</f>
        <v>1.30678457408538</v>
      </c>
    </row>
    <row r="145" customFormat="false" ht="15.9" hidden="false" customHeight="false" outlineLevel="0" collapsed="false">
      <c r="A145" s="24" t="n">
        <v>40909</v>
      </c>
      <c r="B145" s="25" t="n">
        <v>334.2252</v>
      </c>
      <c r="C145" s="26" t="n">
        <v>344.9589</v>
      </c>
      <c r="D145" s="26" t="n">
        <f aca="false">(A145 * $C$297) + $C$298</f>
        <v>346.256671199059</v>
      </c>
      <c r="E145" s="35" t="n">
        <f aca="false">D145-$D$3</f>
        <v>1.31622313927562</v>
      </c>
    </row>
    <row r="146" customFormat="false" ht="15.9" hidden="false" customHeight="false" outlineLevel="0" collapsed="false">
      <c r="A146" s="24" t="n">
        <v>40940</v>
      </c>
      <c r="B146" s="25" t="n">
        <v>335.934</v>
      </c>
      <c r="C146" s="26" t="n">
        <v>344.9801</v>
      </c>
      <c r="D146" s="26" t="n">
        <f aca="false">(A146 * $C$297) + $C$298</f>
        <v>346.266109764249</v>
      </c>
      <c r="E146" s="35" t="n">
        <f aca="false">D146-$D$3</f>
        <v>1.32566170446592</v>
      </c>
    </row>
    <row r="147" customFormat="false" ht="15.9" hidden="false" customHeight="false" outlineLevel="0" collapsed="false">
      <c r="A147" s="24" t="n">
        <v>40969</v>
      </c>
      <c r="B147" s="25" t="n">
        <v>339.5471</v>
      </c>
      <c r="C147" s="26" t="n">
        <v>345.0124</v>
      </c>
      <c r="D147" s="26" t="n">
        <f aca="false">(A147 * $C$297) + $C$298</f>
        <v>346.274939389749</v>
      </c>
      <c r="E147" s="35" t="n">
        <f aca="false">D147-$D$3</f>
        <v>1.33449132996651</v>
      </c>
    </row>
    <row r="148" customFormat="false" ht="15.9" hidden="false" customHeight="false" outlineLevel="0" collapsed="false">
      <c r="A148" s="24" t="n">
        <v>41000</v>
      </c>
      <c r="B148" s="25" t="n">
        <v>344.6037</v>
      </c>
      <c r="C148" s="26" t="n">
        <v>345.0615</v>
      </c>
      <c r="D148" s="26" t="n">
        <f aca="false">(A148 * $C$297) + $C$298</f>
        <v>346.28437795494</v>
      </c>
      <c r="E148" s="35" t="n">
        <f aca="false">D148-$D$3</f>
        <v>1.34392989515675</v>
      </c>
    </row>
    <row r="149" customFormat="false" ht="15.9" hidden="false" customHeight="false" outlineLevel="0" collapsed="false">
      <c r="A149" s="24" t="n">
        <v>41030</v>
      </c>
      <c r="B149" s="25" t="n">
        <v>348.9843</v>
      </c>
      <c r="C149" s="26" t="n">
        <v>345.1293</v>
      </c>
      <c r="D149" s="26" t="n">
        <f aca="false">(A149 * $C$297) + $C$298</f>
        <v>346.293512050285</v>
      </c>
      <c r="E149" s="35" t="n">
        <f aca="false">D149-$D$3</f>
        <v>1.35306399050216</v>
      </c>
    </row>
    <row r="150" customFormat="false" ht="15.9" hidden="false" customHeight="false" outlineLevel="0" collapsed="false">
      <c r="A150" s="24" t="n">
        <v>41061</v>
      </c>
      <c r="B150" s="25" t="n">
        <v>353.5635</v>
      </c>
      <c r="C150" s="26" t="n">
        <v>345.2085</v>
      </c>
      <c r="D150" s="26" t="n">
        <f aca="false">(A150 * $C$297) + $C$298</f>
        <v>346.302950615475</v>
      </c>
      <c r="E150" s="35" t="n">
        <f aca="false">D150-$D$3</f>
        <v>1.36250255569246</v>
      </c>
    </row>
    <row r="151" customFormat="false" ht="15.9" hidden="false" customHeight="false" outlineLevel="0" collapsed="false">
      <c r="A151" s="24" t="n">
        <v>41091</v>
      </c>
      <c r="B151" s="25" t="n">
        <v>355.7259</v>
      </c>
      <c r="C151" s="26" t="n">
        <v>345.2877</v>
      </c>
      <c r="D151" s="26" t="n">
        <f aca="false">(A151 * $C$297) + $C$298</f>
        <v>346.312084710821</v>
      </c>
      <c r="E151" s="35" t="n">
        <f aca="false">D151-$D$3</f>
        <v>1.37163665103787</v>
      </c>
    </row>
    <row r="152" customFormat="false" ht="15.9" hidden="false" customHeight="false" outlineLevel="0" collapsed="false">
      <c r="A152" s="24" t="n">
        <v>41122</v>
      </c>
      <c r="B152" s="25" t="n">
        <v>354.6672</v>
      </c>
      <c r="C152" s="26" t="n">
        <v>345.3568</v>
      </c>
      <c r="D152" s="26" t="n">
        <f aca="false">(A152 * $C$297) + $C$298</f>
        <v>346.321523276011</v>
      </c>
      <c r="E152" s="35" t="n">
        <f aca="false">D152-$D$3</f>
        <v>1.38107521622817</v>
      </c>
    </row>
    <row r="153" customFormat="false" ht="15.9" hidden="false" customHeight="false" outlineLevel="0" collapsed="false">
      <c r="A153" s="24" t="n">
        <v>41153</v>
      </c>
      <c r="B153" s="25" t="n">
        <v>350.8532</v>
      </c>
      <c r="C153" s="26" t="n">
        <v>345.4122</v>
      </c>
      <c r="D153" s="26" t="n">
        <f aca="false">(A153 * $C$297) + $C$298</f>
        <v>346.330961841201</v>
      </c>
      <c r="E153" s="35" t="n">
        <f aca="false">D153-$D$3</f>
        <v>1.39051378141841</v>
      </c>
    </row>
    <row r="154" customFormat="false" ht="15.9" hidden="false" customHeight="false" outlineLevel="0" collapsed="false">
      <c r="A154" s="24" t="n">
        <v>41183</v>
      </c>
      <c r="B154" s="25" t="n">
        <v>346.1058</v>
      </c>
      <c r="C154" s="26" t="n">
        <v>345.4523</v>
      </c>
      <c r="D154" s="26" t="n">
        <f aca="false">(A154 * $C$297) + $C$298</f>
        <v>346.340095936547</v>
      </c>
      <c r="E154" s="35" t="n">
        <f aca="false">D154-$D$3</f>
        <v>1.39964787676382</v>
      </c>
    </row>
    <row r="155" customFormat="false" ht="15.9" hidden="false" customHeight="false" outlineLevel="0" collapsed="false">
      <c r="A155" s="24" t="n">
        <v>41214</v>
      </c>
      <c r="B155" s="25" t="n">
        <v>341.2083</v>
      </c>
      <c r="C155" s="26" t="n">
        <v>345.4773</v>
      </c>
      <c r="D155" s="26" t="n">
        <f aca="false">(A155 * $C$297) + $C$298</f>
        <v>346.349534501737</v>
      </c>
      <c r="E155" s="35" t="n">
        <f aca="false">D155-$D$3</f>
        <v>1.40908644195412</v>
      </c>
    </row>
    <row r="156" customFormat="false" ht="15.9" hidden="false" customHeight="false" outlineLevel="0" collapsed="false">
      <c r="A156" s="24" t="n">
        <v>41244</v>
      </c>
      <c r="B156" s="25" t="n">
        <v>336.7694</v>
      </c>
      <c r="C156" s="26" t="n">
        <v>345.4881</v>
      </c>
      <c r="D156" s="26" t="n">
        <f aca="false">(A156 * $C$297) + $C$298</f>
        <v>346.358668597082</v>
      </c>
      <c r="E156" s="35" t="n">
        <f aca="false">D156-$D$3</f>
        <v>1.41822053729953</v>
      </c>
    </row>
    <row r="157" customFormat="false" ht="15.9" hidden="false" customHeight="false" outlineLevel="0" collapsed="false">
      <c r="A157" s="24" t="n">
        <v>41275</v>
      </c>
      <c r="B157" s="25" t="n">
        <v>336.7902</v>
      </c>
      <c r="C157" s="26" t="n">
        <v>345.4887</v>
      </c>
      <c r="D157" s="26" t="n">
        <f aca="false">(A157 * $C$297) + $C$298</f>
        <v>346.368107162273</v>
      </c>
      <c r="E157" s="35" t="n">
        <f aca="false">D157-$D$3</f>
        <v>1.42765910248983</v>
      </c>
    </row>
    <row r="158" customFormat="false" ht="15.9" hidden="false" customHeight="false" outlineLevel="0" collapsed="false">
      <c r="A158" s="24" t="n">
        <v>41306</v>
      </c>
      <c r="B158" s="25" t="n">
        <v>337.6201</v>
      </c>
      <c r="C158" s="26" t="n">
        <v>345.484</v>
      </c>
      <c r="D158" s="26" t="n">
        <f aca="false">(A158 * $C$297) + $C$298</f>
        <v>346.377545727463</v>
      </c>
      <c r="E158" s="35" t="n">
        <f aca="false">D158-$D$3</f>
        <v>1.43709766768006</v>
      </c>
    </row>
    <row r="159" customFormat="false" ht="15.9" hidden="false" customHeight="false" outlineLevel="0" collapsed="false">
      <c r="A159" s="24" t="n">
        <v>41334</v>
      </c>
      <c r="B159" s="25" t="n">
        <v>340.2383</v>
      </c>
      <c r="C159" s="26" t="n">
        <v>345.4749</v>
      </c>
      <c r="D159" s="26" t="n">
        <f aca="false">(A159 * $C$297) + $C$298</f>
        <v>346.386070883119</v>
      </c>
      <c r="E159" s="35" t="n">
        <f aca="false">D159-$D$3</f>
        <v>1.44562282333584</v>
      </c>
    </row>
    <row r="160" customFormat="false" ht="15.9" hidden="false" customHeight="false" outlineLevel="0" collapsed="false">
      <c r="A160" s="24" t="n">
        <v>41365</v>
      </c>
      <c r="B160" s="25" t="n">
        <v>343.5706</v>
      </c>
      <c r="C160" s="26" t="n">
        <v>345.4582</v>
      </c>
      <c r="D160" s="26" t="n">
        <f aca="false">(A160 * $C$297) + $C$298</f>
        <v>346.395509448309</v>
      </c>
      <c r="E160" s="35" t="n">
        <f aca="false">D160-$D$3</f>
        <v>1.45506138852608</v>
      </c>
    </row>
    <row r="161" customFormat="false" ht="15.9" hidden="false" customHeight="false" outlineLevel="0" collapsed="false">
      <c r="A161" s="24" t="n">
        <v>41395</v>
      </c>
      <c r="B161" s="25" t="n">
        <v>348.7205</v>
      </c>
      <c r="C161" s="26" t="n">
        <v>345.4321</v>
      </c>
      <c r="D161" s="26" t="n">
        <f aca="false">(A161 * $C$297) + $C$298</f>
        <v>346.404643543654</v>
      </c>
      <c r="E161" s="35" t="n">
        <f aca="false">D161-$D$3</f>
        <v>1.46419548387149</v>
      </c>
    </row>
    <row r="162" customFormat="false" ht="15.9" hidden="false" customHeight="false" outlineLevel="0" collapsed="false">
      <c r="A162" s="24" t="n">
        <v>41426</v>
      </c>
      <c r="B162" s="25" t="n">
        <v>353.7886</v>
      </c>
      <c r="C162" s="26" t="n">
        <v>345.4</v>
      </c>
      <c r="D162" s="26" t="n">
        <f aca="false">(A162 * $C$297) + $C$298</f>
        <v>346.414082108845</v>
      </c>
      <c r="E162" s="35" t="n">
        <f aca="false">D162-$D$3</f>
        <v>1.47363404906179</v>
      </c>
    </row>
    <row r="163" customFormat="false" ht="15.9" hidden="false" customHeight="false" outlineLevel="0" collapsed="false">
      <c r="A163" s="24" t="n">
        <v>41456</v>
      </c>
      <c r="B163" s="25" t="n">
        <v>355.4612</v>
      </c>
      <c r="C163" s="26" t="n">
        <v>345.3693</v>
      </c>
      <c r="D163" s="26" t="n">
        <f aca="false">(A163 * $C$297) + $C$298</f>
        <v>346.42321620419</v>
      </c>
      <c r="E163" s="35" t="n">
        <f aca="false">D163-$D$3</f>
        <v>1.4827681444072</v>
      </c>
    </row>
    <row r="164" customFormat="false" ht="15.9" hidden="false" customHeight="false" outlineLevel="0" collapsed="false">
      <c r="A164" s="24" t="n">
        <v>41487</v>
      </c>
      <c r="B164" s="25" t="n">
        <v>354.4422</v>
      </c>
      <c r="C164" s="26" t="n">
        <v>345.3488</v>
      </c>
      <c r="D164" s="26" t="n">
        <f aca="false">(A164 * $C$297) + $C$298</f>
        <v>346.43265476938</v>
      </c>
      <c r="E164" s="35" t="n">
        <f aca="false">D164-$D$3</f>
        <v>1.4922067095975</v>
      </c>
    </row>
    <row r="165" customFormat="false" ht="15.9" hidden="false" customHeight="false" outlineLevel="0" collapsed="false">
      <c r="A165" s="24" t="n">
        <v>41518</v>
      </c>
      <c r="B165" s="25" t="n">
        <v>351.1948</v>
      </c>
      <c r="C165" s="26" t="n">
        <v>345.3444</v>
      </c>
      <c r="D165" s="26" t="n">
        <f aca="false">(A165 * $C$297) + $C$298</f>
        <v>346.442093334571</v>
      </c>
      <c r="E165" s="35" t="n">
        <f aca="false">D165-$D$3</f>
        <v>1.50164527478773</v>
      </c>
    </row>
    <row r="166" customFormat="false" ht="15.9" hidden="false" customHeight="false" outlineLevel="0" collapsed="false">
      <c r="A166" s="24" t="n">
        <v>41548</v>
      </c>
      <c r="B166" s="25" t="n">
        <v>345.3294</v>
      </c>
      <c r="C166" s="26" t="n">
        <v>345.3574</v>
      </c>
      <c r="D166" s="26" t="n">
        <f aca="false">(A166 * $C$297) + $C$298</f>
        <v>346.451227429916</v>
      </c>
      <c r="E166" s="35" t="n">
        <f aca="false">D166-$D$3</f>
        <v>1.51077937013315</v>
      </c>
    </row>
    <row r="167" customFormat="false" ht="15.9" hidden="false" customHeight="false" outlineLevel="0" collapsed="false">
      <c r="A167" s="24" t="n">
        <v>41579</v>
      </c>
      <c r="B167" s="25" t="n">
        <v>340.3514</v>
      </c>
      <c r="C167" s="26" t="n">
        <v>345.3848</v>
      </c>
      <c r="D167" s="26" t="n">
        <f aca="false">(A167 * $C$297) + $C$298</f>
        <v>346.460665995106</v>
      </c>
      <c r="E167" s="35" t="n">
        <f aca="false">D167-$D$3</f>
        <v>1.52021793532344</v>
      </c>
    </row>
    <row r="168" customFormat="false" ht="15.9" hidden="false" customHeight="false" outlineLevel="0" collapsed="false">
      <c r="A168" s="24" t="n">
        <v>41609</v>
      </c>
      <c r="B168" s="25" t="n">
        <v>336.9825</v>
      </c>
      <c r="C168" s="26" t="n">
        <v>345.4235</v>
      </c>
      <c r="D168" s="26" t="n">
        <f aca="false">(A168 * $C$297) + $C$298</f>
        <v>346.469800090452</v>
      </c>
      <c r="E168" s="35" t="n">
        <f aca="false">D168-$D$3</f>
        <v>1.52935203066886</v>
      </c>
    </row>
    <row r="169" customFormat="false" ht="15.9" hidden="false" customHeight="false" outlineLevel="0" collapsed="false">
      <c r="A169" s="24" t="n">
        <v>41640</v>
      </c>
      <c r="B169" s="25" t="n">
        <v>336.0996</v>
      </c>
      <c r="C169" s="26" t="n">
        <v>345.4662</v>
      </c>
      <c r="D169" s="26" t="n">
        <f aca="false">(A169 * $C$297) + $C$298</f>
        <v>346.479238655642</v>
      </c>
      <c r="E169" s="35" t="n">
        <f aca="false">D169-$D$3</f>
        <v>1.53879059585915</v>
      </c>
    </row>
    <row r="170" customFormat="false" ht="15.9" hidden="false" customHeight="false" outlineLevel="0" collapsed="false">
      <c r="A170" s="24" t="n">
        <v>41671</v>
      </c>
      <c r="B170" s="25" t="n">
        <v>337.0443</v>
      </c>
      <c r="C170" s="26" t="n">
        <v>345.5049</v>
      </c>
      <c r="D170" s="26" t="n">
        <f aca="false">(A170 * $C$297) + $C$298</f>
        <v>346.488677220832</v>
      </c>
      <c r="E170" s="35" t="n">
        <f aca="false">D170-$D$3</f>
        <v>1.54822916104939</v>
      </c>
    </row>
    <row r="171" customFormat="false" ht="15.9" hidden="false" customHeight="false" outlineLevel="0" collapsed="false">
      <c r="A171" s="24" t="n">
        <v>41699</v>
      </c>
      <c r="B171" s="25" t="n">
        <v>340.7126</v>
      </c>
      <c r="C171" s="26" t="n">
        <v>345.5383</v>
      </c>
      <c r="D171" s="26" t="n">
        <f aca="false">(A171 * $C$297) + $C$298</f>
        <v>346.497202376488</v>
      </c>
      <c r="E171" s="35" t="n">
        <f aca="false">D171-$D$3</f>
        <v>1.55675431670517</v>
      </c>
    </row>
    <row r="172" customFormat="false" ht="15.9" hidden="false" customHeight="false" outlineLevel="0" collapsed="false">
      <c r="A172" s="24" t="n">
        <v>41730</v>
      </c>
      <c r="B172" s="25" t="n">
        <v>344.4523</v>
      </c>
      <c r="C172" s="26" t="n">
        <v>345.5697</v>
      </c>
      <c r="D172" s="26" t="n">
        <f aca="false">(A172 * $C$297) + $C$298</f>
        <v>346.506640941678</v>
      </c>
      <c r="E172" s="35" t="n">
        <f aca="false">D172-$D$3</f>
        <v>1.5661928818954</v>
      </c>
    </row>
    <row r="173" customFormat="false" ht="15.9" hidden="false" customHeight="false" outlineLevel="0" collapsed="false">
      <c r="A173" s="24" t="n">
        <v>41760</v>
      </c>
      <c r="B173" s="25" t="n">
        <v>349.6897</v>
      </c>
      <c r="C173" s="26" t="n">
        <v>345.6021</v>
      </c>
      <c r="D173" s="26" t="n">
        <f aca="false">(A173 * $C$297) + $C$298</f>
        <v>346.515775037024</v>
      </c>
      <c r="E173" s="35" t="n">
        <f aca="false">D173-$D$3</f>
        <v>1.57532697724082</v>
      </c>
    </row>
    <row r="174" customFormat="false" ht="15.9" hidden="false" customHeight="false" outlineLevel="0" collapsed="false">
      <c r="A174" s="24" t="n">
        <v>41791</v>
      </c>
      <c r="B174" s="25" t="n">
        <v>353.8271</v>
      </c>
      <c r="C174" s="26" t="n">
        <v>345.6345</v>
      </c>
      <c r="D174" s="26" t="n">
        <f aca="false">(A174 * $C$297) + $C$298</f>
        <v>346.525213602214</v>
      </c>
      <c r="E174" s="35" t="n">
        <f aca="false">D174-$D$3</f>
        <v>1.58476554243111</v>
      </c>
    </row>
    <row r="175" customFormat="false" ht="15.9" hidden="false" customHeight="false" outlineLevel="0" collapsed="false">
      <c r="A175" s="24" t="n">
        <v>41821</v>
      </c>
      <c r="B175" s="25" t="n">
        <v>355.6897</v>
      </c>
      <c r="C175" s="26" t="n">
        <v>345.6647</v>
      </c>
      <c r="D175" s="26" t="n">
        <f aca="false">(A175 * $C$297) + $C$298</f>
        <v>346.534347697559</v>
      </c>
      <c r="E175" s="35" t="n">
        <f aca="false">D175-$D$3</f>
        <v>1.59389963777653</v>
      </c>
    </row>
    <row r="176" customFormat="false" ht="15.9" hidden="false" customHeight="false" outlineLevel="0" collapsed="false">
      <c r="A176" s="24" t="n">
        <v>41852</v>
      </c>
      <c r="B176" s="25" t="n">
        <v>354.8274</v>
      </c>
      <c r="C176" s="26" t="n">
        <v>345.6919</v>
      </c>
      <c r="D176" s="26" t="n">
        <f aca="false">(A176 * $C$297) + $C$298</f>
        <v>346.54378626275</v>
      </c>
      <c r="E176" s="35" t="n">
        <f aca="false">D176-$D$3</f>
        <v>1.60333820296682</v>
      </c>
    </row>
    <row r="177" customFormat="false" ht="15.9" hidden="false" customHeight="false" outlineLevel="0" collapsed="false">
      <c r="A177" s="24" t="n">
        <v>41883</v>
      </c>
      <c r="B177" s="25" t="n">
        <v>351.1926</v>
      </c>
      <c r="C177" s="26" t="n">
        <v>345.718</v>
      </c>
      <c r="D177" s="26" t="n">
        <f aca="false">(A177 * $C$297) + $C$298</f>
        <v>346.55322482794</v>
      </c>
      <c r="E177" s="35" t="n">
        <f aca="false">D177-$D$3</f>
        <v>1.61277676815706</v>
      </c>
    </row>
    <row r="178" customFormat="false" ht="15.9" hidden="false" customHeight="false" outlineLevel="0" collapsed="false">
      <c r="A178" s="24" t="n">
        <v>41913</v>
      </c>
      <c r="B178" s="25" t="n">
        <v>346.1574</v>
      </c>
      <c r="C178" s="26" t="n">
        <v>345.7468</v>
      </c>
      <c r="D178" s="26" t="n">
        <f aca="false">(A178 * $C$297) + $C$298</f>
        <v>346.562358923285</v>
      </c>
      <c r="E178" s="35" t="n">
        <f aca="false">D178-$D$3</f>
        <v>1.62191086350254</v>
      </c>
    </row>
    <row r="179" customFormat="false" ht="15.9" hidden="false" customHeight="false" outlineLevel="0" collapsed="false">
      <c r="A179" s="24" t="n">
        <v>41944</v>
      </c>
      <c r="B179" s="25" t="n">
        <v>340.117</v>
      </c>
      <c r="C179" s="26" t="n">
        <v>345.7817</v>
      </c>
      <c r="D179" s="26" t="n">
        <f aca="false">(A179 * $C$297) + $C$298</f>
        <v>346.571797488476</v>
      </c>
      <c r="E179" s="35" t="n">
        <f aca="false">D179-$D$3</f>
        <v>1.63134942869277</v>
      </c>
    </row>
    <row r="180" customFormat="false" ht="15.9" hidden="false" customHeight="false" outlineLevel="0" collapsed="false">
      <c r="A180" s="24" t="n">
        <v>41974</v>
      </c>
      <c r="B180" s="25" t="n">
        <v>337.8092</v>
      </c>
      <c r="C180" s="26" t="n">
        <v>345.8261</v>
      </c>
      <c r="D180" s="26" t="n">
        <f aca="false">(A180 * $C$297) + $C$298</f>
        <v>346.580931583821</v>
      </c>
      <c r="E180" s="35" t="n">
        <f aca="false">D180-$D$3</f>
        <v>1.64048352403819</v>
      </c>
    </row>
    <row r="181" customFormat="false" ht="15.9" hidden="false" customHeight="false" outlineLevel="0" collapsed="false">
      <c r="A181" s="24" t="n">
        <v>42005</v>
      </c>
      <c r="B181" s="25" t="n">
        <v>336.4379</v>
      </c>
      <c r="C181" s="26" t="n">
        <v>345.8877</v>
      </c>
      <c r="D181" s="26" t="n">
        <f aca="false">(A181 * $C$297) + $C$298</f>
        <v>346.590370149011</v>
      </c>
      <c r="E181" s="35" t="n">
        <f aca="false">D181-$D$3</f>
        <v>1.64992208922848</v>
      </c>
    </row>
    <row r="182" customFormat="false" ht="15.9" hidden="false" customHeight="false" outlineLevel="0" collapsed="false">
      <c r="A182" s="24" t="n">
        <v>42036</v>
      </c>
      <c r="B182" s="25" t="n">
        <v>338.118</v>
      </c>
      <c r="C182" s="26" t="n">
        <v>345.9755</v>
      </c>
      <c r="D182" s="26" t="n">
        <f aca="false">(A182 * $C$297) + $C$298</f>
        <v>346.599808714202</v>
      </c>
      <c r="E182" s="35" t="n">
        <f aca="false">D182-$D$3</f>
        <v>1.65936065441878</v>
      </c>
    </row>
    <row r="183" customFormat="false" ht="15.9" hidden="false" customHeight="false" outlineLevel="0" collapsed="false">
      <c r="A183" s="24" t="n">
        <v>42064</v>
      </c>
      <c r="B183" s="25" t="n">
        <v>341.1075</v>
      </c>
      <c r="C183" s="26" t="n">
        <v>346.0935</v>
      </c>
      <c r="D183" s="26" t="n">
        <f aca="false">(A183 * $C$297) + $C$298</f>
        <v>346.608333869857</v>
      </c>
      <c r="E183" s="35" t="n">
        <f aca="false">D183-$D$3</f>
        <v>1.66788581007449</v>
      </c>
    </row>
    <row r="184" customFormat="false" ht="15.9" hidden="false" customHeight="false" outlineLevel="0" collapsed="false">
      <c r="A184" s="24" t="n">
        <v>42095</v>
      </c>
      <c r="B184" s="25" t="n">
        <v>344.2669</v>
      </c>
      <c r="C184" s="26" t="n">
        <v>346.2404</v>
      </c>
      <c r="D184" s="26" t="n">
        <f aca="false">(A184 * $C$297) + $C$298</f>
        <v>346.617772435048</v>
      </c>
      <c r="E184" s="35" t="n">
        <f aca="false">D184-$D$3</f>
        <v>1.67732437526473</v>
      </c>
    </row>
    <row r="185" customFormat="false" ht="15.9" hidden="false" customHeight="false" outlineLevel="0" collapsed="false">
      <c r="A185" s="24" t="n">
        <v>42125</v>
      </c>
      <c r="B185" s="25" t="n">
        <v>349.4586</v>
      </c>
      <c r="C185" s="26" t="n">
        <v>346.4115</v>
      </c>
      <c r="D185" s="26" t="n">
        <f aca="false">(A185 * $C$297) + $C$298</f>
        <v>346.626906530393</v>
      </c>
      <c r="E185" s="35" t="n">
        <f aca="false">D185-$D$3</f>
        <v>1.68645847061015</v>
      </c>
    </row>
    <row r="186" customFormat="false" ht="15.9" hidden="false" customHeight="false" outlineLevel="0" collapsed="false">
      <c r="A186" s="24" t="n">
        <v>42156</v>
      </c>
      <c r="B186" s="25" t="n">
        <v>354.5461</v>
      </c>
      <c r="C186" s="26" t="n">
        <v>346.6031</v>
      </c>
      <c r="D186" s="26" t="n">
        <f aca="false">(A186 * $C$297) + $C$298</f>
        <v>346.636345095583</v>
      </c>
      <c r="E186" s="35" t="n">
        <f aca="false">D186-$D$3</f>
        <v>1.69589703580044</v>
      </c>
    </row>
    <row r="187" customFormat="false" ht="15.9" hidden="false" customHeight="false" outlineLevel="0" collapsed="false">
      <c r="A187" s="24" t="n">
        <v>42186</v>
      </c>
      <c r="B187" s="25" t="n">
        <v>356.2905</v>
      </c>
      <c r="C187" s="26" t="n">
        <v>346.8101</v>
      </c>
      <c r="D187" s="26" t="n">
        <f aca="false">(A187 * $C$297) + $C$298</f>
        <v>346.645479190929</v>
      </c>
      <c r="E187" s="35" t="n">
        <f aca="false">D187-$D$3</f>
        <v>1.70503113114586</v>
      </c>
    </row>
    <row r="188" customFormat="false" ht="15.9" hidden="false" customHeight="false" outlineLevel="0" collapsed="false">
      <c r="A188" s="24" t="n">
        <v>42217</v>
      </c>
      <c r="B188" s="25" t="n">
        <v>356.0678</v>
      </c>
      <c r="C188" s="26" t="n">
        <v>347.0225</v>
      </c>
      <c r="D188" s="26" t="n">
        <f aca="false">(A188 * $C$297) + $C$298</f>
        <v>346.654917756119</v>
      </c>
      <c r="E188" s="35" t="n">
        <f aca="false">D188-$D$3</f>
        <v>1.71446969633615</v>
      </c>
    </row>
    <row r="189" customFormat="false" ht="15.9" hidden="false" customHeight="false" outlineLevel="0" collapsed="false">
      <c r="A189" s="24" t="n">
        <v>42248</v>
      </c>
      <c r="B189" s="25" t="n">
        <v>352.1506</v>
      </c>
      <c r="C189" s="26" t="n">
        <v>347.2279</v>
      </c>
      <c r="D189" s="26" t="n">
        <f aca="false">(A189 * $C$297) + $C$298</f>
        <v>346.664356321309</v>
      </c>
      <c r="E189" s="35" t="n">
        <f aca="false">D189-$D$3</f>
        <v>1.72390826152639</v>
      </c>
    </row>
    <row r="190" customFormat="false" ht="15.9" hidden="false" customHeight="false" outlineLevel="0" collapsed="false">
      <c r="A190" s="24" t="n">
        <v>42278</v>
      </c>
      <c r="B190" s="25" t="n">
        <v>348.2738</v>
      </c>
      <c r="C190" s="26" t="n">
        <v>347.4173</v>
      </c>
      <c r="D190" s="26" t="n">
        <f aca="false">(A190 * $C$297) + $C$298</f>
        <v>346.673490416655</v>
      </c>
      <c r="E190" s="35" t="n">
        <f aca="false">D190-$D$3</f>
        <v>1.73304235687186</v>
      </c>
    </row>
    <row r="191" customFormat="false" ht="15.9" hidden="false" customHeight="false" outlineLevel="0" collapsed="false">
      <c r="A191" s="24" t="n">
        <v>42309</v>
      </c>
      <c r="B191" s="25" t="n">
        <v>342.9858</v>
      </c>
      <c r="C191" s="26" t="n">
        <v>347.5858</v>
      </c>
      <c r="D191" s="26" t="n">
        <f aca="false">(A191 * $C$297) + $C$298</f>
        <v>346.682928981845</v>
      </c>
      <c r="E191" s="35" t="n">
        <f aca="false">D191-$D$3</f>
        <v>1.7424809220621</v>
      </c>
    </row>
    <row r="192" customFormat="false" ht="15.9" hidden="false" customHeight="false" outlineLevel="0" collapsed="false">
      <c r="A192" s="24" t="n">
        <v>42339</v>
      </c>
      <c r="B192" s="25" t="n">
        <v>340.1326</v>
      </c>
      <c r="C192" s="26" t="n">
        <v>347.7275</v>
      </c>
      <c r="D192" s="26" t="n">
        <f aca="false">(A192 * $C$297) + $C$298</f>
        <v>346.69206307719</v>
      </c>
      <c r="E192" s="35" t="n">
        <f aca="false">D192-$D$3</f>
        <v>1.75161501740752</v>
      </c>
    </row>
    <row r="193" customFormat="false" ht="15.9" hidden="false" customHeight="false" outlineLevel="0" collapsed="false">
      <c r="A193" s="24" t="n">
        <v>42370</v>
      </c>
      <c r="B193" s="25" t="n">
        <v>338.9391</v>
      </c>
      <c r="C193" s="26" t="n">
        <v>347.8346</v>
      </c>
      <c r="D193" s="26" t="n">
        <f aca="false">(A193 * $C$297) + $C$298</f>
        <v>346.701501642381</v>
      </c>
      <c r="E193" s="35" t="n">
        <f aca="false">D193-$D$3</f>
        <v>1.76105358259781</v>
      </c>
    </row>
    <row r="194" customFormat="false" ht="15.9" hidden="false" customHeight="false" outlineLevel="0" collapsed="false">
      <c r="A194" s="24" t="n">
        <v>42401</v>
      </c>
      <c r="B194" s="25" t="n">
        <v>340.9421</v>
      </c>
      <c r="C194" s="26" t="n">
        <v>347.9012</v>
      </c>
      <c r="D194" s="26" t="n">
        <f aca="false">(A194 * $C$297) + $C$298</f>
        <v>346.710940207571</v>
      </c>
      <c r="E194" s="35" t="n">
        <f aca="false">D194-$D$3</f>
        <v>1.7704921477881</v>
      </c>
    </row>
    <row r="195" customFormat="false" ht="15.9" hidden="false" customHeight="false" outlineLevel="0" collapsed="false">
      <c r="A195" s="24" t="n">
        <v>42430</v>
      </c>
      <c r="B195" s="25" t="n">
        <v>344.4443</v>
      </c>
      <c r="C195" s="26" t="n">
        <v>347.9267</v>
      </c>
      <c r="D195" s="26" t="n">
        <f aca="false">(A195 * $C$297) + $C$298</f>
        <v>346.719769833072</v>
      </c>
      <c r="E195" s="35" t="n">
        <f aca="false">D195-$D$3</f>
        <v>1.77932177328864</v>
      </c>
    </row>
    <row r="196" customFormat="false" ht="15.9" hidden="false" customHeight="false" outlineLevel="0" collapsed="false">
      <c r="A196" s="24" t="n">
        <v>42461</v>
      </c>
      <c r="B196" s="25" t="n">
        <v>347.5034</v>
      </c>
      <c r="C196" s="26" t="n">
        <v>347.9142</v>
      </c>
      <c r="D196" s="26" t="n">
        <f aca="false">(A196 * $C$297) + $C$298</f>
        <v>346.729208398262</v>
      </c>
      <c r="E196" s="35" t="n">
        <f aca="false">D196-$D$3</f>
        <v>1.78876033847894</v>
      </c>
    </row>
    <row r="197" customFormat="false" ht="15.9" hidden="false" customHeight="false" outlineLevel="0" collapsed="false">
      <c r="A197" s="24" t="n">
        <v>42491</v>
      </c>
      <c r="B197" s="25" t="n">
        <v>351.7448</v>
      </c>
      <c r="C197" s="26" t="n">
        <v>347.8681</v>
      </c>
      <c r="D197" s="26" t="n">
        <f aca="false">(A197 * $C$297) + $C$298</f>
        <v>346.738342493607</v>
      </c>
      <c r="E197" s="35" t="n">
        <f aca="false">D197-$D$3</f>
        <v>1.79789443382435</v>
      </c>
    </row>
    <row r="198" customFormat="false" ht="15.9" hidden="false" customHeight="false" outlineLevel="0" collapsed="false">
      <c r="A198" s="24" t="n">
        <v>42522</v>
      </c>
      <c r="B198" s="25" t="n">
        <v>354.9416</v>
      </c>
      <c r="C198" s="26" t="n">
        <v>347.7924</v>
      </c>
      <c r="D198" s="26" t="n">
        <f aca="false">(A198 * $C$297) + $C$298</f>
        <v>346.747781058798</v>
      </c>
      <c r="E198" s="35" t="n">
        <f aca="false">D198-$D$3</f>
        <v>1.80733299901465</v>
      </c>
    </row>
    <row r="199" customFormat="false" ht="15.9" hidden="false" customHeight="false" outlineLevel="0" collapsed="false">
      <c r="A199" s="24" t="n">
        <v>42552</v>
      </c>
      <c r="B199" s="25" t="n">
        <v>357.7099</v>
      </c>
      <c r="C199" s="26" t="n">
        <v>347.6947</v>
      </c>
      <c r="D199" s="26" t="n">
        <f aca="false">(A199 * $C$297) + $C$298</f>
        <v>346.756915154143</v>
      </c>
      <c r="E199" s="35" t="n">
        <f aca="false">D199-$D$3</f>
        <v>1.81646709436006</v>
      </c>
    </row>
    <row r="200" customFormat="false" ht="15.9" hidden="false" customHeight="false" outlineLevel="0" collapsed="false">
      <c r="A200" s="24" t="n">
        <v>42583</v>
      </c>
      <c r="B200" s="25" t="n">
        <v>356.7585</v>
      </c>
      <c r="C200" s="26" t="n">
        <v>347.5875</v>
      </c>
      <c r="D200" s="26" t="n">
        <f aca="false">(A200 * $C$297) + $C$298</f>
        <v>346.766353719333</v>
      </c>
      <c r="E200" s="35" t="n">
        <f aca="false">D200-$D$3</f>
        <v>1.8259056595503</v>
      </c>
    </row>
    <row r="201" customFormat="false" ht="15.9" hidden="false" customHeight="false" outlineLevel="0" collapsed="false">
      <c r="A201" s="24" t="n">
        <v>42614</v>
      </c>
      <c r="B201" s="25" t="n">
        <v>352.9771</v>
      </c>
      <c r="C201" s="26" t="n">
        <v>347.4817</v>
      </c>
      <c r="D201" s="26" t="n">
        <f aca="false">(A201 * $C$297) + $C$298</f>
        <v>346.775792284523</v>
      </c>
      <c r="E201" s="35" t="n">
        <f aca="false">D201-$D$3</f>
        <v>1.8353442247406</v>
      </c>
    </row>
    <row r="202" customFormat="false" ht="15.9" hidden="false" customHeight="false" outlineLevel="0" collapsed="false">
      <c r="A202" s="24" t="n">
        <v>42644</v>
      </c>
      <c r="B202" s="25" t="n">
        <v>347.2342</v>
      </c>
      <c r="C202" s="26" t="n">
        <v>347.3831</v>
      </c>
      <c r="D202" s="26" t="n">
        <f aca="false">(A202 * $C$297) + $C$298</f>
        <v>346.784926379869</v>
      </c>
      <c r="E202" s="35" t="n">
        <f aca="false">D202-$D$3</f>
        <v>1.84447832008601</v>
      </c>
    </row>
    <row r="203" customFormat="false" ht="15.9" hidden="false" customHeight="false" outlineLevel="0" collapsed="false">
      <c r="A203" s="24" t="n">
        <v>42675</v>
      </c>
      <c r="B203" s="25" t="n">
        <v>341.4729</v>
      </c>
      <c r="C203" s="26" t="n">
        <v>347.2974</v>
      </c>
      <c r="D203" s="26" t="n">
        <f aca="false">(A203 * $C$297) + $C$298</f>
        <v>346.794364945059</v>
      </c>
      <c r="E203" s="35" t="n">
        <f aca="false">D203-$D$3</f>
        <v>1.85391688527631</v>
      </c>
    </row>
    <row r="204" customFormat="false" ht="15.9" hidden="false" customHeight="false" outlineLevel="0" collapsed="false">
      <c r="A204" s="24" t="n">
        <v>42705</v>
      </c>
      <c r="B204" s="25" t="n">
        <v>338.6102</v>
      </c>
      <c r="C204" s="26" t="n">
        <v>347.2298</v>
      </c>
      <c r="D204" s="26" t="n">
        <f aca="false">(A204 * $C$297) + $C$298</f>
        <v>346.803499040405</v>
      </c>
      <c r="E204" s="35" t="n">
        <f aca="false">D204-$D$3</f>
        <v>1.86305098062172</v>
      </c>
    </row>
    <row r="205" customFormat="false" ht="15.9" hidden="false" customHeight="false" outlineLevel="0" collapsed="false">
      <c r="A205" s="24" t="n">
        <v>42736</v>
      </c>
      <c r="B205" s="25" t="n">
        <v>337.2431</v>
      </c>
      <c r="C205" s="26" t="n">
        <v>347.1835</v>
      </c>
      <c r="D205" s="26" t="n">
        <f aca="false">(A205 * $C$297) + $C$298</f>
        <v>346.812937605595</v>
      </c>
      <c r="E205" s="35" t="n">
        <f aca="false">D205-$D$3</f>
        <v>1.87248954581196</v>
      </c>
    </row>
    <row r="206" customFormat="false" ht="15.9" hidden="false" customHeight="false" outlineLevel="0" collapsed="false">
      <c r="A206" s="24" t="n">
        <v>42767</v>
      </c>
      <c r="B206" s="25" t="n">
        <v>339.4422</v>
      </c>
      <c r="C206" s="26" t="n">
        <v>347.1569</v>
      </c>
      <c r="D206" s="26" t="n">
        <f aca="false">(A206 * $C$297) + $C$298</f>
        <v>346.822376170785</v>
      </c>
      <c r="E206" s="35" t="n">
        <f aca="false">D206-$D$3</f>
        <v>1.88192811100225</v>
      </c>
    </row>
    <row r="207" customFormat="false" ht="15.9" hidden="false" customHeight="false" outlineLevel="0" collapsed="false">
      <c r="A207" s="24" t="n">
        <v>42795</v>
      </c>
      <c r="B207" s="25" t="n">
        <v>342.8058</v>
      </c>
      <c r="C207" s="26" t="n">
        <v>347.1436</v>
      </c>
      <c r="D207" s="26" t="n">
        <f aca="false">(A207 * $C$297) + $C$298</f>
        <v>346.830901326441</v>
      </c>
      <c r="E207" s="35" t="n">
        <f aca="false">D207-$D$3</f>
        <v>1.89045326665797</v>
      </c>
    </row>
    <row r="208" customFormat="false" ht="15.9" hidden="false" customHeight="false" outlineLevel="0" collapsed="false">
      <c r="A208" s="24" t="n">
        <v>42826</v>
      </c>
      <c r="B208" s="25" t="n">
        <v>345.8362</v>
      </c>
      <c r="C208" s="26" t="n">
        <v>347.1363</v>
      </c>
      <c r="D208" s="26" t="n">
        <f aca="false">(A208 * $C$297) + $C$298</f>
        <v>346.840339891631</v>
      </c>
      <c r="E208" s="35" t="n">
        <f aca="false">D208-$D$3</f>
        <v>1.89989183184827</v>
      </c>
    </row>
    <row r="209" customFormat="false" ht="15.9" hidden="false" customHeight="false" outlineLevel="0" collapsed="false">
      <c r="A209" s="24" t="n">
        <v>42856</v>
      </c>
      <c r="B209" s="25" t="n">
        <v>351.3217</v>
      </c>
      <c r="C209" s="26" t="n">
        <v>347.1319</v>
      </c>
      <c r="D209" s="26" t="n">
        <f aca="false">(A209 * $C$297) + $C$298</f>
        <v>346.849473986977</v>
      </c>
      <c r="E209" s="35" t="n">
        <f aca="false">D209-$D$3</f>
        <v>1.90902592719368</v>
      </c>
    </row>
    <row r="210" customFormat="false" ht="15.9" hidden="false" customHeight="false" outlineLevel="0" collapsed="false">
      <c r="A210" s="24" t="n">
        <v>42887</v>
      </c>
      <c r="B210" s="25" t="n">
        <v>354.6873</v>
      </c>
      <c r="C210" s="26" t="n">
        <v>347.1272</v>
      </c>
      <c r="D210" s="26" t="n">
        <f aca="false">(A210 * $C$297) + $C$298</f>
        <v>346.858912552167</v>
      </c>
      <c r="E210" s="35" t="n">
        <f aca="false">D210-$D$3</f>
        <v>1.91846449238398</v>
      </c>
    </row>
    <row r="211" customFormat="false" ht="15.9" hidden="false" customHeight="false" outlineLevel="0" collapsed="false">
      <c r="A211" s="24" t="n">
        <v>42917</v>
      </c>
      <c r="B211" s="25" t="n">
        <v>356.7608</v>
      </c>
      <c r="C211" s="26" t="n">
        <v>347.1159</v>
      </c>
      <c r="D211" s="26" t="n">
        <f aca="false">(A211 * $C$297) + $C$298</f>
        <v>346.868046647512</v>
      </c>
      <c r="E211" s="35" t="n">
        <f aca="false">D211-$D$3</f>
        <v>1.92759858772939</v>
      </c>
    </row>
    <row r="212" customFormat="false" ht="15.9" hidden="false" customHeight="false" outlineLevel="0" collapsed="false">
      <c r="A212" s="24" t="n">
        <v>42948</v>
      </c>
      <c r="B212" s="25" t="n">
        <v>357.1376</v>
      </c>
      <c r="C212" s="26" t="n">
        <v>347.0938</v>
      </c>
      <c r="D212" s="26" t="n">
        <f aca="false">(A212 * $C$297) + $C$298</f>
        <v>346.877485212703</v>
      </c>
      <c r="E212" s="35" t="n">
        <f aca="false">D212-$D$3</f>
        <v>1.93703715291963</v>
      </c>
    </row>
    <row r="213" customFormat="false" ht="15.9" hidden="false" customHeight="false" outlineLevel="0" collapsed="false">
      <c r="A213" s="24" t="n">
        <v>42979</v>
      </c>
      <c r="B213" s="25" t="n">
        <v>352.5786</v>
      </c>
      <c r="C213" s="26" t="n">
        <v>347.0597</v>
      </c>
      <c r="D213" s="26" t="n">
        <f aca="false">(A213 * $C$297) + $C$298</f>
        <v>346.886923777893</v>
      </c>
      <c r="E213" s="35" t="n">
        <f aca="false">D213-$D$3</f>
        <v>1.94647571810992</v>
      </c>
    </row>
    <row r="214" customFormat="false" ht="15.9" hidden="false" customHeight="false" outlineLevel="0" collapsed="false">
      <c r="A214" s="24" t="n">
        <v>43009</v>
      </c>
      <c r="B214" s="25" t="n">
        <v>348.0245</v>
      </c>
      <c r="C214" s="26" t="n">
        <v>347.0176</v>
      </c>
      <c r="D214" s="26" t="n">
        <f aca="false">(A214 * $C$297) + $C$298</f>
        <v>346.896057873238</v>
      </c>
      <c r="E214" s="35" t="n">
        <f aca="false">D214-$D$3</f>
        <v>1.95560981345534</v>
      </c>
    </row>
    <row r="215" customFormat="false" ht="15.9" hidden="false" customHeight="false" outlineLevel="0" collapsed="false">
      <c r="A215" s="24" t="n">
        <v>43040</v>
      </c>
      <c r="B215" s="25" t="n">
        <v>341.6098</v>
      </c>
      <c r="C215" s="26" t="n">
        <v>346.971</v>
      </c>
      <c r="D215" s="26" t="n">
        <f aca="false">(A215 * $C$297) + $C$298</f>
        <v>346.905496438429</v>
      </c>
      <c r="E215" s="35" t="n">
        <f aca="false">D215-$D$3</f>
        <v>1.96504837864563</v>
      </c>
    </row>
    <row r="216" customFormat="false" ht="15.9" hidden="false" customHeight="false" outlineLevel="0" collapsed="false">
      <c r="A216" s="24" t="n">
        <v>43070</v>
      </c>
      <c r="B216" s="25" t="n">
        <v>338.492</v>
      </c>
      <c r="C216" s="26" t="n">
        <v>346.9212</v>
      </c>
      <c r="D216" s="26" t="n">
        <f aca="false">(A216 * $C$297) + $C$298</f>
        <v>346.914630533774</v>
      </c>
      <c r="E216" s="35" t="n">
        <f aca="false">D216-$D$3</f>
        <v>1.97418247399105</v>
      </c>
    </row>
    <row r="217" customFormat="false" ht="15.9" hidden="false" customHeight="false" outlineLevel="0" collapsed="false">
      <c r="A217" s="24" t="n">
        <v>43101</v>
      </c>
      <c r="B217" s="25" t="n">
        <v>336.8972</v>
      </c>
      <c r="C217" s="26" t="n">
        <v>346.8717</v>
      </c>
      <c r="D217" s="26" t="n">
        <f aca="false">(A217 * $C$297) + $C$298</f>
        <v>346.924069098964</v>
      </c>
      <c r="E217" s="35" t="n">
        <f aca="false">D217-$D$3</f>
        <v>1.98362103918129</v>
      </c>
    </row>
    <row r="218" customFormat="false" ht="15.9" hidden="false" customHeight="false" outlineLevel="0" collapsed="false">
      <c r="A218" s="24" t="n">
        <v>43132</v>
      </c>
      <c r="B218" s="25" t="n">
        <v>339.7125</v>
      </c>
      <c r="C218" s="26" t="n">
        <v>346.8269</v>
      </c>
      <c r="D218" s="26" t="n">
        <f aca="false">(A218 * $C$297) + $C$298</f>
        <v>346.933507664154</v>
      </c>
      <c r="E218" s="35" t="n">
        <f aca="false">D218-$D$3</f>
        <v>1.99305960437158</v>
      </c>
    </row>
    <row r="219" customFormat="false" ht="15.9" hidden="false" customHeight="false" outlineLevel="0" collapsed="false">
      <c r="A219" s="24" t="n">
        <v>43160</v>
      </c>
      <c r="B219" s="25" t="n">
        <v>341.8752</v>
      </c>
      <c r="C219" s="26" t="n">
        <v>346.7887</v>
      </c>
      <c r="D219" s="26" t="n">
        <f aca="false">(A219 * $C$297) + $C$298</f>
        <v>346.94203281981</v>
      </c>
      <c r="E219" s="35" t="n">
        <f aca="false">D219-$D$3</f>
        <v>2.0015847600273</v>
      </c>
    </row>
    <row r="220" customFormat="false" ht="15.9" hidden="false" customHeight="false" outlineLevel="0" collapsed="false">
      <c r="A220" s="24" t="n">
        <v>43191</v>
      </c>
      <c r="B220" s="25" t="n">
        <v>345.1013</v>
      </c>
      <c r="C220" s="26" t="n">
        <v>346.7573</v>
      </c>
      <c r="D220" s="26" t="n">
        <f aca="false">(A220 * $C$297) + $C$298</f>
        <v>346.951471385</v>
      </c>
      <c r="E220" s="35" t="n">
        <f aca="false">D220-$D$3</f>
        <v>2.01102332521759</v>
      </c>
    </row>
    <row r="221" customFormat="false" ht="15.9" hidden="false" customHeight="false" outlineLevel="0" collapsed="false">
      <c r="A221" s="24" t="n">
        <v>43221</v>
      </c>
      <c r="B221" s="25" t="n">
        <v>349.9533</v>
      </c>
      <c r="C221" s="26" t="n">
        <v>346.7325</v>
      </c>
      <c r="D221" s="26" t="n">
        <f aca="false">(A221 * $C$297) + $C$298</f>
        <v>346.960605480346</v>
      </c>
      <c r="E221" s="35" t="n">
        <f aca="false">D221-$D$3</f>
        <v>2.02015742056301</v>
      </c>
    </row>
    <row r="222" customFormat="false" ht="15.9" hidden="false" customHeight="false" outlineLevel="0" collapsed="false">
      <c r="A222" s="24" t="n">
        <v>43252</v>
      </c>
      <c r="B222" s="25" t="n">
        <v>354.2143</v>
      </c>
      <c r="C222" s="26" t="n">
        <v>346.7211</v>
      </c>
      <c r="D222" s="26" t="n">
        <f aca="false">(A222 * $C$297) + $C$298</f>
        <v>346.970044045536</v>
      </c>
      <c r="E222" s="35" t="n">
        <f aca="false">D222-$D$3</f>
        <v>2.0295959857533</v>
      </c>
    </row>
    <row r="223" customFormat="false" ht="15.9" hidden="false" customHeight="false" outlineLevel="0" collapsed="false">
      <c r="A223" s="24" t="n">
        <v>43282</v>
      </c>
      <c r="B223" s="25" t="n">
        <v>356.8392</v>
      </c>
      <c r="C223" s="26" t="n">
        <v>346.7317</v>
      </c>
      <c r="D223" s="26" t="n">
        <f aca="false">(A223 * $C$297) + $C$298</f>
        <v>346.979178140882</v>
      </c>
      <c r="E223" s="35" t="n">
        <f aca="false">D223-$D$3</f>
        <v>2.03873008109872</v>
      </c>
    </row>
    <row r="224" customFormat="false" ht="15.9" hidden="false" customHeight="false" outlineLevel="0" collapsed="false">
      <c r="A224" s="24" t="n">
        <v>43313</v>
      </c>
      <c r="B224" s="25" t="n">
        <v>356.1349</v>
      </c>
      <c r="C224" s="26" t="n">
        <v>346.7664</v>
      </c>
      <c r="D224" s="26" t="n">
        <f aca="false">(A224 * $C$297) + $C$298</f>
        <v>346.988616706072</v>
      </c>
      <c r="E224" s="35" t="n">
        <f aca="false">D224-$D$3</f>
        <v>2.04816864628896</v>
      </c>
    </row>
    <row r="225" customFormat="false" ht="15.9" hidden="false" customHeight="false" outlineLevel="0" collapsed="false">
      <c r="A225" s="24" t="n">
        <v>43344</v>
      </c>
      <c r="B225" s="25" t="n">
        <v>351.69</v>
      </c>
      <c r="C225" s="26" t="n">
        <v>346.8226</v>
      </c>
      <c r="D225" s="26" t="n">
        <f aca="false">(A225 * $C$297) + $C$298</f>
        <v>346.998055271262</v>
      </c>
      <c r="E225" s="35" t="n">
        <f aca="false">D225-$D$3</f>
        <v>2.05760721147925</v>
      </c>
    </row>
    <row r="226" customFormat="false" ht="15.9" hidden="false" customHeight="false" outlineLevel="0" collapsed="false">
      <c r="A226" s="24" t="n">
        <v>43374</v>
      </c>
      <c r="B226" s="25" t="n">
        <v>347.5215</v>
      </c>
      <c r="C226" s="26" t="n">
        <v>346.8935</v>
      </c>
      <c r="D226" s="26" t="n">
        <f aca="false">(A226 * $C$297) + $C$298</f>
        <v>347.007189366608</v>
      </c>
      <c r="E226" s="35" t="n">
        <f aca="false">D226-$D$3</f>
        <v>2.06674130682467</v>
      </c>
    </row>
    <row r="227" customFormat="false" ht="15.9" hidden="false" customHeight="false" outlineLevel="0" collapsed="false">
      <c r="A227" s="24" t="n">
        <v>43405</v>
      </c>
      <c r="B227" s="25" t="n">
        <v>341.9763</v>
      </c>
      <c r="C227" s="26" t="n">
        <v>346.972</v>
      </c>
      <c r="D227" s="26" t="n">
        <f aca="false">(A227 * $C$297) + $C$298</f>
        <v>347.016627931798</v>
      </c>
      <c r="E227" s="35" t="n">
        <f aca="false">D227-$D$3</f>
        <v>2.07617987201496</v>
      </c>
    </row>
    <row r="228" customFormat="false" ht="15.9" hidden="false" customHeight="false" outlineLevel="0" collapsed="false">
      <c r="A228" s="24" t="n">
        <v>43435</v>
      </c>
      <c r="B228" s="25" t="n">
        <v>338.237</v>
      </c>
      <c r="C228" s="26" t="n">
        <v>347.0506</v>
      </c>
      <c r="D228" s="26" t="n">
        <f aca="false">(A228 * $C$297) + $C$298</f>
        <v>347.025762027143</v>
      </c>
      <c r="E228" s="35" t="n">
        <f aca="false">D228-$D$3</f>
        <v>2.08531396736038</v>
      </c>
    </row>
    <row r="229" customFormat="false" ht="15.9" hidden="false" customHeight="false" outlineLevel="0" collapsed="false">
      <c r="A229" s="24" t="n">
        <v>43466</v>
      </c>
      <c r="B229" s="25" t="n">
        <v>337.4548</v>
      </c>
      <c r="C229" s="26" t="n">
        <v>347.1228</v>
      </c>
      <c r="D229" s="26" t="n">
        <f aca="false">(A229 * $C$297) + $C$298</f>
        <v>347.035200592334</v>
      </c>
      <c r="E229" s="35" t="n">
        <f aca="false">D229-$D$3</f>
        <v>2.09475253255067</v>
      </c>
    </row>
    <row r="230" customFormat="false" ht="15.9" hidden="false" customHeight="false" outlineLevel="0" collapsed="false">
      <c r="A230" s="24" t="n">
        <v>43497</v>
      </c>
      <c r="B230" s="25" t="n">
        <v>339.3102</v>
      </c>
      <c r="C230" s="26" t="n">
        <v>347.184</v>
      </c>
      <c r="D230" s="26" t="n">
        <f aca="false">(A230 * $C$297) + $C$298</f>
        <v>347.044639157524</v>
      </c>
      <c r="E230" s="35" t="n">
        <f aca="false">D230-$D$3</f>
        <v>2.10419109774091</v>
      </c>
    </row>
    <row r="231" customFormat="false" ht="15.9" hidden="false" customHeight="false" outlineLevel="0" collapsed="false">
      <c r="A231" s="24" t="n">
        <v>43525</v>
      </c>
      <c r="B231" s="25" t="n">
        <v>343.0508</v>
      </c>
      <c r="C231" s="26" t="n">
        <v>347.2384</v>
      </c>
      <c r="D231" s="26" t="n">
        <f aca="false">(A231 * $C$297) + $C$298</f>
        <v>347.05316431318</v>
      </c>
      <c r="E231" s="35" t="n">
        <f aca="false">D231-$D$3</f>
        <v>2.11271625339663</v>
      </c>
    </row>
    <row r="232" customFormat="false" ht="15.9" hidden="false" customHeight="false" outlineLevel="0" collapsed="false">
      <c r="A232" s="24" t="n">
        <v>43556</v>
      </c>
      <c r="B232" s="25" t="n">
        <v>346.9847</v>
      </c>
      <c r="C232" s="26" t="n">
        <v>347.2978</v>
      </c>
      <c r="D232" s="26" t="n">
        <f aca="false">(A232 * $C$297) + $C$298</f>
        <v>347.06260287837</v>
      </c>
      <c r="E232" s="35" t="n">
        <f aca="false">D232-$D$3</f>
        <v>2.12215481858692</v>
      </c>
    </row>
    <row r="233" customFormat="false" ht="15.9" hidden="false" customHeight="false" outlineLevel="0" collapsed="false">
      <c r="A233" s="24" t="n">
        <v>43586</v>
      </c>
      <c r="B233" s="25" t="n">
        <v>350.7343</v>
      </c>
      <c r="C233" s="26" t="n">
        <v>347.3704</v>
      </c>
      <c r="D233" s="26" t="n">
        <f aca="false">(A233 * $C$297) + $C$298</f>
        <v>347.071736973715</v>
      </c>
      <c r="E233" s="35" t="n">
        <f aca="false">D233-$D$3</f>
        <v>2.13128891393234</v>
      </c>
    </row>
    <row r="234" customFormat="false" ht="15.9" hidden="false" customHeight="false" outlineLevel="0" collapsed="false">
      <c r="A234" s="24" t="n">
        <v>43617</v>
      </c>
      <c r="B234" s="25" t="n">
        <v>355.5984</v>
      </c>
      <c r="C234" s="26" t="n">
        <v>347.4547</v>
      </c>
      <c r="D234" s="26" t="n">
        <f aca="false">(A234 * $C$297) + $C$298</f>
        <v>347.081175538906</v>
      </c>
      <c r="E234" s="35" t="n">
        <f aca="false">D234-$D$3</f>
        <v>2.14072747912263</v>
      </c>
    </row>
    <row r="235" customFormat="false" ht="15.9" hidden="false" customHeight="false" outlineLevel="0" collapsed="false">
      <c r="A235" s="24" t="n">
        <v>43647</v>
      </c>
      <c r="B235" s="25" t="n">
        <v>357.3208</v>
      </c>
      <c r="C235" s="26" t="n">
        <v>347.5416</v>
      </c>
      <c r="D235" s="26" t="n">
        <f aca="false">(A235 * $C$297) + $C$298</f>
        <v>347.090309634251</v>
      </c>
      <c r="E235" s="35" t="n">
        <f aca="false">D235-$D$3</f>
        <v>2.14986157446805</v>
      </c>
    </row>
    <row r="236" customFormat="false" ht="15.9" hidden="false" customHeight="false" outlineLevel="0" collapsed="false">
      <c r="A236" s="24" t="n">
        <v>43678</v>
      </c>
      <c r="B236" s="25" t="n">
        <v>356.7567</v>
      </c>
      <c r="C236" s="26" t="n">
        <v>347.6203</v>
      </c>
      <c r="D236" s="26" t="n">
        <f aca="false">(A236 * $C$297) + $C$298</f>
        <v>347.099748199441</v>
      </c>
      <c r="E236" s="35" t="n">
        <f aca="false">D236-$D$3</f>
        <v>2.15930013965834</v>
      </c>
    </row>
    <row r="237" customFormat="false" ht="15.9" hidden="false" customHeight="false" outlineLevel="0" collapsed="false">
      <c r="A237" s="24" t="n">
        <v>43709</v>
      </c>
      <c r="B237" s="25" t="n">
        <v>352.5686</v>
      </c>
      <c r="C237" s="26" t="n">
        <v>347.682</v>
      </c>
      <c r="D237" s="26" t="n">
        <f aca="false">(A237 * $C$297) + $C$298</f>
        <v>347.109186764631</v>
      </c>
      <c r="E237" s="35" t="n">
        <f aca="false">D237-$D$3</f>
        <v>2.16873870484858</v>
      </c>
    </row>
    <row r="238" customFormat="false" ht="15.9" hidden="false" customHeight="false" outlineLevel="0" collapsed="false">
      <c r="A238" s="24" t="n">
        <v>43739</v>
      </c>
      <c r="B238" s="25" t="n">
        <v>347.8456</v>
      </c>
      <c r="C238" s="26" t="n">
        <v>347.7185</v>
      </c>
      <c r="D238" s="26" t="n">
        <f aca="false">(A238 * $C$297) + $C$298</f>
        <v>347.118320859977</v>
      </c>
      <c r="E238" s="35" t="n">
        <f aca="false">D238-$D$3</f>
        <v>2.177872800194</v>
      </c>
    </row>
    <row r="239" customFormat="false" ht="15.9" hidden="false" customHeight="false" outlineLevel="0" collapsed="false">
      <c r="A239" s="24" t="n">
        <v>43770</v>
      </c>
      <c r="B239" s="25" t="n">
        <v>342.2439</v>
      </c>
      <c r="C239" s="26" t="n">
        <v>347.7262</v>
      </c>
      <c r="D239" s="26" t="n">
        <f aca="false">(A239 * $C$297) + $C$298</f>
        <v>347.127759425167</v>
      </c>
      <c r="E239" s="35" t="n">
        <f aca="false">D239-$D$3</f>
        <v>2.18731136538429</v>
      </c>
    </row>
    <row r="240" customFormat="false" ht="15.9" hidden="false" customHeight="false" outlineLevel="0" collapsed="false">
      <c r="A240" s="24" t="n">
        <v>43800</v>
      </c>
      <c r="B240" s="25" t="n">
        <v>339.301</v>
      </c>
      <c r="C240" s="26" t="n">
        <v>347.7108</v>
      </c>
      <c r="D240" s="26" t="n">
        <f aca="false">(A240 * $C$297) + $C$298</f>
        <v>347.136893520513</v>
      </c>
      <c r="E240" s="35" t="n">
        <f aca="false">D240-$D$3</f>
        <v>2.19644546072971</v>
      </c>
    </row>
    <row r="241" customFormat="false" ht="15.9" hidden="false" customHeight="false" outlineLevel="0" collapsed="false">
      <c r="A241" s="24" t="n">
        <v>43831</v>
      </c>
      <c r="B241" s="25" t="n">
        <v>339.8023</v>
      </c>
      <c r="C241" s="26" t="n">
        <v>347.6831</v>
      </c>
      <c r="D241" s="26" t="n">
        <f aca="false">(A241 * $C$297) + $C$298</f>
        <v>347.146332085703</v>
      </c>
      <c r="E241" s="35" t="n">
        <f aca="false">D241-$D$3</f>
        <v>2.20588402592</v>
      </c>
    </row>
    <row r="242" customFormat="false" ht="15.9" hidden="false" customHeight="false" outlineLevel="0" collapsed="false">
      <c r="A242" s="24" t="n">
        <v>43862</v>
      </c>
      <c r="B242" s="25" t="n">
        <v>341.0694</v>
      </c>
      <c r="C242" s="26" t="n">
        <v>347.6537</v>
      </c>
      <c r="D242" s="26" t="n">
        <f aca="false">(A242 * $C$297) + $C$298</f>
        <v>347.155770650893</v>
      </c>
      <c r="E242" s="35" t="n">
        <f aca="false">D242-$D$3</f>
        <v>2.21532259111024</v>
      </c>
    </row>
    <row r="243" customFormat="false" ht="15.9" hidden="false" customHeight="false" outlineLevel="0" collapsed="false">
      <c r="A243" s="24" t="n">
        <v>43891</v>
      </c>
      <c r="B243" s="25" t="n">
        <v>343.4283</v>
      </c>
      <c r="C243" s="26" t="n">
        <v>347.6237</v>
      </c>
      <c r="D243" s="26" t="n">
        <f aca="false">(A243 * $C$297) + $C$298</f>
        <v>347.164600276394</v>
      </c>
      <c r="E243" s="35" t="n">
        <f aca="false">D243-$D$3</f>
        <v>2.22415221661083</v>
      </c>
    </row>
    <row r="244" customFormat="false" ht="15.9" hidden="false" customHeight="false" outlineLevel="0" collapsed="false">
      <c r="A244" s="24" t="n">
        <v>43922</v>
      </c>
      <c r="B244" s="25" t="n">
        <v>346.4436</v>
      </c>
      <c r="C244" s="26" t="n">
        <v>347.586</v>
      </c>
      <c r="D244" s="26" t="n">
        <f aca="false">(A244 * $C$297) + $C$298</f>
        <v>347.174038841584</v>
      </c>
      <c r="E244" s="35" t="n">
        <f aca="false">D244-$D$3</f>
        <v>2.23359078180107</v>
      </c>
    </row>
    <row r="245" customFormat="false" ht="15.9" hidden="false" customHeight="false" outlineLevel="0" collapsed="false">
      <c r="A245" s="24" t="n">
        <v>43952</v>
      </c>
      <c r="B245" s="25" t="n">
        <v>350.5072</v>
      </c>
      <c r="C245" s="26" t="n">
        <v>347.532</v>
      </c>
      <c r="D245" s="26" t="n">
        <f aca="false">(A245 * $C$297) + $C$298</f>
        <v>347.183172936929</v>
      </c>
      <c r="E245" s="35" t="n">
        <f aca="false">D245-$D$3</f>
        <v>2.24272487714654</v>
      </c>
    </row>
    <row r="246" customFormat="false" ht="15.9" hidden="false" customHeight="false" outlineLevel="0" collapsed="false">
      <c r="A246" s="24" t="n">
        <v>43983</v>
      </c>
      <c r="B246" s="25" t="n">
        <v>355.1361</v>
      </c>
      <c r="C246" s="26" t="n">
        <v>347.4534</v>
      </c>
      <c r="D246" s="26" t="n">
        <f aca="false">(A246 * $C$297) + $C$298</f>
        <v>347.19261150212</v>
      </c>
      <c r="E246" s="35" t="n">
        <f aca="false">D246-$D$3</f>
        <v>2.25216344233678</v>
      </c>
    </row>
    <row r="247" customFormat="false" ht="15.9" hidden="false" customHeight="false" outlineLevel="0" collapsed="false">
      <c r="A247" s="24" t="n">
        <v>44013</v>
      </c>
      <c r="B247" s="25" t="n">
        <v>357.1395</v>
      </c>
      <c r="C247" s="26" t="n">
        <v>347.3477</v>
      </c>
      <c r="D247" s="26" t="n">
        <f aca="false">(A247 * $C$297) + $C$298</f>
        <v>347.201745597465</v>
      </c>
      <c r="E247" s="35" t="n">
        <f aca="false">D247-$D$3</f>
        <v>2.2612975376822</v>
      </c>
    </row>
    <row r="248" customFormat="false" ht="15.9" hidden="false" customHeight="false" outlineLevel="0" collapsed="false">
      <c r="A248" s="24" t="n">
        <v>44044</v>
      </c>
      <c r="B248" s="25" t="n">
        <v>356.2689</v>
      </c>
      <c r="C248" s="26" t="n">
        <v>347.2215</v>
      </c>
      <c r="D248" s="26" t="n">
        <f aca="false">(A248 * $C$297) + $C$298</f>
        <v>347.211184162655</v>
      </c>
      <c r="E248" s="35" t="n">
        <f aca="false">D248-$D$3</f>
        <v>2.27073610287249</v>
      </c>
    </row>
    <row r="249" customFormat="false" ht="15.9" hidden="false" customHeight="false" outlineLevel="0" collapsed="false">
      <c r="A249" s="24" t="n">
        <v>44075</v>
      </c>
      <c r="B249" s="25" t="n">
        <v>353.0141</v>
      </c>
      <c r="C249" s="26" t="n">
        <v>347.0885</v>
      </c>
      <c r="D249" s="26" t="n">
        <f aca="false">(A249 * $C$297) + $C$298</f>
        <v>347.220622727846</v>
      </c>
      <c r="E249" s="35" t="n">
        <f aca="false">D249-$D$3</f>
        <v>2.28017466806278</v>
      </c>
    </row>
    <row r="250" customFormat="false" ht="15.9" hidden="false" customHeight="false" outlineLevel="0" collapsed="false">
      <c r="A250" s="24" t="n">
        <v>44105</v>
      </c>
      <c r="B250" s="25" t="n">
        <v>347.5507</v>
      </c>
      <c r="C250" s="26" t="n">
        <v>346.9659</v>
      </c>
      <c r="D250" s="26" t="n">
        <f aca="false">(A250 * $C$297) + $C$298</f>
        <v>347.229756823191</v>
      </c>
      <c r="E250" s="35" t="n">
        <f aca="false">D250-$D$3</f>
        <v>2.2893087634082</v>
      </c>
    </row>
    <row r="251" customFormat="false" ht="15.9" hidden="false" customHeight="false" outlineLevel="0" collapsed="false">
      <c r="A251" s="24" t="n">
        <v>44136</v>
      </c>
      <c r="B251" s="25" t="n">
        <v>342.2551</v>
      </c>
      <c r="C251" s="26" t="n">
        <v>346.869</v>
      </c>
      <c r="D251" s="26" t="n">
        <f aca="false">(A251 * $C$297) + $C$298</f>
        <v>347.239195388381</v>
      </c>
      <c r="E251" s="35" t="n">
        <f aca="false">D251-$D$3</f>
        <v>2.29874732859844</v>
      </c>
    </row>
    <row r="252" customFormat="false" ht="15.9" hidden="false" customHeight="false" outlineLevel="0" collapsed="false">
      <c r="A252" s="24" t="n">
        <v>44166</v>
      </c>
      <c r="B252" s="25" t="n">
        <v>338.2278</v>
      </c>
      <c r="C252" s="26" t="n">
        <v>346.8057</v>
      </c>
      <c r="D252" s="26" t="n">
        <f aca="false">(A252 * $C$297) + $C$298</f>
        <v>347.248329483727</v>
      </c>
      <c r="E252" s="35" t="n">
        <f aca="false">D252-$D$3</f>
        <v>2.30788142394391</v>
      </c>
    </row>
    <row r="253" customFormat="false" ht="15.9" hidden="false" customHeight="false" outlineLevel="0" collapsed="false">
      <c r="A253" s="24" t="n">
        <v>44197</v>
      </c>
      <c r="B253" s="25" t="n">
        <v>337.0184</v>
      </c>
      <c r="C253" s="26" t="n">
        <v>346.7717</v>
      </c>
      <c r="D253" s="26" t="n">
        <f aca="false">(A253 * $C$297) + $C$298</f>
        <v>347.257768048917</v>
      </c>
      <c r="E253" s="35" t="n">
        <f aca="false">D253-$D$3</f>
        <v>2.31731998913415</v>
      </c>
    </row>
    <row r="254" customFormat="false" ht="15.9" hidden="false" customHeight="false" outlineLevel="0" collapsed="false">
      <c r="A254" s="24" t="n">
        <v>44228</v>
      </c>
      <c r="B254" s="25" t="n">
        <v>337.9801</v>
      </c>
      <c r="C254" s="26" t="n">
        <v>346.759</v>
      </c>
      <c r="D254" s="26" t="n">
        <f aca="false">(A254 * $C$297) + $C$298</f>
        <v>347.267206614107</v>
      </c>
      <c r="E254" s="35" t="n">
        <f aca="false">D254-$D$3</f>
        <v>2.32675855432444</v>
      </c>
    </row>
    <row r="255" customFormat="false" ht="15.9" hidden="false" customHeight="false" outlineLevel="0" collapsed="false">
      <c r="A255" s="24" t="n">
        <v>44256</v>
      </c>
      <c r="B255" s="25" t="n">
        <v>341.2444</v>
      </c>
      <c r="C255" s="26" t="n">
        <v>346.7619</v>
      </c>
      <c r="D255" s="26" t="n">
        <f aca="false">(A255 * $C$297) + $C$298</f>
        <v>347.275731769763</v>
      </c>
      <c r="E255" s="35" t="n">
        <f aca="false">D255-$D$3</f>
        <v>2.33528370998016</v>
      </c>
    </row>
    <row r="256" customFormat="false" ht="15.9" hidden="false" customHeight="false" outlineLevel="0" collapsed="false">
      <c r="A256" s="24" t="n">
        <v>44287</v>
      </c>
      <c r="B256" s="25" t="n">
        <v>344.5205</v>
      </c>
      <c r="C256" s="26" t="n">
        <v>346.7762</v>
      </c>
      <c r="D256" s="26" t="n">
        <f aca="false">(A256 * $C$297) + $C$298</f>
        <v>347.285170334953</v>
      </c>
      <c r="E256" s="35" t="n">
        <f aca="false">D256-$D$3</f>
        <v>2.34472227517045</v>
      </c>
    </row>
    <row r="257" customFormat="false" ht="15.9" hidden="false" customHeight="false" outlineLevel="0" collapsed="false">
      <c r="A257" s="24" t="n">
        <v>44317</v>
      </c>
      <c r="B257" s="25" t="n">
        <v>350.18</v>
      </c>
      <c r="C257" s="26" t="n">
        <v>346.799</v>
      </c>
      <c r="D257" s="26" t="n">
        <f aca="false">(A257 * $C$297) + $C$298</f>
        <v>347.294304430299</v>
      </c>
      <c r="E257" s="35" t="n">
        <f aca="false">D257-$D$3</f>
        <v>2.35385637051587</v>
      </c>
    </row>
    <row r="258" customFormat="false" ht="15.9" hidden="false" customHeight="false" outlineLevel="0" collapsed="false">
      <c r="A258" s="24" t="n">
        <v>44348</v>
      </c>
      <c r="B258" s="25" t="n">
        <v>354.4903</v>
      </c>
      <c r="C258" s="26" t="n">
        <v>346.8304</v>
      </c>
      <c r="D258" s="26" t="n">
        <f aca="false">(A258 * $C$297) + $C$298</f>
        <v>347.303742995489</v>
      </c>
      <c r="E258" s="35" t="n">
        <f aca="false">D258-$D$3</f>
        <v>2.36329493570611</v>
      </c>
    </row>
    <row r="259" customFormat="false" ht="15.9" hidden="false" customHeight="false" outlineLevel="0" collapsed="false">
      <c r="A259" s="24" t="n">
        <v>44378</v>
      </c>
      <c r="B259" s="25" t="n">
        <v>357.732</v>
      </c>
      <c r="C259" s="26" t="n">
        <v>346.8747</v>
      </c>
      <c r="D259" s="26" t="n">
        <f aca="false">(A259 * $C$297) + $C$298</f>
        <v>347.312877090834</v>
      </c>
      <c r="E259" s="35" t="n">
        <f aca="false">D259-$D$3</f>
        <v>2.37242903105152</v>
      </c>
    </row>
    <row r="260" customFormat="false" ht="15.9" hidden="false" customHeight="false" outlineLevel="0" collapsed="false">
      <c r="A260" s="24" t="n">
        <v>44409</v>
      </c>
      <c r="B260" s="25" t="n">
        <v>356.7266</v>
      </c>
      <c r="C260" s="26" t="n">
        <v>346.9324</v>
      </c>
      <c r="D260" s="26" t="n">
        <f aca="false">(A260 * $C$297) + $C$298</f>
        <v>347.322315656025</v>
      </c>
      <c r="E260" s="35" t="n">
        <f aca="false">D260-$D$3</f>
        <v>2.38186759624182</v>
      </c>
    </row>
    <row r="261" customFormat="false" ht="15.9" hidden="false" customHeight="false" outlineLevel="0" collapsed="false">
      <c r="A261" s="24" t="n">
        <v>44440</v>
      </c>
      <c r="B261" s="25" t="n">
        <v>353.4657</v>
      </c>
      <c r="C261" s="26" t="n">
        <v>346.9991</v>
      </c>
      <c r="D261" s="26" t="n">
        <f aca="false">(A261 * $C$297) + $C$298</f>
        <v>347.331754221215</v>
      </c>
      <c r="E261" s="35" t="n">
        <f aca="false">D261-$D$3</f>
        <v>2.39130616143211</v>
      </c>
    </row>
    <row r="262" customFormat="false" ht="15.9" hidden="false" customHeight="false" outlineLevel="0" collapsed="false">
      <c r="A262" s="24" t="n">
        <v>44470</v>
      </c>
      <c r="B262" s="25" t="n">
        <v>347.8019</v>
      </c>
      <c r="C262" s="26" t="n">
        <v>347.0699</v>
      </c>
      <c r="D262" s="26" t="n">
        <f aca="false">(A262 * $C$297) + $C$298</f>
        <v>347.34088831656</v>
      </c>
      <c r="E262" s="35" t="n">
        <f aca="false">D262-$D$3</f>
        <v>2.40044025677753</v>
      </c>
    </row>
    <row r="263" customFormat="false" ht="15.9" hidden="false" customHeight="false" outlineLevel="0" collapsed="false">
      <c r="A263" s="24" t="n">
        <v>44501</v>
      </c>
      <c r="B263" s="25" t="n">
        <v>342.1113</v>
      </c>
      <c r="C263" s="26" t="n">
        <v>347.1372</v>
      </c>
      <c r="D263" s="26" t="n">
        <f aca="false">(A263 * $C$297) + $C$298</f>
        <v>347.350326881751</v>
      </c>
      <c r="E263" s="35" t="n">
        <f aca="false">D263-$D$3</f>
        <v>2.40987882196777</v>
      </c>
    </row>
    <row r="264" customFormat="false" ht="15.9" hidden="false" customHeight="false" outlineLevel="0" collapsed="false">
      <c r="A264" s="24" t="n">
        <v>44531</v>
      </c>
      <c r="B264" s="25" t="n">
        <v>339.0085</v>
      </c>
      <c r="C264" s="26" t="n">
        <v>347.1924</v>
      </c>
      <c r="D264" s="26" t="n">
        <f aca="false">(A264 * $C$297) + $C$298</f>
        <v>347.359460977096</v>
      </c>
      <c r="E264" s="35" t="n">
        <f aca="false">D264-$D$3</f>
        <v>2.41901291731324</v>
      </c>
    </row>
    <row r="265" customFormat="false" ht="15.9" hidden="false" customHeight="false" outlineLevel="0" collapsed="false">
      <c r="A265" s="24" t="n">
        <v>44562</v>
      </c>
      <c r="B265" s="25" t="n">
        <v>337.4441</v>
      </c>
      <c r="C265" s="26" t="n">
        <v>347.2294</v>
      </c>
      <c r="D265" s="26" t="n">
        <f aca="false">(A265 * $C$297) + $C$298</f>
        <v>347.368899542286</v>
      </c>
      <c r="E265" s="35" t="n">
        <f aca="false">D265-$D$3</f>
        <v>2.42845148250348</v>
      </c>
    </row>
    <row r="266" customFormat="false" ht="15.9" hidden="false" customHeight="false" outlineLevel="0" collapsed="false">
      <c r="A266" s="24" t="n">
        <v>44593</v>
      </c>
      <c r="B266" s="25" t="n">
        <v>338.2945</v>
      </c>
      <c r="C266" s="26" t="n">
        <v>347.2437</v>
      </c>
      <c r="D266" s="26" t="n">
        <f aca="false">(A266 * $C$297) + $C$298</f>
        <v>347.378338107477</v>
      </c>
      <c r="E266" s="35" t="n">
        <f aca="false">D266-$D$3</f>
        <v>2.43789004769377</v>
      </c>
    </row>
    <row r="267" customFormat="false" ht="15.9" hidden="false" customHeight="false" outlineLevel="0" collapsed="false">
      <c r="A267" s="24" t="n">
        <v>44621</v>
      </c>
      <c r="B267" s="25" t="n">
        <v>342.2178</v>
      </c>
      <c r="C267" s="26" t="n">
        <v>347.2368</v>
      </c>
      <c r="D267" s="26" t="n">
        <f aca="false">(A267 * $C$297) + $C$298</f>
        <v>347.386863263132</v>
      </c>
      <c r="E267" s="35" t="n">
        <f aca="false">D267-$D$3</f>
        <v>2.44641520334949</v>
      </c>
    </row>
    <row r="268" customFormat="false" ht="15.9" hidden="false" customHeight="false" outlineLevel="0" collapsed="false">
      <c r="A268" s="24" t="n">
        <v>44652</v>
      </c>
      <c r="B268" s="25" t="n">
        <v>346.2555</v>
      </c>
      <c r="C268" s="26" t="n">
        <v>347.2179</v>
      </c>
      <c r="D268" s="26" t="n">
        <f aca="false">(A268 * $C$297) + $C$298</f>
        <v>347.396301828323</v>
      </c>
      <c r="E268" s="35" t="n">
        <f aca="false">D268-$D$3</f>
        <v>2.45585376853978</v>
      </c>
    </row>
    <row r="269" customFormat="false" ht="15.9" hidden="false" customHeight="false" outlineLevel="0" collapsed="false">
      <c r="A269" s="24" t="n">
        <v>44682</v>
      </c>
      <c r="B269" s="25" t="n">
        <v>350.593</v>
      </c>
      <c r="C269" s="26" t="n">
        <v>347.198</v>
      </c>
      <c r="D269" s="26" t="n">
        <f aca="false">(A269 * $C$297) + $C$298</f>
        <v>347.405435923668</v>
      </c>
      <c r="E269" s="35" t="n">
        <f aca="false">D269-$D$3</f>
        <v>2.4649878638852</v>
      </c>
    </row>
    <row r="270" customFormat="false" ht="15.9" hidden="false" customHeight="false" outlineLevel="0" collapsed="false">
      <c r="A270" s="24" t="n">
        <v>44713</v>
      </c>
      <c r="B270" s="25" t="n">
        <v>354.5819</v>
      </c>
      <c r="C270" s="26" t="n">
        <v>347.1868</v>
      </c>
      <c r="D270" s="26" t="n">
        <f aca="false">(A270 * $C$297) + $C$298</f>
        <v>347.414874488858</v>
      </c>
      <c r="E270" s="35" t="n">
        <f aca="false">D270-$D$3</f>
        <v>2.47442642907544</v>
      </c>
    </row>
    <row r="271" customFormat="false" ht="15.9" hidden="false" customHeight="false" outlineLevel="0" collapsed="false">
      <c r="A271" s="24" t="n">
        <v>44743</v>
      </c>
      <c r="B271" s="25" t="n">
        <v>358.6137</v>
      </c>
      <c r="C271" s="26" t="n">
        <v>347.191</v>
      </c>
      <c r="D271" s="26" t="n">
        <f aca="false">(A271 * $C$297) + $C$298</f>
        <v>347.424008584204</v>
      </c>
      <c r="E271" s="35" t="n">
        <f aca="false">D271-$D$3</f>
        <v>2.48356052442085</v>
      </c>
    </row>
    <row r="272" customFormat="false" ht="15.9" hidden="false" customHeight="false" outlineLevel="0" collapsed="false">
      <c r="A272" s="24" t="n">
        <v>44774</v>
      </c>
      <c r="B272" s="25" t="n">
        <v>357.4454</v>
      </c>
      <c r="C272" s="26" t="n">
        <v>347.2159</v>
      </c>
      <c r="D272" s="26" t="n">
        <f aca="false">(A272 * $C$297) + $C$298</f>
        <v>347.433447149394</v>
      </c>
      <c r="E272" s="35" t="n">
        <f aca="false">D272-$D$3</f>
        <v>2.49299908961115</v>
      </c>
    </row>
    <row r="273" customFormat="false" ht="15.9" hidden="false" customHeight="false" outlineLevel="0" collapsed="false">
      <c r="A273" s="24" t="n">
        <v>44805</v>
      </c>
      <c r="B273" s="25" t="n">
        <v>353.2606</v>
      </c>
      <c r="C273" s="26" t="n">
        <v>347.264</v>
      </c>
      <c r="D273" s="26" t="n">
        <f aca="false">(A273 * $C$297) + $C$298</f>
        <v>347.442885714584</v>
      </c>
      <c r="E273" s="35" t="n">
        <f aca="false">D273-$D$3</f>
        <v>2.50243765480144</v>
      </c>
    </row>
    <row r="274" customFormat="false" ht="15.9" hidden="false" customHeight="false" outlineLevel="0" collapsed="false">
      <c r="A274" s="24" t="n">
        <v>44835</v>
      </c>
      <c r="B274" s="25" t="n">
        <v>347.9641</v>
      </c>
      <c r="C274" s="26" t="n">
        <v>347.3351</v>
      </c>
      <c r="D274" s="26" t="n">
        <f aca="false">(A274 * $C$297) + $C$298</f>
        <v>347.45201980993</v>
      </c>
      <c r="E274" s="35" t="n">
        <f aca="false">D274-$D$3</f>
        <v>2.51157175014686</v>
      </c>
    </row>
    <row r="275" customFormat="false" ht="15.9" hidden="false" customHeight="false" outlineLevel="0" collapsed="false">
      <c r="A275" s="24" t="n">
        <v>44866</v>
      </c>
      <c r="B275" s="25" t="n">
        <v>341.2997</v>
      </c>
      <c r="C275" s="26" t="n">
        <v>347.4283</v>
      </c>
      <c r="D275" s="26" t="n">
        <f aca="false">(A275 * $C$297) + $C$298</f>
        <v>347.46145837512</v>
      </c>
      <c r="E275" s="35" t="n">
        <f aca="false">D275-$D$3</f>
        <v>2.52101031533709</v>
      </c>
    </row>
    <row r="276" customFormat="false" ht="15.9" hidden="false" customHeight="false" outlineLevel="0" collapsed="false">
      <c r="A276" s="24" t="n">
        <v>44896</v>
      </c>
      <c r="B276" s="25" t="n">
        <v>337.8834</v>
      </c>
      <c r="C276" s="26" t="n">
        <v>347.5431</v>
      </c>
      <c r="D276" s="26" t="n">
        <f aca="false">(A276 * $C$297) + $C$298</f>
        <v>347.470592470465</v>
      </c>
      <c r="E276" s="35" t="n">
        <f aca="false">D276-$D$3</f>
        <v>2.53014441068257</v>
      </c>
    </row>
    <row r="277" customFormat="false" ht="15.9" hidden="false" customHeight="false" outlineLevel="0" collapsed="false">
      <c r="A277" s="24" t="n">
        <v>44927</v>
      </c>
      <c r="B277" s="25" t="n">
        <v>336.9185</v>
      </c>
      <c r="C277" s="26" t="n">
        <v>347.6829</v>
      </c>
      <c r="D277" s="26" t="n">
        <f aca="false">(A277 * $C$297) + $C$298</f>
        <v>347.480031035656</v>
      </c>
      <c r="E277" s="35" t="n">
        <f aca="false">D277-$D$3</f>
        <v>2.5395829758728</v>
      </c>
    </row>
    <row r="278" customFormat="false" ht="15.9" hidden="false" customHeight="false" outlineLevel="0" collapsed="false">
      <c r="A278" s="24" t="n">
        <v>44958</v>
      </c>
      <c r="B278" s="25" t="n">
        <v>338.8114</v>
      </c>
      <c r="C278" s="26" t="n">
        <v>347.9123</v>
      </c>
      <c r="D278" s="26" t="n">
        <f aca="false">(A278 * $C$297) + $C$298</f>
        <v>347.489469600846</v>
      </c>
      <c r="E278" s="35" t="n">
        <f aca="false">D278-$D$3</f>
        <v>2.5490215410631</v>
      </c>
    </row>
    <row r="279" customFormat="false" ht="15.9" hidden="false" customHeight="false" outlineLevel="0" collapsed="false">
      <c r="A279" s="24" t="n">
        <v>44986</v>
      </c>
      <c r="B279" s="25" t="n">
        <v>342.8472</v>
      </c>
      <c r="C279" s="26" t="n">
        <v>348.1583</v>
      </c>
      <c r="D279" s="26" t="n">
        <f aca="false">(A279 * $C$297) + $C$298</f>
        <v>347.497994756502</v>
      </c>
      <c r="E279" s="35" t="n">
        <f aca="false">D279-$D$3</f>
        <v>2.55754669671882</v>
      </c>
    </row>
    <row r="280" customFormat="false" ht="15.9" hidden="false" customHeight="false" outlineLevel="0" collapsed="false">
      <c r="A280" s="24" t="n">
        <v>45017</v>
      </c>
      <c r="B280" s="25" t="n">
        <v>346.3773</v>
      </c>
      <c r="C280" s="26" t="n">
        <v>348.4098</v>
      </c>
      <c r="D280" s="26" t="n">
        <f aca="false">(A280 * $C$297) + $C$298</f>
        <v>347.507433321692</v>
      </c>
      <c r="E280" s="35" t="n">
        <f aca="false">D280-$D$3</f>
        <v>2.56698526190911</v>
      </c>
    </row>
    <row r="281" customFormat="false" ht="15.9" hidden="false" customHeight="false" outlineLevel="0" collapsed="false">
      <c r="A281" s="24" t="n">
        <v>45047</v>
      </c>
      <c r="B281" s="25" t="n">
        <v>352.1252</v>
      </c>
      <c r="C281" s="26" t="n">
        <v>348.6655</v>
      </c>
      <c r="D281" s="26" t="n">
        <f aca="false">(A281 * $C$297) + $C$298</f>
        <v>347.516567417037</v>
      </c>
      <c r="E281" s="35" t="n">
        <f aca="false">D281-$D$3</f>
        <v>2.57611935725453</v>
      </c>
    </row>
    <row r="282" customFormat="false" ht="15.9" hidden="false" customHeight="false" outlineLevel="0" collapsed="false">
      <c r="A282" s="24" t="n">
        <v>45078</v>
      </c>
      <c r="B282" s="25" t="n">
        <v>356.6746</v>
      </c>
      <c r="C282" s="26" t="n">
        <v>348.9251</v>
      </c>
      <c r="D282" s="26" t="n">
        <f aca="false">(A282 * $C$297) + $C$298</f>
        <v>347.526005982228</v>
      </c>
      <c r="E282" s="35" t="n">
        <f aca="false">D282-$D$3</f>
        <v>2.58555792244476</v>
      </c>
    </row>
    <row r="283" customFormat="false" ht="15.9" hidden="false" customHeight="false" outlineLevel="0" collapsed="false">
      <c r="A283" s="24" t="n">
        <v>45108</v>
      </c>
      <c r="B283" s="25" t="n">
        <v>360.1933</v>
      </c>
      <c r="C283" s="26" t="n">
        <v>349.1884</v>
      </c>
      <c r="D283" s="26" t="n">
        <f aca="false">(A283 * $C$297) + $C$298</f>
        <v>347.535140077573</v>
      </c>
      <c r="E283" s="35" t="n">
        <f aca="false">D283-$D$3</f>
        <v>2.59469201779024</v>
      </c>
    </row>
    <row r="284" customFormat="false" ht="15.9" hidden="false" customHeight="false" outlineLevel="0" collapsed="false">
      <c r="A284" s="24" t="n">
        <v>45139</v>
      </c>
      <c r="B284" s="25" t="n">
        <v>359.5469</v>
      </c>
      <c r="C284" s="26" t="n">
        <v>349.4551</v>
      </c>
      <c r="D284" s="26" t="n">
        <f aca="false">(A284 * $C$297) + $C$298</f>
        <v>347.544578642763</v>
      </c>
      <c r="E284" s="35" t="n">
        <f aca="false">D284-$D$3</f>
        <v>2.60413058298047</v>
      </c>
    </row>
    <row r="285" customFormat="false" ht="15.9" hidden="false" customHeight="false" outlineLevel="0" collapsed="false">
      <c r="A285" s="24" t="n">
        <v>45170</v>
      </c>
      <c r="B285" s="25" t="n">
        <v>356.6062</v>
      </c>
      <c r="C285" s="26" t="n">
        <v>349.7253</v>
      </c>
      <c r="D285" s="26" t="n">
        <f aca="false">(A285 * $C$297) + $C$298</f>
        <v>347.554017207954</v>
      </c>
      <c r="E285" s="35" t="n">
        <f aca="false">D285-$D$3</f>
        <v>2.61356914817077</v>
      </c>
    </row>
    <row r="286" customFormat="false" ht="15.9" hidden="false" customHeight="false" outlineLevel="0" collapsed="false">
      <c r="A286" s="24" t="n">
        <v>45200</v>
      </c>
      <c r="B286" s="25" t="n">
        <v>351.235</v>
      </c>
      <c r="C286" s="26" t="n">
        <v>349.999</v>
      </c>
      <c r="D286" s="26" t="n">
        <f aca="false">(A286 * $C$297) + $C$298</f>
        <v>347.563151303299</v>
      </c>
      <c r="E286" s="35" t="n">
        <f aca="false">D286-$D$3</f>
        <v>2.62270324351618</v>
      </c>
    </row>
    <row r="287" customFormat="false" ht="15.9" hidden="false" customHeight="false" outlineLevel="0" collapsed="false">
      <c r="A287" s="24" t="n">
        <v>45231</v>
      </c>
      <c r="B287" s="25" t="n">
        <v>345.969</v>
      </c>
      <c r="C287" s="26" t="n">
        <v>350.2763</v>
      </c>
      <c r="D287" s="26" t="n">
        <f aca="false">(A287 * $C$297) + $C$298</f>
        <v>347.572589868489</v>
      </c>
      <c r="E287" s="35" t="n">
        <f aca="false">D287-$D$3</f>
        <v>2.63214180870648</v>
      </c>
    </row>
    <row r="288" customFormat="false" ht="15.9" hidden="false" customHeight="false" outlineLevel="0" collapsed="false">
      <c r="A288" s="24" t="n">
        <v>45261</v>
      </c>
      <c r="B288" s="25" t="n">
        <v>342.063</v>
      </c>
      <c r="C288" s="26" t="n">
        <v>350.5572</v>
      </c>
      <c r="D288" s="26" t="n">
        <f aca="false">(A288 * $C$297) + $C$298</f>
        <v>347.581723963835</v>
      </c>
      <c r="E288" s="35" t="n">
        <f aca="false">D288-$D$3</f>
        <v>2.64127590405189</v>
      </c>
    </row>
    <row r="292" s="3" customFormat="true" ht="15" hidden="false" customHeight="false" outlineLevel="0" collapsed="false">
      <c r="A292" s="18" t="s">
        <v>48</v>
      </c>
      <c r="B292" s="18"/>
      <c r="C292" s="26" t="n">
        <f aca="false">AVERAGE(C3:C288)</f>
        <v>346.261205244755</v>
      </c>
      <c r="D292" s="26" t="n">
        <f aca="false">AVERAGE(D3:D288)</f>
        <v>346.261205244755</v>
      </c>
    </row>
    <row r="293" s="3" customFormat="true" ht="15" hidden="false" customHeight="false" outlineLevel="0" collapsed="false">
      <c r="A293" s="18" t="s">
        <v>49</v>
      </c>
      <c r="B293" s="18"/>
      <c r="C293" s="26" t="n">
        <f aca="false">MAX(C3:C288)</f>
        <v>350.5572</v>
      </c>
      <c r="D293" s="26" t="n">
        <f aca="false">MAX(D3:D288)</f>
        <v>347.581723963835</v>
      </c>
    </row>
    <row r="294" s="3" customFormat="true" ht="15" hidden="false" customHeight="false" outlineLevel="0" collapsed="false">
      <c r="A294" s="18" t="s">
        <v>50</v>
      </c>
      <c r="B294" s="18"/>
      <c r="C294" s="26" t="n">
        <f aca="false">MIN(C3:C288)</f>
        <v>344.5528</v>
      </c>
      <c r="D294" s="26" t="n">
        <f aca="false">MIN(D3:D288)</f>
        <v>344.940448059783</v>
      </c>
    </row>
    <row r="295" s="3" customFormat="true" ht="15" hidden="false" customHeight="false" outlineLevel="0" collapsed="false">
      <c r="A295" s="18" t="s">
        <v>3</v>
      </c>
      <c r="B295" s="18"/>
      <c r="C295" s="26" t="n">
        <f aca="false">C293-C294</f>
        <v>6.00440000000003</v>
      </c>
      <c r="D295" s="26" t="n">
        <f aca="false">D293-D294</f>
        <v>2.64127590405189</v>
      </c>
    </row>
    <row r="296" s="3" customFormat="true" ht="15" hidden="false" customHeight="false" outlineLevel="0" collapsed="false">
      <c r="A296" s="18"/>
      <c r="B296" s="18"/>
    </row>
    <row r="297" s="3" customFormat="true" ht="15" hidden="false" customHeight="false" outlineLevel="0" collapsed="false">
      <c r="A297" s="18" t="s">
        <v>55</v>
      </c>
      <c r="B297" s="18"/>
      <c r="C297" s="18" t="n">
        <f aca="false">INDEX(LINEST(C3:C288,A3:A288),1)</f>
        <v>0.000304469844847482</v>
      </c>
    </row>
    <row r="298" s="3" customFormat="true" ht="15" hidden="false" customHeight="false" outlineLevel="0" collapsed="false">
      <c r="A298" s="18" t="s">
        <v>56</v>
      </c>
      <c r="B298" s="18"/>
      <c r="C298" s="18" t="n">
        <f aca="false">INDEX(LINEST(C3:C288,A3:A288),2)</f>
        <v>333.801114316193</v>
      </c>
    </row>
    <row r="299" customFormat="false" ht="15.9" hidden="false" customHeight="false" outlineLevel="0" collapsed="false">
      <c r="A299" s="18" t="s">
        <v>53</v>
      </c>
      <c r="C299" s="18" t="n">
        <f aca="false">INDEX(LINEST(C3:C288,A3:A288,,1),3,1)</f>
        <v>0.519659958121495</v>
      </c>
    </row>
    <row r="300" customFormat="false" ht="15" hidden="false" customHeight="false" outlineLevel="0" collapsed="false">
      <c r="A300" s="18" t="s">
        <v>54</v>
      </c>
      <c r="C300" s="18" t="n">
        <f aca="false">INDEX(LINEST(C3:C288,A3:A288,,1),3,2)</f>
        <v>0.738175434303378</v>
      </c>
    </row>
    <row r="301" customFormat="false" ht="15" hidden="false" customHeight="false" outlineLevel="0" collapsed="false">
      <c r="A301" s="18" t="s">
        <v>60</v>
      </c>
      <c r="C301" s="18" t="n">
        <f aca="false">C300/2</f>
        <v>0.369087717151689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35" activeCellId="0" sqref="G35"/>
    </sheetView>
  </sheetViews>
  <sheetFormatPr defaultRowHeight="15"/>
  <cols>
    <col collapsed="false" hidden="false" max="1" min="1" style="18" width="11.5204081632653"/>
    <col collapsed="false" hidden="false" max="2" min="2" style="3" width="11.5204081632653"/>
    <col collapsed="false" hidden="false" max="3" min="3" style="18" width="17.8826530612245"/>
    <col collapsed="false" hidden="false" max="5" min="4" style="3" width="11.5204081632653"/>
    <col collapsed="false" hidden="false" max="6" min="6" style="3" width="18.7551020408163"/>
    <col collapsed="false" hidden="false" max="8" min="7" style="3" width="11.5204081632653"/>
    <col collapsed="false" hidden="false" max="9" min="9" style="26" width="17.7091836734694"/>
    <col collapsed="false" hidden="false" max="1025" min="10" style="3" width="11.5204081632653"/>
  </cols>
  <sheetData>
    <row r="1" customFormat="false" ht="15" hidden="false" customHeight="false" outlineLevel="0" collapsed="false">
      <c r="B1" s="27" t="s">
        <v>32</v>
      </c>
      <c r="C1" s="27"/>
      <c r="D1" s="27"/>
      <c r="E1" s="27" t="s">
        <v>18</v>
      </c>
      <c r="F1" s="27"/>
      <c r="G1" s="27"/>
      <c r="H1" s="27" t="s">
        <v>61</v>
      </c>
      <c r="I1" s="27"/>
      <c r="J1" s="27"/>
    </row>
    <row r="2" s="8" customFormat="true" ht="15.9" hidden="false" customHeight="false" outlineLevel="0" collapsed="false">
      <c r="A2" s="8" t="s">
        <v>43</v>
      </c>
      <c r="B2" s="20" t="s">
        <v>44</v>
      </c>
      <c r="C2" s="20" t="s">
        <v>45</v>
      </c>
      <c r="D2" s="20" t="s">
        <v>46</v>
      </c>
      <c r="E2" s="20" t="s">
        <v>44</v>
      </c>
      <c r="F2" s="20" t="s">
        <v>45</v>
      </c>
      <c r="G2" s="20" t="s">
        <v>46</v>
      </c>
      <c r="H2" s="20" t="s">
        <v>44</v>
      </c>
      <c r="I2" s="20" t="s">
        <v>45</v>
      </c>
      <c r="J2" s="20" t="s">
        <v>46</v>
      </c>
    </row>
    <row r="3" customFormat="false" ht="15.9" hidden="false" customHeight="false" outlineLevel="0" collapsed="false">
      <c r="A3" s="24" t="n">
        <v>36586</v>
      </c>
      <c r="B3" s="25" t="n">
        <v>26.0356</v>
      </c>
      <c r="C3" s="26" t="n">
        <v>26.2763</v>
      </c>
      <c r="D3" s="26" t="n">
        <f aca="false">(A3 * $C$297) + $C$298</f>
        <v>26.129474682883</v>
      </c>
      <c r="E3" s="25" t="n">
        <v>-44.4257</v>
      </c>
      <c r="F3" s="26" t="n">
        <v>-45.7806</v>
      </c>
      <c r="G3" s="26" t="n">
        <f aca="false">(A3 * $F$297) + $F$298</f>
        <v>-45.712963845655</v>
      </c>
      <c r="H3" s="29" t="n">
        <v>-18.39</v>
      </c>
      <c r="I3" s="26" t="n">
        <v>-19.5043</v>
      </c>
      <c r="J3" s="26" t="n">
        <f aca="false">(A3 * $I$297) + $I$298</f>
        <v>-19.5834953334571</v>
      </c>
    </row>
    <row r="4" customFormat="false" ht="15.9" hidden="false" customHeight="false" outlineLevel="0" collapsed="false">
      <c r="A4" s="24" t="n">
        <v>36617</v>
      </c>
      <c r="B4" s="25" t="n">
        <v>26.9855</v>
      </c>
      <c r="C4" s="26" t="n">
        <v>26.277</v>
      </c>
      <c r="D4" s="26" t="n">
        <f aca="false">(A4 * $C$297) + $C$298</f>
        <v>26.1256020757961</v>
      </c>
      <c r="E4" s="25" t="n">
        <v>-41.9363</v>
      </c>
      <c r="F4" s="26" t="n">
        <v>-45.7401</v>
      </c>
      <c r="G4" s="26" t="n">
        <f aca="false">(A4 * $F$297) + $F$298</f>
        <v>-45.7090996192491</v>
      </c>
      <c r="H4" s="29" t="n">
        <v>-14.95</v>
      </c>
      <c r="I4" s="26" t="n">
        <v>-19.4631</v>
      </c>
      <c r="J4" s="26" t="n">
        <f aca="false">(A4 * $I$297) + $I$298</f>
        <v>-19.5835036475519</v>
      </c>
    </row>
    <row r="5" customFormat="false" ht="15.9" hidden="false" customHeight="false" outlineLevel="0" collapsed="false">
      <c r="A5" s="24" t="n">
        <v>36647</v>
      </c>
      <c r="B5" s="25" t="n">
        <v>26.5145</v>
      </c>
      <c r="C5" s="26" t="n">
        <v>26.2774</v>
      </c>
      <c r="D5" s="26" t="n">
        <f aca="false">(A5 * $C$297) + $C$298</f>
        <v>26.1218543915185</v>
      </c>
      <c r="E5" s="25" t="n">
        <v>-41.9945</v>
      </c>
      <c r="F5" s="26" t="n">
        <v>-45.7008</v>
      </c>
      <c r="G5" s="26" t="n">
        <f aca="false">(A5 * $F$297) + $F$298</f>
        <v>-45.7053600453079</v>
      </c>
      <c r="H5" s="29" t="n">
        <v>-15.48</v>
      </c>
      <c r="I5" s="26" t="n">
        <v>-19.4234</v>
      </c>
      <c r="J5" s="26" t="n">
        <f aca="false">(A5 * $I$297) + $I$298</f>
        <v>-19.58351169345</v>
      </c>
    </row>
    <row r="6" customFormat="false" ht="15.9" hidden="false" customHeight="false" outlineLevel="0" collapsed="false">
      <c r="A6" s="24" t="n">
        <v>36678</v>
      </c>
      <c r="B6" s="25" t="n">
        <v>26.2512</v>
      </c>
      <c r="C6" s="26" t="n">
        <v>26.2778</v>
      </c>
      <c r="D6" s="26" t="n">
        <f aca="false">(A6 * $C$297) + $C$298</f>
        <v>26.1179817844316</v>
      </c>
      <c r="E6" s="25" t="n">
        <v>-43.2934</v>
      </c>
      <c r="F6" s="26" t="n">
        <v>-45.6632</v>
      </c>
      <c r="G6" s="26" t="n">
        <f aca="false">(A6 * $F$297) + $F$298</f>
        <v>-45.7014958189019</v>
      </c>
      <c r="H6" s="29" t="n">
        <v>-17.04</v>
      </c>
      <c r="I6" s="26" t="n">
        <v>-19.3854</v>
      </c>
      <c r="J6" s="26" t="n">
        <f aca="false">(A6 * $I$297) + $I$298</f>
        <v>-19.5835200075448</v>
      </c>
    </row>
    <row r="7" customFormat="false" ht="15.9" hidden="false" customHeight="false" outlineLevel="0" collapsed="false">
      <c r="A7" s="24" t="n">
        <v>36708</v>
      </c>
      <c r="B7" s="25" t="n">
        <v>26.1332</v>
      </c>
      <c r="C7" s="26" t="n">
        <v>26.2783</v>
      </c>
      <c r="D7" s="26" t="n">
        <f aca="false">(A7 * $C$297) + $C$298</f>
        <v>26.114234100154</v>
      </c>
      <c r="E7" s="25" t="n">
        <v>-43.6743</v>
      </c>
      <c r="F7" s="26" t="n">
        <v>-45.6276</v>
      </c>
      <c r="G7" s="26" t="n">
        <f aca="false">(A7 * $F$297) + $F$298</f>
        <v>-45.6977562449607</v>
      </c>
      <c r="H7" s="29" t="n">
        <v>-17.54</v>
      </c>
      <c r="I7" s="26" t="n">
        <v>-19.3493</v>
      </c>
      <c r="J7" s="26" t="n">
        <f aca="false">(A7 * $I$297) + $I$298</f>
        <v>-19.5835280534429</v>
      </c>
    </row>
    <row r="8" customFormat="false" ht="15.9" hidden="false" customHeight="false" outlineLevel="0" collapsed="false">
      <c r="A8" s="24" t="n">
        <v>36739</v>
      </c>
      <c r="B8" s="25" t="n">
        <v>26.3794</v>
      </c>
      <c r="C8" s="26" t="n">
        <v>26.2789</v>
      </c>
      <c r="D8" s="26" t="n">
        <f aca="false">(A8 * $C$297) + $C$298</f>
        <v>26.1103614930671</v>
      </c>
      <c r="E8" s="25" t="n">
        <v>-43.7668</v>
      </c>
      <c r="F8" s="26" t="n">
        <v>-45.5942</v>
      </c>
      <c r="G8" s="26" t="n">
        <f aca="false">(A8 * $F$297) + $F$298</f>
        <v>-45.6938920185548</v>
      </c>
      <c r="H8" s="29" t="n">
        <v>-17.39</v>
      </c>
      <c r="I8" s="26" t="n">
        <v>-19.3152</v>
      </c>
      <c r="J8" s="26" t="n">
        <f aca="false">(A8 * $I$297) + $I$298</f>
        <v>-19.5835363675377</v>
      </c>
    </row>
    <row r="9" customFormat="false" ht="15.9" hidden="false" customHeight="false" outlineLevel="0" collapsed="false">
      <c r="A9" s="24" t="n">
        <v>36770</v>
      </c>
      <c r="B9" s="25" t="n">
        <v>25.8669</v>
      </c>
      <c r="C9" s="26" t="n">
        <v>26.2795</v>
      </c>
      <c r="D9" s="26" t="n">
        <f aca="false">(A9 * $C$297) + $C$298</f>
        <v>26.1064888859802</v>
      </c>
      <c r="E9" s="25" t="n">
        <v>-44.167</v>
      </c>
      <c r="F9" s="26" t="n">
        <v>-45.5629</v>
      </c>
      <c r="G9" s="26" t="n">
        <f aca="false">(A9 * $F$297) + $F$298</f>
        <v>-45.6900277921488</v>
      </c>
      <c r="H9" s="29" t="n">
        <v>-18.3</v>
      </c>
      <c r="I9" s="26" t="n">
        <v>-19.2834</v>
      </c>
      <c r="J9" s="26" t="n">
        <f aca="false">(A9 * $I$297) + $I$298</f>
        <v>-19.5835446816324</v>
      </c>
    </row>
    <row r="10" customFormat="false" ht="15.9" hidden="false" customHeight="false" outlineLevel="0" collapsed="false">
      <c r="A10" s="24" t="n">
        <v>36800</v>
      </c>
      <c r="B10" s="25" t="n">
        <v>26.711</v>
      </c>
      <c r="C10" s="26" t="n">
        <v>26.2796</v>
      </c>
      <c r="D10" s="26" t="n">
        <f aca="false">(A10 * $C$297) + $C$298</f>
        <v>26.1027412017026</v>
      </c>
      <c r="E10" s="25" t="n">
        <v>-47.5958</v>
      </c>
      <c r="F10" s="26" t="n">
        <v>-45.5337</v>
      </c>
      <c r="G10" s="26" t="n">
        <f aca="false">(A10 * $F$297) + $F$298</f>
        <v>-45.6862882182076</v>
      </c>
      <c r="H10" s="29" t="n">
        <v>-20.88</v>
      </c>
      <c r="I10" s="26" t="n">
        <v>-19.2541</v>
      </c>
      <c r="J10" s="26" t="n">
        <f aca="false">(A10 * $I$297) + $I$298</f>
        <v>-19.5835527275306</v>
      </c>
    </row>
    <row r="11" customFormat="false" ht="15.9" hidden="false" customHeight="false" outlineLevel="0" collapsed="false">
      <c r="A11" s="24" t="n">
        <v>36831</v>
      </c>
      <c r="B11" s="25" t="n">
        <v>26.4535</v>
      </c>
      <c r="C11" s="26" t="n">
        <v>26.2788</v>
      </c>
      <c r="D11" s="26" t="n">
        <f aca="false">(A11 * $C$297) + $C$298</f>
        <v>26.0988685946157</v>
      </c>
      <c r="E11" s="25" t="n">
        <v>-49.0139</v>
      </c>
      <c r="F11" s="26" t="n">
        <v>-45.5061</v>
      </c>
      <c r="G11" s="26" t="n">
        <f aca="false">(A11 * $F$297) + $F$298</f>
        <v>-45.6824239918017</v>
      </c>
      <c r="H11" s="29" t="n">
        <v>-22.56</v>
      </c>
      <c r="I11" s="26" t="n">
        <v>-19.2273</v>
      </c>
      <c r="J11" s="26" t="n">
        <f aca="false">(A11 * $I$297) + $I$298</f>
        <v>-19.5835610416253</v>
      </c>
    </row>
    <row r="12" customFormat="false" ht="15.9" hidden="false" customHeight="false" outlineLevel="0" collapsed="false">
      <c r="A12" s="24" t="n">
        <v>36861</v>
      </c>
      <c r="B12" s="25" t="n">
        <v>25.6526</v>
      </c>
      <c r="C12" s="26" t="n">
        <v>26.2763</v>
      </c>
      <c r="D12" s="26" t="n">
        <f aca="false">(A12 * $C$297) + $C$298</f>
        <v>26.0951209103381</v>
      </c>
      <c r="E12" s="25" t="n">
        <v>-50.159</v>
      </c>
      <c r="F12" s="26" t="n">
        <v>-45.4789</v>
      </c>
      <c r="G12" s="26" t="n">
        <f aca="false">(A12 * $F$297) + $F$298</f>
        <v>-45.6786844178605</v>
      </c>
      <c r="H12" s="29" t="n">
        <v>-24.51</v>
      </c>
      <c r="I12" s="26" t="n">
        <v>-19.2027</v>
      </c>
      <c r="J12" s="26" t="n">
        <f aca="false">(A12 * $I$297) + $I$298</f>
        <v>-19.5835690875235</v>
      </c>
    </row>
    <row r="13" customFormat="false" ht="15.9" hidden="false" customHeight="false" outlineLevel="0" collapsed="false">
      <c r="A13" s="24" t="n">
        <v>36892</v>
      </c>
      <c r="B13" s="25" t="n">
        <v>25.8692</v>
      </c>
      <c r="C13" s="26" t="n">
        <v>26.2702</v>
      </c>
      <c r="D13" s="26" t="n">
        <f aca="false">(A13 * $C$297) + $C$298</f>
        <v>26.0912483032512</v>
      </c>
      <c r="E13" s="25" t="n">
        <v>-48.4949</v>
      </c>
      <c r="F13" s="26" t="n">
        <v>-45.4501</v>
      </c>
      <c r="G13" s="26" t="n">
        <f aca="false">(A13 * $F$297) + $F$298</f>
        <v>-45.6748201914545</v>
      </c>
      <c r="H13" s="29" t="n">
        <v>-22.63</v>
      </c>
      <c r="I13" s="26" t="n">
        <v>-19.1799</v>
      </c>
      <c r="J13" s="26" t="n">
        <f aca="false">(A13 * $I$297) + $I$298</f>
        <v>-19.5835774016182</v>
      </c>
    </row>
    <row r="14" customFormat="false" ht="15.9" hidden="false" customHeight="false" outlineLevel="0" collapsed="false">
      <c r="A14" s="24" t="n">
        <v>36923</v>
      </c>
      <c r="B14" s="25" t="n">
        <v>26.2203</v>
      </c>
      <c r="C14" s="26" t="n">
        <v>26.2582</v>
      </c>
      <c r="D14" s="26" t="n">
        <f aca="false">(A14 * $C$297) + $C$298</f>
        <v>26.0873756961643</v>
      </c>
      <c r="E14" s="25" t="n">
        <v>-47.5726</v>
      </c>
      <c r="F14" s="26" t="n">
        <v>-45.4185</v>
      </c>
      <c r="G14" s="26" t="n">
        <f aca="false">(A14 * $F$297) + $F$298</f>
        <v>-45.6709559650486</v>
      </c>
      <c r="H14" s="29" t="n">
        <v>-21.35</v>
      </c>
      <c r="I14" s="26" t="n">
        <v>-19.1604</v>
      </c>
      <c r="J14" s="26" t="n">
        <f aca="false">(A14 * $I$297) + $I$298</f>
        <v>-19.583585715713</v>
      </c>
    </row>
    <row r="15" customFormat="false" ht="15.9" hidden="false" customHeight="false" outlineLevel="0" collapsed="false">
      <c r="A15" s="24" t="n">
        <v>36951</v>
      </c>
      <c r="B15" s="25" t="n">
        <v>27.0736</v>
      </c>
      <c r="C15" s="26" t="n">
        <v>26.2473</v>
      </c>
      <c r="D15" s="26" t="n">
        <f aca="false">(A15 * $C$297) + $C$298</f>
        <v>26.0838778575052</v>
      </c>
      <c r="E15" s="25" t="n">
        <v>-44.1178</v>
      </c>
      <c r="F15" s="26" t="n">
        <v>-45.4226</v>
      </c>
      <c r="G15" s="26" t="n">
        <f aca="false">(A15 * $F$297) + $F$298</f>
        <v>-45.6674656960368</v>
      </c>
      <c r="H15" s="29" t="n">
        <v>-17.04</v>
      </c>
      <c r="I15" s="26" t="n">
        <v>-19.1753</v>
      </c>
      <c r="J15" s="26" t="n">
        <f aca="false">(A15 * $I$297) + $I$298</f>
        <v>-19.5835932252179</v>
      </c>
    </row>
    <row r="16" customFormat="false" ht="15.9" hidden="false" customHeight="false" outlineLevel="0" collapsed="false">
      <c r="A16" s="24" t="n">
        <v>36982</v>
      </c>
      <c r="B16" s="25" t="n">
        <v>26.8646</v>
      </c>
      <c r="C16" s="26" t="n">
        <v>26.2403</v>
      </c>
      <c r="D16" s="26" t="n">
        <f aca="false">(A16 * $C$297) + $C$298</f>
        <v>26.0800052504184</v>
      </c>
      <c r="E16" s="25" t="n">
        <v>-41.8661</v>
      </c>
      <c r="F16" s="26" t="n">
        <v>-45.4486</v>
      </c>
      <c r="G16" s="26" t="n">
        <f aca="false">(A16 * $F$297) + $F$298</f>
        <v>-45.6636014696308</v>
      </c>
      <c r="H16" s="29" t="n">
        <v>-15</v>
      </c>
      <c r="I16" s="26" t="n">
        <v>-19.2084</v>
      </c>
      <c r="J16" s="26" t="n">
        <f aca="false">(A16 * $I$297) + $I$298</f>
        <v>-19.5836015393127</v>
      </c>
    </row>
    <row r="17" customFormat="false" ht="15.9" hidden="false" customHeight="false" outlineLevel="0" collapsed="false">
      <c r="A17" s="24" t="n">
        <v>37012</v>
      </c>
      <c r="B17" s="25" t="n">
        <v>26.2471</v>
      </c>
      <c r="C17" s="26" t="n">
        <v>26.2355</v>
      </c>
      <c r="D17" s="26" t="n">
        <f aca="false">(A17 * $C$297) + $C$298</f>
        <v>26.0762575661407</v>
      </c>
      <c r="E17" s="25" t="n">
        <v>-42.2574</v>
      </c>
      <c r="F17" s="26" t="n">
        <v>-45.4992</v>
      </c>
      <c r="G17" s="26" t="n">
        <f aca="false">(A17 * $F$297) + $F$298</f>
        <v>-45.6598618956896</v>
      </c>
      <c r="H17" s="29" t="n">
        <v>-16.01</v>
      </c>
      <c r="I17" s="26" t="n">
        <v>-19.2637</v>
      </c>
      <c r="J17" s="26" t="n">
        <f aca="false">(A17 * $I$297) + $I$298</f>
        <v>-19.5836095852108</v>
      </c>
    </row>
    <row r="18" customFormat="false" ht="15.9" hidden="false" customHeight="false" outlineLevel="0" collapsed="false">
      <c r="A18" s="24" t="n">
        <v>37043</v>
      </c>
      <c r="B18" s="25" t="n">
        <v>25.904</v>
      </c>
      <c r="C18" s="26" t="n">
        <v>26.2302</v>
      </c>
      <c r="D18" s="26" t="n">
        <f aca="false">(A18 * $C$297) + $C$298</f>
        <v>26.0723849590539</v>
      </c>
      <c r="E18" s="25" t="n">
        <v>-42.2925</v>
      </c>
      <c r="F18" s="26" t="n">
        <v>-45.57</v>
      </c>
      <c r="G18" s="26" t="n">
        <f aca="false">(A18 * $F$297) + $F$298</f>
        <v>-45.6559976692837</v>
      </c>
      <c r="H18" s="29" t="n">
        <v>-16.39</v>
      </c>
      <c r="I18" s="26" t="n">
        <v>-19.3398</v>
      </c>
      <c r="J18" s="26" t="n">
        <f aca="false">(A18 * $I$297) + $I$298</f>
        <v>-19.5836178993055</v>
      </c>
    </row>
    <row r="19" customFormat="false" ht="15.9" hidden="false" customHeight="false" outlineLevel="0" collapsed="false">
      <c r="A19" s="24" t="n">
        <v>37073</v>
      </c>
      <c r="B19" s="25" t="n">
        <v>25.886</v>
      </c>
      <c r="C19" s="26" t="n">
        <v>26.2192</v>
      </c>
      <c r="D19" s="26" t="n">
        <f aca="false">(A19 * $C$297) + $C$298</f>
        <v>26.0686372747762</v>
      </c>
      <c r="E19" s="25" t="n">
        <v>-43.4302</v>
      </c>
      <c r="F19" s="26" t="n">
        <v>-45.6505</v>
      </c>
      <c r="G19" s="26" t="n">
        <f aca="false">(A19 * $F$297) + $F$298</f>
        <v>-45.6522580953425</v>
      </c>
      <c r="H19" s="29" t="n">
        <v>-17.54</v>
      </c>
      <c r="I19" s="26" t="n">
        <v>-19.4313</v>
      </c>
      <c r="J19" s="26" t="n">
        <f aca="false">(A19 * $I$297) + $I$298</f>
        <v>-19.5836259452037</v>
      </c>
    </row>
    <row r="20" customFormat="false" ht="15.9" hidden="false" customHeight="false" outlineLevel="0" collapsed="false">
      <c r="A20" s="24" t="n">
        <v>37104</v>
      </c>
      <c r="B20" s="25" t="n">
        <v>25.8417</v>
      </c>
      <c r="C20" s="26" t="n">
        <v>26.1989</v>
      </c>
      <c r="D20" s="26" t="n">
        <f aca="false">(A20 * $C$297) + $C$298</f>
        <v>26.0647646676894</v>
      </c>
      <c r="E20" s="25" t="n">
        <v>-43.5807</v>
      </c>
      <c r="F20" s="26" t="n">
        <v>-45.7265</v>
      </c>
      <c r="G20" s="26" t="n">
        <f aca="false">(A20 * $F$297) + $F$298</f>
        <v>-45.6483938689365</v>
      </c>
      <c r="H20" s="29" t="n">
        <v>-17.74</v>
      </c>
      <c r="I20" s="26" t="n">
        <v>-19.5276</v>
      </c>
      <c r="J20" s="26" t="n">
        <f aca="false">(A20 * $I$297) + $I$298</f>
        <v>-19.5836342592984</v>
      </c>
    </row>
    <row r="21" customFormat="false" ht="15.9" hidden="false" customHeight="false" outlineLevel="0" collapsed="false">
      <c r="A21" s="24" t="n">
        <v>37135</v>
      </c>
      <c r="B21" s="25" t="n">
        <v>26.2104</v>
      </c>
      <c r="C21" s="26" t="n">
        <v>26.1711</v>
      </c>
      <c r="D21" s="26" t="n">
        <f aca="false">(A21 * $C$297) + $C$298</f>
        <v>26.0608920606025</v>
      </c>
      <c r="E21" s="25" t="n">
        <v>-43.9952</v>
      </c>
      <c r="F21" s="26" t="n">
        <v>-45.7899</v>
      </c>
      <c r="G21" s="26" t="n">
        <f aca="false">(A21 * $F$297) + $F$298</f>
        <v>-45.6445296425306</v>
      </c>
      <c r="H21" s="29" t="n">
        <v>-17.78</v>
      </c>
      <c r="I21" s="26" t="n">
        <v>-19.6189</v>
      </c>
      <c r="J21" s="26" t="n">
        <f aca="false">(A21 * $I$297) + $I$298</f>
        <v>-19.5836425733932</v>
      </c>
    </row>
    <row r="22" customFormat="false" ht="15.9" hidden="false" customHeight="false" outlineLevel="0" collapsed="false">
      <c r="A22" s="24" t="n">
        <v>37165</v>
      </c>
      <c r="B22" s="25" t="n">
        <v>26.7186</v>
      </c>
      <c r="C22" s="26" t="n">
        <v>26.139</v>
      </c>
      <c r="D22" s="26" t="n">
        <f aca="false">(A22 * $C$297) + $C$298</f>
        <v>26.0571443763249</v>
      </c>
      <c r="E22" s="25" t="n">
        <v>-47.8511</v>
      </c>
      <c r="F22" s="26" t="n">
        <v>-45.8379</v>
      </c>
      <c r="G22" s="26" t="n">
        <f aca="false">(A22 * $F$297) + $F$298</f>
        <v>-45.6407900685894</v>
      </c>
      <c r="H22" s="29" t="n">
        <v>-21.13</v>
      </c>
      <c r="I22" s="26" t="n">
        <v>-19.6989</v>
      </c>
      <c r="J22" s="26" t="n">
        <f aca="false">(A22 * $I$297) + $I$298</f>
        <v>-19.5836506192913</v>
      </c>
    </row>
    <row r="23" customFormat="false" ht="15.9" hidden="false" customHeight="false" outlineLevel="0" collapsed="false">
      <c r="A23" s="24" t="n">
        <v>37196</v>
      </c>
      <c r="B23" s="25" t="n">
        <v>25.9806</v>
      </c>
      <c r="C23" s="26" t="n">
        <v>26.1055</v>
      </c>
      <c r="D23" s="26" t="n">
        <f aca="false">(A23 * $C$297) + $C$298</f>
        <v>26.053271769238</v>
      </c>
      <c r="E23" s="25" t="n">
        <v>-49.2397</v>
      </c>
      <c r="F23" s="26" t="n">
        <v>-45.8714</v>
      </c>
      <c r="G23" s="26" t="n">
        <f aca="false">(A23 * $F$297) + $F$298</f>
        <v>-45.6369258421834</v>
      </c>
      <c r="H23" s="29" t="n">
        <v>-23.26</v>
      </c>
      <c r="I23" s="26" t="n">
        <v>-19.7659</v>
      </c>
      <c r="J23" s="26" t="n">
        <f aca="false">(A23 * $I$297) + $I$298</f>
        <v>-19.5836589333861</v>
      </c>
    </row>
    <row r="24" customFormat="false" ht="15.9" hidden="false" customHeight="false" outlineLevel="0" collapsed="false">
      <c r="A24" s="24" t="n">
        <v>37226</v>
      </c>
      <c r="B24" s="25" t="n">
        <v>26.0061</v>
      </c>
      <c r="C24" s="26" t="n">
        <v>26.0732</v>
      </c>
      <c r="D24" s="26" t="n">
        <f aca="false">(A24 * $C$297) + $C$298</f>
        <v>26.0495240849604</v>
      </c>
      <c r="E24" s="25" t="n">
        <v>-51.4994</v>
      </c>
      <c r="F24" s="26" t="n">
        <v>-45.8931</v>
      </c>
      <c r="G24" s="26" t="n">
        <f aca="false">(A24 * $F$297) + $F$298</f>
        <v>-45.6331862682422</v>
      </c>
      <c r="H24" s="29" t="n">
        <v>-25.49</v>
      </c>
      <c r="I24" s="26" t="n">
        <v>-19.82</v>
      </c>
      <c r="J24" s="26" t="n">
        <f aca="false">(A24 * $I$297) + $I$298</f>
        <v>-19.5836669792842</v>
      </c>
    </row>
    <row r="25" customFormat="false" ht="15.9" hidden="false" customHeight="false" outlineLevel="0" collapsed="false">
      <c r="A25" s="24" t="n">
        <v>37257</v>
      </c>
      <c r="B25" s="25" t="n">
        <v>26.2053</v>
      </c>
      <c r="C25" s="26" t="n">
        <v>26.0449</v>
      </c>
      <c r="D25" s="26" t="n">
        <f aca="false">(A25 * $C$297) + $C$298</f>
        <v>26.0456514778735</v>
      </c>
      <c r="E25" s="25" t="n">
        <v>-51.1716</v>
      </c>
      <c r="F25" s="26" t="n">
        <v>-45.9052</v>
      </c>
      <c r="G25" s="26" t="n">
        <f aca="false">(A25 * $F$297) + $F$298</f>
        <v>-45.6293220418363</v>
      </c>
      <c r="H25" s="29" t="n">
        <v>-24.97</v>
      </c>
      <c r="I25" s="26" t="n">
        <v>-19.8603</v>
      </c>
      <c r="J25" s="26" t="n">
        <f aca="false">(A25 * $I$297) + $I$298</f>
        <v>-19.583675293379</v>
      </c>
    </row>
    <row r="26" customFormat="false" ht="15.9" hidden="false" customHeight="false" outlineLevel="0" collapsed="false">
      <c r="A26" s="24" t="n">
        <v>37288</v>
      </c>
      <c r="B26" s="25" t="n">
        <v>25.8607</v>
      </c>
      <c r="C26" s="26" t="n">
        <v>26.0228</v>
      </c>
      <c r="D26" s="26" t="n">
        <f aca="false">(A26 * $C$297) + $C$298</f>
        <v>26.0417788707866</v>
      </c>
      <c r="E26" s="25" t="n">
        <v>-48.7885</v>
      </c>
      <c r="F26" s="26" t="n">
        <v>-45.9095</v>
      </c>
      <c r="G26" s="26" t="n">
        <f aca="false">(A26 * $F$297) + $F$298</f>
        <v>-45.6254578154304</v>
      </c>
      <c r="H26" s="29" t="n">
        <v>-22.93</v>
      </c>
      <c r="I26" s="26" t="n">
        <v>-19.8867</v>
      </c>
      <c r="J26" s="26" t="n">
        <f aca="false">(A26 * $I$297) + $I$298</f>
        <v>-19.5836836074737</v>
      </c>
    </row>
    <row r="27" customFormat="false" ht="15.9" hidden="false" customHeight="false" outlineLevel="0" collapsed="false">
      <c r="A27" s="24" t="n">
        <v>37316</v>
      </c>
      <c r="B27" s="25" t="n">
        <v>26.3845</v>
      </c>
      <c r="C27" s="26" t="n">
        <v>26.0048</v>
      </c>
      <c r="D27" s="26" t="n">
        <f aca="false">(A27 * $C$297) + $C$298</f>
        <v>26.0382810321275</v>
      </c>
      <c r="E27" s="25" t="n">
        <v>-45.2173</v>
      </c>
      <c r="F27" s="26" t="n">
        <v>-45.9049</v>
      </c>
      <c r="G27" s="26" t="n">
        <f aca="false">(A27 * $F$297) + $F$298</f>
        <v>-45.6219675464185</v>
      </c>
      <c r="H27" s="29" t="n">
        <v>-18.83</v>
      </c>
      <c r="I27" s="26" t="n">
        <v>-19.9001</v>
      </c>
      <c r="J27" s="26" t="n">
        <f aca="false">(A27 * $I$297) + $I$298</f>
        <v>-19.5836911169787</v>
      </c>
    </row>
    <row r="28" customFormat="false" ht="15.9" hidden="false" customHeight="false" outlineLevel="0" collapsed="false">
      <c r="A28" s="24" t="n">
        <v>37347</v>
      </c>
      <c r="B28" s="25" t="n">
        <v>25.8237</v>
      </c>
      <c r="C28" s="26" t="n">
        <v>25.9879</v>
      </c>
      <c r="D28" s="26" t="n">
        <f aca="false">(A28 * $C$297) + $C$298</f>
        <v>26.0344084250406</v>
      </c>
      <c r="E28" s="25" t="n">
        <v>-42.1396</v>
      </c>
      <c r="F28" s="26" t="n">
        <v>-45.8865</v>
      </c>
      <c r="G28" s="26" t="n">
        <f aca="false">(A28 * $F$297) + $F$298</f>
        <v>-45.6181033200126</v>
      </c>
      <c r="H28" s="29" t="n">
        <v>-16.32</v>
      </c>
      <c r="I28" s="26" t="n">
        <v>-19.8986</v>
      </c>
      <c r="J28" s="26" t="n">
        <f aca="false">(A28 * $I$297) + $I$298</f>
        <v>-19.5836994310734</v>
      </c>
    </row>
    <row r="29" customFormat="false" ht="15.9" hidden="false" customHeight="false" outlineLevel="0" collapsed="false">
      <c r="A29" s="24" t="n">
        <v>37377</v>
      </c>
      <c r="B29" s="25" t="n">
        <v>25.6823</v>
      </c>
      <c r="C29" s="26" t="n">
        <v>25.9693</v>
      </c>
      <c r="D29" s="26" t="n">
        <f aca="false">(A29 * $C$297) + $C$298</f>
        <v>26.030660740763</v>
      </c>
      <c r="E29" s="25" t="n">
        <v>-40.71</v>
      </c>
      <c r="F29" s="26" t="n">
        <v>-45.8461</v>
      </c>
      <c r="G29" s="26" t="n">
        <f aca="false">(A29 * $F$297) + $F$298</f>
        <v>-45.6143637460714</v>
      </c>
      <c r="H29" s="29" t="n">
        <v>-15.03</v>
      </c>
      <c r="I29" s="26" t="n">
        <v>-19.8768</v>
      </c>
      <c r="J29" s="26" t="n">
        <f aca="false">(A29 * $I$297) + $I$298</f>
        <v>-19.5837074769716</v>
      </c>
    </row>
    <row r="30" customFormat="false" ht="15.9" hidden="false" customHeight="false" outlineLevel="0" collapsed="false">
      <c r="A30" s="24" t="n">
        <v>37408</v>
      </c>
      <c r="B30" s="25" t="n">
        <v>26.2906</v>
      </c>
      <c r="C30" s="26" t="n">
        <v>25.9466</v>
      </c>
      <c r="D30" s="26" t="n">
        <f aca="false">(A30 * $C$297) + $C$298</f>
        <v>26.0267881336761</v>
      </c>
      <c r="E30" s="25" t="n">
        <v>-43.4037</v>
      </c>
      <c r="F30" s="26" t="n">
        <v>-45.781</v>
      </c>
      <c r="G30" s="26" t="n">
        <f aca="false">(A30 * $F$297) + $F$298</f>
        <v>-45.6104995196654</v>
      </c>
      <c r="H30" s="29" t="n">
        <v>-17.11</v>
      </c>
      <c r="I30" s="26" t="n">
        <v>-19.8344</v>
      </c>
      <c r="J30" s="26" t="n">
        <f aca="false">(A30 * $I$297) + $I$298</f>
        <v>-19.5837157910663</v>
      </c>
    </row>
    <row r="31" customFormat="false" ht="15.9" hidden="false" customHeight="false" outlineLevel="0" collapsed="false">
      <c r="A31" s="24" t="n">
        <v>37438</v>
      </c>
      <c r="B31" s="25" t="n">
        <v>25.6773</v>
      </c>
      <c r="C31" s="26" t="n">
        <v>25.9222</v>
      </c>
      <c r="D31" s="26" t="n">
        <f aca="false">(A31 * $C$297) + $C$298</f>
        <v>26.0230404493985</v>
      </c>
      <c r="E31" s="25" t="n">
        <v>-43.794</v>
      </c>
      <c r="F31" s="26" t="n">
        <v>-45.6982</v>
      </c>
      <c r="G31" s="26" t="n">
        <f aca="false">(A31 * $F$297) + $F$298</f>
        <v>-45.6067599457242</v>
      </c>
      <c r="H31" s="29" t="n">
        <v>-18.12</v>
      </c>
      <c r="I31" s="26" t="n">
        <v>-19.776</v>
      </c>
      <c r="J31" s="26" t="n">
        <f aca="false">(A31 * $I$297) + $I$298</f>
        <v>-19.5837238369645</v>
      </c>
    </row>
    <row r="32" customFormat="false" ht="15.9" hidden="false" customHeight="false" outlineLevel="0" collapsed="false">
      <c r="A32" s="24" t="n">
        <v>37469</v>
      </c>
      <c r="B32" s="25" t="n">
        <v>25.6752</v>
      </c>
      <c r="C32" s="26" t="n">
        <v>25.9</v>
      </c>
      <c r="D32" s="26" t="n">
        <f aca="false">(A32 * $C$297) + $C$298</f>
        <v>26.0191678423116</v>
      </c>
      <c r="E32" s="25" t="n">
        <v>-44.0886</v>
      </c>
      <c r="F32" s="26" t="n">
        <v>-45.6078</v>
      </c>
      <c r="G32" s="26" t="n">
        <f aca="false">(A32 * $F$297) + $F$298</f>
        <v>-45.6028957193183</v>
      </c>
      <c r="H32" s="29" t="n">
        <v>-18.41</v>
      </c>
      <c r="I32" s="26" t="n">
        <v>-19.7078</v>
      </c>
      <c r="J32" s="26" t="n">
        <f aca="false">(A32 * $I$297) + $I$298</f>
        <v>-19.5837321510592</v>
      </c>
    </row>
    <row r="33" customFormat="false" ht="15.9" hidden="false" customHeight="false" outlineLevel="0" collapsed="false">
      <c r="A33" s="24" t="n">
        <v>37500</v>
      </c>
      <c r="B33" s="25" t="n">
        <v>25.4967</v>
      </c>
      <c r="C33" s="26" t="n">
        <v>25.8808</v>
      </c>
      <c r="D33" s="26" t="n">
        <f aca="false">(A33 * $C$297) + $C$298</f>
        <v>26.0152952352247</v>
      </c>
      <c r="E33" s="25" t="n">
        <v>-44.2223</v>
      </c>
      <c r="F33" s="26" t="n">
        <v>-45.5189</v>
      </c>
      <c r="G33" s="26" t="n">
        <f aca="false">(A33 * $F$297) + $F$298</f>
        <v>-45.5990314929124</v>
      </c>
      <c r="H33" s="29" t="n">
        <v>-18.73</v>
      </c>
      <c r="I33" s="26" t="n">
        <v>-19.6381</v>
      </c>
      <c r="J33" s="26" t="n">
        <f aca="false">(A33 * $I$297) + $I$298</f>
        <v>-19.583740465154</v>
      </c>
    </row>
    <row r="34" customFormat="false" ht="15.9" hidden="false" customHeight="false" outlineLevel="0" collapsed="false">
      <c r="A34" s="24" t="n">
        <v>37530</v>
      </c>
      <c r="B34" s="25" t="n">
        <v>25.831</v>
      </c>
      <c r="C34" s="26" t="n">
        <v>25.8654</v>
      </c>
      <c r="D34" s="26" t="n">
        <f aca="false">(A34 * $C$297) + $C$298</f>
        <v>26.0115475509471</v>
      </c>
      <c r="E34" s="25" t="n">
        <v>-46.2153</v>
      </c>
      <c r="F34" s="26" t="n">
        <v>-45.4382</v>
      </c>
      <c r="G34" s="26" t="n">
        <f aca="false">(A34 * $F$297) + $F$298</f>
        <v>-45.5952919189711</v>
      </c>
      <c r="H34" s="29" t="n">
        <v>-20.38</v>
      </c>
      <c r="I34" s="26" t="n">
        <v>-19.5728</v>
      </c>
      <c r="J34" s="26" t="n">
        <f aca="false">(A34 * $I$297) + $I$298</f>
        <v>-19.5837485110521</v>
      </c>
    </row>
    <row r="35" customFormat="false" ht="15.9" hidden="false" customHeight="false" outlineLevel="0" collapsed="false">
      <c r="A35" s="24" t="n">
        <v>37561</v>
      </c>
      <c r="B35" s="25" t="n">
        <v>26.3937</v>
      </c>
      <c r="C35" s="26" t="n">
        <v>25.8554</v>
      </c>
      <c r="D35" s="26" t="n">
        <f aca="false">(A35 * $C$297) + $C$298</f>
        <v>26.0076749438602</v>
      </c>
      <c r="E35" s="25" t="n">
        <v>-49.1737</v>
      </c>
      <c r="F35" s="26" t="n">
        <v>-45.3709</v>
      </c>
      <c r="G35" s="26" t="n">
        <f aca="false">(A35 * $F$297) + $F$298</f>
        <v>-45.5914276925652</v>
      </c>
      <c r="H35" s="29" t="n">
        <v>-22.78</v>
      </c>
      <c r="I35" s="26" t="n">
        <v>-19.5155</v>
      </c>
      <c r="J35" s="26" t="n">
        <f aca="false">(A35 * $I$297) + $I$298</f>
        <v>-19.5837568251469</v>
      </c>
    </row>
    <row r="36" customFormat="false" ht="15.9" hidden="false" customHeight="false" outlineLevel="0" collapsed="false">
      <c r="A36" s="24" t="n">
        <v>37591</v>
      </c>
      <c r="B36" s="25" t="n">
        <v>26.1844</v>
      </c>
      <c r="C36" s="26" t="n">
        <v>25.8507</v>
      </c>
      <c r="D36" s="26" t="n">
        <f aca="false">(A36 * $C$297) + $C$298</f>
        <v>26.0039272595826</v>
      </c>
      <c r="E36" s="25" t="n">
        <v>-50.4778</v>
      </c>
      <c r="F36" s="26" t="n">
        <v>-45.32</v>
      </c>
      <c r="G36" s="26" t="n">
        <f aca="false">(A36 * $F$297) + $F$298</f>
        <v>-45.587688118624</v>
      </c>
      <c r="H36" s="29" t="n">
        <v>-24.29</v>
      </c>
      <c r="I36" s="26" t="n">
        <v>-19.4694</v>
      </c>
      <c r="J36" s="26" t="n">
        <f aca="false">(A36 * $I$297) + $I$298</f>
        <v>-19.583764871045</v>
      </c>
    </row>
    <row r="37" customFormat="false" ht="15.9" hidden="false" customHeight="false" outlineLevel="0" collapsed="false">
      <c r="A37" s="24" t="n">
        <v>37622</v>
      </c>
      <c r="B37" s="25" t="n">
        <v>25.8291</v>
      </c>
      <c r="C37" s="26" t="n">
        <v>25.8479</v>
      </c>
      <c r="D37" s="26" t="n">
        <f aca="false">(A37 * $C$297) + $C$298</f>
        <v>26.0000546524958</v>
      </c>
      <c r="E37" s="25" t="n">
        <v>-49.8294</v>
      </c>
      <c r="F37" s="26" t="n">
        <v>-45.2826</v>
      </c>
      <c r="G37" s="26" t="n">
        <f aca="false">(A37 * $F$297) + $F$298</f>
        <v>-45.583823892218</v>
      </c>
      <c r="H37" s="29" t="n">
        <v>-24</v>
      </c>
      <c r="I37" s="26" t="n">
        <v>-19.4348</v>
      </c>
      <c r="J37" s="26" t="n">
        <f aca="false">(A37 * $I$297) + $I$298</f>
        <v>-19.5837731851398</v>
      </c>
    </row>
    <row r="38" customFormat="false" ht="15.9" hidden="false" customHeight="false" outlineLevel="0" collapsed="false">
      <c r="A38" s="24" t="n">
        <v>37653</v>
      </c>
      <c r="B38" s="25" t="n">
        <v>25.5576</v>
      </c>
      <c r="C38" s="26" t="n">
        <v>25.8425</v>
      </c>
      <c r="D38" s="26" t="n">
        <f aca="false">(A38 * $C$297) + $C$298</f>
        <v>25.9961820454089</v>
      </c>
      <c r="E38" s="25" t="n">
        <v>-46.8512</v>
      </c>
      <c r="F38" s="26" t="n">
        <v>-45.2525</v>
      </c>
      <c r="G38" s="26" t="n">
        <f aca="false">(A38 * $F$297) + $F$298</f>
        <v>-45.5799596658121</v>
      </c>
      <c r="H38" s="29" t="n">
        <v>-21.29</v>
      </c>
      <c r="I38" s="26" t="n">
        <v>-19.4099</v>
      </c>
      <c r="J38" s="26" t="n">
        <f aca="false">(A38 * $I$297) + $I$298</f>
        <v>-19.5837814992345</v>
      </c>
    </row>
    <row r="39" customFormat="false" ht="15.9" hidden="false" customHeight="false" outlineLevel="0" collapsed="false">
      <c r="A39" s="24" t="n">
        <v>37681</v>
      </c>
      <c r="B39" s="25" t="n">
        <v>25.2805</v>
      </c>
      <c r="C39" s="26" t="n">
        <v>25.8317</v>
      </c>
      <c r="D39" s="26" t="n">
        <f aca="false">(A39 * $C$297) + $C$298</f>
        <v>25.9926842067498</v>
      </c>
      <c r="E39" s="25" t="n">
        <v>-43.4279</v>
      </c>
      <c r="F39" s="26" t="n">
        <v>-45.2248</v>
      </c>
      <c r="G39" s="26" t="n">
        <f aca="false">(A39 * $F$297) + $F$298</f>
        <v>-45.5764693968003</v>
      </c>
      <c r="H39" s="29" t="n">
        <v>-18.15</v>
      </c>
      <c r="I39" s="26" t="n">
        <v>-19.393</v>
      </c>
      <c r="J39" s="26" t="n">
        <f aca="false">(A39 * $I$297) + $I$298</f>
        <v>-19.5837890087394</v>
      </c>
    </row>
    <row r="40" customFormat="false" ht="15.9" hidden="false" customHeight="false" outlineLevel="0" collapsed="false">
      <c r="A40" s="24" t="n">
        <v>37712</v>
      </c>
      <c r="B40" s="25" t="n">
        <v>26.0945</v>
      </c>
      <c r="C40" s="26" t="n">
        <v>25.8171</v>
      </c>
      <c r="D40" s="26" t="n">
        <f aca="false">(A40 * $C$297) + $C$298</f>
        <v>25.9888115996629</v>
      </c>
      <c r="E40" s="25" t="n">
        <v>-41.944</v>
      </c>
      <c r="F40" s="26" t="n">
        <v>-45.2008</v>
      </c>
      <c r="G40" s="26" t="n">
        <f aca="false">(A40 * $F$297) + $F$298</f>
        <v>-45.5726051703944</v>
      </c>
      <c r="H40" s="29" t="n">
        <v>-15.85</v>
      </c>
      <c r="I40" s="26" t="n">
        <v>-19.3837</v>
      </c>
      <c r="J40" s="26" t="n">
        <f aca="false">(A40 * $I$297) + $I$298</f>
        <v>-19.5837973228342</v>
      </c>
    </row>
    <row r="41" customFormat="false" ht="15.9" hidden="false" customHeight="false" outlineLevel="0" collapsed="false">
      <c r="A41" s="24" t="n">
        <v>37742</v>
      </c>
      <c r="B41" s="25" t="n">
        <v>26.424</v>
      </c>
      <c r="C41" s="26" t="n">
        <v>25.8026</v>
      </c>
      <c r="D41" s="26" t="n">
        <f aca="false">(A41 * $C$297) + $C$298</f>
        <v>25.9850639153853</v>
      </c>
      <c r="E41" s="25" t="n">
        <v>-41.463</v>
      </c>
      <c r="F41" s="26" t="n">
        <v>-45.1864</v>
      </c>
      <c r="G41" s="26" t="n">
        <f aca="false">(A41 * $F$297) + $F$298</f>
        <v>-45.5688655964531</v>
      </c>
      <c r="H41" s="29" t="n">
        <v>-15.04</v>
      </c>
      <c r="I41" s="26" t="n">
        <v>-19.3838</v>
      </c>
      <c r="J41" s="26" t="n">
        <f aca="false">(A41 * $I$297) + $I$298</f>
        <v>-19.5838053687323</v>
      </c>
    </row>
    <row r="42" customFormat="false" ht="15.9" hidden="false" customHeight="false" outlineLevel="0" collapsed="false">
      <c r="A42" s="24" t="n">
        <v>37773</v>
      </c>
      <c r="B42" s="25" t="n">
        <v>25.7726</v>
      </c>
      <c r="C42" s="26" t="n">
        <v>25.7906</v>
      </c>
      <c r="D42" s="26" t="n">
        <f aca="false">(A42 * $C$297) + $C$298</f>
        <v>25.9811913082984</v>
      </c>
      <c r="E42" s="25" t="n">
        <v>-42.4216</v>
      </c>
      <c r="F42" s="26" t="n">
        <v>-45.1854</v>
      </c>
      <c r="G42" s="26" t="n">
        <f aca="false">(A42 * $F$297) + $F$298</f>
        <v>-45.5650013700472</v>
      </c>
      <c r="H42" s="29" t="n">
        <v>-16.65</v>
      </c>
      <c r="I42" s="26" t="n">
        <v>-19.3948</v>
      </c>
      <c r="J42" s="26" t="n">
        <f aca="false">(A42 * $I$297) + $I$298</f>
        <v>-19.5838136828271</v>
      </c>
    </row>
    <row r="43" customFormat="false" ht="15.9" hidden="false" customHeight="false" outlineLevel="0" collapsed="false">
      <c r="A43" s="24" t="n">
        <v>37803</v>
      </c>
      <c r="B43" s="25" t="n">
        <v>25.6694</v>
      </c>
      <c r="C43" s="26" t="n">
        <v>25.7812</v>
      </c>
      <c r="D43" s="26" t="n">
        <f aca="false">(A43 * $C$297) + $C$298</f>
        <v>25.9774436240208</v>
      </c>
      <c r="E43" s="25" t="n">
        <v>-42.9855</v>
      </c>
      <c r="F43" s="26" t="n">
        <v>-45.1961</v>
      </c>
      <c r="G43" s="26" t="n">
        <f aca="false">(A43 * $F$297) + $F$298</f>
        <v>-45.561261796106</v>
      </c>
      <c r="H43" s="29" t="n">
        <v>-17.32</v>
      </c>
      <c r="I43" s="26" t="n">
        <v>-19.4149</v>
      </c>
      <c r="J43" s="26" t="n">
        <f aca="false">(A43 * $I$297) + $I$298</f>
        <v>-19.5838217287252</v>
      </c>
    </row>
    <row r="44" customFormat="false" ht="15.9" hidden="false" customHeight="false" outlineLevel="0" collapsed="false">
      <c r="A44" s="24" t="n">
        <v>37834</v>
      </c>
      <c r="B44" s="25" t="n">
        <v>25.4945</v>
      </c>
      <c r="C44" s="26" t="n">
        <v>25.7742</v>
      </c>
      <c r="D44" s="26" t="n">
        <f aca="false">(A44 * $C$297) + $C$298</f>
        <v>25.9735710169339</v>
      </c>
      <c r="E44" s="25" t="n">
        <v>-42.9977</v>
      </c>
      <c r="F44" s="26" t="n">
        <v>-45.2181</v>
      </c>
      <c r="G44" s="26" t="n">
        <f aca="false">(A44 * $F$297) + $F$298</f>
        <v>-45.5573975697001</v>
      </c>
      <c r="H44" s="29" t="n">
        <v>-17.5</v>
      </c>
      <c r="I44" s="26" t="n">
        <v>-19.4439</v>
      </c>
      <c r="J44" s="26" t="n">
        <f aca="false">(A44 * $I$297) + $I$298</f>
        <v>-19.58383004282</v>
      </c>
    </row>
    <row r="45" customFormat="false" ht="15.9" hidden="false" customHeight="false" outlineLevel="0" collapsed="false">
      <c r="A45" s="24" t="n">
        <v>37865</v>
      </c>
      <c r="B45" s="25" t="n">
        <v>25.6883</v>
      </c>
      <c r="C45" s="26" t="n">
        <v>25.7707</v>
      </c>
      <c r="D45" s="26" t="n">
        <f aca="false">(A45 * $C$297) + $C$298</f>
        <v>25.969698409847</v>
      </c>
      <c r="E45" s="25" t="n">
        <v>-44.1671</v>
      </c>
      <c r="F45" s="26" t="n">
        <v>-45.25</v>
      </c>
      <c r="G45" s="26" t="n">
        <f aca="false">(A45 * $F$297) + $F$298</f>
        <v>-45.5535333432941</v>
      </c>
      <c r="H45" s="29" t="n">
        <v>-18.48</v>
      </c>
      <c r="I45" s="26" t="n">
        <v>-19.4792</v>
      </c>
      <c r="J45" s="26" t="n">
        <f aca="false">(A45 * $I$297) + $I$298</f>
        <v>-19.5838383569147</v>
      </c>
    </row>
    <row r="46" customFormat="false" ht="15.9" hidden="false" customHeight="false" outlineLevel="0" collapsed="false">
      <c r="A46" s="24" t="n">
        <v>37895</v>
      </c>
      <c r="B46" s="25" t="n">
        <v>25.6071</v>
      </c>
      <c r="C46" s="26" t="n">
        <v>25.7705</v>
      </c>
      <c r="D46" s="26" t="n">
        <f aca="false">(A46 * $C$297) + $C$298</f>
        <v>25.9659507255694</v>
      </c>
      <c r="E46" s="25" t="n">
        <v>-46.6984</v>
      </c>
      <c r="F46" s="26" t="n">
        <v>-45.2883</v>
      </c>
      <c r="G46" s="26" t="n">
        <f aca="false">(A46 * $F$297) + $F$298</f>
        <v>-45.5497937693529</v>
      </c>
      <c r="H46" s="29" t="n">
        <v>-21.09</v>
      </c>
      <c r="I46" s="26" t="n">
        <v>-19.5178</v>
      </c>
      <c r="J46" s="26" t="n">
        <f aca="false">(A46 * $I$297) + $I$298</f>
        <v>-19.5838464028129</v>
      </c>
    </row>
    <row r="47" customFormat="false" ht="15.9" hidden="false" customHeight="false" outlineLevel="0" collapsed="false">
      <c r="A47" s="24" t="n">
        <v>37926</v>
      </c>
      <c r="B47" s="25" t="n">
        <v>25.5715</v>
      </c>
      <c r="C47" s="26" t="n">
        <v>25.7699</v>
      </c>
      <c r="D47" s="26" t="n">
        <f aca="false">(A47 * $C$297) + $C$298</f>
        <v>25.9620781184825</v>
      </c>
      <c r="E47" s="25" t="n">
        <v>-48.6828</v>
      </c>
      <c r="F47" s="26" t="n">
        <v>-45.3264</v>
      </c>
      <c r="G47" s="26" t="n">
        <f aca="false">(A47 * $F$297) + $F$298</f>
        <v>-45.545929542947</v>
      </c>
      <c r="H47" s="29" t="n">
        <v>-23.11</v>
      </c>
      <c r="I47" s="26" t="n">
        <v>-19.5564</v>
      </c>
      <c r="J47" s="26" t="n">
        <f aca="false">(A47 * $I$297) + $I$298</f>
        <v>-19.5838547169076</v>
      </c>
    </row>
    <row r="48" customFormat="false" ht="15.9" hidden="false" customHeight="false" outlineLevel="0" collapsed="false">
      <c r="A48" s="24" t="n">
        <v>37956</v>
      </c>
      <c r="B48" s="25" t="n">
        <v>25.866</v>
      </c>
      <c r="C48" s="26" t="n">
        <v>25.7653</v>
      </c>
      <c r="D48" s="26" t="n">
        <f aca="false">(A48 * $C$297) + $C$298</f>
        <v>25.9583304342049</v>
      </c>
      <c r="E48" s="25" t="n">
        <v>-50.0295</v>
      </c>
      <c r="F48" s="26" t="n">
        <v>-45.3575</v>
      </c>
      <c r="G48" s="26" t="n">
        <f aca="false">(A48 * $F$297) + $F$298</f>
        <v>-45.5421899690057</v>
      </c>
      <c r="H48" s="29" t="n">
        <v>-24.16</v>
      </c>
      <c r="I48" s="26" t="n">
        <v>-19.5922</v>
      </c>
      <c r="J48" s="26" t="n">
        <f aca="false">(A48 * $I$297) + $I$298</f>
        <v>-19.5838627628058</v>
      </c>
    </row>
    <row r="49" customFormat="false" ht="15.9" hidden="false" customHeight="false" outlineLevel="0" collapsed="false">
      <c r="A49" s="24" t="n">
        <v>37987</v>
      </c>
      <c r="B49" s="25" t="n">
        <v>25.7252</v>
      </c>
      <c r="C49" s="26" t="n">
        <v>25.7542</v>
      </c>
      <c r="D49" s="26" t="n">
        <f aca="false">(A49 * $C$297) + $C$298</f>
        <v>25.954457827118</v>
      </c>
      <c r="E49" s="25" t="n">
        <v>-50.1913</v>
      </c>
      <c r="F49" s="26" t="n">
        <v>-45.3783</v>
      </c>
      <c r="G49" s="26" t="n">
        <f aca="false">(A49 * $F$297) + $F$298</f>
        <v>-45.5383257425998</v>
      </c>
      <c r="H49" s="29" t="n">
        <v>-24.47</v>
      </c>
      <c r="I49" s="26" t="n">
        <v>-19.6241</v>
      </c>
      <c r="J49" s="26" t="n">
        <f aca="false">(A49 * $I$297) + $I$298</f>
        <v>-19.5838710769005</v>
      </c>
    </row>
    <row r="50" customFormat="false" ht="15.9" hidden="false" customHeight="false" outlineLevel="0" collapsed="false">
      <c r="A50" s="24" t="n">
        <v>38018</v>
      </c>
      <c r="B50" s="25" t="n">
        <v>25.6309</v>
      </c>
      <c r="C50" s="26" t="n">
        <v>25.7391</v>
      </c>
      <c r="D50" s="26" t="n">
        <f aca="false">(A50 * $C$297) + $C$298</f>
        <v>25.9505852200311</v>
      </c>
      <c r="E50" s="25" t="n">
        <v>-46.8438</v>
      </c>
      <c r="F50" s="26" t="n">
        <v>-45.3921</v>
      </c>
      <c r="G50" s="26" t="n">
        <f aca="false">(A50 * $F$297) + $F$298</f>
        <v>-45.5344615161939</v>
      </c>
      <c r="H50" s="29" t="n">
        <v>-21.21</v>
      </c>
      <c r="I50" s="26" t="n">
        <v>-19.653</v>
      </c>
      <c r="J50" s="26" t="n">
        <f aca="false">(A50 * $I$297) + $I$298</f>
        <v>-19.5838793909953</v>
      </c>
    </row>
    <row r="51" customFormat="false" ht="15.9" hidden="false" customHeight="false" outlineLevel="0" collapsed="false">
      <c r="A51" s="24" t="n">
        <v>38047</v>
      </c>
      <c r="B51" s="25" t="n">
        <v>26.2886</v>
      </c>
      <c r="C51" s="26" t="n">
        <v>25.7252</v>
      </c>
      <c r="D51" s="26" t="n">
        <f aca="false">(A51 * $C$297) + $C$298</f>
        <v>25.9469624585628</v>
      </c>
      <c r="E51" s="25" t="n">
        <v>-45.4362</v>
      </c>
      <c r="F51" s="26" t="n">
        <v>-45.4036</v>
      </c>
      <c r="G51" s="26" t="n">
        <f aca="false">(A51 * $F$297) + $F$298</f>
        <v>-45.5308465947174</v>
      </c>
      <c r="H51" s="29" t="n">
        <v>-19.15</v>
      </c>
      <c r="I51" s="26" t="n">
        <v>-19.6784</v>
      </c>
      <c r="J51" s="26" t="n">
        <f aca="false">(A51 * $I$297) + $I$298</f>
        <v>-19.5838871686968</v>
      </c>
    </row>
    <row r="52" customFormat="false" ht="15.9" hidden="false" customHeight="false" outlineLevel="0" collapsed="false">
      <c r="A52" s="24" t="n">
        <v>38078</v>
      </c>
      <c r="B52" s="25" t="n">
        <v>25.9131</v>
      </c>
      <c r="C52" s="26" t="n">
        <v>25.7132</v>
      </c>
      <c r="D52" s="26" t="n">
        <f aca="false">(A52 * $C$297) + $C$298</f>
        <v>25.9430898514759</v>
      </c>
      <c r="E52" s="25" t="n">
        <v>-41.3333</v>
      </c>
      <c r="F52" s="26" t="n">
        <v>-45.4124</v>
      </c>
      <c r="G52" s="26" t="n">
        <f aca="false">(A52 * $F$297) + $F$298</f>
        <v>-45.5269823683114</v>
      </c>
      <c r="H52" s="29" t="n">
        <v>-15.42</v>
      </c>
      <c r="I52" s="26" t="n">
        <v>-19.6992</v>
      </c>
      <c r="J52" s="26" t="n">
        <f aca="false">(A52 * $I$297) + $I$298</f>
        <v>-19.5838954827916</v>
      </c>
    </row>
    <row r="53" customFormat="false" ht="15.9" hidden="false" customHeight="false" outlineLevel="0" collapsed="false">
      <c r="A53" s="24" t="n">
        <v>38108</v>
      </c>
      <c r="B53" s="25" t="n">
        <v>25.9755</v>
      </c>
      <c r="C53" s="26" t="n">
        <v>25.7009</v>
      </c>
      <c r="D53" s="26" t="n">
        <f aca="false">(A53 * $C$297) + $C$298</f>
        <v>25.9393421671983</v>
      </c>
      <c r="E53" s="25" t="n">
        <v>-42.5332</v>
      </c>
      <c r="F53" s="26" t="n">
        <v>-45.4186</v>
      </c>
      <c r="G53" s="26" t="n">
        <f aca="false">(A53 * $F$297) + $F$298</f>
        <v>-45.5232427943702</v>
      </c>
      <c r="H53" s="29" t="n">
        <v>-16.56</v>
      </c>
      <c r="I53" s="26" t="n">
        <v>-19.7177</v>
      </c>
      <c r="J53" s="26" t="n">
        <f aca="false">(A53 * $I$297) + $I$298</f>
        <v>-19.5839035286897</v>
      </c>
    </row>
    <row r="54" customFormat="false" ht="15.9" hidden="false" customHeight="false" outlineLevel="0" collapsed="false">
      <c r="A54" s="24" t="n">
        <v>38139</v>
      </c>
      <c r="B54" s="25" t="n">
        <v>25.8528</v>
      </c>
      <c r="C54" s="26" t="n">
        <v>25.6891</v>
      </c>
      <c r="D54" s="26" t="n">
        <f aca="false">(A54 * $C$297) + $C$298</f>
        <v>25.9354695601114</v>
      </c>
      <c r="E54" s="25" t="n">
        <v>-43.2551</v>
      </c>
      <c r="F54" s="26" t="n">
        <v>-45.4238</v>
      </c>
      <c r="G54" s="26" t="n">
        <f aca="false">(A54 * $F$297) + $F$298</f>
        <v>-45.5193785679643</v>
      </c>
      <c r="H54" s="29" t="n">
        <v>-17.4</v>
      </c>
      <c r="I54" s="26" t="n">
        <v>-19.7347</v>
      </c>
      <c r="J54" s="26" t="n">
        <f aca="false">(A54 * $I$297) + $I$298</f>
        <v>-19.5839118427845</v>
      </c>
    </row>
    <row r="55" customFormat="false" ht="15.9" hidden="false" customHeight="false" outlineLevel="0" collapsed="false">
      <c r="A55" s="24" t="n">
        <v>38169</v>
      </c>
      <c r="B55" s="25" t="n">
        <v>25.6151</v>
      </c>
      <c r="C55" s="26" t="n">
        <v>25.6795</v>
      </c>
      <c r="D55" s="26" t="n">
        <f aca="false">(A55 * $C$297) + $C$298</f>
        <v>25.9317218758338</v>
      </c>
      <c r="E55" s="25" t="n">
        <v>-42.8817</v>
      </c>
      <c r="F55" s="26" t="n">
        <v>-45.4275</v>
      </c>
      <c r="G55" s="26" t="n">
        <f aca="false">(A55 * $F$297) + $F$298</f>
        <v>-45.515638994023</v>
      </c>
      <c r="H55" s="29" t="n">
        <v>-17.27</v>
      </c>
      <c r="I55" s="26" t="n">
        <v>-19.748</v>
      </c>
      <c r="J55" s="26" t="n">
        <f aca="false">(A55 * $I$297) + $I$298</f>
        <v>-19.5839198886826</v>
      </c>
    </row>
    <row r="56" customFormat="false" ht="15.9" hidden="false" customHeight="false" outlineLevel="0" collapsed="false">
      <c r="A56" s="24" t="n">
        <v>38200</v>
      </c>
      <c r="B56" s="25" t="n">
        <v>25.1455</v>
      </c>
      <c r="C56" s="26" t="n">
        <v>25.674</v>
      </c>
      <c r="D56" s="26" t="n">
        <f aca="false">(A56 * $C$297) + $C$298</f>
        <v>25.9278492687469</v>
      </c>
      <c r="E56" s="25" t="n">
        <v>-43.4864</v>
      </c>
      <c r="F56" s="26" t="n">
        <v>-45.4274</v>
      </c>
      <c r="G56" s="26" t="n">
        <f aca="false">(A56 * $F$297) + $F$298</f>
        <v>-45.5117747676171</v>
      </c>
      <c r="H56" s="29" t="n">
        <v>-18.34</v>
      </c>
      <c r="I56" s="26" t="n">
        <v>-19.7534</v>
      </c>
      <c r="J56" s="26" t="n">
        <f aca="false">(A56 * $I$297) + $I$298</f>
        <v>-19.5839282027774</v>
      </c>
    </row>
    <row r="57" customFormat="false" ht="15.9" hidden="false" customHeight="false" outlineLevel="0" collapsed="false">
      <c r="A57" s="24" t="n">
        <v>38231</v>
      </c>
      <c r="B57" s="25" t="n">
        <v>25.5941</v>
      </c>
      <c r="C57" s="26" t="n">
        <v>25.6732</v>
      </c>
      <c r="D57" s="26" t="n">
        <f aca="false">(A57 * $C$297) + $C$298</f>
        <v>25.92397666166</v>
      </c>
      <c r="E57" s="25" t="n">
        <v>-43.7773</v>
      </c>
      <c r="F57" s="26" t="n">
        <v>-45.4229</v>
      </c>
      <c r="G57" s="26" t="n">
        <f aca="false">(A57 * $F$297) + $F$298</f>
        <v>-45.5079105412112</v>
      </c>
      <c r="H57" s="29" t="n">
        <v>-18.18</v>
      </c>
      <c r="I57" s="26" t="n">
        <v>-19.7497</v>
      </c>
      <c r="J57" s="26" t="n">
        <f aca="false">(A57 * $I$297) + $I$298</f>
        <v>-19.5839365168721</v>
      </c>
    </row>
    <row r="58" customFormat="false" ht="15.9" hidden="false" customHeight="false" outlineLevel="0" collapsed="false">
      <c r="A58" s="24" t="n">
        <v>38261</v>
      </c>
      <c r="B58" s="25" t="n">
        <v>24.8629</v>
      </c>
      <c r="C58" s="26" t="n">
        <v>25.6775</v>
      </c>
      <c r="D58" s="26" t="n">
        <f aca="false">(A58 * $C$297) + $C$298</f>
        <v>25.9202289773824</v>
      </c>
      <c r="E58" s="25" t="n">
        <v>-46.283</v>
      </c>
      <c r="F58" s="26" t="n">
        <v>-45.4159</v>
      </c>
      <c r="G58" s="26" t="n">
        <f aca="false">(A58 * $F$297) + $F$298</f>
        <v>-45.5041709672699</v>
      </c>
      <c r="H58" s="29" t="n">
        <v>-21.42</v>
      </c>
      <c r="I58" s="26" t="n">
        <v>-19.7384</v>
      </c>
      <c r="J58" s="26" t="n">
        <f aca="false">(A58 * $I$297) + $I$298</f>
        <v>-19.5839445627703</v>
      </c>
    </row>
    <row r="59" customFormat="false" ht="15.9" hidden="false" customHeight="false" outlineLevel="0" collapsed="false">
      <c r="A59" s="24" t="n">
        <v>38292</v>
      </c>
      <c r="B59" s="25" t="n">
        <v>25.8439</v>
      </c>
      <c r="C59" s="26" t="n">
        <v>25.6875</v>
      </c>
      <c r="D59" s="26" t="n">
        <f aca="false">(A59 * $C$297) + $C$298</f>
        <v>25.9163563702955</v>
      </c>
      <c r="E59" s="25" t="n">
        <v>-48.9924</v>
      </c>
      <c r="F59" s="26" t="n">
        <v>-45.409</v>
      </c>
      <c r="G59" s="26" t="n">
        <f aca="false">(A59 * $F$297) + $F$298</f>
        <v>-45.500306740864</v>
      </c>
      <c r="H59" s="29" t="n">
        <v>-23.15</v>
      </c>
      <c r="I59" s="26" t="n">
        <v>-19.7215</v>
      </c>
      <c r="J59" s="26" t="n">
        <f aca="false">(A59 * $I$297) + $I$298</f>
        <v>-19.583952876865</v>
      </c>
    </row>
    <row r="60" customFormat="false" ht="15.9" hidden="false" customHeight="false" outlineLevel="0" collapsed="false">
      <c r="A60" s="24" t="n">
        <v>38322</v>
      </c>
      <c r="B60" s="25" t="n">
        <v>25.9197</v>
      </c>
      <c r="C60" s="26" t="n">
        <v>25.7035</v>
      </c>
      <c r="D60" s="26" t="n">
        <f aca="false">(A60 * $C$297) + $C$298</f>
        <v>25.9126086860179</v>
      </c>
      <c r="E60" s="25" t="n">
        <v>-50.1823</v>
      </c>
      <c r="F60" s="26" t="n">
        <v>-45.4035</v>
      </c>
      <c r="G60" s="26" t="n">
        <f aca="false">(A60 * $F$297) + $F$298</f>
        <v>-45.4965671669228</v>
      </c>
      <c r="H60" s="29" t="n">
        <v>-24.26</v>
      </c>
      <c r="I60" s="26" t="n">
        <v>-19.7</v>
      </c>
      <c r="J60" s="26" t="n">
        <f aca="false">(A60 * $I$297) + $I$298</f>
        <v>-19.5839609227632</v>
      </c>
    </row>
    <row r="61" customFormat="false" ht="15.9" hidden="false" customHeight="false" outlineLevel="0" collapsed="false">
      <c r="A61" s="24" t="n">
        <v>38353</v>
      </c>
      <c r="B61" s="25" t="n">
        <v>25.5508</v>
      </c>
      <c r="C61" s="26" t="n">
        <v>25.7256</v>
      </c>
      <c r="D61" s="26" t="n">
        <f aca="false">(A61 * $C$297) + $C$298</f>
        <v>25.908736078931</v>
      </c>
      <c r="E61" s="25" t="n">
        <v>-49.8085</v>
      </c>
      <c r="F61" s="26" t="n">
        <v>-45.4008</v>
      </c>
      <c r="G61" s="26" t="n">
        <f aca="false">(A61 * $F$297) + $F$298</f>
        <v>-45.4927029405169</v>
      </c>
      <c r="H61" s="29" t="n">
        <v>-24.26</v>
      </c>
      <c r="I61" s="26" t="n">
        <v>-19.6752</v>
      </c>
      <c r="J61" s="26" t="n">
        <f aca="false">(A61 * $I$297) + $I$298</f>
        <v>-19.5839692368579</v>
      </c>
    </row>
    <row r="62" customFormat="false" ht="15.9" hidden="false" customHeight="false" outlineLevel="0" collapsed="false">
      <c r="A62" s="24" t="n">
        <v>38384</v>
      </c>
      <c r="B62" s="25" t="n">
        <v>25.1783</v>
      </c>
      <c r="C62" s="26" t="n">
        <v>25.7516</v>
      </c>
      <c r="D62" s="26" t="n">
        <f aca="false">(A62 * $C$297) + $C$298</f>
        <v>25.9048634718442</v>
      </c>
      <c r="E62" s="25" t="n">
        <v>-47.8093</v>
      </c>
      <c r="F62" s="26" t="n">
        <v>-45.4021</v>
      </c>
      <c r="G62" s="26" t="n">
        <f aca="false">(A62 * $F$297) + $F$298</f>
        <v>-45.4888387141109</v>
      </c>
      <c r="H62" s="29" t="n">
        <v>-22.63</v>
      </c>
      <c r="I62" s="26" t="n">
        <v>-19.6504</v>
      </c>
      <c r="J62" s="26" t="n">
        <f aca="false">(A62 * $I$297) + $I$298</f>
        <v>-19.5839775509527</v>
      </c>
    </row>
    <row r="63" customFormat="false" ht="15.9" hidden="false" customHeight="false" outlineLevel="0" collapsed="false">
      <c r="A63" s="24" t="n">
        <v>38412</v>
      </c>
      <c r="B63" s="25" t="n">
        <v>25.9053</v>
      </c>
      <c r="C63" s="26" t="n">
        <v>25.7787</v>
      </c>
      <c r="D63" s="26" t="n">
        <f aca="false">(A63 * $C$297) + $C$298</f>
        <v>25.901365633185</v>
      </c>
      <c r="E63" s="25" t="n">
        <v>-44.5345</v>
      </c>
      <c r="F63" s="26" t="n">
        <v>-45.4049</v>
      </c>
      <c r="G63" s="26" t="n">
        <f aca="false">(A63 * $F$297) + $F$298</f>
        <v>-45.4853484450991</v>
      </c>
      <c r="H63" s="29" t="n">
        <v>-18.63</v>
      </c>
      <c r="I63" s="26" t="n">
        <v>-19.6262</v>
      </c>
      <c r="J63" s="26" t="n">
        <f aca="false">(A63 * $I$297) + $I$298</f>
        <v>-19.5839850604576</v>
      </c>
    </row>
    <row r="64" customFormat="false" ht="15.9" hidden="false" customHeight="false" outlineLevel="0" collapsed="false">
      <c r="A64" s="24" t="n">
        <v>38443</v>
      </c>
      <c r="B64" s="25" t="n">
        <v>26.2512</v>
      </c>
      <c r="C64" s="26" t="n">
        <v>25.8091</v>
      </c>
      <c r="D64" s="26" t="n">
        <f aca="false">(A64 * $C$297) + $C$298</f>
        <v>25.8974930260982</v>
      </c>
      <c r="E64" s="25" t="n">
        <v>-41.6337</v>
      </c>
      <c r="F64" s="26" t="n">
        <v>-45.4096</v>
      </c>
      <c r="G64" s="26" t="n">
        <f aca="false">(A64 * $F$297) + $F$298</f>
        <v>-45.4814842186932</v>
      </c>
      <c r="H64" s="29" t="n">
        <v>-15.38</v>
      </c>
      <c r="I64" s="26" t="n">
        <v>-19.6005</v>
      </c>
      <c r="J64" s="26" t="n">
        <f aca="false">(A64 * $I$297) + $I$298</f>
        <v>-19.5839933745523</v>
      </c>
    </row>
    <row r="65" customFormat="false" ht="15.9" hidden="false" customHeight="false" outlineLevel="0" collapsed="false">
      <c r="A65" s="24" t="n">
        <v>38473</v>
      </c>
      <c r="B65" s="25" t="n">
        <v>26.6562</v>
      </c>
      <c r="C65" s="26" t="n">
        <v>25.8451</v>
      </c>
      <c r="D65" s="26" t="n">
        <f aca="false">(A65 * $C$297) + $C$298</f>
        <v>25.8937453418205</v>
      </c>
      <c r="E65" s="25" t="n">
        <v>-41.2315</v>
      </c>
      <c r="F65" s="26" t="n">
        <v>-45.4143</v>
      </c>
      <c r="G65" s="26" t="n">
        <f aca="false">(A65 * $F$297) + $F$298</f>
        <v>-45.477744644752</v>
      </c>
      <c r="H65" s="29" t="n">
        <v>-14.58</v>
      </c>
      <c r="I65" s="26" t="n">
        <v>-19.5692</v>
      </c>
      <c r="J65" s="26" t="n">
        <f aca="false">(A65 * $I$297) + $I$298</f>
        <v>-19.5840014204505</v>
      </c>
    </row>
    <row r="66" customFormat="false" ht="15.9" hidden="false" customHeight="false" outlineLevel="0" collapsed="false">
      <c r="A66" s="24" t="n">
        <v>38504</v>
      </c>
      <c r="B66" s="25" t="n">
        <v>26.1377</v>
      </c>
      <c r="C66" s="26" t="n">
        <v>25.8854</v>
      </c>
      <c r="D66" s="26" t="n">
        <f aca="false">(A66 * $C$297) + $C$298</f>
        <v>25.8898727347337</v>
      </c>
      <c r="E66" s="25" t="n">
        <v>-43.363</v>
      </c>
      <c r="F66" s="26" t="n">
        <v>-45.4177</v>
      </c>
      <c r="G66" s="26" t="n">
        <f aca="false">(A66 * $F$297) + $F$298</f>
        <v>-45.473880418346</v>
      </c>
      <c r="H66" s="29" t="n">
        <v>-17.23</v>
      </c>
      <c r="I66" s="26" t="n">
        <v>-19.5323</v>
      </c>
      <c r="J66" s="26" t="n">
        <f aca="false">(A66 * $I$297) + $I$298</f>
        <v>-19.5840097345452</v>
      </c>
    </row>
    <row r="67" customFormat="false" ht="15.9" hidden="false" customHeight="false" outlineLevel="0" collapsed="false">
      <c r="A67" s="24" t="n">
        <v>38534</v>
      </c>
      <c r="B67" s="25" t="n">
        <v>25.7256</v>
      </c>
      <c r="C67" s="26" t="n">
        <v>25.9271</v>
      </c>
      <c r="D67" s="26" t="n">
        <f aca="false">(A67 * $C$297) + $C$298</f>
        <v>25.886125050456</v>
      </c>
      <c r="E67" s="25" t="n">
        <v>-43.9131</v>
      </c>
      <c r="F67" s="26" t="n">
        <v>-45.4218</v>
      </c>
      <c r="G67" s="26" t="n">
        <f aca="false">(A67 * $F$297) + $F$298</f>
        <v>-45.4701408444048</v>
      </c>
      <c r="H67" s="29" t="n">
        <v>-18.19</v>
      </c>
      <c r="I67" s="26" t="n">
        <v>-19.4947</v>
      </c>
      <c r="J67" s="26" t="n">
        <f aca="false">(A67 * $I$297) + $I$298</f>
        <v>-19.5840177804434</v>
      </c>
    </row>
    <row r="68" customFormat="false" ht="15.9" hidden="false" customHeight="false" outlineLevel="0" collapsed="false">
      <c r="A68" s="24" t="n">
        <v>38565</v>
      </c>
      <c r="B68" s="25" t="n">
        <v>25.562</v>
      </c>
      <c r="C68" s="26" t="n">
        <v>25.9661</v>
      </c>
      <c r="D68" s="26" t="n">
        <f aca="false">(A68 * $C$297) + $C$298</f>
        <v>25.8822524433692</v>
      </c>
      <c r="E68" s="25" t="n">
        <v>-43.8117</v>
      </c>
      <c r="F68" s="26" t="n">
        <v>-45.4269</v>
      </c>
      <c r="G68" s="26" t="n">
        <f aca="false">(A68 * $F$297) + $F$298</f>
        <v>-45.4662766179989</v>
      </c>
      <c r="H68" s="29" t="n">
        <v>-18.25</v>
      </c>
      <c r="I68" s="26" t="n">
        <v>-19.4608</v>
      </c>
      <c r="J68" s="26" t="n">
        <f aca="false">(A68 * $I$297) + $I$298</f>
        <v>-19.5840260945381</v>
      </c>
    </row>
    <row r="69" customFormat="false" ht="15.9" hidden="false" customHeight="false" outlineLevel="0" collapsed="false">
      <c r="A69" s="24" t="n">
        <v>38596</v>
      </c>
      <c r="B69" s="25" t="n">
        <v>25.5794</v>
      </c>
      <c r="C69" s="26" t="n">
        <v>25.9968</v>
      </c>
      <c r="D69" s="26" t="n">
        <f aca="false">(A69 * $C$297) + $C$298</f>
        <v>25.8783798362823</v>
      </c>
      <c r="E69" s="25" t="n">
        <v>-43.4929</v>
      </c>
      <c r="F69" s="26" t="n">
        <v>-45.4303</v>
      </c>
      <c r="G69" s="26" t="n">
        <f aca="false">(A69 * $F$297) + $F$298</f>
        <v>-45.4624123915929</v>
      </c>
      <c r="H69" s="29" t="n">
        <v>-17.91</v>
      </c>
      <c r="I69" s="26" t="n">
        <v>-19.4336</v>
      </c>
      <c r="J69" s="26" t="n">
        <f aca="false">(A69 * $I$297) + $I$298</f>
        <v>-19.5840344086329</v>
      </c>
    </row>
    <row r="70" customFormat="false" ht="15.9" hidden="false" customHeight="false" outlineLevel="0" collapsed="false">
      <c r="A70" s="24" t="n">
        <v>38626</v>
      </c>
      <c r="B70" s="25" t="n">
        <v>25.9328</v>
      </c>
      <c r="C70" s="26" t="n">
        <v>26.0163</v>
      </c>
      <c r="D70" s="26" t="n">
        <f aca="false">(A70 * $C$297) + $C$298</f>
        <v>25.8746321520047</v>
      </c>
      <c r="E70" s="25" t="n">
        <v>-46.7251</v>
      </c>
      <c r="F70" s="26" t="n">
        <v>-45.4301</v>
      </c>
      <c r="G70" s="26" t="n">
        <f aca="false">(A70 * $F$297) + $F$298</f>
        <v>-45.4586728176517</v>
      </c>
      <c r="H70" s="29" t="n">
        <v>-20.79</v>
      </c>
      <c r="I70" s="26" t="n">
        <v>-19.4137</v>
      </c>
      <c r="J70" s="26" t="n">
        <f aca="false">(A70 * $I$297) + $I$298</f>
        <v>-19.584042454531</v>
      </c>
    </row>
    <row r="71" customFormat="false" ht="15.9" hidden="false" customHeight="false" outlineLevel="0" collapsed="false">
      <c r="A71" s="24" t="n">
        <v>38657</v>
      </c>
      <c r="B71" s="25" t="n">
        <v>25.8956</v>
      </c>
      <c r="C71" s="26" t="n">
        <v>26.0234</v>
      </c>
      <c r="D71" s="26" t="n">
        <f aca="false">(A71 * $C$297) + $C$298</f>
        <v>25.8707595449178</v>
      </c>
      <c r="E71" s="25" t="n">
        <v>-48.5197</v>
      </c>
      <c r="F71" s="26" t="n">
        <v>-45.4237</v>
      </c>
      <c r="G71" s="26" t="n">
        <f aca="false">(A71 * $F$297) + $F$298</f>
        <v>-45.4548085912458</v>
      </c>
      <c r="H71" s="29" t="n">
        <v>-22.62</v>
      </c>
      <c r="I71" s="26" t="n">
        <v>-19.4003</v>
      </c>
      <c r="J71" s="26" t="n">
        <f aca="false">(A71 * $I$297) + $I$298</f>
        <v>-19.5840507686258</v>
      </c>
    </row>
    <row r="72" customFormat="false" ht="15.9" hidden="false" customHeight="false" outlineLevel="0" collapsed="false">
      <c r="A72" s="24" t="n">
        <v>38687</v>
      </c>
      <c r="B72" s="25" t="n">
        <v>25.9837</v>
      </c>
      <c r="C72" s="26" t="n">
        <v>26.0188</v>
      </c>
      <c r="D72" s="26" t="n">
        <f aca="false">(A72 * $C$297) + $C$298</f>
        <v>25.8670118606402</v>
      </c>
      <c r="E72" s="25" t="n">
        <v>-49.7293</v>
      </c>
      <c r="F72" s="26" t="n">
        <v>-45.4109</v>
      </c>
      <c r="G72" s="26" t="n">
        <f aca="false">(A72 * $F$297) + $F$298</f>
        <v>-45.4510690173045</v>
      </c>
      <c r="H72" s="29" t="n">
        <v>-23.75</v>
      </c>
      <c r="I72" s="26" t="n">
        <v>-19.3922</v>
      </c>
      <c r="J72" s="26" t="n">
        <f aca="false">(A72 * $I$297) + $I$298</f>
        <v>-19.5840588145239</v>
      </c>
    </row>
    <row r="73" customFormat="false" ht="15.9" hidden="false" customHeight="false" outlineLevel="0" collapsed="false">
      <c r="A73" s="24" t="n">
        <v>38718</v>
      </c>
      <c r="B73" s="25" t="n">
        <v>26.585</v>
      </c>
      <c r="C73" s="26" t="n">
        <v>26.007</v>
      </c>
      <c r="D73" s="26" t="n">
        <f aca="false">(A73 * $C$297) + $C$298</f>
        <v>25.8631392535533</v>
      </c>
      <c r="E73" s="25" t="n">
        <v>-50.3579</v>
      </c>
      <c r="F73" s="26" t="n">
        <v>-45.3951</v>
      </c>
      <c r="G73" s="26" t="n">
        <f aca="false">(A73 * $F$297) + $F$298</f>
        <v>-45.4472047908986</v>
      </c>
      <c r="H73" s="29" t="n">
        <v>-23.77</v>
      </c>
      <c r="I73" s="26" t="n">
        <v>-19.3881</v>
      </c>
      <c r="J73" s="26" t="n">
        <f aca="false">(A73 * $I$297) + $I$298</f>
        <v>-19.5840671286187</v>
      </c>
    </row>
    <row r="74" customFormat="false" ht="15.9" hidden="false" customHeight="false" outlineLevel="0" collapsed="false">
      <c r="A74" s="24" t="n">
        <v>38749</v>
      </c>
      <c r="B74" s="25" t="n">
        <v>26.1877</v>
      </c>
      <c r="C74" s="26" t="n">
        <v>25.9934</v>
      </c>
      <c r="D74" s="26" t="n">
        <f aca="false">(A74 * $C$297) + $C$298</f>
        <v>25.8592666464664</v>
      </c>
      <c r="E74" s="25" t="n">
        <v>-47.9679</v>
      </c>
      <c r="F74" s="26" t="n">
        <v>-45.3756</v>
      </c>
      <c r="G74" s="26" t="n">
        <f aca="false">(A74 * $F$297) + $F$298</f>
        <v>-45.4433405644927</v>
      </c>
      <c r="H74" s="29" t="n">
        <v>-21.78</v>
      </c>
      <c r="I74" s="26" t="n">
        <v>-19.3823</v>
      </c>
      <c r="J74" s="26" t="n">
        <f aca="false">(A74 * $I$297) + $I$298</f>
        <v>-19.5840754427134</v>
      </c>
    </row>
    <row r="75" customFormat="false" ht="15.9" hidden="false" customHeight="false" outlineLevel="0" collapsed="false">
      <c r="A75" s="24" t="n">
        <v>38777</v>
      </c>
      <c r="B75" s="25" t="n">
        <v>26.0067</v>
      </c>
      <c r="C75" s="26" t="n">
        <v>25.9803</v>
      </c>
      <c r="D75" s="26" t="n">
        <f aca="false">(A75 * $C$297) + $C$298</f>
        <v>25.8557688078073</v>
      </c>
      <c r="E75" s="25" t="n">
        <v>-44.4011</v>
      </c>
      <c r="F75" s="26" t="n">
        <v>-45.3534</v>
      </c>
      <c r="G75" s="26" t="n">
        <f aca="false">(A75 * $F$297) + $F$298</f>
        <v>-45.4398502954809</v>
      </c>
      <c r="H75" s="29" t="n">
        <v>-18.39</v>
      </c>
      <c r="I75" s="26" t="n">
        <v>-19.373</v>
      </c>
      <c r="J75" s="26" t="n">
        <f aca="false">(A75 * $I$297) + $I$298</f>
        <v>-19.5840829522184</v>
      </c>
    </row>
    <row r="76" customFormat="false" ht="15.9" hidden="false" customHeight="false" outlineLevel="0" collapsed="false">
      <c r="A76" s="24" t="n">
        <v>38808</v>
      </c>
      <c r="B76" s="25" t="n">
        <v>26.6878</v>
      </c>
      <c r="C76" s="26" t="n">
        <v>25.9662</v>
      </c>
      <c r="D76" s="26" t="n">
        <f aca="false">(A76 * $C$297) + $C$298</f>
        <v>25.8518962007204</v>
      </c>
      <c r="E76" s="25" t="n">
        <v>-41.7751</v>
      </c>
      <c r="F76" s="26" t="n">
        <v>-45.3305</v>
      </c>
      <c r="G76" s="26" t="n">
        <f aca="false">(A76 * $F$297) + $F$298</f>
        <v>-45.4359860690749</v>
      </c>
      <c r="H76" s="29" t="n">
        <v>-15.09</v>
      </c>
      <c r="I76" s="26" t="n">
        <v>-19.3643</v>
      </c>
      <c r="J76" s="26" t="n">
        <f aca="false">(A76 * $I$297) + $I$298</f>
        <v>-19.5840912663131</v>
      </c>
    </row>
    <row r="77" customFormat="false" ht="15.9" hidden="false" customHeight="false" outlineLevel="0" collapsed="false">
      <c r="A77" s="24" t="n">
        <v>38838</v>
      </c>
      <c r="B77" s="25" t="n">
        <v>26.3593</v>
      </c>
      <c r="C77" s="26" t="n">
        <v>25.9476</v>
      </c>
      <c r="D77" s="26" t="n">
        <f aca="false">(A77 * $C$297) + $C$298</f>
        <v>25.8481485164428</v>
      </c>
      <c r="E77" s="25" t="n">
        <v>-41.6884</v>
      </c>
      <c r="F77" s="26" t="n">
        <v>-45.3094</v>
      </c>
      <c r="G77" s="26" t="n">
        <f aca="false">(A77 * $F$297) + $F$298</f>
        <v>-45.4322464951337</v>
      </c>
      <c r="H77" s="29" t="n">
        <v>-15.33</v>
      </c>
      <c r="I77" s="26" t="n">
        <v>-19.3618</v>
      </c>
      <c r="J77" s="26" t="n">
        <f aca="false">(A77 * $I$297) + $I$298</f>
        <v>-19.5840993122113</v>
      </c>
    </row>
    <row r="78" customFormat="false" ht="15.9" hidden="false" customHeight="false" outlineLevel="0" collapsed="false">
      <c r="A78" s="24" t="n">
        <v>38869</v>
      </c>
      <c r="B78" s="25" t="n">
        <v>25.7035</v>
      </c>
      <c r="C78" s="26" t="n">
        <v>25.922</v>
      </c>
      <c r="D78" s="26" t="n">
        <f aca="false">(A78 * $C$297) + $C$298</f>
        <v>25.8442759093559</v>
      </c>
      <c r="E78" s="25" t="n">
        <v>-42.4988</v>
      </c>
      <c r="F78" s="26" t="n">
        <v>-45.2897</v>
      </c>
      <c r="G78" s="26" t="n">
        <f aca="false">(A78 * $F$297) + $F$298</f>
        <v>-45.4283822687278</v>
      </c>
      <c r="H78" s="29" t="n">
        <v>-16.8</v>
      </c>
      <c r="I78" s="26" t="n">
        <v>-19.3677</v>
      </c>
      <c r="J78" s="26" t="n">
        <f aca="false">(A78 * $I$297) + $I$298</f>
        <v>-19.584107626306</v>
      </c>
    </row>
    <row r="79" customFormat="false" ht="15.9" hidden="false" customHeight="false" outlineLevel="0" collapsed="false">
      <c r="A79" s="24" t="n">
        <v>38899</v>
      </c>
      <c r="B79" s="25" t="n">
        <v>25.3494</v>
      </c>
      <c r="C79" s="26" t="n">
        <v>25.8887</v>
      </c>
      <c r="D79" s="26" t="n">
        <f aca="false">(A79 * $C$297) + $C$298</f>
        <v>25.8405282250783</v>
      </c>
      <c r="E79" s="25" t="n">
        <v>-43.2812</v>
      </c>
      <c r="F79" s="26" t="n">
        <v>-45.2694</v>
      </c>
      <c r="G79" s="26" t="n">
        <f aca="false">(A79 * $F$297) + $F$298</f>
        <v>-45.4246426947866</v>
      </c>
      <c r="H79" s="29" t="n">
        <v>-17.93</v>
      </c>
      <c r="I79" s="26" t="n">
        <v>-19.3808</v>
      </c>
      <c r="J79" s="26" t="n">
        <f aca="false">(A79 * $I$297) + $I$298</f>
        <v>-19.5841156722042</v>
      </c>
    </row>
    <row r="80" customFormat="false" ht="15.9" hidden="false" customHeight="false" outlineLevel="0" collapsed="false">
      <c r="A80" s="24" t="n">
        <v>38930</v>
      </c>
      <c r="B80" s="25" t="n">
        <v>25.5553</v>
      </c>
      <c r="C80" s="26" t="n">
        <v>25.85</v>
      </c>
      <c r="D80" s="26" t="n">
        <f aca="false">(A80 * $C$297) + $C$298</f>
        <v>25.8366556179914</v>
      </c>
      <c r="E80" s="25" t="n">
        <v>-43.4042</v>
      </c>
      <c r="F80" s="26" t="n">
        <v>-45.2494</v>
      </c>
      <c r="G80" s="26" t="n">
        <f aca="false">(A80 * $F$297) + $F$298</f>
        <v>-45.4207784683806</v>
      </c>
      <c r="H80" s="29" t="n">
        <v>-17.85</v>
      </c>
      <c r="I80" s="26" t="n">
        <v>-19.3994</v>
      </c>
      <c r="J80" s="26" t="n">
        <f aca="false">(A80 * $I$297) + $I$298</f>
        <v>-19.5841239862989</v>
      </c>
    </row>
    <row r="81" customFormat="false" ht="15.9" hidden="false" customHeight="false" outlineLevel="0" collapsed="false">
      <c r="A81" s="24" t="n">
        <v>38961</v>
      </c>
      <c r="B81" s="25" t="n">
        <v>25.4487</v>
      </c>
      <c r="C81" s="26" t="n">
        <v>25.8107</v>
      </c>
      <c r="D81" s="26" t="n">
        <f aca="false">(A81 * $C$297) + $C$298</f>
        <v>25.8327830109046</v>
      </c>
      <c r="E81" s="25" t="n">
        <v>-43.5741</v>
      </c>
      <c r="F81" s="26" t="n">
        <v>-45.233</v>
      </c>
      <c r="G81" s="26" t="n">
        <f aca="false">(A81 * $F$297) + $F$298</f>
        <v>-45.4169142419747</v>
      </c>
      <c r="H81" s="29" t="n">
        <v>-18.13</v>
      </c>
      <c r="I81" s="26" t="n">
        <v>-19.4223</v>
      </c>
      <c r="J81" s="26" t="n">
        <f aca="false">(A81 * $I$297) + $I$298</f>
        <v>-19.5841323003937</v>
      </c>
    </row>
    <row r="82" customFormat="false" ht="15.9" hidden="false" customHeight="false" outlineLevel="0" collapsed="false">
      <c r="A82" s="24" t="n">
        <v>38991</v>
      </c>
      <c r="B82" s="25" t="n">
        <v>25.9598</v>
      </c>
      <c r="C82" s="26" t="n">
        <v>25.7749</v>
      </c>
      <c r="D82" s="26" t="n">
        <f aca="false">(A82 * $C$297) + $C$298</f>
        <v>25.8290353266269</v>
      </c>
      <c r="E82" s="25" t="n">
        <v>-47.169</v>
      </c>
      <c r="F82" s="26" t="n">
        <v>-45.2234</v>
      </c>
      <c r="G82" s="26" t="n">
        <f aca="false">(A82 * $F$297) + $F$298</f>
        <v>-45.4131746680335</v>
      </c>
      <c r="H82" s="29" t="n">
        <v>-21.21</v>
      </c>
      <c r="I82" s="26" t="n">
        <v>-19.4485</v>
      </c>
      <c r="J82" s="26" t="n">
        <f aca="false">(A82 * $I$297) + $I$298</f>
        <v>-19.5841403462918</v>
      </c>
    </row>
    <row r="83" customFormat="false" ht="15.9" hidden="false" customHeight="false" outlineLevel="0" collapsed="false">
      <c r="A83" s="24" t="n">
        <v>39022</v>
      </c>
      <c r="B83" s="25" t="n">
        <v>25.6818</v>
      </c>
      <c r="C83" s="26" t="n">
        <v>25.7462</v>
      </c>
      <c r="D83" s="26" t="n">
        <f aca="false">(A83 * $C$297) + $C$298</f>
        <v>25.8251627195401</v>
      </c>
      <c r="E83" s="25" t="n">
        <v>-47.9034</v>
      </c>
      <c r="F83" s="26" t="n">
        <v>-45.2236</v>
      </c>
      <c r="G83" s="26" t="n">
        <f aca="false">(A83 * $F$297) + $F$298</f>
        <v>-45.4093104416275</v>
      </c>
      <c r="H83" s="29" t="n">
        <v>-22.22</v>
      </c>
      <c r="I83" s="26" t="n">
        <v>-19.4775</v>
      </c>
      <c r="J83" s="26" t="n">
        <f aca="false">(A83 * $I$297) + $I$298</f>
        <v>-19.5841486603866</v>
      </c>
    </row>
    <row r="84" customFormat="false" ht="15.9" hidden="false" customHeight="false" outlineLevel="0" collapsed="false">
      <c r="A84" s="24" t="n">
        <v>39052</v>
      </c>
      <c r="B84" s="25" t="n">
        <v>26.1209</v>
      </c>
      <c r="C84" s="26" t="n">
        <v>25.726</v>
      </c>
      <c r="D84" s="26" t="n">
        <f aca="false">(A84 * $C$297) + $C$298</f>
        <v>25.8214150352624</v>
      </c>
      <c r="E84" s="25" t="n">
        <v>-49.9582</v>
      </c>
      <c r="F84" s="26" t="n">
        <v>-45.2338</v>
      </c>
      <c r="G84" s="26" t="n">
        <f aca="false">(A84 * $F$297) + $F$298</f>
        <v>-45.4055708676863</v>
      </c>
      <c r="H84" s="29" t="n">
        <v>-23.84</v>
      </c>
      <c r="I84" s="26" t="n">
        <v>-19.5078</v>
      </c>
      <c r="J84" s="26" t="n">
        <f aca="false">(A84 * $I$297) + $I$298</f>
        <v>-19.5841567062847</v>
      </c>
    </row>
    <row r="85" customFormat="false" ht="15.9" hidden="false" customHeight="false" outlineLevel="0" collapsed="false">
      <c r="A85" s="24" t="n">
        <v>39083</v>
      </c>
      <c r="B85" s="25" t="n">
        <v>25.5463</v>
      </c>
      <c r="C85" s="26" t="n">
        <v>25.7115</v>
      </c>
      <c r="D85" s="26" t="n">
        <f aca="false">(A85 * $C$297) + $C$298</f>
        <v>25.8175424281756</v>
      </c>
      <c r="E85" s="25" t="n">
        <v>-49.9632</v>
      </c>
      <c r="F85" s="26" t="n">
        <v>-45.2494</v>
      </c>
      <c r="G85" s="26" t="n">
        <f aca="false">(A85 * $F$297) + $F$298</f>
        <v>-45.4017066412804</v>
      </c>
      <c r="H85" s="29" t="n">
        <v>-24.42</v>
      </c>
      <c r="I85" s="26" t="n">
        <v>-19.5379</v>
      </c>
      <c r="J85" s="26" t="n">
        <f aca="false">(A85 * $I$297) + $I$298</f>
        <v>-19.5841650203795</v>
      </c>
    </row>
    <row r="86" customFormat="false" ht="15.9" hidden="false" customHeight="false" outlineLevel="0" collapsed="false">
      <c r="A86" s="24" t="n">
        <v>39114</v>
      </c>
      <c r="B86" s="25" t="n">
        <v>25.2791</v>
      </c>
      <c r="C86" s="26" t="n">
        <v>25.6988</v>
      </c>
      <c r="D86" s="26" t="n">
        <f aca="false">(A86 * $C$297) + $C$298</f>
        <v>25.8136698210887</v>
      </c>
      <c r="E86" s="25" t="n">
        <v>-47.0522</v>
      </c>
      <c r="F86" s="26" t="n">
        <v>-45.2671</v>
      </c>
      <c r="G86" s="26" t="n">
        <f aca="false">(A86 * $F$297) + $F$298</f>
        <v>-45.3978424148744</v>
      </c>
      <c r="H86" s="29" t="n">
        <v>-21.77</v>
      </c>
      <c r="I86" s="26" t="n">
        <v>-19.5683</v>
      </c>
      <c r="J86" s="26" t="n">
        <f aca="false">(A86 * $I$297) + $I$298</f>
        <v>-19.5841733344742</v>
      </c>
    </row>
    <row r="87" customFormat="false" ht="15.9" hidden="false" customHeight="false" outlineLevel="0" collapsed="false">
      <c r="A87" s="24" t="n">
        <v>39142</v>
      </c>
      <c r="B87" s="25" t="n">
        <v>25.6543</v>
      </c>
      <c r="C87" s="26" t="n">
        <v>25.6857</v>
      </c>
      <c r="D87" s="26" t="n">
        <f aca="false">(A87 * $C$297) + $C$298</f>
        <v>25.8101719824296</v>
      </c>
      <c r="E87" s="25" t="n">
        <v>-44.1505</v>
      </c>
      <c r="F87" s="26" t="n">
        <v>-45.2869</v>
      </c>
      <c r="G87" s="26" t="n">
        <f aca="false">(A87 * $F$297) + $F$298</f>
        <v>-45.3943521458626</v>
      </c>
      <c r="H87" s="29" t="n">
        <v>-18.5</v>
      </c>
      <c r="I87" s="26" t="n">
        <v>-19.6012</v>
      </c>
      <c r="J87" s="26" t="n">
        <f aca="false">(A87 * $I$297) + $I$298</f>
        <v>-19.5841808439791</v>
      </c>
    </row>
    <row r="88" customFormat="false" ht="15.9" hidden="false" customHeight="false" outlineLevel="0" collapsed="false">
      <c r="A88" s="24" t="n">
        <v>39173</v>
      </c>
      <c r="B88" s="25" t="n">
        <v>25.8335</v>
      </c>
      <c r="C88" s="26" t="n">
        <v>25.6706</v>
      </c>
      <c r="D88" s="26" t="n">
        <f aca="false">(A88 * $C$297) + $C$298</f>
        <v>25.8062993753427</v>
      </c>
      <c r="E88" s="25" t="n">
        <v>-41.5099</v>
      </c>
      <c r="F88" s="26" t="n">
        <v>-45.3071</v>
      </c>
      <c r="G88" s="26" t="n">
        <f aca="false">(A88 * $F$297) + $F$298</f>
        <v>-45.3904879194567</v>
      </c>
      <c r="H88" s="29" t="n">
        <v>-15.68</v>
      </c>
      <c r="I88" s="26" t="n">
        <v>-19.6365</v>
      </c>
      <c r="J88" s="26" t="n">
        <f aca="false">(A88 * $I$297) + $I$298</f>
        <v>-19.5841891580739</v>
      </c>
    </row>
    <row r="89" customFormat="false" ht="15.9" hidden="false" customHeight="false" outlineLevel="0" collapsed="false">
      <c r="A89" s="24" t="n">
        <v>39203</v>
      </c>
      <c r="B89" s="25" t="n">
        <v>25.982</v>
      </c>
      <c r="C89" s="26" t="n">
        <v>25.6541</v>
      </c>
      <c r="D89" s="26" t="n">
        <f aca="false">(A89 * $C$297) + $C$298</f>
        <v>25.8025516910651</v>
      </c>
      <c r="E89" s="25" t="n">
        <v>-41.4751</v>
      </c>
      <c r="F89" s="26" t="n">
        <v>-45.3246</v>
      </c>
      <c r="G89" s="26" t="n">
        <f aca="false">(A89 * $F$297) + $F$298</f>
        <v>-45.3867483455155</v>
      </c>
      <c r="H89" s="29" t="n">
        <v>-15.49</v>
      </c>
      <c r="I89" s="26" t="n">
        <v>-19.6705</v>
      </c>
      <c r="J89" s="26" t="n">
        <f aca="false">(A89 * $I$297) + $I$298</f>
        <v>-19.584197203972</v>
      </c>
    </row>
    <row r="90" customFormat="false" ht="15.9" hidden="false" customHeight="false" outlineLevel="0" collapsed="false">
      <c r="A90" s="24" t="n">
        <v>39234</v>
      </c>
      <c r="B90" s="25" t="n">
        <v>26.1476</v>
      </c>
      <c r="C90" s="26" t="n">
        <v>25.6395</v>
      </c>
      <c r="D90" s="26" t="n">
        <f aca="false">(A90 * $C$297) + $C$298</f>
        <v>25.7986790839782</v>
      </c>
      <c r="E90" s="25" t="n">
        <v>-43.0236</v>
      </c>
      <c r="F90" s="26" t="n">
        <v>-45.3373</v>
      </c>
      <c r="G90" s="26" t="n">
        <f aca="false">(A90 * $F$297) + $F$298</f>
        <v>-45.3828841191096</v>
      </c>
      <c r="H90" s="29" t="n">
        <v>-16.88</v>
      </c>
      <c r="I90" s="26" t="n">
        <v>-19.6978</v>
      </c>
      <c r="J90" s="26" t="n">
        <f aca="false">(A90 * $I$297) + $I$298</f>
        <v>-19.5842055180668</v>
      </c>
    </row>
    <row r="91" customFormat="false" ht="15.9" hidden="false" customHeight="false" outlineLevel="0" collapsed="false">
      <c r="A91" s="24" t="n">
        <v>39264</v>
      </c>
      <c r="B91" s="25" t="n">
        <v>25.4809</v>
      </c>
      <c r="C91" s="26" t="n">
        <v>25.6303</v>
      </c>
      <c r="D91" s="26" t="n">
        <f aca="false">(A91 * $C$297) + $C$298</f>
        <v>25.7949313997006</v>
      </c>
      <c r="E91" s="25" t="n">
        <v>-43.6447</v>
      </c>
      <c r="F91" s="26" t="n">
        <v>-45.3441</v>
      </c>
      <c r="G91" s="26" t="n">
        <f aca="false">(A91 * $F$297) + $F$298</f>
        <v>-45.3791445451683</v>
      </c>
      <c r="H91" s="29" t="n">
        <v>-18.16</v>
      </c>
      <c r="I91" s="26" t="n">
        <v>-19.7138</v>
      </c>
      <c r="J91" s="26" t="n">
        <f aca="false">(A91 * $I$297) + $I$298</f>
        <v>-19.5842135639649</v>
      </c>
    </row>
    <row r="92" customFormat="false" ht="15.9" hidden="false" customHeight="false" outlineLevel="0" collapsed="false">
      <c r="A92" s="24" t="n">
        <v>39295</v>
      </c>
      <c r="B92" s="25" t="n">
        <v>25.4393</v>
      </c>
      <c r="C92" s="26" t="n">
        <v>25.6278</v>
      </c>
      <c r="D92" s="26" t="n">
        <f aca="false">(A92 * $C$297) + $C$298</f>
        <v>25.7910587926137</v>
      </c>
      <c r="E92" s="25" t="n">
        <v>-43.8699</v>
      </c>
      <c r="F92" s="26" t="n">
        <v>-45.3438</v>
      </c>
      <c r="G92" s="26" t="n">
        <f aca="false">(A92 * $F$297) + $F$298</f>
        <v>-45.3752803187624</v>
      </c>
      <c r="H92" s="29" t="n">
        <v>-18.43</v>
      </c>
      <c r="I92" s="26" t="n">
        <v>-19.716</v>
      </c>
      <c r="J92" s="26" t="n">
        <f aca="false">(A92 * $I$297) + $I$298</f>
        <v>-19.5842218780597</v>
      </c>
    </row>
    <row r="93" customFormat="false" ht="15.9" hidden="false" customHeight="false" outlineLevel="0" collapsed="false">
      <c r="A93" s="24" t="n">
        <v>39326</v>
      </c>
      <c r="B93" s="25" t="n">
        <v>25.1996</v>
      </c>
      <c r="C93" s="26" t="n">
        <v>25.632</v>
      </c>
      <c r="D93" s="26" t="n">
        <f aca="false">(A93 * $C$297) + $C$298</f>
        <v>25.7871861855268</v>
      </c>
      <c r="E93" s="25" t="n">
        <v>-44.2417</v>
      </c>
      <c r="F93" s="26" t="n">
        <v>-45.3347</v>
      </c>
      <c r="G93" s="26" t="n">
        <f aca="false">(A93 * $F$297) + $F$298</f>
        <v>-45.3714160923565</v>
      </c>
      <c r="H93" s="29" t="n">
        <v>-19.04</v>
      </c>
      <c r="I93" s="26" t="n">
        <v>-19.7028</v>
      </c>
      <c r="J93" s="26" t="n">
        <f aca="false">(A93 * $I$297) + $I$298</f>
        <v>-19.5842301921544</v>
      </c>
    </row>
    <row r="94" customFormat="false" ht="15.9" hidden="false" customHeight="false" outlineLevel="0" collapsed="false">
      <c r="A94" s="24" t="n">
        <v>39356</v>
      </c>
      <c r="B94" s="25" t="n">
        <v>25.5173</v>
      </c>
      <c r="C94" s="26" t="n">
        <v>25.6412</v>
      </c>
      <c r="D94" s="26" t="n">
        <f aca="false">(A94 * $C$297) + $C$298</f>
        <v>25.7834385012492</v>
      </c>
      <c r="E94" s="25" t="n">
        <v>-46.183</v>
      </c>
      <c r="F94" s="26" t="n">
        <v>-45.313</v>
      </c>
      <c r="G94" s="26" t="n">
        <f aca="false">(A94 * $F$297) + $F$298</f>
        <v>-45.3676765184152</v>
      </c>
      <c r="H94" s="29" t="n">
        <v>-20.67</v>
      </c>
      <c r="I94" s="26" t="n">
        <v>-19.6717</v>
      </c>
      <c r="J94" s="26" t="n">
        <f aca="false">(A94 * $I$297) + $I$298</f>
        <v>-19.5842382380526</v>
      </c>
    </row>
    <row r="95" customFormat="false" ht="15.9" hidden="false" customHeight="false" outlineLevel="0" collapsed="false">
      <c r="A95" s="24" t="n">
        <v>39387</v>
      </c>
      <c r="B95" s="25" t="n">
        <v>25.4167</v>
      </c>
      <c r="C95" s="26" t="n">
        <v>25.6538</v>
      </c>
      <c r="D95" s="26" t="n">
        <f aca="false">(A95 * $C$297) + $C$298</f>
        <v>25.7795658941623</v>
      </c>
      <c r="E95" s="25" t="n">
        <v>-48.876</v>
      </c>
      <c r="F95" s="26" t="n">
        <v>-45.28</v>
      </c>
      <c r="G95" s="26" t="n">
        <f aca="false">(A95 * $F$297) + $F$298</f>
        <v>-45.3638122920093</v>
      </c>
      <c r="H95" s="29" t="n">
        <v>-23.46</v>
      </c>
      <c r="I95" s="26" t="n">
        <v>-19.6262</v>
      </c>
      <c r="J95" s="26" t="n">
        <f aca="false">(A95 * $I$297) + $I$298</f>
        <v>-19.5842465521473</v>
      </c>
    </row>
    <row r="96" customFormat="false" ht="15.9" hidden="false" customHeight="false" outlineLevel="0" collapsed="false">
      <c r="A96" s="24" t="n">
        <v>39417</v>
      </c>
      <c r="B96" s="25" t="n">
        <v>25.6828</v>
      </c>
      <c r="C96" s="26" t="n">
        <v>25.6681</v>
      </c>
      <c r="D96" s="26" t="n">
        <f aca="false">(A96 * $C$297) + $C$298</f>
        <v>25.7758182098847</v>
      </c>
      <c r="E96" s="25" t="n">
        <v>-50.7989</v>
      </c>
      <c r="F96" s="26" t="n">
        <v>-45.2403</v>
      </c>
      <c r="G96" s="26" t="n">
        <f aca="false">(A96 * $F$297) + $F$298</f>
        <v>-45.3600727180681</v>
      </c>
      <c r="H96" s="29" t="n">
        <v>-25.12</v>
      </c>
      <c r="I96" s="26" t="n">
        <v>-19.5721</v>
      </c>
      <c r="J96" s="26" t="n">
        <f aca="false">(A96 * $I$297) + $I$298</f>
        <v>-19.5842545980455</v>
      </c>
    </row>
    <row r="97" customFormat="false" ht="15.9" hidden="false" customHeight="false" outlineLevel="0" collapsed="false">
      <c r="A97" s="24" t="n">
        <v>39448</v>
      </c>
      <c r="B97" s="25" t="n">
        <v>25.8067</v>
      </c>
      <c r="C97" s="26" t="n">
        <v>25.6848</v>
      </c>
      <c r="D97" s="26" t="n">
        <f aca="false">(A97 * $C$297) + $C$298</f>
        <v>25.7719456027978</v>
      </c>
      <c r="E97" s="25" t="n">
        <v>-50.1317</v>
      </c>
      <c r="F97" s="26" t="n">
        <v>-45.1979</v>
      </c>
      <c r="G97" s="26" t="n">
        <f aca="false">(A97 * $F$297) + $F$298</f>
        <v>-45.3562084916621</v>
      </c>
      <c r="H97" s="29" t="n">
        <v>-24.33</v>
      </c>
      <c r="I97" s="26" t="n">
        <v>-19.5131</v>
      </c>
      <c r="J97" s="26" t="n">
        <f aca="false">(A97 * $I$297) + $I$298</f>
        <v>-19.5842629121402</v>
      </c>
    </row>
    <row r="98" customFormat="false" ht="15.9" hidden="false" customHeight="false" outlineLevel="0" collapsed="false">
      <c r="A98" s="24" t="n">
        <v>39479</v>
      </c>
      <c r="B98" s="25" t="n">
        <v>25.3475</v>
      </c>
      <c r="C98" s="26" t="n">
        <v>25.7045</v>
      </c>
      <c r="D98" s="26" t="n">
        <f aca="false">(A98 * $C$297) + $C$298</f>
        <v>25.768072995711</v>
      </c>
      <c r="E98" s="25" t="n">
        <v>-47.2244</v>
      </c>
      <c r="F98" s="26" t="n">
        <v>-45.157</v>
      </c>
      <c r="G98" s="26" t="n">
        <f aca="false">(A98 * $F$297) + $F$298</f>
        <v>-45.3523442652562</v>
      </c>
      <c r="H98" s="29" t="n">
        <v>-21.88</v>
      </c>
      <c r="I98" s="26" t="n">
        <v>-19.4526</v>
      </c>
      <c r="J98" s="26" t="n">
        <f aca="false">(A98 * $I$297) + $I$298</f>
        <v>-19.584271226235</v>
      </c>
    </row>
    <row r="99" customFormat="false" ht="15.9" hidden="false" customHeight="false" outlineLevel="0" collapsed="false">
      <c r="A99" s="24" t="n">
        <v>39508</v>
      </c>
      <c r="B99" s="25" t="n">
        <v>25.6993</v>
      </c>
      <c r="C99" s="26" t="n">
        <v>25.727</v>
      </c>
      <c r="D99" s="26" t="n">
        <f aca="false">(A99 * $C$297) + $C$298</f>
        <v>25.7644502342426</v>
      </c>
      <c r="E99" s="25" t="n">
        <v>-43.3641</v>
      </c>
      <c r="F99" s="26" t="n">
        <v>-45.1182</v>
      </c>
      <c r="G99" s="26" t="n">
        <f aca="false">(A99 * $F$297) + $F$298</f>
        <v>-45.3487293437797</v>
      </c>
      <c r="H99" s="29" t="n">
        <v>-17.66</v>
      </c>
      <c r="I99" s="26" t="n">
        <v>-19.3913</v>
      </c>
      <c r="J99" s="26" t="n">
        <f aca="false">(A99 * $I$297) + $I$298</f>
        <v>-19.5842790039365</v>
      </c>
    </row>
    <row r="100" customFormat="false" ht="15.9" hidden="false" customHeight="false" outlineLevel="0" collapsed="false">
      <c r="A100" s="24" t="n">
        <v>39539</v>
      </c>
      <c r="B100" s="25" t="n">
        <v>26.0844</v>
      </c>
      <c r="C100" s="26" t="n">
        <v>25.7526</v>
      </c>
      <c r="D100" s="26" t="n">
        <f aca="false">(A100 * $C$297) + $C$298</f>
        <v>25.7605776271557</v>
      </c>
      <c r="E100" s="25" t="n">
        <v>-41.2496</v>
      </c>
      <c r="F100" s="26" t="n">
        <v>-45.0826</v>
      </c>
      <c r="G100" s="26" t="n">
        <f aca="false">(A100 * $F$297) + $F$298</f>
        <v>-45.3448651173738</v>
      </c>
      <c r="H100" s="29" t="n">
        <v>-15.17</v>
      </c>
      <c r="I100" s="26" t="n">
        <v>-19.3299</v>
      </c>
      <c r="J100" s="26" t="n">
        <f aca="false">(A100 * $I$297) + $I$298</f>
        <v>-19.5842873180313</v>
      </c>
    </row>
    <row r="101" customFormat="false" ht="15.9" hidden="false" customHeight="false" outlineLevel="0" collapsed="false">
      <c r="A101" s="24" t="n">
        <v>39569</v>
      </c>
      <c r="B101" s="25" t="n">
        <v>25.9196</v>
      </c>
      <c r="C101" s="26" t="n">
        <v>25.781</v>
      </c>
      <c r="D101" s="26" t="n">
        <f aca="false">(A101 * $C$297) + $C$298</f>
        <v>25.7568299428781</v>
      </c>
      <c r="E101" s="25" t="n">
        <v>-40.6134</v>
      </c>
      <c r="F101" s="26" t="n">
        <v>-45.0522</v>
      </c>
      <c r="G101" s="26" t="n">
        <f aca="false">(A101 * $F$297) + $F$298</f>
        <v>-45.3411255434325</v>
      </c>
      <c r="H101" s="29" t="n">
        <v>-14.69</v>
      </c>
      <c r="I101" s="26" t="n">
        <v>-19.2712</v>
      </c>
      <c r="J101" s="26" t="n">
        <f aca="false">(A101 * $I$297) + $I$298</f>
        <v>-19.5842953639294</v>
      </c>
    </row>
    <row r="102" customFormat="false" ht="15.9" hidden="false" customHeight="false" outlineLevel="0" collapsed="false">
      <c r="A102" s="24" t="n">
        <v>39600</v>
      </c>
      <c r="B102" s="25" t="n">
        <v>26.1268</v>
      </c>
      <c r="C102" s="26" t="n">
        <v>25.8102</v>
      </c>
      <c r="D102" s="26" t="n">
        <f aca="false">(A102 * $C$297) + $C$298</f>
        <v>25.7529573357912</v>
      </c>
      <c r="E102" s="25" t="n">
        <v>-42.4454</v>
      </c>
      <c r="F102" s="26" t="n">
        <v>-45.0295</v>
      </c>
      <c r="G102" s="26" t="n">
        <f aca="false">(A102 * $F$297) + $F$298</f>
        <v>-45.3372613170266</v>
      </c>
      <c r="H102" s="29" t="n">
        <v>-16.32</v>
      </c>
      <c r="I102" s="26" t="n">
        <v>-19.2193</v>
      </c>
      <c r="J102" s="26" t="n">
        <f aca="false">(A102 * $I$297) + $I$298</f>
        <v>-19.5843036780242</v>
      </c>
    </row>
    <row r="103" customFormat="false" ht="15.9" hidden="false" customHeight="false" outlineLevel="0" collapsed="false">
      <c r="A103" s="24" t="n">
        <v>39630</v>
      </c>
      <c r="B103" s="25" t="n">
        <v>25.9133</v>
      </c>
      <c r="C103" s="26" t="n">
        <v>25.8369</v>
      </c>
      <c r="D103" s="26" t="n">
        <f aca="false">(A103 * $C$297) + $C$298</f>
        <v>25.7492096515136</v>
      </c>
      <c r="E103" s="25" t="n">
        <v>-42.7133</v>
      </c>
      <c r="F103" s="26" t="n">
        <v>-45.0144</v>
      </c>
      <c r="G103" s="26" t="n">
        <f aca="false">(A103 * $F$297) + $F$298</f>
        <v>-45.3335217430854</v>
      </c>
      <c r="H103" s="29" t="n">
        <v>-16.8</v>
      </c>
      <c r="I103" s="26" t="n">
        <v>-19.1775</v>
      </c>
      <c r="J103" s="26" t="n">
        <f aca="false">(A103 * $I$297) + $I$298</f>
        <v>-19.5843117239223</v>
      </c>
    </row>
    <row r="104" customFormat="false" ht="15.9" hidden="false" customHeight="false" outlineLevel="0" collapsed="false">
      <c r="A104" s="24" t="n">
        <v>39661</v>
      </c>
      <c r="B104" s="25" t="n">
        <v>25.5875</v>
      </c>
      <c r="C104" s="26" t="n">
        <v>25.8584</v>
      </c>
      <c r="D104" s="26" t="n">
        <f aca="false">(A104 * $C$297) + $C$298</f>
        <v>25.7453370444267</v>
      </c>
      <c r="E104" s="25" t="n">
        <v>-42.8283</v>
      </c>
      <c r="F104" s="26" t="n">
        <v>-45.0027</v>
      </c>
      <c r="G104" s="26" t="n">
        <f aca="false">(A104 * $F$297) + $F$298</f>
        <v>-45.3296575166794</v>
      </c>
      <c r="H104" s="29" t="n">
        <v>-17.24</v>
      </c>
      <c r="I104" s="26" t="n">
        <v>-19.1442</v>
      </c>
      <c r="J104" s="26" t="n">
        <f aca="false">(A104 * $I$297) + $I$298</f>
        <v>-19.5843200380171</v>
      </c>
    </row>
    <row r="105" customFormat="false" ht="15.9" hidden="false" customHeight="false" outlineLevel="0" collapsed="false">
      <c r="A105" s="24" t="n">
        <v>39692</v>
      </c>
      <c r="B105" s="25" t="n">
        <v>25.803</v>
      </c>
      <c r="C105" s="26" t="n">
        <v>25.8747</v>
      </c>
      <c r="D105" s="26" t="n">
        <f aca="false">(A105 * $C$297) + $C$298</f>
        <v>25.7414644373398</v>
      </c>
      <c r="E105" s="25" t="n">
        <v>-44.5125</v>
      </c>
      <c r="F105" s="26" t="n">
        <v>-44.9925</v>
      </c>
      <c r="G105" s="26" t="n">
        <f aca="false">(A105 * $F$297) + $F$298</f>
        <v>-45.3257932902735</v>
      </c>
      <c r="H105" s="29" t="n">
        <v>-18.71</v>
      </c>
      <c r="I105" s="26" t="n">
        <v>-19.1177</v>
      </c>
      <c r="J105" s="26" t="n">
        <f aca="false">(A105 * $I$297) + $I$298</f>
        <v>-19.5843283521118</v>
      </c>
    </row>
    <row r="106" customFormat="false" ht="15.9" hidden="false" customHeight="false" outlineLevel="0" collapsed="false">
      <c r="A106" s="24" t="n">
        <v>39722</v>
      </c>
      <c r="B106" s="25" t="n">
        <v>25.8789</v>
      </c>
      <c r="C106" s="26" t="n">
        <v>25.8864</v>
      </c>
      <c r="D106" s="26" t="n">
        <f aca="false">(A106 * $C$297) + $C$298</f>
        <v>25.7377167530622</v>
      </c>
      <c r="E106" s="25" t="n">
        <v>-45.9882</v>
      </c>
      <c r="F106" s="26" t="n">
        <v>-44.9867</v>
      </c>
      <c r="G106" s="26" t="n">
        <f aca="false">(A106 * $F$297) + $F$298</f>
        <v>-45.3220537163323</v>
      </c>
      <c r="H106" s="29" t="n">
        <v>-20.11</v>
      </c>
      <c r="I106" s="26" t="n">
        <v>-19.1002</v>
      </c>
      <c r="J106" s="26" t="n">
        <f aca="false">(A106 * $I$297) + $I$298</f>
        <v>-19.58433639801</v>
      </c>
    </row>
    <row r="107" customFormat="false" ht="15.9" hidden="false" customHeight="false" outlineLevel="0" collapsed="false">
      <c r="A107" s="24" t="n">
        <v>39753</v>
      </c>
      <c r="B107" s="25" t="n">
        <v>25.8616</v>
      </c>
      <c r="C107" s="26" t="n">
        <v>25.8935</v>
      </c>
      <c r="D107" s="26" t="n">
        <f aca="false">(A107 * $C$297) + $C$298</f>
        <v>25.7338441459753</v>
      </c>
      <c r="E107" s="25" t="n">
        <v>-49.1114</v>
      </c>
      <c r="F107" s="26" t="n">
        <v>-44.9854</v>
      </c>
      <c r="G107" s="26" t="n">
        <f aca="false">(A107 * $F$297) + $F$298</f>
        <v>-45.3181894899264</v>
      </c>
      <c r="H107" s="29" t="n">
        <v>-23.25</v>
      </c>
      <c r="I107" s="26" t="n">
        <v>-19.0919</v>
      </c>
      <c r="J107" s="26" t="n">
        <f aca="false">(A107 * $I$297) + $I$298</f>
        <v>-19.5843447121047</v>
      </c>
    </row>
    <row r="108" customFormat="false" ht="15.9" hidden="false" customHeight="false" outlineLevel="0" collapsed="false">
      <c r="A108" s="24" t="n">
        <v>39783</v>
      </c>
      <c r="B108" s="25" t="n">
        <v>26.0033</v>
      </c>
      <c r="C108" s="26" t="n">
        <v>25.8957</v>
      </c>
      <c r="D108" s="26" t="n">
        <f aca="false">(A108 * $C$297) + $C$298</f>
        <v>25.7300964616977</v>
      </c>
      <c r="E108" s="25" t="n">
        <v>-49.5151</v>
      </c>
      <c r="F108" s="26" t="n">
        <v>-44.9881</v>
      </c>
      <c r="G108" s="26" t="n">
        <f aca="false">(A108 * $F$297) + $F$298</f>
        <v>-45.3144499159851</v>
      </c>
      <c r="H108" s="29" t="n">
        <v>-23.51</v>
      </c>
      <c r="I108" s="26" t="n">
        <v>-19.0924</v>
      </c>
      <c r="J108" s="26" t="n">
        <f aca="false">(A108 * $I$297) + $I$298</f>
        <v>-19.5843527580029</v>
      </c>
    </row>
    <row r="109" customFormat="false" ht="15.9" hidden="false" customHeight="false" outlineLevel="0" collapsed="false">
      <c r="A109" s="24" t="n">
        <v>39814</v>
      </c>
      <c r="B109" s="25" t="n">
        <v>25.9285</v>
      </c>
      <c r="C109" s="26" t="n">
        <v>25.8915</v>
      </c>
      <c r="D109" s="26" t="n">
        <f aca="false">(A109 * $C$297) + $C$298</f>
        <v>25.7262238546108</v>
      </c>
      <c r="E109" s="25" t="n">
        <v>-49.8075</v>
      </c>
      <c r="F109" s="26" t="n">
        <v>-44.9957</v>
      </c>
      <c r="G109" s="26" t="n">
        <f aca="false">(A109 * $F$297) + $F$298</f>
        <v>-45.3105856895792</v>
      </c>
      <c r="H109" s="29" t="n">
        <v>-23.88</v>
      </c>
      <c r="I109" s="26" t="n">
        <v>-19.1042</v>
      </c>
      <c r="J109" s="26" t="n">
        <f aca="false">(A109 * $I$297) + $I$298</f>
        <v>-19.5843610720976</v>
      </c>
    </row>
    <row r="110" customFormat="false" ht="15.9" hidden="false" customHeight="false" outlineLevel="0" collapsed="false">
      <c r="A110" s="24" t="n">
        <v>39845</v>
      </c>
      <c r="B110" s="25" t="n">
        <v>25.7478</v>
      </c>
      <c r="C110" s="26" t="n">
        <v>25.8818</v>
      </c>
      <c r="D110" s="26" t="n">
        <f aca="false">(A110 * $C$297) + $C$298</f>
        <v>25.722351247524</v>
      </c>
      <c r="E110" s="25" t="n">
        <v>-47.3268</v>
      </c>
      <c r="F110" s="26" t="n">
        <v>-45.0105</v>
      </c>
      <c r="G110" s="26" t="n">
        <f aca="false">(A110 * $F$297) + $F$298</f>
        <v>-45.3067214631733</v>
      </c>
      <c r="H110" s="29" t="n">
        <v>-21.58</v>
      </c>
      <c r="I110" s="26" t="n">
        <v>-19.1287</v>
      </c>
      <c r="J110" s="26" t="n">
        <f aca="false">(A110 * $I$297) + $I$298</f>
        <v>-19.5843693861924</v>
      </c>
    </row>
    <row r="111" customFormat="false" ht="15.9" hidden="false" customHeight="false" outlineLevel="0" collapsed="false">
      <c r="A111" s="24" t="n">
        <v>39873</v>
      </c>
      <c r="B111" s="25" t="n">
        <v>26.1944</v>
      </c>
      <c r="C111" s="26" t="n">
        <v>25.8687</v>
      </c>
      <c r="D111" s="26" t="n">
        <f aca="false">(A111 * $C$297) + $C$298</f>
        <v>25.7188534088649</v>
      </c>
      <c r="E111" s="25" t="n">
        <v>-44.0223</v>
      </c>
      <c r="F111" s="26" t="n">
        <v>-45.034</v>
      </c>
      <c r="G111" s="26" t="n">
        <f aca="false">(A111 * $F$297) + $F$298</f>
        <v>-45.3032311941615</v>
      </c>
      <c r="H111" s="29" t="n">
        <v>-17.83</v>
      </c>
      <c r="I111" s="26" t="n">
        <v>-19.1653</v>
      </c>
      <c r="J111" s="26" t="n">
        <f aca="false">(A111 * $I$297) + $I$298</f>
        <v>-19.5843768956973</v>
      </c>
    </row>
    <row r="112" customFormat="false" ht="15.9" hidden="false" customHeight="false" outlineLevel="0" collapsed="false">
      <c r="A112" s="24" t="n">
        <v>39904</v>
      </c>
      <c r="B112" s="25" t="n">
        <v>25.7706</v>
      </c>
      <c r="C112" s="26" t="n">
        <v>25.8532</v>
      </c>
      <c r="D112" s="26" t="n">
        <f aca="false">(A112 * $C$297) + $C$298</f>
        <v>25.714980801778</v>
      </c>
      <c r="E112" s="25" t="n">
        <v>-41.3369</v>
      </c>
      <c r="F112" s="26" t="n">
        <v>-45.066</v>
      </c>
      <c r="G112" s="26" t="n">
        <f aca="false">(A112 * $F$297) + $F$298</f>
        <v>-45.2993669677555</v>
      </c>
      <c r="H112" s="29" t="n">
        <v>-15.57</v>
      </c>
      <c r="I112" s="26" t="n">
        <v>-19.2128</v>
      </c>
      <c r="J112" s="26" t="n">
        <f aca="false">(A112 * $I$297) + $I$298</f>
        <v>-19.584385209792</v>
      </c>
    </row>
    <row r="113" customFormat="false" ht="15.9" hidden="false" customHeight="false" outlineLevel="0" collapsed="false">
      <c r="A113" s="24" t="n">
        <v>39934</v>
      </c>
      <c r="B113" s="25" t="n">
        <v>25.9897</v>
      </c>
      <c r="C113" s="26" t="n">
        <v>25.8364</v>
      </c>
      <c r="D113" s="26" t="n">
        <f aca="false">(A113 * $C$297) + $C$298</f>
        <v>25.7112331175004</v>
      </c>
      <c r="E113" s="25" t="n">
        <v>-40.3785</v>
      </c>
      <c r="F113" s="26" t="n">
        <v>-45.1047</v>
      </c>
      <c r="G113" s="26" t="n">
        <f aca="false">(A113 * $F$297) + $F$298</f>
        <v>-45.2956273938143</v>
      </c>
      <c r="H113" s="29" t="n">
        <v>-14.39</v>
      </c>
      <c r="I113" s="26" t="n">
        <v>-19.2683</v>
      </c>
      <c r="J113" s="26" t="n">
        <f aca="false">(A113 * $I$297) + $I$298</f>
        <v>-19.5843932556902</v>
      </c>
    </row>
    <row r="114" customFormat="false" ht="15.9" hidden="false" customHeight="false" outlineLevel="0" collapsed="false">
      <c r="A114" s="24" t="n">
        <v>39965</v>
      </c>
      <c r="B114" s="25" t="n">
        <v>26.2524</v>
      </c>
      <c r="C114" s="26" t="n">
        <v>25.8201</v>
      </c>
      <c r="D114" s="26" t="n">
        <f aca="false">(A114 * $C$297) + $C$298</f>
        <v>25.7073605104135</v>
      </c>
      <c r="E114" s="25" t="n">
        <v>-42.0472</v>
      </c>
      <c r="F114" s="26" t="n">
        <v>-45.1469</v>
      </c>
      <c r="G114" s="26" t="n">
        <f aca="false">(A114 * $F$297) + $F$298</f>
        <v>-45.2917631674084</v>
      </c>
      <c r="H114" s="29" t="n">
        <v>-15.79</v>
      </c>
      <c r="I114" s="26" t="n">
        <v>-19.3268</v>
      </c>
      <c r="J114" s="26" t="n">
        <f aca="false">(A114 * $I$297) + $I$298</f>
        <v>-19.5844015697849</v>
      </c>
    </row>
    <row r="115" customFormat="false" ht="15.9" hidden="false" customHeight="false" outlineLevel="0" collapsed="false">
      <c r="A115" s="24" t="n">
        <v>39995</v>
      </c>
      <c r="B115" s="25" t="n">
        <v>25.9606</v>
      </c>
      <c r="C115" s="26" t="n">
        <v>25.8062</v>
      </c>
      <c r="D115" s="26" t="n">
        <f aca="false">(A115 * $C$297) + $C$298</f>
        <v>25.7036128261359</v>
      </c>
      <c r="E115" s="25" t="n">
        <v>-43.2799</v>
      </c>
      <c r="F115" s="26" t="n">
        <v>-45.1919</v>
      </c>
      <c r="G115" s="26" t="n">
        <f aca="false">(A115 * $F$297) + $F$298</f>
        <v>-45.2880235934671</v>
      </c>
      <c r="H115" s="29" t="n">
        <v>-17.32</v>
      </c>
      <c r="I115" s="26" t="n">
        <v>-19.3857</v>
      </c>
      <c r="J115" s="26" t="n">
        <f aca="false">(A115 * $I$297) + $I$298</f>
        <v>-19.5844096156831</v>
      </c>
    </row>
    <row r="116" customFormat="false" ht="15.9" hidden="false" customHeight="false" outlineLevel="0" collapsed="false">
      <c r="A116" s="24" t="n">
        <v>40026</v>
      </c>
      <c r="B116" s="25" t="n">
        <v>25.3436</v>
      </c>
      <c r="C116" s="26" t="n">
        <v>25.7943</v>
      </c>
      <c r="D116" s="26" t="n">
        <f aca="false">(A116 * $C$297) + $C$298</f>
        <v>25.699740219049</v>
      </c>
      <c r="E116" s="25" t="n">
        <v>-42.6887</v>
      </c>
      <c r="F116" s="26" t="n">
        <v>-45.2428</v>
      </c>
      <c r="G116" s="26" t="n">
        <f aca="false">(A116 * $F$297) + $F$298</f>
        <v>-45.2841593670612</v>
      </c>
      <c r="H116" s="29" t="n">
        <v>-17.35</v>
      </c>
      <c r="I116" s="26" t="n">
        <v>-19.4485</v>
      </c>
      <c r="J116" s="26" t="n">
        <f aca="false">(A116 * $I$297) + $I$298</f>
        <v>-19.5844179297778</v>
      </c>
    </row>
    <row r="117" customFormat="false" ht="15.9" hidden="false" customHeight="false" outlineLevel="0" collapsed="false">
      <c r="A117" s="24" t="n">
        <v>40057</v>
      </c>
      <c r="B117" s="25" t="n">
        <v>25.5304</v>
      </c>
      <c r="C117" s="26" t="n">
        <v>25.7828</v>
      </c>
      <c r="D117" s="26" t="n">
        <f aca="false">(A117 * $C$297) + $C$298</f>
        <v>25.6958676119621</v>
      </c>
      <c r="E117" s="25" t="n">
        <v>-44.5115</v>
      </c>
      <c r="F117" s="26" t="n">
        <v>-45.3018</v>
      </c>
      <c r="G117" s="26" t="n">
        <f aca="false">(A117 * $F$297) + $F$298</f>
        <v>-45.2802951406553</v>
      </c>
      <c r="H117" s="29" t="n">
        <v>-18.98</v>
      </c>
      <c r="I117" s="26" t="n">
        <v>-19.519</v>
      </c>
      <c r="J117" s="26" t="n">
        <f aca="false">(A117 * $I$297) + $I$298</f>
        <v>-19.5844262438726</v>
      </c>
    </row>
    <row r="118" customFormat="false" ht="15.9" hidden="false" customHeight="false" outlineLevel="0" collapsed="false">
      <c r="A118" s="24" t="n">
        <v>40087</v>
      </c>
      <c r="B118" s="25" t="n">
        <v>25.3965</v>
      </c>
      <c r="C118" s="26" t="n">
        <v>25.7712</v>
      </c>
      <c r="D118" s="26" t="n">
        <f aca="false">(A118 * $C$297) + $C$298</f>
        <v>25.6921199276845</v>
      </c>
      <c r="E118" s="25" t="n">
        <v>-46.6632</v>
      </c>
      <c r="F118" s="26" t="n">
        <v>-45.3715</v>
      </c>
      <c r="G118" s="26" t="n">
        <f aca="false">(A118 * $F$297) + $F$298</f>
        <v>-45.276555566714</v>
      </c>
      <c r="H118" s="29" t="n">
        <v>-21.27</v>
      </c>
      <c r="I118" s="26" t="n">
        <v>-19.6003</v>
      </c>
      <c r="J118" s="26" t="n">
        <f aca="false">(A118 * $I$297) + $I$298</f>
        <v>-19.5844342897707</v>
      </c>
    </row>
    <row r="119" customFormat="false" ht="15.9" hidden="false" customHeight="false" outlineLevel="0" collapsed="false">
      <c r="A119" s="24" t="n">
        <v>40118</v>
      </c>
      <c r="B119" s="25" t="n">
        <v>25.6483</v>
      </c>
      <c r="C119" s="26" t="n">
        <v>25.7608</v>
      </c>
      <c r="D119" s="26" t="n">
        <f aca="false">(A119 * $C$297) + $C$298</f>
        <v>25.6882473205976</v>
      </c>
      <c r="E119" s="25" t="n">
        <v>-49.4913</v>
      </c>
      <c r="F119" s="26" t="n">
        <v>-45.4519</v>
      </c>
      <c r="G119" s="26" t="n">
        <f aca="false">(A119 * $F$297) + $F$298</f>
        <v>-45.2726913403081</v>
      </c>
      <c r="H119" s="29" t="n">
        <v>-23.84</v>
      </c>
      <c r="I119" s="26" t="n">
        <v>-19.6911</v>
      </c>
      <c r="J119" s="26" t="n">
        <f aca="false">(A119 * $I$297) + $I$298</f>
        <v>-19.5844426038655</v>
      </c>
    </row>
    <row r="120" customFormat="false" ht="15.9" hidden="false" customHeight="false" outlineLevel="0" collapsed="false">
      <c r="A120" s="24" t="n">
        <v>40148</v>
      </c>
      <c r="B120" s="25" t="n">
        <v>26.038</v>
      </c>
      <c r="C120" s="26" t="n">
        <v>25.7538</v>
      </c>
      <c r="D120" s="26" t="n">
        <f aca="false">(A120 * $C$297) + $C$298</f>
        <v>25.68449963632</v>
      </c>
      <c r="E120" s="25" t="n">
        <v>-50.4622</v>
      </c>
      <c r="F120" s="26" t="n">
        <v>-45.5416</v>
      </c>
      <c r="G120" s="26" t="n">
        <f aca="false">(A120 * $F$297) + $F$298</f>
        <v>-45.2689517663669</v>
      </c>
      <c r="H120" s="29" t="n">
        <v>-24.42</v>
      </c>
      <c r="I120" s="26" t="n">
        <v>-19.7878</v>
      </c>
      <c r="J120" s="26" t="n">
        <f aca="false">(A120 * $I$297) + $I$298</f>
        <v>-19.5844506497636</v>
      </c>
    </row>
    <row r="121" customFormat="false" ht="15.9" hidden="false" customHeight="false" outlineLevel="0" collapsed="false">
      <c r="A121" s="24" t="n">
        <v>40179</v>
      </c>
      <c r="B121" s="25" t="n">
        <v>25.5313</v>
      </c>
      <c r="C121" s="26" t="n">
        <v>25.7505</v>
      </c>
      <c r="D121" s="26" t="n">
        <f aca="false">(A121 * $C$297) + $C$298</f>
        <v>25.6806270292331</v>
      </c>
      <c r="E121" s="25" t="n">
        <v>-50.4138</v>
      </c>
      <c r="F121" s="26" t="n">
        <v>-45.6364</v>
      </c>
      <c r="G121" s="26" t="n">
        <f aca="false">(A121 * $F$297) + $F$298</f>
        <v>-45.265087539961</v>
      </c>
      <c r="H121" s="29" t="n">
        <v>-24.88</v>
      </c>
      <c r="I121" s="26" t="n">
        <v>-19.8859</v>
      </c>
      <c r="J121" s="26" t="n">
        <f aca="false">(A121 * $I$297) + $I$298</f>
        <v>-19.5844589638584</v>
      </c>
    </row>
    <row r="122" customFormat="false" ht="15.9" hidden="false" customHeight="false" outlineLevel="0" collapsed="false">
      <c r="A122" s="24" t="n">
        <v>40210</v>
      </c>
      <c r="B122" s="25" t="n">
        <v>25.6905</v>
      </c>
      <c r="C122" s="26" t="n">
        <v>25.7482</v>
      </c>
      <c r="D122" s="26" t="n">
        <f aca="false">(A122 * $C$297) + $C$298</f>
        <v>25.6767544221462</v>
      </c>
      <c r="E122" s="25" t="n">
        <v>-47.8868</v>
      </c>
      <c r="F122" s="26" t="n">
        <v>-45.7267</v>
      </c>
      <c r="G122" s="26" t="n">
        <f aca="false">(A122 * $F$297) + $F$298</f>
        <v>-45.261223313555</v>
      </c>
      <c r="H122" s="29" t="n">
        <v>-22.2</v>
      </c>
      <c r="I122" s="26" t="n">
        <v>-19.9785</v>
      </c>
      <c r="J122" s="26" t="n">
        <f aca="false">(A122 * $I$297) + $I$298</f>
        <v>-19.5844672779531</v>
      </c>
    </row>
    <row r="123" customFormat="false" ht="15.9" hidden="false" customHeight="false" outlineLevel="0" collapsed="false">
      <c r="A123" s="24" t="n">
        <v>40238</v>
      </c>
      <c r="B123" s="25" t="n">
        <v>25.7122</v>
      </c>
      <c r="C123" s="26" t="n">
        <v>25.7441</v>
      </c>
      <c r="D123" s="26" t="n">
        <f aca="false">(A123 * $C$297) + $C$298</f>
        <v>25.6732565834871</v>
      </c>
      <c r="E123" s="25" t="n">
        <v>-43.9774</v>
      </c>
      <c r="F123" s="26" t="n">
        <v>-45.8013</v>
      </c>
      <c r="G123" s="26" t="n">
        <f aca="false">(A123 * $F$297) + $F$298</f>
        <v>-45.2577330445432</v>
      </c>
      <c r="H123" s="29" t="n">
        <v>-18.27</v>
      </c>
      <c r="I123" s="26" t="n">
        <v>-20.0572</v>
      </c>
      <c r="J123" s="26" t="n">
        <f aca="false">(A123 * $I$297) + $I$298</f>
        <v>-19.5844747874581</v>
      </c>
    </row>
    <row r="124" customFormat="false" ht="15.9" hidden="false" customHeight="false" outlineLevel="0" collapsed="false">
      <c r="A124" s="24" t="n">
        <v>40269</v>
      </c>
      <c r="B124" s="25" t="n">
        <v>26.4076</v>
      </c>
      <c r="C124" s="26" t="n">
        <v>25.7391</v>
      </c>
      <c r="D124" s="26" t="n">
        <f aca="false">(A124 * $C$297) + $C$298</f>
        <v>25.6693839764002</v>
      </c>
      <c r="E124" s="25" t="n">
        <v>-41.7169</v>
      </c>
      <c r="F124" s="26" t="n">
        <v>-45.8542</v>
      </c>
      <c r="G124" s="26" t="n">
        <f aca="false">(A124 * $F$297) + $F$298</f>
        <v>-45.2538688181373</v>
      </c>
      <c r="H124" s="29" t="n">
        <v>-15.31</v>
      </c>
      <c r="I124" s="26" t="n">
        <v>-20.1151</v>
      </c>
      <c r="J124" s="26" t="n">
        <f aca="false">(A124 * $I$297) + $I$298</f>
        <v>-19.5844831015528</v>
      </c>
    </row>
    <row r="125" customFormat="false" ht="15.9" hidden="false" customHeight="false" outlineLevel="0" collapsed="false">
      <c r="A125" s="24" t="n">
        <v>40299</v>
      </c>
      <c r="B125" s="25" t="n">
        <v>25.9257</v>
      </c>
      <c r="C125" s="26" t="n">
        <v>25.7331</v>
      </c>
      <c r="D125" s="26" t="n">
        <f aca="false">(A125 * $C$297) + $C$298</f>
        <v>25.6656362921226</v>
      </c>
      <c r="E125" s="25" t="n">
        <v>-42.4964</v>
      </c>
      <c r="F125" s="26" t="n">
        <v>-45.8869</v>
      </c>
      <c r="G125" s="26" t="n">
        <f aca="false">(A125 * $F$297) + $F$298</f>
        <v>-45.2501292441961</v>
      </c>
      <c r="H125" s="29" t="n">
        <v>-16.57</v>
      </c>
      <c r="I125" s="26" t="n">
        <v>-20.1538</v>
      </c>
      <c r="J125" s="26" t="n">
        <f aca="false">(A125 * $I$297) + $I$298</f>
        <v>-19.584491147451</v>
      </c>
    </row>
    <row r="126" customFormat="false" ht="15.9" hidden="false" customHeight="false" outlineLevel="0" collapsed="false">
      <c r="A126" s="24" t="n">
        <v>40330</v>
      </c>
      <c r="B126" s="25" t="n">
        <v>25.7261</v>
      </c>
      <c r="C126" s="26" t="n">
        <v>25.7232</v>
      </c>
      <c r="D126" s="26" t="n">
        <f aca="false">(A126 * $C$297) + $C$298</f>
        <v>25.6617636850357</v>
      </c>
      <c r="E126" s="25" t="n">
        <v>-44.0549</v>
      </c>
      <c r="F126" s="26" t="n">
        <v>-45.9032</v>
      </c>
      <c r="G126" s="26" t="n">
        <f aca="false">(A126 * $F$297) + $F$298</f>
        <v>-45.2462650177901</v>
      </c>
      <c r="H126" s="29" t="n">
        <v>-18.33</v>
      </c>
      <c r="I126" s="26" t="n">
        <v>-20.18</v>
      </c>
      <c r="J126" s="26" t="n">
        <f aca="false">(A126 * $I$297) + $I$298</f>
        <v>-19.5844994615457</v>
      </c>
    </row>
    <row r="127" customFormat="false" ht="15.9" hidden="false" customHeight="false" outlineLevel="0" collapsed="false">
      <c r="A127" s="24" t="n">
        <v>40360</v>
      </c>
      <c r="B127" s="25" t="n">
        <v>25.83</v>
      </c>
      <c r="C127" s="26" t="n">
        <v>25.7089</v>
      </c>
      <c r="D127" s="26" t="n">
        <f aca="false">(A127 * $C$297) + $C$298</f>
        <v>25.6580160007581</v>
      </c>
      <c r="E127" s="25" t="n">
        <v>-44.6197</v>
      </c>
      <c r="F127" s="26" t="n">
        <v>-45.9068</v>
      </c>
      <c r="G127" s="26" t="n">
        <f aca="false">(A127 * $F$297) + $F$298</f>
        <v>-45.2425254438489</v>
      </c>
      <c r="H127" s="29" t="n">
        <v>-18.79</v>
      </c>
      <c r="I127" s="26" t="n">
        <v>-20.1979</v>
      </c>
      <c r="J127" s="26" t="n">
        <f aca="false">(A127 * $I$297) + $I$298</f>
        <v>-19.5845075074439</v>
      </c>
    </row>
    <row r="128" customFormat="false" ht="15.9" hidden="false" customHeight="false" outlineLevel="0" collapsed="false">
      <c r="A128" s="24" t="n">
        <v>40391</v>
      </c>
      <c r="B128" s="25" t="n">
        <v>25.3876</v>
      </c>
      <c r="C128" s="26" t="n">
        <v>25.6934</v>
      </c>
      <c r="D128" s="26" t="n">
        <f aca="false">(A128 * $C$297) + $C$298</f>
        <v>25.6541433936712</v>
      </c>
      <c r="E128" s="25" t="n">
        <v>-44.0922</v>
      </c>
      <c r="F128" s="26" t="n">
        <v>-45.903</v>
      </c>
      <c r="G128" s="26" t="n">
        <f aca="false">(A128 * $F$297) + $F$298</f>
        <v>-45.238661217443</v>
      </c>
      <c r="H128" s="29" t="n">
        <v>-18.7</v>
      </c>
      <c r="I128" s="26" t="n">
        <v>-20.2096</v>
      </c>
      <c r="J128" s="26" t="n">
        <f aca="false">(A128 * $I$297) + $I$298</f>
        <v>-19.5845158215386</v>
      </c>
    </row>
    <row r="129" customFormat="false" ht="15.9" hidden="false" customHeight="false" outlineLevel="0" collapsed="false">
      <c r="A129" s="24" t="n">
        <v>40422</v>
      </c>
      <c r="B129" s="25" t="n">
        <v>25.6068</v>
      </c>
      <c r="C129" s="26" t="n">
        <v>25.6803</v>
      </c>
      <c r="D129" s="26" t="n">
        <f aca="false">(A129 * $C$297) + $C$298</f>
        <v>25.6502707865844</v>
      </c>
      <c r="E129" s="25" t="n">
        <v>-44.8191</v>
      </c>
      <c r="F129" s="26" t="n">
        <v>-45.894</v>
      </c>
      <c r="G129" s="26" t="n">
        <f aca="false">(A129 * $F$297) + $F$298</f>
        <v>-45.234796991037</v>
      </c>
      <c r="H129" s="29" t="n">
        <v>-19.21</v>
      </c>
      <c r="I129" s="26" t="n">
        <v>-20.2137</v>
      </c>
      <c r="J129" s="26" t="n">
        <f aca="false">(A129 * $I$297) + $I$298</f>
        <v>-19.5845241356334</v>
      </c>
    </row>
    <row r="130" customFormat="false" ht="15.9" hidden="false" customHeight="false" outlineLevel="0" collapsed="false">
      <c r="A130" s="24" t="n">
        <v>40452</v>
      </c>
      <c r="B130" s="25" t="n">
        <v>25.7503</v>
      </c>
      <c r="C130" s="26" t="n">
        <v>25.6706</v>
      </c>
      <c r="D130" s="26" t="n">
        <f aca="false">(A130 * $C$297) + $C$298</f>
        <v>25.6465231023067</v>
      </c>
      <c r="E130" s="25" t="n">
        <v>-47.2503</v>
      </c>
      <c r="F130" s="26" t="n">
        <v>-45.8763</v>
      </c>
      <c r="G130" s="26" t="n">
        <f aca="false">(A130 * $F$297) + $F$298</f>
        <v>-45.2310574170958</v>
      </c>
      <c r="H130" s="29" t="n">
        <v>-21.5</v>
      </c>
      <c r="I130" s="26" t="n">
        <v>-20.2057</v>
      </c>
      <c r="J130" s="26" t="n">
        <f aca="false">(A130 * $I$297) + $I$298</f>
        <v>-19.5845321815315</v>
      </c>
    </row>
    <row r="131" customFormat="false" ht="15.9" hidden="false" customHeight="false" outlineLevel="0" collapsed="false">
      <c r="A131" s="24" t="n">
        <v>40483</v>
      </c>
      <c r="B131" s="25" t="n">
        <v>25.4258</v>
      </c>
      <c r="C131" s="26" t="n">
        <v>25.6618</v>
      </c>
      <c r="D131" s="26" t="n">
        <f aca="false">(A131 * $C$297) + $C$298</f>
        <v>25.6426504952199</v>
      </c>
      <c r="E131" s="25" t="n">
        <v>-49.31</v>
      </c>
      <c r="F131" s="26" t="n">
        <v>-45.8457</v>
      </c>
      <c r="G131" s="26" t="n">
        <f aca="false">(A131 * $F$297) + $F$298</f>
        <v>-45.2271931906899</v>
      </c>
      <c r="H131" s="29" t="n">
        <v>-23.88</v>
      </c>
      <c r="I131" s="26" t="n">
        <v>-20.1839</v>
      </c>
      <c r="J131" s="26" t="n">
        <f aca="false">(A131 * $I$297) + $I$298</f>
        <v>-19.5845404956263</v>
      </c>
    </row>
    <row r="132" customFormat="false" ht="15.9" hidden="false" customHeight="false" outlineLevel="0" collapsed="false">
      <c r="A132" s="24" t="n">
        <v>40513</v>
      </c>
      <c r="B132" s="25" t="n">
        <v>25.4431</v>
      </c>
      <c r="C132" s="26" t="n">
        <v>25.6504</v>
      </c>
      <c r="D132" s="26" t="n">
        <f aca="false">(A132 * $C$297) + $C$298</f>
        <v>25.6389028109423</v>
      </c>
      <c r="E132" s="25" t="n">
        <v>-50.513</v>
      </c>
      <c r="F132" s="26" t="n">
        <v>-45.7986</v>
      </c>
      <c r="G132" s="26" t="n">
        <f aca="false">(A132 * $F$297) + $F$298</f>
        <v>-45.2234536167487</v>
      </c>
      <c r="H132" s="29" t="n">
        <v>-25.07</v>
      </c>
      <c r="I132" s="26" t="n">
        <v>-20.1483</v>
      </c>
      <c r="J132" s="26" t="n">
        <f aca="false">(A132 * $I$297) + $I$298</f>
        <v>-19.5845485415244</v>
      </c>
    </row>
    <row r="133" customFormat="false" ht="15.9" hidden="false" customHeight="false" outlineLevel="0" collapsed="false">
      <c r="A133" s="24" t="n">
        <v>40544</v>
      </c>
      <c r="B133" s="25" t="n">
        <v>25.6349</v>
      </c>
      <c r="C133" s="26" t="n">
        <v>25.637</v>
      </c>
      <c r="D133" s="26" t="n">
        <f aca="false">(A133 * $C$297) + $C$298</f>
        <v>25.6350302038554</v>
      </c>
      <c r="E133" s="25" t="n">
        <v>-50.2893</v>
      </c>
      <c r="F133" s="26" t="n">
        <v>-45.7351</v>
      </c>
      <c r="G133" s="26" t="n">
        <f aca="false">(A133 * $F$297) + $F$298</f>
        <v>-45.2195893903427</v>
      </c>
      <c r="H133" s="29" t="n">
        <v>-24.65</v>
      </c>
      <c r="I133" s="26" t="n">
        <v>-20.0981</v>
      </c>
      <c r="J133" s="26" t="n">
        <f aca="false">(A133 * $I$297) + $I$298</f>
        <v>-19.5845568556192</v>
      </c>
    </row>
    <row r="134" customFormat="false" ht="15.9" hidden="false" customHeight="false" outlineLevel="0" collapsed="false">
      <c r="A134" s="24" t="n">
        <v>40575</v>
      </c>
      <c r="B134" s="25" t="n">
        <v>25.5019</v>
      </c>
      <c r="C134" s="26" t="n">
        <v>25.6228</v>
      </c>
      <c r="D134" s="26" t="n">
        <f aca="false">(A134 * $C$297) + $C$298</f>
        <v>25.6311575967685</v>
      </c>
      <c r="E134" s="25" t="n">
        <v>-47.675</v>
      </c>
      <c r="F134" s="26" t="n">
        <v>-45.6615</v>
      </c>
      <c r="G134" s="26" t="n">
        <f aca="false">(A134 * $F$297) + $F$298</f>
        <v>-45.2157251639368</v>
      </c>
      <c r="H134" s="29" t="n">
        <v>-22.17</v>
      </c>
      <c r="I134" s="26" t="n">
        <v>-20.0386</v>
      </c>
      <c r="J134" s="26" t="n">
        <f aca="false">(A134 * $I$297) + $I$298</f>
        <v>-19.5845651697139</v>
      </c>
    </row>
    <row r="135" customFormat="false" ht="15.9" hidden="false" customHeight="false" outlineLevel="0" collapsed="false">
      <c r="A135" s="24" t="n">
        <v>40603</v>
      </c>
      <c r="B135" s="25" t="n">
        <v>25.1337</v>
      </c>
      <c r="C135" s="26" t="n">
        <v>25.6082</v>
      </c>
      <c r="D135" s="26" t="n">
        <f aca="false">(A135 * $C$297) + $C$298</f>
        <v>25.6276597581094</v>
      </c>
      <c r="E135" s="25" t="n">
        <v>-43.8022</v>
      </c>
      <c r="F135" s="26" t="n">
        <v>-45.5896</v>
      </c>
      <c r="G135" s="26" t="n">
        <f aca="false">(A135 * $F$297) + $F$298</f>
        <v>-45.212234894925</v>
      </c>
      <c r="H135" s="29" t="n">
        <v>-18.67</v>
      </c>
      <c r="I135" s="26" t="n">
        <v>-19.9815</v>
      </c>
      <c r="J135" s="26" t="n">
        <f aca="false">(A135 * $I$297) + $I$298</f>
        <v>-19.5845726792188</v>
      </c>
    </row>
    <row r="136" customFormat="false" ht="15.9" hidden="false" customHeight="false" outlineLevel="0" collapsed="false">
      <c r="A136" s="24" t="n">
        <v>40634</v>
      </c>
      <c r="B136" s="25" t="n">
        <v>26.0152</v>
      </c>
      <c r="C136" s="26" t="n">
        <v>25.5931</v>
      </c>
      <c r="D136" s="26" t="n">
        <f aca="false">(A136 * $C$297) + $C$298</f>
        <v>25.6237871510225</v>
      </c>
      <c r="E136" s="25" t="n">
        <v>-41.8459</v>
      </c>
      <c r="F136" s="26" t="n">
        <v>-45.5256</v>
      </c>
      <c r="G136" s="26" t="n">
        <f aca="false">(A136 * $F$297) + $F$298</f>
        <v>-45.2083706685191</v>
      </c>
      <c r="H136" s="29" t="n">
        <v>-15.83</v>
      </c>
      <c r="I136" s="26" t="n">
        <v>-19.9325</v>
      </c>
      <c r="J136" s="26" t="n">
        <f aca="false">(A136 * $I$297) + $I$298</f>
        <v>-19.5845809933136</v>
      </c>
    </row>
    <row r="137" customFormat="false" ht="15.9" hidden="false" customHeight="false" outlineLevel="0" collapsed="false">
      <c r="A137" s="24" t="n">
        <v>40664</v>
      </c>
      <c r="B137" s="25" t="n">
        <v>26.439</v>
      </c>
      <c r="C137" s="26" t="n">
        <v>25.581</v>
      </c>
      <c r="D137" s="26" t="n">
        <f aca="false">(A137 * $C$297) + $C$298</f>
        <v>25.6200394667449</v>
      </c>
      <c r="E137" s="25" t="n">
        <v>-42.0532</v>
      </c>
      <c r="F137" s="26" t="n">
        <v>-45.4695</v>
      </c>
      <c r="G137" s="26" t="n">
        <f aca="false">(A137 * $F$297) + $F$298</f>
        <v>-45.2046310945778</v>
      </c>
      <c r="H137" s="29" t="n">
        <v>-15.61</v>
      </c>
      <c r="I137" s="26" t="n">
        <v>-19.8885</v>
      </c>
      <c r="J137" s="26" t="n">
        <f aca="false">(A137 * $I$297) + $I$298</f>
        <v>-19.5845890392117</v>
      </c>
    </row>
    <row r="138" customFormat="false" ht="15.9" hidden="false" customHeight="false" outlineLevel="0" collapsed="false">
      <c r="A138" s="24" t="n">
        <v>40695</v>
      </c>
      <c r="B138" s="25" t="n">
        <v>26.1579</v>
      </c>
      <c r="C138" s="26" t="n">
        <v>25.5766</v>
      </c>
      <c r="D138" s="26" t="n">
        <f aca="false">(A138 * $C$297) + $C$298</f>
        <v>25.616166859658</v>
      </c>
      <c r="E138" s="25" t="n">
        <v>-43.8411</v>
      </c>
      <c r="F138" s="26" t="n">
        <v>-45.4232</v>
      </c>
      <c r="G138" s="26" t="n">
        <f aca="false">(A138 * $F$297) + $F$298</f>
        <v>-45.2007668681719</v>
      </c>
      <c r="H138" s="29" t="n">
        <v>-17.68</v>
      </c>
      <c r="I138" s="26" t="n">
        <v>-19.8465</v>
      </c>
      <c r="J138" s="26" t="n">
        <f aca="false">(A138 * $I$297) + $I$298</f>
        <v>-19.5845973533065</v>
      </c>
    </row>
    <row r="139" customFormat="false" ht="15.9" hidden="false" customHeight="false" outlineLevel="0" collapsed="false">
      <c r="A139" s="24" t="n">
        <v>40725</v>
      </c>
      <c r="B139" s="25" t="n">
        <v>25.5014</v>
      </c>
      <c r="C139" s="26" t="n">
        <v>25.581</v>
      </c>
      <c r="D139" s="26" t="n">
        <f aca="false">(A139 * $C$297) + $C$298</f>
        <v>25.6124191753804</v>
      </c>
      <c r="E139" s="25" t="n">
        <v>-43.2334</v>
      </c>
      <c r="F139" s="26" t="n">
        <v>-45.3862</v>
      </c>
      <c r="G139" s="26" t="n">
        <f aca="false">(A139 * $F$297) + $F$298</f>
        <v>-45.1970272942307</v>
      </c>
      <c r="H139" s="29" t="n">
        <v>-17.73</v>
      </c>
      <c r="I139" s="26" t="n">
        <v>-19.8052</v>
      </c>
      <c r="J139" s="26" t="n">
        <f aca="false">(A139 * $I$297) + $I$298</f>
        <v>-19.5846053992046</v>
      </c>
    </row>
    <row r="140" customFormat="false" ht="15.9" hidden="false" customHeight="false" outlineLevel="0" collapsed="false">
      <c r="A140" s="24" t="n">
        <v>40756</v>
      </c>
      <c r="B140" s="25" t="n">
        <v>24.9096</v>
      </c>
      <c r="C140" s="26" t="n">
        <v>25.5906</v>
      </c>
      <c r="D140" s="26" t="n">
        <f aca="false">(A140 * $C$297) + $C$298</f>
        <v>25.6085465682935</v>
      </c>
      <c r="E140" s="25" t="n">
        <v>-43.0755</v>
      </c>
      <c r="F140" s="26" t="n">
        <v>-45.3535</v>
      </c>
      <c r="G140" s="26" t="n">
        <f aca="false">(A140 * $F$297) + $F$298</f>
        <v>-45.1931630678247</v>
      </c>
      <c r="H140" s="29" t="n">
        <v>-18.17</v>
      </c>
      <c r="I140" s="26" t="n">
        <v>-19.7629</v>
      </c>
      <c r="J140" s="26" t="n">
        <f aca="false">(A140 * $I$297) + $I$298</f>
        <v>-19.5846137132994</v>
      </c>
    </row>
    <row r="141" customFormat="false" ht="15.9" hidden="false" customHeight="false" outlineLevel="0" collapsed="false">
      <c r="A141" s="24" t="n">
        <v>40787</v>
      </c>
      <c r="B141" s="25" t="n">
        <v>24.768</v>
      </c>
      <c r="C141" s="26" t="n">
        <v>25.5997</v>
      </c>
      <c r="D141" s="26" t="n">
        <f aca="false">(A141 * $C$297) + $C$298</f>
        <v>25.6046739612066</v>
      </c>
      <c r="E141" s="25" t="n">
        <v>-43.6118</v>
      </c>
      <c r="F141" s="26" t="n">
        <v>-45.3202</v>
      </c>
      <c r="G141" s="26" t="n">
        <f aca="false">(A141 * $F$297) + $F$298</f>
        <v>-45.1892988414188</v>
      </c>
      <c r="H141" s="29" t="n">
        <v>-18.84</v>
      </c>
      <c r="I141" s="26" t="n">
        <v>-19.7205</v>
      </c>
      <c r="J141" s="26" t="n">
        <f aca="false">(A141 * $I$297) + $I$298</f>
        <v>-19.5846220273941</v>
      </c>
    </row>
    <row r="142" customFormat="false" ht="15.9" hidden="false" customHeight="false" outlineLevel="0" collapsed="false">
      <c r="A142" s="24" t="n">
        <v>40817</v>
      </c>
      <c r="B142" s="25" t="n">
        <v>25.6256</v>
      </c>
      <c r="C142" s="26" t="n">
        <v>25.6064</v>
      </c>
      <c r="D142" s="26" t="n">
        <f aca="false">(A142 * $C$297) + $C$298</f>
        <v>25.600926276929</v>
      </c>
      <c r="E142" s="25" t="n">
        <v>-45.8062</v>
      </c>
      <c r="F142" s="26" t="n">
        <v>-45.2855</v>
      </c>
      <c r="G142" s="26" t="n">
        <f aca="false">(A142 * $F$297) + $F$298</f>
        <v>-45.1855592674776</v>
      </c>
      <c r="H142" s="29" t="n">
        <v>-20.18</v>
      </c>
      <c r="I142" s="26" t="n">
        <v>-19.6791</v>
      </c>
      <c r="J142" s="26" t="n">
        <f aca="false">(A142 * $I$297) + $I$298</f>
        <v>-19.5846300732923</v>
      </c>
    </row>
    <row r="143" customFormat="false" ht="15.9" hidden="false" customHeight="false" outlineLevel="0" collapsed="false">
      <c r="A143" s="24" t="n">
        <v>40848</v>
      </c>
      <c r="B143" s="25" t="n">
        <v>25.7552</v>
      </c>
      <c r="C143" s="26" t="n">
        <v>25.6129</v>
      </c>
      <c r="D143" s="26" t="n">
        <f aca="false">(A143 * $C$297) + $C$298</f>
        <v>25.5970536698421</v>
      </c>
      <c r="E143" s="25" t="n">
        <v>-48.9064</v>
      </c>
      <c r="F143" s="26" t="n">
        <v>-45.254</v>
      </c>
      <c r="G143" s="26" t="n">
        <f aca="false">(A143 * $F$297) + $F$298</f>
        <v>-45.1816950410716</v>
      </c>
      <c r="H143" s="29" t="n">
        <v>-23.15</v>
      </c>
      <c r="I143" s="26" t="n">
        <v>-19.6411</v>
      </c>
      <c r="J143" s="26" t="n">
        <f aca="false">(A143 * $I$297) + $I$298</f>
        <v>-19.584638387387</v>
      </c>
    </row>
    <row r="144" customFormat="false" ht="15.9" hidden="false" customHeight="false" outlineLevel="0" collapsed="false">
      <c r="A144" s="24" t="n">
        <v>40878</v>
      </c>
      <c r="B144" s="25" t="n">
        <v>25.5399</v>
      </c>
      <c r="C144" s="26" t="n">
        <v>25.6205</v>
      </c>
      <c r="D144" s="26" t="n">
        <f aca="false">(A144 * $C$297) + $C$298</f>
        <v>25.5933059855645</v>
      </c>
      <c r="E144" s="25" t="n">
        <v>-51.222</v>
      </c>
      <c r="F144" s="26" t="n">
        <v>-45.2309</v>
      </c>
      <c r="G144" s="26" t="n">
        <f aca="false">(A144 * $F$297) + $F$298</f>
        <v>-45.1779554671304</v>
      </c>
      <c r="H144" s="29" t="n">
        <v>-25.68</v>
      </c>
      <c r="I144" s="26" t="n">
        <v>-19.6103</v>
      </c>
      <c r="J144" s="26" t="n">
        <f aca="false">(A144 * $I$297) + $I$298</f>
        <v>-19.5846464332852</v>
      </c>
    </row>
    <row r="145" customFormat="false" ht="15.9" hidden="false" customHeight="false" outlineLevel="0" collapsed="false">
      <c r="A145" s="24" t="n">
        <v>40909</v>
      </c>
      <c r="B145" s="25" t="n">
        <v>25.368</v>
      </c>
      <c r="C145" s="26" t="n">
        <v>25.629</v>
      </c>
      <c r="D145" s="26" t="n">
        <f aca="false">(A145 * $C$297) + $C$298</f>
        <v>25.5894333784776</v>
      </c>
      <c r="E145" s="25" t="n">
        <v>-49.4079</v>
      </c>
      <c r="F145" s="26" t="n">
        <v>-45.2174</v>
      </c>
      <c r="G145" s="26" t="n">
        <f aca="false">(A145 * $F$297) + $F$298</f>
        <v>-45.1740912407245</v>
      </c>
      <c r="H145" s="29" t="n">
        <v>-24.04</v>
      </c>
      <c r="I145" s="26" t="n">
        <v>-19.5884</v>
      </c>
      <c r="J145" s="26" t="n">
        <f aca="false">(A145 * $I$297) + $I$298</f>
        <v>-19.5846547473799</v>
      </c>
    </row>
    <row r="146" customFormat="false" ht="15.9" hidden="false" customHeight="false" outlineLevel="0" collapsed="false">
      <c r="A146" s="24" t="n">
        <v>40940</v>
      </c>
      <c r="B146" s="25" t="n">
        <v>25.5899</v>
      </c>
      <c r="C146" s="26" t="n">
        <v>25.6399</v>
      </c>
      <c r="D146" s="26" t="n">
        <f aca="false">(A146 * $C$297) + $C$298</f>
        <v>25.5855607713908</v>
      </c>
      <c r="E146" s="25" t="n">
        <v>-46.4168</v>
      </c>
      <c r="F146" s="26" t="n">
        <v>-45.2118</v>
      </c>
      <c r="G146" s="26" t="n">
        <f aca="false">(A146 * $F$297) + $F$298</f>
        <v>-45.1702270143186</v>
      </c>
      <c r="H146" s="29" t="n">
        <v>-20.83</v>
      </c>
      <c r="I146" s="26" t="n">
        <v>-19.5719</v>
      </c>
      <c r="J146" s="26" t="n">
        <f aca="false">(A146 * $I$297) + $I$298</f>
        <v>-19.5846630614747</v>
      </c>
    </row>
    <row r="147" customFormat="false" ht="15.9" hidden="false" customHeight="false" outlineLevel="0" collapsed="false">
      <c r="A147" s="24" t="n">
        <v>40969</v>
      </c>
      <c r="B147" s="25" t="n">
        <v>25.8483</v>
      </c>
      <c r="C147" s="26" t="n">
        <v>25.6565</v>
      </c>
      <c r="D147" s="26" t="n">
        <f aca="false">(A147 * $C$297) + $C$298</f>
        <v>25.5819380099224</v>
      </c>
      <c r="E147" s="25" t="n">
        <v>-44.1533</v>
      </c>
      <c r="F147" s="26" t="n">
        <v>-45.214</v>
      </c>
      <c r="G147" s="26" t="n">
        <f aca="false">(A147 * $F$297) + $F$298</f>
        <v>-45.166612092842</v>
      </c>
      <c r="H147" s="29" t="n">
        <v>-18.31</v>
      </c>
      <c r="I147" s="26" t="n">
        <v>-19.5575</v>
      </c>
      <c r="J147" s="26" t="n">
        <f aca="false">(A147 * $I$297) + $I$298</f>
        <v>-19.5846708391762</v>
      </c>
    </row>
    <row r="148" customFormat="false" ht="15.9" hidden="false" customHeight="false" outlineLevel="0" collapsed="false">
      <c r="A148" s="24" t="n">
        <v>41000</v>
      </c>
      <c r="B148" s="25" t="n">
        <v>26.298</v>
      </c>
      <c r="C148" s="26" t="n">
        <v>25.6774</v>
      </c>
      <c r="D148" s="26" t="n">
        <f aca="false">(A148 * $C$297) + $C$298</f>
        <v>25.5780654028355</v>
      </c>
      <c r="E148" s="25" t="n">
        <v>-42.051</v>
      </c>
      <c r="F148" s="26" t="n">
        <v>-45.2256</v>
      </c>
      <c r="G148" s="26" t="n">
        <f aca="false">(A148 * $F$297) + $F$298</f>
        <v>-45.1627478664361</v>
      </c>
      <c r="H148" s="29" t="n">
        <v>-15.75</v>
      </c>
      <c r="I148" s="26" t="n">
        <v>-19.5482</v>
      </c>
      <c r="J148" s="26" t="n">
        <f aca="false">(A148 * $I$297) + $I$298</f>
        <v>-19.584679153271</v>
      </c>
    </row>
    <row r="149" customFormat="false" ht="15.9" hidden="false" customHeight="false" outlineLevel="0" collapsed="false">
      <c r="A149" s="24" t="n">
        <v>41030</v>
      </c>
      <c r="B149" s="25" t="n">
        <v>26.0859</v>
      </c>
      <c r="C149" s="26" t="n">
        <v>25.6976</v>
      </c>
      <c r="D149" s="26" t="n">
        <f aca="false">(A149 * $C$297) + $C$298</f>
        <v>25.5743177185579</v>
      </c>
      <c r="E149" s="25" t="n">
        <v>-40.914</v>
      </c>
      <c r="F149" s="26" t="n">
        <v>-45.2431</v>
      </c>
      <c r="G149" s="26" t="n">
        <f aca="false">(A149 * $F$297) + $F$298</f>
        <v>-45.1590082924949</v>
      </c>
      <c r="H149" s="29" t="n">
        <v>-14.83</v>
      </c>
      <c r="I149" s="26" t="n">
        <v>-19.5455</v>
      </c>
      <c r="J149" s="26" t="n">
        <f aca="false">(A149 * $I$297) + $I$298</f>
        <v>-19.5846871991691</v>
      </c>
    </row>
    <row r="150" customFormat="false" ht="15.9" hidden="false" customHeight="false" outlineLevel="0" collapsed="false">
      <c r="A150" s="24" t="n">
        <v>41061</v>
      </c>
      <c r="B150" s="25" t="n">
        <v>25.5328</v>
      </c>
      <c r="C150" s="26" t="n">
        <v>25.7126</v>
      </c>
      <c r="D150" s="26" t="n">
        <f aca="false">(A150 * $C$297) + $C$298</f>
        <v>25.570445111471</v>
      </c>
      <c r="E150" s="25" t="n">
        <v>-42.8266</v>
      </c>
      <c r="F150" s="26" t="n">
        <v>-45.2605</v>
      </c>
      <c r="G150" s="26" t="n">
        <f aca="false">(A150 * $F$297) + $F$298</f>
        <v>-45.1551440660889</v>
      </c>
      <c r="H150" s="29" t="n">
        <v>-17.29</v>
      </c>
      <c r="I150" s="26" t="n">
        <v>-19.5479</v>
      </c>
      <c r="J150" s="26" t="n">
        <f aca="false">(A150 * $I$297) + $I$298</f>
        <v>-19.5846955132639</v>
      </c>
    </row>
    <row r="151" customFormat="false" ht="15.9" hidden="false" customHeight="false" outlineLevel="0" collapsed="false">
      <c r="A151" s="24" t="n">
        <v>41091</v>
      </c>
      <c r="B151" s="25" t="n">
        <v>25.8067</v>
      </c>
      <c r="C151" s="26" t="n">
        <v>25.7201</v>
      </c>
      <c r="D151" s="26" t="n">
        <f aca="false">(A151 * $C$297) + $C$298</f>
        <v>25.5666974271934</v>
      </c>
      <c r="E151" s="25" t="n">
        <v>-43.7171</v>
      </c>
      <c r="F151" s="26" t="n">
        <v>-45.2763</v>
      </c>
      <c r="G151" s="26" t="n">
        <f aca="false">(A151 * $F$297) + $F$298</f>
        <v>-45.1514044921477</v>
      </c>
      <c r="H151" s="29" t="n">
        <v>-17.91</v>
      </c>
      <c r="I151" s="26" t="n">
        <v>-19.5563</v>
      </c>
      <c r="J151" s="26" t="n">
        <f aca="false">(A151 * $I$297) + $I$298</f>
        <v>-19.584703559162</v>
      </c>
    </row>
    <row r="152" customFormat="false" ht="15.9" hidden="false" customHeight="false" outlineLevel="0" collapsed="false">
      <c r="A152" s="24" t="n">
        <v>41122</v>
      </c>
      <c r="B152" s="25" t="n">
        <v>25.5638</v>
      </c>
      <c r="C152" s="26" t="n">
        <v>25.7214</v>
      </c>
      <c r="D152" s="26" t="n">
        <f aca="false">(A152 * $C$297) + $C$298</f>
        <v>25.5628248201065</v>
      </c>
      <c r="E152" s="25" t="n">
        <v>-43.4951</v>
      </c>
      <c r="F152" s="26" t="n">
        <v>-45.2929</v>
      </c>
      <c r="G152" s="26" t="n">
        <f aca="false">(A152 * $F$297) + $F$298</f>
        <v>-45.1475402657418</v>
      </c>
      <c r="H152" s="29" t="n">
        <v>-17.93</v>
      </c>
      <c r="I152" s="26" t="n">
        <v>-19.5715</v>
      </c>
      <c r="J152" s="26" t="n">
        <f aca="false">(A152 * $I$297) + $I$298</f>
        <v>-19.5847118732568</v>
      </c>
    </row>
    <row r="153" customFormat="false" ht="15.9" hidden="false" customHeight="false" outlineLevel="0" collapsed="false">
      <c r="A153" s="24" t="n">
        <v>41153</v>
      </c>
      <c r="B153" s="25" t="n">
        <v>25.3917</v>
      </c>
      <c r="C153" s="26" t="n">
        <v>25.7203</v>
      </c>
      <c r="D153" s="26" t="n">
        <f aca="false">(A153 * $C$297) + $C$298</f>
        <v>25.5589522130197</v>
      </c>
      <c r="E153" s="25" t="n">
        <v>-44.2205</v>
      </c>
      <c r="F153" s="26" t="n">
        <v>-45.3143</v>
      </c>
      <c r="G153" s="26" t="n">
        <f aca="false">(A153 * $F$297) + $F$298</f>
        <v>-45.1436760393359</v>
      </c>
      <c r="H153" s="29" t="n">
        <v>-18.83</v>
      </c>
      <c r="I153" s="26" t="n">
        <v>-19.5941</v>
      </c>
      <c r="J153" s="26" t="n">
        <f aca="false">(A153 * $I$297) + $I$298</f>
        <v>-19.5847201873515</v>
      </c>
    </row>
    <row r="154" customFormat="false" ht="15.9" hidden="false" customHeight="false" outlineLevel="0" collapsed="false">
      <c r="A154" s="24" t="n">
        <v>41183</v>
      </c>
      <c r="B154" s="25" t="n">
        <v>25.3625</v>
      </c>
      <c r="C154" s="26" t="n">
        <v>25.7177</v>
      </c>
      <c r="D154" s="26" t="n">
        <f aca="false">(A154 * $C$297) + $C$298</f>
        <v>25.555204528742</v>
      </c>
      <c r="E154" s="25" t="n">
        <v>-45.8527</v>
      </c>
      <c r="F154" s="26" t="n">
        <v>-45.3428</v>
      </c>
      <c r="G154" s="26" t="n">
        <f aca="false">(A154 * $F$297) + $F$298</f>
        <v>-45.1399364653946</v>
      </c>
      <c r="H154" s="29" t="n">
        <v>-20.49</v>
      </c>
      <c r="I154" s="26" t="n">
        <v>-19.6251</v>
      </c>
      <c r="J154" s="26" t="n">
        <f aca="false">(A154 * $I$297) + $I$298</f>
        <v>-19.5847282332497</v>
      </c>
    </row>
    <row r="155" customFormat="false" ht="15.9" hidden="false" customHeight="false" outlineLevel="0" collapsed="false">
      <c r="A155" s="24" t="n">
        <v>41214</v>
      </c>
      <c r="B155" s="25" t="n">
        <v>26.1186</v>
      </c>
      <c r="C155" s="26" t="n">
        <v>25.7142</v>
      </c>
      <c r="D155" s="26" t="n">
        <f aca="false">(A155 * $C$297) + $C$298</f>
        <v>25.5513319216552</v>
      </c>
      <c r="E155" s="25" t="n">
        <v>-48.6633</v>
      </c>
      <c r="F155" s="26" t="n">
        <v>-45.3754</v>
      </c>
      <c r="G155" s="26" t="n">
        <f aca="false">(A155 * $F$297) + $F$298</f>
        <v>-45.1360722389887</v>
      </c>
      <c r="H155" s="29" t="n">
        <v>-22.54</v>
      </c>
      <c r="I155" s="26" t="n">
        <v>-19.6612</v>
      </c>
      <c r="J155" s="26" t="n">
        <f aca="false">(A155 * $I$297) + $I$298</f>
        <v>-19.5847365473444</v>
      </c>
    </row>
    <row r="156" customFormat="false" ht="15.9" hidden="false" customHeight="false" outlineLevel="0" collapsed="false">
      <c r="A156" s="24" t="n">
        <v>41244</v>
      </c>
      <c r="B156" s="25" t="n">
        <v>26.0559</v>
      </c>
      <c r="C156" s="26" t="n">
        <v>25.7116</v>
      </c>
      <c r="D156" s="26" t="n">
        <f aca="false">(A156 * $C$297) + $C$298</f>
        <v>25.5475842373775</v>
      </c>
      <c r="E156" s="25" t="n">
        <v>-50.1463</v>
      </c>
      <c r="F156" s="26" t="n">
        <v>-45.4083</v>
      </c>
      <c r="G156" s="26" t="n">
        <f aca="false">(A156 * $F$297) + $F$298</f>
        <v>-45.1323326650475</v>
      </c>
      <c r="H156" s="29" t="n">
        <v>-24.09</v>
      </c>
      <c r="I156" s="26" t="n">
        <v>-19.6967</v>
      </c>
      <c r="J156" s="26" t="n">
        <f aca="false">(A156 * $I$297) + $I$298</f>
        <v>-19.5847445932426</v>
      </c>
    </row>
    <row r="157" customFormat="false" ht="15.9" hidden="false" customHeight="false" outlineLevel="0" collapsed="false">
      <c r="A157" s="24" t="n">
        <v>41275</v>
      </c>
      <c r="B157" s="25" t="n">
        <v>25.3103</v>
      </c>
      <c r="C157" s="26" t="n">
        <v>25.7101</v>
      </c>
      <c r="D157" s="26" t="n">
        <f aca="false">(A157 * $C$297) + $C$298</f>
        <v>25.5437116302907</v>
      </c>
      <c r="E157" s="25" t="n">
        <v>-50.7078</v>
      </c>
      <c r="F157" s="26" t="n">
        <v>-45.4428</v>
      </c>
      <c r="G157" s="26" t="n">
        <f aca="false">(A157 * $F$297) + $F$298</f>
        <v>-45.1284684386415</v>
      </c>
      <c r="H157" s="29" t="n">
        <v>-25.4</v>
      </c>
      <c r="I157" s="26" t="n">
        <v>-19.7327</v>
      </c>
      <c r="J157" s="26" t="n">
        <f aca="false">(A157 * $I$297) + $I$298</f>
        <v>-19.5847529073373</v>
      </c>
    </row>
    <row r="158" customFormat="false" ht="15.9" hidden="false" customHeight="false" outlineLevel="0" collapsed="false">
      <c r="A158" s="24" t="n">
        <v>41306</v>
      </c>
      <c r="B158" s="25" t="n">
        <v>25.3987</v>
      </c>
      <c r="C158" s="26" t="n">
        <v>25.7079</v>
      </c>
      <c r="D158" s="26" t="n">
        <f aca="false">(A158 * $C$297) + $C$298</f>
        <v>25.5398390232038</v>
      </c>
      <c r="E158" s="25" t="n">
        <v>-47.3579</v>
      </c>
      <c r="F158" s="26" t="n">
        <v>-45.4785</v>
      </c>
      <c r="G158" s="26" t="n">
        <f aca="false">(A158 * $F$297) + $F$298</f>
        <v>-45.1246042122356</v>
      </c>
      <c r="H158" s="29" t="n">
        <v>-21.96</v>
      </c>
      <c r="I158" s="26" t="n">
        <v>-19.7705</v>
      </c>
      <c r="J158" s="26" t="n">
        <f aca="false">(A158 * $I$297) + $I$298</f>
        <v>-19.5847612214321</v>
      </c>
    </row>
    <row r="159" customFormat="false" ht="15.9" hidden="false" customHeight="false" outlineLevel="0" collapsed="false">
      <c r="A159" s="24" t="n">
        <v>41334</v>
      </c>
      <c r="B159" s="25" t="n">
        <v>25.8293</v>
      </c>
      <c r="C159" s="26" t="n">
        <v>25.7026</v>
      </c>
      <c r="D159" s="26" t="n">
        <f aca="false">(A159 * $C$297) + $C$298</f>
        <v>25.5363411845447</v>
      </c>
      <c r="E159" s="25" t="n">
        <v>-43.9492</v>
      </c>
      <c r="F159" s="26" t="n">
        <v>-45.5083</v>
      </c>
      <c r="G159" s="26" t="n">
        <f aca="false">(A159 * $F$297) + $F$298</f>
        <v>-45.1211139432238</v>
      </c>
      <c r="H159" s="29" t="n">
        <v>-18.12</v>
      </c>
      <c r="I159" s="26" t="n">
        <v>-19.8057</v>
      </c>
      <c r="J159" s="26" t="n">
        <f aca="false">(A159 * $I$297) + $I$298</f>
        <v>-19.584768730937</v>
      </c>
    </row>
    <row r="160" customFormat="false" ht="15.9" hidden="false" customHeight="false" outlineLevel="0" collapsed="false">
      <c r="A160" s="24" t="n">
        <v>41365</v>
      </c>
      <c r="B160" s="25" t="n">
        <v>25.7751</v>
      </c>
      <c r="C160" s="26" t="n">
        <v>25.6937</v>
      </c>
      <c r="D160" s="26" t="n">
        <f aca="false">(A160 * $C$297) + $C$298</f>
        <v>25.5324685774578</v>
      </c>
      <c r="E160" s="25" t="n">
        <v>-41.9133</v>
      </c>
      <c r="F160" s="26" t="n">
        <v>-45.5272</v>
      </c>
      <c r="G160" s="26" t="n">
        <f aca="false">(A160 * $F$297) + $F$298</f>
        <v>-45.1172497168179</v>
      </c>
      <c r="H160" s="29" t="n">
        <v>-16.14</v>
      </c>
      <c r="I160" s="26" t="n">
        <v>-19.8334</v>
      </c>
      <c r="J160" s="26" t="n">
        <f aca="false">(A160 * $I$297) + $I$298</f>
        <v>-19.5847770450317</v>
      </c>
    </row>
    <row r="161" customFormat="false" ht="15.9" hidden="false" customHeight="false" outlineLevel="0" collapsed="false">
      <c r="A161" s="24" t="n">
        <v>41395</v>
      </c>
      <c r="B161" s="25" t="n">
        <v>26.2052</v>
      </c>
      <c r="C161" s="26" t="n">
        <v>25.6826</v>
      </c>
      <c r="D161" s="26" t="n">
        <f aca="false">(A161 * $C$297) + $C$298</f>
        <v>25.5287208931802</v>
      </c>
      <c r="E161" s="25" t="n">
        <v>-41.8859</v>
      </c>
      <c r="F161" s="26" t="n">
        <v>-45.5361</v>
      </c>
      <c r="G161" s="26" t="n">
        <f aca="false">(A161 * $F$297) + $F$298</f>
        <v>-45.1135101428766</v>
      </c>
      <c r="H161" s="29" t="n">
        <v>-15.68</v>
      </c>
      <c r="I161" s="26" t="n">
        <v>-19.8535</v>
      </c>
      <c r="J161" s="26" t="n">
        <f aca="false">(A161 * $I$297) + $I$298</f>
        <v>-19.5847850909299</v>
      </c>
    </row>
    <row r="162" customFormat="false" ht="15.9" hidden="false" customHeight="false" outlineLevel="0" collapsed="false">
      <c r="A162" s="24" t="n">
        <v>41426</v>
      </c>
      <c r="B162" s="25" t="n">
        <v>26.0658</v>
      </c>
      <c r="C162" s="26" t="n">
        <v>25.6709</v>
      </c>
      <c r="D162" s="26" t="n">
        <f aca="false">(A162 * $C$297) + $C$298</f>
        <v>25.5248482860933</v>
      </c>
      <c r="E162" s="25" t="n">
        <v>-43.7185</v>
      </c>
      <c r="F162" s="26" t="n">
        <v>-45.5373</v>
      </c>
      <c r="G162" s="26" t="n">
        <f aca="false">(A162 * $F$297) + $F$298</f>
        <v>-45.1096459164707</v>
      </c>
      <c r="H162" s="29" t="n">
        <v>-17.65</v>
      </c>
      <c r="I162" s="26" t="n">
        <v>-19.8664</v>
      </c>
      <c r="J162" s="26" t="n">
        <f aca="false">(A162 * $I$297) + $I$298</f>
        <v>-19.5847934050246</v>
      </c>
    </row>
    <row r="163" customFormat="false" ht="15.9" hidden="false" customHeight="false" outlineLevel="0" collapsed="false">
      <c r="A163" s="24" t="n">
        <v>41456</v>
      </c>
      <c r="B163" s="25" t="n">
        <v>25.7351</v>
      </c>
      <c r="C163" s="26" t="n">
        <v>25.6603</v>
      </c>
      <c r="D163" s="26" t="n">
        <f aca="false">(A163 * $C$297) + $C$298</f>
        <v>25.5211006018157</v>
      </c>
      <c r="E163" s="25" t="n">
        <v>-44.1667</v>
      </c>
      <c r="F163" s="26" t="n">
        <v>-45.5317</v>
      </c>
      <c r="G163" s="26" t="n">
        <f aca="false">(A163 * $F$297) + $F$298</f>
        <v>-45.1059063425295</v>
      </c>
      <c r="H163" s="29" t="n">
        <v>-18.43</v>
      </c>
      <c r="I163" s="26" t="n">
        <v>-19.8714</v>
      </c>
      <c r="J163" s="26" t="n">
        <f aca="false">(A163 * $I$297) + $I$298</f>
        <v>-19.5848014509228</v>
      </c>
    </row>
    <row r="164" customFormat="false" ht="15.9" hidden="false" customHeight="false" outlineLevel="0" collapsed="false">
      <c r="A164" s="24" t="n">
        <v>41487</v>
      </c>
      <c r="B164" s="25" t="n">
        <v>24.992</v>
      </c>
      <c r="C164" s="26" t="n">
        <v>25.6516</v>
      </c>
      <c r="D164" s="26" t="n">
        <f aca="false">(A164 * $C$297) + $C$298</f>
        <v>25.5172279947288</v>
      </c>
      <c r="E164" s="25" t="n">
        <v>-43.1345</v>
      </c>
      <c r="F164" s="26" t="n">
        <v>-45.5199</v>
      </c>
      <c r="G164" s="26" t="n">
        <f aca="false">(A164 * $F$297) + $F$298</f>
        <v>-45.1020421161235</v>
      </c>
      <c r="H164" s="29" t="n">
        <v>-18.14</v>
      </c>
      <c r="I164" s="26" t="n">
        <v>-19.8684</v>
      </c>
      <c r="J164" s="26" t="n">
        <f aca="false">(A164 * $I$297) + $I$298</f>
        <v>-19.5848097650175</v>
      </c>
    </row>
    <row r="165" customFormat="false" ht="15.9" hidden="false" customHeight="false" outlineLevel="0" collapsed="false">
      <c r="A165" s="24" t="n">
        <v>41518</v>
      </c>
      <c r="B165" s="25" t="n">
        <v>25.6876</v>
      </c>
      <c r="C165" s="26" t="n">
        <v>25.6443</v>
      </c>
      <c r="D165" s="26" t="n">
        <f aca="false">(A165 * $C$297) + $C$298</f>
        <v>25.5133553876419</v>
      </c>
      <c r="E165" s="25" t="n">
        <v>-44.5759</v>
      </c>
      <c r="F165" s="26" t="n">
        <v>-45.5034</v>
      </c>
      <c r="G165" s="26" t="n">
        <f aca="false">(A165 * $F$297) + $F$298</f>
        <v>-45.0981778897176</v>
      </c>
      <c r="H165" s="29" t="n">
        <v>-18.89</v>
      </c>
      <c r="I165" s="26" t="n">
        <v>-19.8591</v>
      </c>
      <c r="J165" s="26" t="n">
        <f aca="false">(A165 * $I$297) + $I$298</f>
        <v>-19.5848180791123</v>
      </c>
    </row>
    <row r="166" customFormat="false" ht="15.9" hidden="false" customHeight="false" outlineLevel="0" collapsed="false">
      <c r="A166" s="24" t="n">
        <v>41548</v>
      </c>
      <c r="B166" s="25" t="n">
        <v>25.1114</v>
      </c>
      <c r="C166" s="26" t="n">
        <v>25.6379</v>
      </c>
      <c r="D166" s="26" t="n">
        <f aca="false">(A166 * $C$297) + $C$298</f>
        <v>25.5096077033643</v>
      </c>
      <c r="E166" s="25" t="n">
        <v>-46.5027</v>
      </c>
      <c r="F166" s="26" t="n">
        <v>-45.4848</v>
      </c>
      <c r="G166" s="26" t="n">
        <f aca="false">(A166 * $F$297) + $F$298</f>
        <v>-45.0944383157764</v>
      </c>
      <c r="H166" s="29" t="n">
        <v>-21.39</v>
      </c>
      <c r="I166" s="26" t="n">
        <v>-19.847</v>
      </c>
      <c r="J166" s="26" t="n">
        <f aca="false">(A166 * $I$297) + $I$298</f>
        <v>-19.5848261250104</v>
      </c>
    </row>
    <row r="167" customFormat="false" ht="15.9" hidden="false" customHeight="false" outlineLevel="0" collapsed="false">
      <c r="A167" s="24" t="n">
        <v>41579</v>
      </c>
      <c r="B167" s="25" t="n">
        <v>25.9451</v>
      </c>
      <c r="C167" s="26" t="n">
        <v>25.6302</v>
      </c>
      <c r="D167" s="26" t="n">
        <f aca="false">(A167 * $C$297) + $C$298</f>
        <v>25.5057350962774</v>
      </c>
      <c r="E167" s="25" t="n">
        <v>-48.8913</v>
      </c>
      <c r="F167" s="26" t="n">
        <v>-45.4649</v>
      </c>
      <c r="G167" s="26" t="n">
        <f aca="false">(A167 * $F$297) + $F$298</f>
        <v>-45.0905740893704</v>
      </c>
      <c r="H167" s="29" t="n">
        <v>-22.95</v>
      </c>
      <c r="I167" s="26" t="n">
        <v>-19.8347</v>
      </c>
      <c r="J167" s="26" t="n">
        <f aca="false">(A167 * $I$297) + $I$298</f>
        <v>-19.5848344391052</v>
      </c>
    </row>
    <row r="168" customFormat="false" ht="15.9" hidden="false" customHeight="false" outlineLevel="0" collapsed="false">
      <c r="A168" s="24" t="n">
        <v>41609</v>
      </c>
      <c r="B168" s="25" t="n">
        <v>25.674</v>
      </c>
      <c r="C168" s="26" t="n">
        <v>25.6203</v>
      </c>
      <c r="D168" s="26" t="n">
        <f aca="false">(A168 * $C$297) + $C$298</f>
        <v>25.5019874119998</v>
      </c>
      <c r="E168" s="25" t="n">
        <v>-50.006</v>
      </c>
      <c r="F168" s="26" t="n">
        <v>-45.4426</v>
      </c>
      <c r="G168" s="26" t="n">
        <f aca="false">(A168 * $F$297) + $F$298</f>
        <v>-45.0868345154292</v>
      </c>
      <c r="H168" s="29" t="n">
        <v>-24.33</v>
      </c>
      <c r="I168" s="26" t="n">
        <v>-19.8224</v>
      </c>
      <c r="J168" s="26" t="n">
        <f aca="false">(A168 * $I$297) + $I$298</f>
        <v>-19.5848424850033</v>
      </c>
    </row>
    <row r="169" customFormat="false" ht="15.9" hidden="false" customHeight="false" outlineLevel="0" collapsed="false">
      <c r="A169" s="24" t="n">
        <v>41640</v>
      </c>
      <c r="B169" s="25" t="n">
        <v>25.572</v>
      </c>
      <c r="C169" s="26" t="n">
        <v>25.6086</v>
      </c>
      <c r="D169" s="26" t="n">
        <f aca="false">(A169 * $C$297) + $C$298</f>
        <v>25.4981148049129</v>
      </c>
      <c r="E169" s="25" t="n">
        <v>-50.0545</v>
      </c>
      <c r="F169" s="26" t="n">
        <v>-45.4146</v>
      </c>
      <c r="G169" s="26" t="n">
        <f aca="false">(A169 * $F$297) + $F$298</f>
        <v>-45.0829702890233</v>
      </c>
      <c r="H169" s="29" t="n">
        <v>-24.48</v>
      </c>
      <c r="I169" s="26" t="n">
        <v>-19.806</v>
      </c>
      <c r="J169" s="26" t="n">
        <f aca="false">(A169 * $I$297) + $I$298</f>
        <v>-19.5848507990981</v>
      </c>
    </row>
    <row r="170" customFormat="false" ht="15.9" hidden="false" customHeight="false" outlineLevel="0" collapsed="false">
      <c r="A170" s="24" t="n">
        <v>41671</v>
      </c>
      <c r="B170" s="25" t="n">
        <v>25.3055</v>
      </c>
      <c r="C170" s="26" t="n">
        <v>25.5954</v>
      </c>
      <c r="D170" s="26" t="n">
        <f aca="false">(A170 * $C$297) + $C$298</f>
        <v>25.494242197826</v>
      </c>
      <c r="E170" s="25" t="n">
        <v>-47.1914</v>
      </c>
      <c r="F170" s="26" t="n">
        <v>-45.3805</v>
      </c>
      <c r="G170" s="26" t="n">
        <f aca="false">(A170 * $F$297) + $F$298</f>
        <v>-45.0791060626174</v>
      </c>
      <c r="H170" s="29" t="n">
        <v>-21.89</v>
      </c>
      <c r="I170" s="26" t="n">
        <v>-19.785</v>
      </c>
      <c r="J170" s="26" t="n">
        <f aca="false">(A170 * $I$297) + $I$298</f>
        <v>-19.5848591131928</v>
      </c>
    </row>
    <row r="171" customFormat="false" ht="15.9" hidden="false" customHeight="false" outlineLevel="0" collapsed="false">
      <c r="A171" s="24" t="n">
        <v>41699</v>
      </c>
      <c r="B171" s="25" t="n">
        <v>25.3303</v>
      </c>
      <c r="C171" s="26" t="n">
        <v>25.5808</v>
      </c>
      <c r="D171" s="26" t="n">
        <f aca="false">(A171 * $C$297) + $C$298</f>
        <v>25.4907443591669</v>
      </c>
      <c r="E171" s="25" t="n">
        <v>-43.9928</v>
      </c>
      <c r="F171" s="26" t="n">
        <v>-45.3441</v>
      </c>
      <c r="G171" s="26" t="n">
        <f aca="false">(A171 * $F$297) + $F$298</f>
        <v>-45.0756157936056</v>
      </c>
      <c r="H171" s="29" t="n">
        <v>-18.66</v>
      </c>
      <c r="I171" s="26" t="n">
        <v>-19.7633</v>
      </c>
      <c r="J171" s="26" t="n">
        <f aca="false">(A171 * $I$297) + $I$298</f>
        <v>-19.5848666226978</v>
      </c>
    </row>
    <row r="172" customFormat="false" ht="15.9" hidden="false" customHeight="false" outlineLevel="0" collapsed="false">
      <c r="A172" s="24" t="n">
        <v>41730</v>
      </c>
      <c r="B172" s="25" t="n">
        <v>26.0479</v>
      </c>
      <c r="C172" s="26" t="n">
        <v>25.5652</v>
      </c>
      <c r="D172" s="26" t="n">
        <f aca="false">(A172 * $C$297) + $C$298</f>
        <v>25.4868717520801</v>
      </c>
      <c r="E172" s="25" t="n">
        <v>-41.7094</v>
      </c>
      <c r="F172" s="26" t="n">
        <v>-45.309</v>
      </c>
      <c r="G172" s="26" t="n">
        <f aca="false">(A172 * $F$297) + $F$298</f>
        <v>-45.0717515671996</v>
      </c>
      <c r="H172" s="29" t="n">
        <v>-15.66</v>
      </c>
      <c r="I172" s="26" t="n">
        <v>-19.7439</v>
      </c>
      <c r="J172" s="26" t="n">
        <f aca="false">(A172 * $I$297) + $I$298</f>
        <v>-19.5848749367925</v>
      </c>
    </row>
    <row r="173" customFormat="false" ht="15.9" hidden="false" customHeight="false" outlineLevel="0" collapsed="false">
      <c r="A173" s="24" t="n">
        <v>41760</v>
      </c>
      <c r="B173" s="25" t="n">
        <v>26.4304</v>
      </c>
      <c r="C173" s="26" t="n">
        <v>25.5497</v>
      </c>
      <c r="D173" s="26" t="n">
        <f aca="false">(A173 * $C$297) + $C$298</f>
        <v>25.4831240678024</v>
      </c>
      <c r="E173" s="25" t="n">
        <v>-41.9139</v>
      </c>
      <c r="F173" s="26" t="n">
        <v>-45.2788</v>
      </c>
      <c r="G173" s="26" t="n">
        <f aca="false">(A173 * $F$297) + $F$298</f>
        <v>-45.0680119932584</v>
      </c>
      <c r="H173" s="29" t="n">
        <v>-15.48</v>
      </c>
      <c r="I173" s="26" t="n">
        <v>-19.7291</v>
      </c>
      <c r="J173" s="26" t="n">
        <f aca="false">(A173 * $I$297) + $I$298</f>
        <v>-19.5848829826907</v>
      </c>
    </row>
    <row r="174" customFormat="false" ht="15.9" hidden="false" customHeight="false" outlineLevel="0" collapsed="false">
      <c r="A174" s="24" t="n">
        <v>41791</v>
      </c>
      <c r="B174" s="25" t="n">
        <v>25.6641</v>
      </c>
      <c r="C174" s="26" t="n">
        <v>25.5356</v>
      </c>
      <c r="D174" s="26" t="n">
        <f aca="false">(A174 * $C$297) + $C$298</f>
        <v>25.4792514607156</v>
      </c>
      <c r="E174" s="25" t="n">
        <v>-43.389</v>
      </c>
      <c r="F174" s="26" t="n">
        <v>-45.2565</v>
      </c>
      <c r="G174" s="26" t="n">
        <f aca="false">(A174 * $F$297) + $F$298</f>
        <v>-45.0641477668525</v>
      </c>
      <c r="H174" s="29" t="n">
        <v>-17.72</v>
      </c>
      <c r="I174" s="26" t="n">
        <v>-19.721</v>
      </c>
      <c r="J174" s="26" t="n">
        <f aca="false">(A174 * $I$297) + $I$298</f>
        <v>-19.5848912967854</v>
      </c>
    </row>
    <row r="175" customFormat="false" ht="15.9" hidden="false" customHeight="false" outlineLevel="0" collapsed="false">
      <c r="A175" s="24" t="n">
        <v>41821</v>
      </c>
      <c r="B175" s="25" t="n">
        <v>25.2974</v>
      </c>
      <c r="C175" s="26" t="n">
        <v>25.5231</v>
      </c>
      <c r="D175" s="26" t="n">
        <f aca="false">(A175 * $C$297) + $C$298</f>
        <v>25.4755037764379</v>
      </c>
      <c r="E175" s="25" t="n">
        <v>-43.7724</v>
      </c>
      <c r="F175" s="26" t="n">
        <v>-45.2422</v>
      </c>
      <c r="G175" s="26" t="n">
        <f aca="false">(A175 * $F$297) + $F$298</f>
        <v>-45.0604081929112</v>
      </c>
      <c r="H175" s="29" t="n">
        <v>-18.48</v>
      </c>
      <c r="I175" s="26" t="n">
        <v>-19.7191</v>
      </c>
      <c r="J175" s="26" t="n">
        <f aca="false">(A175 * $I$297) + $I$298</f>
        <v>-19.5848993426836</v>
      </c>
    </row>
    <row r="176" customFormat="false" ht="15.9" hidden="false" customHeight="false" outlineLevel="0" collapsed="false">
      <c r="A176" s="24" t="n">
        <v>41852</v>
      </c>
      <c r="B176" s="25" t="n">
        <v>24.9974</v>
      </c>
      <c r="C176" s="26" t="n">
        <v>25.5132</v>
      </c>
      <c r="D176" s="26" t="n">
        <f aca="false">(A176 * $C$297) + $C$298</f>
        <v>25.4716311693511</v>
      </c>
      <c r="E176" s="25" t="n">
        <v>-42.5284</v>
      </c>
      <c r="F176" s="26" t="n">
        <v>-45.2327</v>
      </c>
      <c r="G176" s="26" t="n">
        <f aca="false">(A176 * $F$297) + $F$298</f>
        <v>-45.0565439665053</v>
      </c>
      <c r="H176" s="29" t="n">
        <v>-17.53</v>
      </c>
      <c r="I176" s="26" t="n">
        <v>-19.7195</v>
      </c>
      <c r="J176" s="26" t="n">
        <f aca="false">(A176 * $I$297) + $I$298</f>
        <v>-19.5849076567783</v>
      </c>
    </row>
    <row r="177" customFormat="false" ht="15.9" hidden="false" customHeight="false" outlineLevel="0" collapsed="false">
      <c r="A177" s="24" t="n">
        <v>41883</v>
      </c>
      <c r="B177" s="25" t="n">
        <v>25.3349</v>
      </c>
      <c r="C177" s="26" t="n">
        <v>25.5058</v>
      </c>
      <c r="D177" s="26" t="n">
        <f aca="false">(A177 * $C$297) + $C$298</f>
        <v>25.4677585622642</v>
      </c>
      <c r="E177" s="25" t="n">
        <v>-43.8299</v>
      </c>
      <c r="F177" s="26" t="n">
        <v>-45.2233</v>
      </c>
      <c r="G177" s="26" t="n">
        <f aca="false">(A177 * $F$297) + $F$298</f>
        <v>-45.0526797400994</v>
      </c>
      <c r="H177" s="29" t="n">
        <v>-18.5</v>
      </c>
      <c r="I177" s="26" t="n">
        <v>-19.7175</v>
      </c>
      <c r="J177" s="26" t="n">
        <f aca="false">(A177 * $I$297) + $I$298</f>
        <v>-19.5849159708731</v>
      </c>
    </row>
    <row r="178" customFormat="false" ht="15.9" hidden="false" customHeight="false" outlineLevel="0" collapsed="false">
      <c r="A178" s="24" t="n">
        <v>41913</v>
      </c>
      <c r="B178" s="25" t="n">
        <v>25.2651</v>
      </c>
      <c r="C178" s="26" t="n">
        <v>25.5008</v>
      </c>
      <c r="D178" s="26" t="n">
        <f aca="false">(A178 * $C$297) + $C$298</f>
        <v>25.4640108779866</v>
      </c>
      <c r="E178" s="25" t="n">
        <v>-45.7193</v>
      </c>
      <c r="F178" s="26" t="n">
        <v>-45.2084</v>
      </c>
      <c r="G178" s="26" t="n">
        <f aca="false">(A178 * $F$297) + $F$298</f>
        <v>-45.0489401661582</v>
      </c>
      <c r="H178" s="29" t="n">
        <v>-20.45</v>
      </c>
      <c r="I178" s="26" t="n">
        <v>-19.7076</v>
      </c>
      <c r="J178" s="26" t="n">
        <f aca="false">(A178 * $I$297) + $I$298</f>
        <v>-19.5849240167712</v>
      </c>
    </row>
    <row r="179" customFormat="false" ht="15.9" hidden="false" customHeight="false" outlineLevel="0" collapsed="false">
      <c r="A179" s="24" t="n">
        <v>41944</v>
      </c>
      <c r="B179" s="25" t="n">
        <v>25.5487</v>
      </c>
      <c r="C179" s="26" t="n">
        <v>25.4965</v>
      </c>
      <c r="D179" s="26" t="n">
        <f aca="false">(A179 * $C$297) + $C$298</f>
        <v>25.4601382708997</v>
      </c>
      <c r="E179" s="25" t="n">
        <v>-48.514</v>
      </c>
      <c r="F179" s="26" t="n">
        <v>-45.1842</v>
      </c>
      <c r="G179" s="26" t="n">
        <f aca="false">(A179 * $F$297) + $F$298</f>
        <v>-45.0450759397522</v>
      </c>
      <c r="H179" s="29" t="n">
        <v>-22.97</v>
      </c>
      <c r="I179" s="26" t="n">
        <v>-19.6877</v>
      </c>
      <c r="J179" s="26" t="n">
        <f aca="false">(A179 * $I$297) + $I$298</f>
        <v>-19.584932330866</v>
      </c>
    </row>
    <row r="180" customFormat="false" ht="15.9" hidden="false" customHeight="false" outlineLevel="0" collapsed="false">
      <c r="A180" s="24" t="n">
        <v>41974</v>
      </c>
      <c r="B180" s="25" t="n">
        <v>25.7947</v>
      </c>
      <c r="C180" s="26" t="n">
        <v>25.4916</v>
      </c>
      <c r="D180" s="26" t="n">
        <f aca="false">(A180 * $C$297) + $C$298</f>
        <v>25.4563905866221</v>
      </c>
      <c r="E180" s="25" t="n">
        <v>-50.299</v>
      </c>
      <c r="F180" s="26" t="n">
        <v>-45.1499</v>
      </c>
      <c r="G180" s="26" t="n">
        <f aca="false">(A180 * $F$297) + $F$298</f>
        <v>-45.041336365811</v>
      </c>
      <c r="H180" s="29" t="n">
        <v>-24.5</v>
      </c>
      <c r="I180" s="26" t="n">
        <v>-19.6582</v>
      </c>
      <c r="J180" s="26" t="n">
        <f aca="false">(A180 * $I$297) + $I$298</f>
        <v>-19.5849403767641</v>
      </c>
    </row>
    <row r="181" customFormat="false" ht="15.9" hidden="false" customHeight="false" outlineLevel="0" collapsed="false">
      <c r="A181" s="24" t="n">
        <v>42005</v>
      </c>
      <c r="B181" s="25" t="n">
        <v>25.0185</v>
      </c>
      <c r="C181" s="26" t="n">
        <v>25.485</v>
      </c>
      <c r="D181" s="26" t="n">
        <f aca="false">(A181 * $C$297) + $C$298</f>
        <v>25.4525179795352</v>
      </c>
      <c r="E181" s="25" t="n">
        <v>-49.615</v>
      </c>
      <c r="F181" s="26" t="n">
        <v>-45.1056</v>
      </c>
      <c r="G181" s="26" t="n">
        <f aca="false">(A181 * $F$297) + $F$298</f>
        <v>-45.0374721394051</v>
      </c>
      <c r="H181" s="29" t="n">
        <v>-24.6</v>
      </c>
      <c r="I181" s="26" t="n">
        <v>-19.6206</v>
      </c>
      <c r="J181" s="26" t="n">
        <f aca="false">(A181 * $I$297) + $I$298</f>
        <v>-19.5849486908589</v>
      </c>
    </row>
    <row r="182" customFormat="false" ht="15.9" hidden="false" customHeight="false" outlineLevel="0" collapsed="false">
      <c r="A182" s="24" t="n">
        <v>42036</v>
      </c>
      <c r="B182" s="25" t="n">
        <v>25.0683</v>
      </c>
      <c r="C182" s="26" t="n">
        <v>25.4766</v>
      </c>
      <c r="D182" s="26" t="n">
        <f aca="false">(A182 * $C$297) + $C$298</f>
        <v>25.4486453724483</v>
      </c>
      <c r="E182" s="25" t="n">
        <v>-47.248</v>
      </c>
      <c r="F182" s="26" t="n">
        <v>-45.0554</v>
      </c>
      <c r="G182" s="26" t="n">
        <f aca="false">(A182 * $F$297) + $F$298</f>
        <v>-45.0336079129991</v>
      </c>
      <c r="H182" s="29" t="n">
        <v>-22.18</v>
      </c>
      <c r="I182" s="26" t="n">
        <v>-19.5789</v>
      </c>
      <c r="J182" s="26" t="n">
        <f aca="false">(A182 * $I$297) + $I$298</f>
        <v>-19.5849570049536</v>
      </c>
    </row>
    <row r="183" customFormat="false" ht="15.9" hidden="false" customHeight="false" outlineLevel="0" collapsed="false">
      <c r="A183" s="24" t="n">
        <v>42064</v>
      </c>
      <c r="B183" s="25" t="n">
        <v>25.8343</v>
      </c>
      <c r="C183" s="26" t="n">
        <v>25.4684</v>
      </c>
      <c r="D183" s="26" t="n">
        <f aca="false">(A183 * $C$297) + $C$298</f>
        <v>25.4451475337892</v>
      </c>
      <c r="E183" s="25" t="n">
        <v>-44.652</v>
      </c>
      <c r="F183" s="26" t="n">
        <v>-45.0057</v>
      </c>
      <c r="G183" s="26" t="n">
        <f aca="false">(A183 * $F$297) + $F$298</f>
        <v>-45.0301176439873</v>
      </c>
      <c r="H183" s="29" t="n">
        <v>-18.82</v>
      </c>
      <c r="I183" s="26" t="n">
        <v>-19.5373</v>
      </c>
      <c r="J183" s="26" t="n">
        <f aca="false">(A183 * $I$297) + $I$298</f>
        <v>-19.5849645144585</v>
      </c>
    </row>
    <row r="184" customFormat="false" ht="15.9" hidden="false" customHeight="false" outlineLevel="0" collapsed="false">
      <c r="A184" s="24" t="n">
        <v>42095</v>
      </c>
      <c r="B184" s="25" t="n">
        <v>25.6596</v>
      </c>
      <c r="C184" s="26" t="n">
        <v>25.4615</v>
      </c>
      <c r="D184" s="26" t="n">
        <f aca="false">(A184 * $C$297) + $C$298</f>
        <v>25.4412749267023</v>
      </c>
      <c r="E184" s="25" t="n">
        <v>-41.4828</v>
      </c>
      <c r="F184" s="26" t="n">
        <v>-44.9625</v>
      </c>
      <c r="G184" s="26" t="n">
        <f aca="false">(A184 * $F$297) + $F$298</f>
        <v>-45.0262534175814</v>
      </c>
      <c r="H184" s="29" t="n">
        <v>-15.82</v>
      </c>
      <c r="I184" s="26" t="n">
        <v>-19.5009</v>
      </c>
      <c r="J184" s="26" t="n">
        <f aca="false">(A184 * $I$297) + $I$298</f>
        <v>-19.5849728285533</v>
      </c>
    </row>
    <row r="185" customFormat="false" ht="15.9" hidden="false" customHeight="false" outlineLevel="0" collapsed="false">
      <c r="A185" s="24" t="n">
        <v>42125</v>
      </c>
      <c r="B185" s="25" t="n">
        <v>26.0756</v>
      </c>
      <c r="C185" s="26" t="n">
        <v>25.4549</v>
      </c>
      <c r="D185" s="26" t="n">
        <f aca="false">(A185 * $C$297) + $C$298</f>
        <v>25.4375272424247</v>
      </c>
      <c r="E185" s="25" t="n">
        <v>-41.0961</v>
      </c>
      <c r="F185" s="26" t="n">
        <v>-44.9284</v>
      </c>
      <c r="G185" s="26" t="n">
        <f aca="false">(A185 * $F$297) + $F$298</f>
        <v>-45.0225138436402</v>
      </c>
      <c r="H185" s="29" t="n">
        <v>-15.02</v>
      </c>
      <c r="I185" s="26" t="n">
        <v>-19.4735</v>
      </c>
      <c r="J185" s="26" t="n">
        <f aca="false">(A185 * $I$297) + $I$298</f>
        <v>-19.5849808744514</v>
      </c>
    </row>
    <row r="186" customFormat="false" ht="15.9" hidden="false" customHeight="false" outlineLevel="0" collapsed="false">
      <c r="A186" s="24" t="n">
        <v>42156</v>
      </c>
      <c r="B186" s="25" t="n">
        <v>26.0219</v>
      </c>
      <c r="C186" s="26" t="n">
        <v>25.4485</v>
      </c>
      <c r="D186" s="26" t="n">
        <f aca="false">(A186 * $C$297) + $C$298</f>
        <v>25.4336546353378</v>
      </c>
      <c r="E186" s="25" t="n">
        <v>-43.1314</v>
      </c>
      <c r="F186" s="26" t="n">
        <v>-44.9038</v>
      </c>
      <c r="G186" s="26" t="n">
        <f aca="false">(A186 * $F$297) + $F$298</f>
        <v>-45.0186496172342</v>
      </c>
      <c r="H186" s="29" t="n">
        <v>-17.11</v>
      </c>
      <c r="I186" s="26" t="n">
        <v>-19.4553</v>
      </c>
      <c r="J186" s="26" t="n">
        <f aca="false">(A186 * $I$297) + $I$298</f>
        <v>-19.5849891885462</v>
      </c>
    </row>
    <row r="187" customFormat="false" ht="15.9" hidden="false" customHeight="false" outlineLevel="0" collapsed="false">
      <c r="A187" s="24" t="n">
        <v>42186</v>
      </c>
      <c r="B187" s="25" t="n">
        <v>25.2561</v>
      </c>
      <c r="C187" s="26" t="n">
        <v>25.4422</v>
      </c>
      <c r="D187" s="26" t="n">
        <f aca="false">(A187 * $C$297) + $C$298</f>
        <v>25.4299069510602</v>
      </c>
      <c r="E187" s="25" t="n">
        <v>-42.7471</v>
      </c>
      <c r="F187" s="26" t="n">
        <v>-44.888</v>
      </c>
      <c r="G187" s="26" t="n">
        <f aca="false">(A187 * $F$297) + $F$298</f>
        <v>-45.014910043293</v>
      </c>
      <c r="H187" s="29" t="n">
        <v>-17.49</v>
      </c>
      <c r="I187" s="26" t="n">
        <v>-19.4458</v>
      </c>
      <c r="J187" s="26" t="n">
        <f aca="false">(A187 * $I$297) + $I$298</f>
        <v>-19.5849972344443</v>
      </c>
    </row>
    <row r="188" customFormat="false" ht="15.9" hidden="false" customHeight="false" outlineLevel="0" collapsed="false">
      <c r="A188" s="24" t="n">
        <v>42217</v>
      </c>
      <c r="B188" s="25" t="n">
        <v>24.9996</v>
      </c>
      <c r="C188" s="26" t="n">
        <v>25.4347</v>
      </c>
      <c r="D188" s="26" t="n">
        <f aca="false">(A188 * $C$297) + $C$298</f>
        <v>25.4260343439733</v>
      </c>
      <c r="E188" s="25" t="n">
        <v>-42.2396</v>
      </c>
      <c r="F188" s="26" t="n">
        <v>-44.8818</v>
      </c>
      <c r="G188" s="26" t="n">
        <f aca="false">(A188 * $F$297) + $F$298</f>
        <v>-45.0110458168871</v>
      </c>
      <c r="H188" s="29" t="n">
        <v>-17.24</v>
      </c>
      <c r="I188" s="26" t="n">
        <v>-19.4471</v>
      </c>
      <c r="J188" s="26" t="n">
        <f aca="false">(A188 * $I$297) + $I$298</f>
        <v>-19.5850055485391</v>
      </c>
    </row>
    <row r="189" customFormat="false" ht="15.9" hidden="false" customHeight="false" outlineLevel="0" collapsed="false">
      <c r="A189" s="24" t="n">
        <v>42248</v>
      </c>
      <c r="B189" s="25" t="n">
        <v>24.9314</v>
      </c>
      <c r="C189" s="26" t="n">
        <v>25.4247</v>
      </c>
      <c r="D189" s="26" t="n">
        <f aca="false">(A189 * $C$297) + $C$298</f>
        <v>25.4221617368865</v>
      </c>
      <c r="E189" s="25" t="n">
        <v>-43.0349</v>
      </c>
      <c r="F189" s="26" t="n">
        <v>-44.8834</v>
      </c>
      <c r="G189" s="26" t="n">
        <f aca="false">(A189 * $F$297) + $F$298</f>
        <v>-45.0071815904811</v>
      </c>
      <c r="H189" s="29" t="n">
        <v>-18.1</v>
      </c>
      <c r="I189" s="26" t="n">
        <v>-19.4587</v>
      </c>
      <c r="J189" s="26" t="n">
        <f aca="false">(A189 * $I$297) + $I$298</f>
        <v>-19.5850138626338</v>
      </c>
    </row>
    <row r="190" customFormat="false" ht="15.9" hidden="false" customHeight="false" outlineLevel="0" collapsed="false">
      <c r="A190" s="24" t="n">
        <v>42278</v>
      </c>
      <c r="B190" s="25" t="n">
        <v>25.2247</v>
      </c>
      <c r="C190" s="26" t="n">
        <v>25.4122</v>
      </c>
      <c r="D190" s="26" t="n">
        <f aca="false">(A190 * $C$297) + $C$298</f>
        <v>25.4184140526088</v>
      </c>
      <c r="E190" s="25" t="n">
        <v>-44.9966</v>
      </c>
      <c r="F190" s="26" t="n">
        <v>-44.8919</v>
      </c>
      <c r="G190" s="26" t="n">
        <f aca="false">(A190 * $F$297) + $F$298</f>
        <v>-45.0034420165399</v>
      </c>
      <c r="H190" s="29" t="n">
        <v>-19.77</v>
      </c>
      <c r="I190" s="26" t="n">
        <v>-19.4797</v>
      </c>
      <c r="J190" s="26" t="n">
        <f aca="false">(A190 * $I$297) + $I$298</f>
        <v>-19.585021908532</v>
      </c>
    </row>
    <row r="191" customFormat="false" ht="15.9" hidden="false" customHeight="false" outlineLevel="0" collapsed="false">
      <c r="A191" s="24" t="n">
        <v>42309</v>
      </c>
      <c r="B191" s="25" t="n">
        <v>25.4115</v>
      </c>
      <c r="C191" s="26" t="n">
        <v>25.3989</v>
      </c>
      <c r="D191" s="26" t="n">
        <f aca="false">(A191 * $C$297) + $C$298</f>
        <v>25.414541445522</v>
      </c>
      <c r="E191" s="25" t="n">
        <v>-48.2944</v>
      </c>
      <c r="F191" s="26" t="n">
        <v>-44.9089</v>
      </c>
      <c r="G191" s="26" t="n">
        <f aca="false">(A191 * $F$297) + $F$298</f>
        <v>-44.999577790134</v>
      </c>
      <c r="H191" s="29" t="n">
        <v>-22.88</v>
      </c>
      <c r="I191" s="26" t="n">
        <v>-19.5099</v>
      </c>
      <c r="J191" s="26" t="n">
        <f aca="false">(A191 * $I$297) + $I$298</f>
        <v>-19.5850302226267</v>
      </c>
    </row>
    <row r="192" customFormat="false" ht="15.9" hidden="false" customHeight="false" outlineLevel="0" collapsed="false">
      <c r="A192" s="24" t="n">
        <v>42339</v>
      </c>
      <c r="B192" s="25" t="n">
        <v>25.6316</v>
      </c>
      <c r="C192" s="26" t="n">
        <v>25.3863</v>
      </c>
      <c r="D192" s="26" t="n">
        <f aca="false">(A192 * $C$297) + $C$298</f>
        <v>25.4107937612443</v>
      </c>
      <c r="E192" s="25" t="n">
        <v>-49.8522</v>
      </c>
      <c r="F192" s="26" t="n">
        <v>-44.9362</v>
      </c>
      <c r="G192" s="26" t="n">
        <f aca="false">(A192 * $F$297) + $F$298</f>
        <v>-44.9958382161928</v>
      </c>
      <c r="H192" s="29" t="n">
        <v>-24.22</v>
      </c>
      <c r="I192" s="26" t="n">
        <v>-19.5499</v>
      </c>
      <c r="J192" s="26" t="n">
        <f aca="false">(A192 * $I$297) + $I$298</f>
        <v>-19.5850382685249</v>
      </c>
    </row>
    <row r="193" customFormat="false" ht="15.9" hidden="false" customHeight="false" outlineLevel="0" collapsed="false">
      <c r="A193" s="24" t="n">
        <v>42370</v>
      </c>
      <c r="B193" s="25" t="n">
        <v>25.5211</v>
      </c>
      <c r="C193" s="26" t="n">
        <v>25.3766</v>
      </c>
      <c r="D193" s="26" t="n">
        <f aca="false">(A193 * $C$297) + $C$298</f>
        <v>25.4069211541575</v>
      </c>
      <c r="E193" s="25" t="n">
        <v>-49.5412</v>
      </c>
      <c r="F193" s="26" t="n">
        <v>-44.9753</v>
      </c>
      <c r="G193" s="26" t="n">
        <f aca="false">(A193 * $F$297) + $F$298</f>
        <v>-44.9919739897868</v>
      </c>
      <c r="H193" s="29" t="n">
        <v>-24.02</v>
      </c>
      <c r="I193" s="26" t="n">
        <v>-19.5986</v>
      </c>
      <c r="J193" s="26" t="n">
        <f aca="false">(A193 * $I$297) + $I$298</f>
        <v>-19.5850465826196</v>
      </c>
    </row>
    <row r="194" customFormat="false" ht="15.9" hidden="false" customHeight="false" outlineLevel="0" collapsed="false">
      <c r="A194" s="24" t="n">
        <v>42401</v>
      </c>
      <c r="B194" s="25" t="n">
        <v>24.9935</v>
      </c>
      <c r="C194" s="26" t="n">
        <v>25.3715</v>
      </c>
      <c r="D194" s="26" t="n">
        <f aca="false">(A194 * $C$297) + $C$298</f>
        <v>25.4030485470706</v>
      </c>
      <c r="E194" s="25" t="n">
        <v>-47.2609</v>
      </c>
      <c r="F194" s="26" t="n">
        <v>-45.0233</v>
      </c>
      <c r="G194" s="26" t="n">
        <f aca="false">(A194 * $F$297) + $F$298</f>
        <v>-44.9881097633809</v>
      </c>
      <c r="H194" s="29" t="n">
        <v>-22.27</v>
      </c>
      <c r="I194" s="26" t="n">
        <v>-19.6518</v>
      </c>
      <c r="J194" s="26" t="n">
        <f aca="false">(A194 * $I$297) + $I$298</f>
        <v>-19.5850548967144</v>
      </c>
    </row>
    <row r="195" customFormat="false" ht="15.9" hidden="false" customHeight="false" outlineLevel="0" collapsed="false">
      <c r="A195" s="24" t="n">
        <v>42430</v>
      </c>
      <c r="B195" s="25" t="n">
        <v>25.5684</v>
      </c>
      <c r="C195" s="26" t="n">
        <v>25.3701</v>
      </c>
      <c r="D195" s="26" t="n">
        <f aca="false">(A195 * $C$297) + $C$298</f>
        <v>25.3994257856022</v>
      </c>
      <c r="E195" s="25" t="n">
        <v>-44.555</v>
      </c>
      <c r="F195" s="26" t="n">
        <v>-45.0737</v>
      </c>
      <c r="G195" s="26" t="n">
        <f aca="false">(A195 * $F$297) + $F$298</f>
        <v>-44.9844948419044</v>
      </c>
      <c r="H195" s="29" t="n">
        <v>-18.99</v>
      </c>
      <c r="I195" s="26" t="n">
        <v>-19.7037</v>
      </c>
      <c r="J195" s="26" t="n">
        <f aca="false">(A195 * $I$297) + $I$298</f>
        <v>-19.5850626744159</v>
      </c>
    </row>
    <row r="196" customFormat="false" ht="15.9" hidden="false" customHeight="false" outlineLevel="0" collapsed="false">
      <c r="A196" s="24" t="n">
        <v>42461</v>
      </c>
      <c r="B196" s="25" t="n">
        <v>25.2926</v>
      </c>
      <c r="C196" s="26" t="n">
        <v>25.3699</v>
      </c>
      <c r="D196" s="26" t="n">
        <f aca="false">(A196 * $C$297) + $C$298</f>
        <v>25.3955531785153</v>
      </c>
      <c r="E196" s="25" t="n">
        <v>-41.2482</v>
      </c>
      <c r="F196" s="26" t="n">
        <v>-45.1174</v>
      </c>
      <c r="G196" s="26" t="n">
        <f aca="false">(A196 * $F$297) + $F$298</f>
        <v>-44.9806306154984</v>
      </c>
      <c r="H196" s="29" t="n">
        <v>-15.96</v>
      </c>
      <c r="I196" s="26" t="n">
        <v>-19.7475</v>
      </c>
      <c r="J196" s="26" t="n">
        <f aca="false">(A196 * $I$297) + $I$298</f>
        <v>-19.5850709885107</v>
      </c>
    </row>
    <row r="197" customFormat="false" ht="15.9" hidden="false" customHeight="false" outlineLevel="0" collapsed="false">
      <c r="A197" s="24" t="n">
        <v>42491</v>
      </c>
      <c r="B197" s="25" t="n">
        <v>25.6578</v>
      </c>
      <c r="C197" s="26" t="n">
        <v>25.3687</v>
      </c>
      <c r="D197" s="26" t="n">
        <f aca="false">(A197 * $C$297) + $C$298</f>
        <v>25.3918054942377</v>
      </c>
      <c r="E197" s="25" t="n">
        <v>-42.1488</v>
      </c>
      <c r="F197" s="26" t="n">
        <v>-45.1466</v>
      </c>
      <c r="G197" s="26" t="n">
        <f aca="false">(A197 * $F$297) + $F$298</f>
        <v>-44.9768910415572</v>
      </c>
      <c r="H197" s="29" t="n">
        <v>-16.49</v>
      </c>
      <c r="I197" s="26" t="n">
        <v>-19.7779</v>
      </c>
      <c r="J197" s="26" t="n">
        <f aca="false">(A197 * $I$297) + $I$298</f>
        <v>-19.5850790344088</v>
      </c>
    </row>
    <row r="198" customFormat="false" ht="15.9" hidden="false" customHeight="false" outlineLevel="0" collapsed="false">
      <c r="A198" s="24" t="n">
        <v>42522</v>
      </c>
      <c r="B198" s="25" t="n">
        <v>25.572</v>
      </c>
      <c r="C198" s="26" t="n">
        <v>25.364</v>
      </c>
      <c r="D198" s="26" t="n">
        <f aca="false">(A198 * $C$297) + $C$298</f>
        <v>25.3879328871508</v>
      </c>
      <c r="E198" s="25" t="n">
        <v>-42.7611</v>
      </c>
      <c r="F198" s="26" t="n">
        <v>-45.1572</v>
      </c>
      <c r="G198" s="26" t="n">
        <f aca="false">(A198 * $F$297) + $F$298</f>
        <v>-44.9730268151513</v>
      </c>
      <c r="H198" s="29" t="n">
        <v>-17.19</v>
      </c>
      <c r="I198" s="26" t="n">
        <v>-19.7933</v>
      </c>
      <c r="J198" s="26" t="n">
        <f aca="false">(A198 * $I$297) + $I$298</f>
        <v>-19.5850873485036</v>
      </c>
    </row>
    <row r="199" customFormat="false" ht="15.9" hidden="false" customHeight="false" outlineLevel="0" collapsed="false">
      <c r="A199" s="24" t="n">
        <v>42552</v>
      </c>
      <c r="B199" s="25" t="n">
        <v>25.2519</v>
      </c>
      <c r="C199" s="26" t="n">
        <v>25.3546</v>
      </c>
      <c r="D199" s="26" t="n">
        <f aca="false">(A199 * $C$297) + $C$298</f>
        <v>25.3841852028732</v>
      </c>
      <c r="E199" s="25" t="n">
        <v>-43.0833</v>
      </c>
      <c r="F199" s="26" t="n">
        <v>-45.1499</v>
      </c>
      <c r="G199" s="26" t="n">
        <f aca="false">(A199 * $F$297) + $F$298</f>
        <v>-44.9692872412101</v>
      </c>
      <c r="H199" s="29" t="n">
        <v>-17.83</v>
      </c>
      <c r="I199" s="26" t="n">
        <v>-19.7953</v>
      </c>
      <c r="J199" s="26" t="n">
        <f aca="false">(A199 * $I$297) + $I$298</f>
        <v>-19.5850953944017</v>
      </c>
    </row>
    <row r="200" customFormat="false" ht="15.9" hidden="false" customHeight="false" outlineLevel="0" collapsed="false">
      <c r="A200" s="24" t="n">
        <v>42583</v>
      </c>
      <c r="B200" s="25" t="n">
        <v>25.4411</v>
      </c>
      <c r="C200" s="26" t="n">
        <v>25.3416</v>
      </c>
      <c r="D200" s="26" t="n">
        <f aca="false">(A200 * $C$297) + $C$298</f>
        <v>25.3803125957863</v>
      </c>
      <c r="E200" s="25" t="n">
        <v>-43.4905</v>
      </c>
      <c r="F200" s="26" t="n">
        <v>-45.1284</v>
      </c>
      <c r="G200" s="26" t="n">
        <f aca="false">(A200 * $F$297) + $F$298</f>
        <v>-44.9654230148041</v>
      </c>
      <c r="H200" s="29" t="n">
        <v>-18.05</v>
      </c>
      <c r="I200" s="26" t="n">
        <v>-19.7868</v>
      </c>
      <c r="J200" s="26" t="n">
        <f aca="false">(A200 * $I$297) + $I$298</f>
        <v>-19.5851037084965</v>
      </c>
    </row>
    <row r="201" customFormat="false" ht="15.9" hidden="false" customHeight="false" outlineLevel="0" collapsed="false">
      <c r="A201" s="24" t="n">
        <v>42614</v>
      </c>
      <c r="B201" s="25" t="n">
        <v>24.8366</v>
      </c>
      <c r="C201" s="26" t="n">
        <v>25.3266</v>
      </c>
      <c r="D201" s="26" t="n">
        <f aca="false">(A201 * $C$297) + $C$298</f>
        <v>25.3764399886995</v>
      </c>
      <c r="E201" s="25" t="n">
        <v>-44.0205</v>
      </c>
      <c r="F201" s="26" t="n">
        <v>-45.0977</v>
      </c>
      <c r="G201" s="26" t="n">
        <f aca="false">(A201 * $F$297) + $F$298</f>
        <v>-44.9615587883982</v>
      </c>
      <c r="H201" s="29" t="n">
        <v>-19.18</v>
      </c>
      <c r="I201" s="26" t="n">
        <v>-19.7712</v>
      </c>
      <c r="J201" s="26" t="n">
        <f aca="false">(A201 * $I$297) + $I$298</f>
        <v>-19.5851120225912</v>
      </c>
    </row>
    <row r="202" customFormat="false" ht="15.9" hidden="false" customHeight="false" outlineLevel="0" collapsed="false">
      <c r="A202" s="24" t="n">
        <v>42644</v>
      </c>
      <c r="B202" s="25" t="n">
        <v>25.1738</v>
      </c>
      <c r="C202" s="26" t="n">
        <v>25.311</v>
      </c>
      <c r="D202" s="26" t="n">
        <f aca="false">(A202 * $C$297) + $C$298</f>
        <v>25.3726923044218</v>
      </c>
      <c r="E202" s="25" t="n">
        <v>-46.4892</v>
      </c>
      <c r="F202" s="26" t="n">
        <v>-45.0642</v>
      </c>
      <c r="G202" s="26" t="n">
        <f aca="false">(A202 * $F$297) + $F$298</f>
        <v>-44.957819214457</v>
      </c>
      <c r="H202" s="29" t="n">
        <v>-21.32</v>
      </c>
      <c r="I202" s="26" t="n">
        <v>-19.7532</v>
      </c>
      <c r="J202" s="26" t="n">
        <f aca="false">(A202 * $I$297) + $I$298</f>
        <v>-19.5851200684894</v>
      </c>
    </row>
    <row r="203" customFormat="false" ht="15.9" hidden="false" customHeight="false" outlineLevel="0" collapsed="false">
      <c r="A203" s="24" t="n">
        <v>42675</v>
      </c>
      <c r="B203" s="25" t="n">
        <v>25.6124</v>
      </c>
      <c r="C203" s="26" t="n">
        <v>25.2965</v>
      </c>
      <c r="D203" s="26" t="n">
        <f aca="false">(A203 * $C$297) + $C$298</f>
        <v>25.368819697335</v>
      </c>
      <c r="E203" s="25" t="n">
        <v>-48.5864</v>
      </c>
      <c r="F203" s="26" t="n">
        <v>-45.0337</v>
      </c>
      <c r="G203" s="26" t="n">
        <f aca="false">(A203 * $F$297) + $F$298</f>
        <v>-44.953954988051</v>
      </c>
      <c r="H203" s="29" t="n">
        <v>-22.97</v>
      </c>
      <c r="I203" s="26" t="n">
        <v>-19.7372</v>
      </c>
      <c r="J203" s="26" t="n">
        <f aca="false">(A203 * $I$297) + $I$298</f>
        <v>-19.5851283825841</v>
      </c>
    </row>
    <row r="204" customFormat="false" ht="15.9" hidden="false" customHeight="false" outlineLevel="0" collapsed="false">
      <c r="A204" s="24" t="n">
        <v>42705</v>
      </c>
      <c r="B204" s="25" t="n">
        <v>25.7251</v>
      </c>
      <c r="C204" s="26" t="n">
        <v>25.2835</v>
      </c>
      <c r="D204" s="26" t="n">
        <f aca="false">(A204 * $C$297) + $C$298</f>
        <v>25.3650720130573</v>
      </c>
      <c r="E204" s="25" t="n">
        <v>-50.2867</v>
      </c>
      <c r="F204" s="26" t="n">
        <v>-45.0107</v>
      </c>
      <c r="G204" s="26" t="n">
        <f aca="false">(A204 * $F$297) + $F$298</f>
        <v>-44.9502154141098</v>
      </c>
      <c r="H204" s="29" t="n">
        <v>-24.56</v>
      </c>
      <c r="I204" s="26" t="n">
        <v>-19.7272</v>
      </c>
      <c r="J204" s="26" t="n">
        <f aca="false">(A204 * $I$297) + $I$298</f>
        <v>-19.5851364284823</v>
      </c>
    </row>
    <row r="205" customFormat="false" ht="15.9" hidden="false" customHeight="false" outlineLevel="0" collapsed="false">
      <c r="A205" s="24" t="n">
        <v>42736</v>
      </c>
      <c r="B205" s="25" t="n">
        <v>25.001</v>
      </c>
      <c r="C205" s="26" t="n">
        <v>25.2713</v>
      </c>
      <c r="D205" s="26" t="n">
        <f aca="false">(A205 * $C$297) + $C$298</f>
        <v>25.3611994059705</v>
      </c>
      <c r="E205" s="25" t="n">
        <v>-48.5815</v>
      </c>
      <c r="F205" s="26" t="n">
        <v>-44.9985</v>
      </c>
      <c r="G205" s="26" t="n">
        <f aca="false">(A205 * $F$297) + $F$298</f>
        <v>-44.9463511877039</v>
      </c>
      <c r="H205" s="29" t="n">
        <v>-23.58</v>
      </c>
      <c r="I205" s="26" t="n">
        <v>-19.7272</v>
      </c>
      <c r="J205" s="26" t="n">
        <f aca="false">(A205 * $I$297) + $I$298</f>
        <v>-19.585144742577</v>
      </c>
    </row>
    <row r="206" customFormat="false" ht="15.9" hidden="false" customHeight="false" outlineLevel="0" collapsed="false">
      <c r="A206" s="24" t="n">
        <v>42767</v>
      </c>
      <c r="B206" s="25" t="n">
        <v>25.045</v>
      </c>
      <c r="C206" s="26" t="n">
        <v>25.2591</v>
      </c>
      <c r="D206" s="26" t="n">
        <f aca="false">(A206 * $C$297) + $C$298</f>
        <v>25.3573267988836</v>
      </c>
      <c r="E206" s="25" t="n">
        <v>-46.1357</v>
      </c>
      <c r="F206" s="26" t="n">
        <v>-44.9984</v>
      </c>
      <c r="G206" s="26" t="n">
        <f aca="false">(A206 * $F$297) + $F$298</f>
        <v>-44.9424869612979</v>
      </c>
      <c r="H206" s="29" t="n">
        <v>-21.09</v>
      </c>
      <c r="I206" s="26" t="n">
        <v>-19.7392</v>
      </c>
      <c r="J206" s="26" t="n">
        <f aca="false">(A206 * $I$297) + $I$298</f>
        <v>-19.5851530566718</v>
      </c>
    </row>
    <row r="207" customFormat="false" ht="15.9" hidden="false" customHeight="false" outlineLevel="0" collapsed="false">
      <c r="A207" s="24" t="n">
        <v>42795</v>
      </c>
      <c r="B207" s="25" t="n">
        <v>25.4343</v>
      </c>
      <c r="C207" s="26" t="n">
        <v>25.2465</v>
      </c>
      <c r="D207" s="26" t="n">
        <f aca="false">(A207 * $C$297) + $C$298</f>
        <v>25.3538289602245</v>
      </c>
      <c r="E207" s="25" t="n">
        <v>-44.0442</v>
      </c>
      <c r="F207" s="26" t="n">
        <v>-45.0112</v>
      </c>
      <c r="G207" s="26" t="n">
        <f aca="false">(A207 * $F$297) + $F$298</f>
        <v>-44.9389966922861</v>
      </c>
      <c r="H207" s="29" t="n">
        <v>-18.61</v>
      </c>
      <c r="I207" s="26" t="n">
        <v>-19.7647</v>
      </c>
      <c r="J207" s="26" t="n">
        <f aca="false">(A207 * $I$297) + $I$298</f>
        <v>-19.5851605661767</v>
      </c>
    </row>
    <row r="208" customFormat="false" ht="15.9" hidden="false" customHeight="false" outlineLevel="0" collapsed="false">
      <c r="A208" s="24" t="n">
        <v>42826</v>
      </c>
      <c r="B208" s="25" t="n">
        <v>24.9962</v>
      </c>
      <c r="C208" s="26" t="n">
        <v>25.2349</v>
      </c>
      <c r="D208" s="26" t="n">
        <f aca="false">(A208 * $C$297) + $C$298</f>
        <v>25.3499563531376</v>
      </c>
      <c r="E208" s="25" t="n">
        <v>-40.9327</v>
      </c>
      <c r="F208" s="26" t="n">
        <v>-45.0367</v>
      </c>
      <c r="G208" s="26" t="n">
        <f aca="false">(A208 * $F$297) + $F$298</f>
        <v>-44.9351324658802</v>
      </c>
      <c r="H208" s="29" t="n">
        <v>-15.94</v>
      </c>
      <c r="I208" s="26" t="n">
        <v>-19.8017</v>
      </c>
      <c r="J208" s="26" t="n">
        <f aca="false">(A208 * $I$297) + $I$298</f>
        <v>-19.5851688802714</v>
      </c>
    </row>
    <row r="209" customFormat="false" ht="15.9" hidden="false" customHeight="false" outlineLevel="0" collapsed="false">
      <c r="A209" s="24" t="n">
        <v>42856</v>
      </c>
      <c r="B209" s="25" t="n">
        <v>25.4619</v>
      </c>
      <c r="C209" s="26" t="n">
        <v>25.2268</v>
      </c>
      <c r="D209" s="26" t="n">
        <f aca="false">(A209 * $C$297) + $C$298</f>
        <v>25.34620866886</v>
      </c>
      <c r="E209" s="25" t="n">
        <v>-41.221</v>
      </c>
      <c r="F209" s="26" t="n">
        <v>-45.0751</v>
      </c>
      <c r="G209" s="26" t="n">
        <f aca="false">(A209 * $F$297) + $F$298</f>
        <v>-44.931392891939</v>
      </c>
      <c r="H209" s="29" t="n">
        <v>-15.76</v>
      </c>
      <c r="I209" s="26" t="n">
        <v>-19.8482</v>
      </c>
      <c r="J209" s="26" t="n">
        <f aca="false">(A209 * $I$297) + $I$298</f>
        <v>-19.5851769261696</v>
      </c>
    </row>
    <row r="210" customFormat="false" ht="15.9" hidden="false" customHeight="false" outlineLevel="0" collapsed="false">
      <c r="A210" s="24" t="n">
        <v>42887</v>
      </c>
      <c r="B210" s="25" t="n">
        <v>25.3201</v>
      </c>
      <c r="C210" s="26" t="n">
        <v>25.224</v>
      </c>
      <c r="D210" s="26" t="n">
        <f aca="false">(A210 * $C$297) + $C$298</f>
        <v>25.3423360617731</v>
      </c>
      <c r="E210" s="25" t="n">
        <v>-42.7277</v>
      </c>
      <c r="F210" s="26" t="n">
        <v>-45.1245</v>
      </c>
      <c r="G210" s="26" t="n">
        <f aca="false">(A210 * $F$297) + $F$298</f>
        <v>-44.927528665533</v>
      </c>
      <c r="H210" s="29" t="n">
        <v>-17.41</v>
      </c>
      <c r="I210" s="26" t="n">
        <v>-19.9006</v>
      </c>
      <c r="J210" s="26" t="n">
        <f aca="false">(A210 * $I$297) + $I$298</f>
        <v>-19.5851852402643</v>
      </c>
    </row>
    <row r="211" customFormat="false" ht="15.9" hidden="false" customHeight="false" outlineLevel="0" collapsed="false">
      <c r="A211" s="24" t="n">
        <v>42917</v>
      </c>
      <c r="B211" s="25" t="n">
        <v>25.167</v>
      </c>
      <c r="C211" s="26" t="n">
        <v>25.2265</v>
      </c>
      <c r="D211" s="26" t="n">
        <f aca="false">(A211 * $C$297) + $C$298</f>
        <v>25.3385883774955</v>
      </c>
      <c r="E211" s="25" t="n">
        <v>-42.781</v>
      </c>
      <c r="F211" s="26" t="n">
        <v>-45.177</v>
      </c>
      <c r="G211" s="26" t="n">
        <f aca="false">(A211 * $F$297) + $F$298</f>
        <v>-44.9237890915918</v>
      </c>
      <c r="H211" s="29" t="n">
        <v>-17.61</v>
      </c>
      <c r="I211" s="26" t="n">
        <v>-19.9504</v>
      </c>
      <c r="J211" s="26" t="n">
        <f aca="false">(A211 * $I$297) + $I$298</f>
        <v>-19.5851932861625</v>
      </c>
    </row>
    <row r="212" customFormat="false" ht="15.9" hidden="false" customHeight="false" outlineLevel="0" collapsed="false">
      <c r="A212" s="24" t="n">
        <v>42948</v>
      </c>
      <c r="B212" s="25" t="n">
        <v>25.0909</v>
      </c>
      <c r="C212" s="26" t="n">
        <v>25.2332</v>
      </c>
      <c r="D212" s="26" t="n">
        <f aca="false">(A212 * $C$297) + $C$298</f>
        <v>25.3347157704086</v>
      </c>
      <c r="E212" s="25" t="n">
        <v>-43.6138</v>
      </c>
      <c r="F212" s="26" t="n">
        <v>-45.2238</v>
      </c>
      <c r="G212" s="26" t="n">
        <f aca="false">(A212 * $F$297) + $F$298</f>
        <v>-44.9199248651859</v>
      </c>
      <c r="H212" s="29" t="n">
        <v>-18.52</v>
      </c>
      <c r="I212" s="26" t="n">
        <v>-19.9906</v>
      </c>
      <c r="J212" s="26" t="n">
        <f aca="false">(A212 * $I$297) + $I$298</f>
        <v>-19.5852016002572</v>
      </c>
    </row>
    <row r="213" customFormat="false" ht="15.9" hidden="false" customHeight="false" outlineLevel="0" collapsed="false">
      <c r="A213" s="24" t="n">
        <v>42979</v>
      </c>
      <c r="B213" s="25" t="n">
        <v>24.6634</v>
      </c>
      <c r="C213" s="26" t="n">
        <v>25.2423</v>
      </c>
      <c r="D213" s="26" t="n">
        <f aca="false">(A213 * $C$297) + $C$298</f>
        <v>25.3308431633217</v>
      </c>
      <c r="E213" s="25" t="n">
        <v>-43.9293</v>
      </c>
      <c r="F213" s="26" t="n">
        <v>-45.2605</v>
      </c>
      <c r="G213" s="26" t="n">
        <f aca="false">(A213 * $F$297) + $F$298</f>
        <v>-44.9160606387799</v>
      </c>
      <c r="H213" s="29" t="n">
        <v>-19.27</v>
      </c>
      <c r="I213" s="26" t="n">
        <v>-20.0182</v>
      </c>
      <c r="J213" s="26" t="n">
        <f aca="false">(A213 * $I$297) + $I$298</f>
        <v>-19.585209914352</v>
      </c>
    </row>
    <row r="214" customFormat="false" ht="15.9" hidden="false" customHeight="false" outlineLevel="0" collapsed="false">
      <c r="A214" s="24" t="n">
        <v>43009</v>
      </c>
      <c r="B214" s="25" t="n">
        <v>25.1308</v>
      </c>
      <c r="C214" s="26" t="n">
        <v>25.2531</v>
      </c>
      <c r="D214" s="26" t="n">
        <f aca="false">(A214 * $C$297) + $C$298</f>
        <v>25.3270954790441</v>
      </c>
      <c r="E214" s="25" t="n">
        <v>-47.0217</v>
      </c>
      <c r="F214" s="26" t="n">
        <v>-45.2849</v>
      </c>
      <c r="G214" s="26" t="n">
        <f aca="false">(A214 * $F$297) + $F$298</f>
        <v>-44.9123210648387</v>
      </c>
      <c r="H214" s="29" t="n">
        <v>-21.89</v>
      </c>
      <c r="I214" s="26" t="n">
        <v>-20.0318</v>
      </c>
      <c r="J214" s="26" t="n">
        <f aca="false">(A214 * $I$297) + $I$298</f>
        <v>-19.5852179602501</v>
      </c>
    </row>
    <row r="215" customFormat="false" ht="15.9" hidden="false" customHeight="false" outlineLevel="0" collapsed="false">
      <c r="A215" s="24" t="n">
        <v>43040</v>
      </c>
      <c r="B215" s="25" t="n">
        <v>25.4458</v>
      </c>
      <c r="C215" s="26" t="n">
        <v>25.2649</v>
      </c>
      <c r="D215" s="26" t="n">
        <f aca="false">(A215 * $C$297) + $C$298</f>
        <v>25.3232228719572</v>
      </c>
      <c r="E215" s="25" t="n">
        <v>-49.3587</v>
      </c>
      <c r="F215" s="26" t="n">
        <v>-45.2967</v>
      </c>
      <c r="G215" s="26" t="n">
        <f aca="false">(A215 * $F$297) + $F$298</f>
        <v>-44.9084568384328</v>
      </c>
      <c r="H215" s="29" t="n">
        <v>-23.91</v>
      </c>
      <c r="I215" s="26" t="n">
        <v>-20.0318</v>
      </c>
      <c r="J215" s="26" t="n">
        <f aca="false">(A215 * $I$297) + $I$298</f>
        <v>-19.5852262743449</v>
      </c>
    </row>
    <row r="216" customFormat="false" ht="15.9" hidden="false" customHeight="false" outlineLevel="0" collapsed="false">
      <c r="A216" s="24" t="n">
        <v>43070</v>
      </c>
      <c r="B216" s="25" t="n">
        <v>25.3433</v>
      </c>
      <c r="C216" s="26" t="n">
        <v>25.2765</v>
      </c>
      <c r="D216" s="26" t="n">
        <f aca="false">(A216 * $C$297) + $C$298</f>
        <v>25.3194751876796</v>
      </c>
      <c r="E216" s="25" t="n">
        <v>-51.1052</v>
      </c>
      <c r="F216" s="26" t="n">
        <v>-45.2954</v>
      </c>
      <c r="G216" s="26" t="n">
        <f aca="false">(A216 * $F$297) + $F$298</f>
        <v>-44.9047172644916</v>
      </c>
      <c r="H216" s="29" t="n">
        <v>-25.76</v>
      </c>
      <c r="I216" s="26" t="n">
        <v>-20.0188</v>
      </c>
      <c r="J216" s="26" t="n">
        <f aca="false">(A216 * $I$297) + $I$298</f>
        <v>-19.585234320243</v>
      </c>
    </row>
    <row r="217" customFormat="false" ht="15.9" hidden="false" customHeight="false" outlineLevel="0" collapsed="false">
      <c r="A217" s="24" t="n">
        <v>43101</v>
      </c>
      <c r="B217" s="25" t="n">
        <v>25.4205</v>
      </c>
      <c r="C217" s="26" t="n">
        <v>25.2871</v>
      </c>
      <c r="D217" s="26" t="n">
        <f aca="false">(A217 * $C$297) + $C$298</f>
        <v>25.3156025805927</v>
      </c>
      <c r="E217" s="25" t="n">
        <v>-49.698</v>
      </c>
      <c r="F217" s="26" t="n">
        <v>-45.2824</v>
      </c>
      <c r="G217" s="26" t="n">
        <f aca="false">(A217 * $F$297) + $F$298</f>
        <v>-44.9008530380856</v>
      </c>
      <c r="H217" s="29" t="n">
        <v>-24.28</v>
      </c>
      <c r="I217" s="26" t="n">
        <v>-19.9953</v>
      </c>
      <c r="J217" s="26" t="n">
        <f aca="false">(A217 * $I$297) + $I$298</f>
        <v>-19.5852426343378</v>
      </c>
    </row>
    <row r="218" customFormat="false" ht="15.9" hidden="false" customHeight="false" outlineLevel="0" collapsed="false">
      <c r="A218" s="24" t="n">
        <v>43132</v>
      </c>
      <c r="B218" s="25" t="n">
        <v>25.3884</v>
      </c>
      <c r="C218" s="26" t="n">
        <v>25.2958</v>
      </c>
      <c r="D218" s="26" t="n">
        <f aca="false">(A218 * $C$297) + $C$298</f>
        <v>25.3117299735059</v>
      </c>
      <c r="E218" s="25" t="n">
        <v>-48.1979</v>
      </c>
      <c r="F218" s="26" t="n">
        <v>-45.2587</v>
      </c>
      <c r="G218" s="26" t="n">
        <f aca="false">(A218 * $F$297) + $F$298</f>
        <v>-44.8969888116797</v>
      </c>
      <c r="H218" s="29" t="n">
        <v>-22.81</v>
      </c>
      <c r="I218" s="26" t="n">
        <v>-19.9628</v>
      </c>
      <c r="J218" s="26" t="n">
        <f aca="false">(A218 * $I$297) + $I$298</f>
        <v>-19.5852509484325</v>
      </c>
    </row>
    <row r="219" customFormat="false" ht="15.9" hidden="false" customHeight="false" outlineLevel="0" collapsed="false">
      <c r="A219" s="24" t="n">
        <v>43160</v>
      </c>
      <c r="B219" s="25" t="n">
        <v>25.4901</v>
      </c>
      <c r="C219" s="26" t="n">
        <v>25.3033</v>
      </c>
      <c r="D219" s="26" t="n">
        <f aca="false">(A219 * $C$297) + $C$298</f>
        <v>25.3082321348467</v>
      </c>
      <c r="E219" s="25" t="n">
        <v>-44.2869</v>
      </c>
      <c r="F219" s="26" t="n">
        <v>-45.2221</v>
      </c>
      <c r="G219" s="26" t="n">
        <f aca="false">(A219 * $F$297) + $F$298</f>
        <v>-44.8934985426679</v>
      </c>
      <c r="H219" s="29" t="n">
        <v>-18.8</v>
      </c>
      <c r="I219" s="26" t="n">
        <v>-19.9188</v>
      </c>
      <c r="J219" s="26" t="n">
        <f aca="false">(A219 * $I$297) + $I$298</f>
        <v>-19.5852584579375</v>
      </c>
    </row>
    <row r="220" customFormat="false" ht="15.9" hidden="false" customHeight="false" outlineLevel="0" collapsed="false">
      <c r="A220" s="24" t="n">
        <v>43191</v>
      </c>
      <c r="B220" s="25" t="n">
        <v>25.5135</v>
      </c>
      <c r="C220" s="26" t="n">
        <v>25.31</v>
      </c>
      <c r="D220" s="26" t="n">
        <f aca="false">(A220 * $C$297) + $C$298</f>
        <v>25.3043595277599</v>
      </c>
      <c r="E220" s="25" t="n">
        <v>-40.0508</v>
      </c>
      <c r="F220" s="26" t="n">
        <v>-45.1714</v>
      </c>
      <c r="G220" s="26" t="n">
        <f aca="false">(A220 * $F$297) + $F$298</f>
        <v>-44.889634316262</v>
      </c>
      <c r="H220" s="29" t="n">
        <v>-14.54</v>
      </c>
      <c r="I220" s="26" t="n">
        <v>-19.8614</v>
      </c>
      <c r="J220" s="26" t="n">
        <f aca="false">(A220 * $I$297) + $I$298</f>
        <v>-19.5852667720322</v>
      </c>
    </row>
    <row r="221" customFormat="false" ht="15.9" hidden="false" customHeight="false" outlineLevel="0" collapsed="false">
      <c r="A221" s="24" t="n">
        <v>43221</v>
      </c>
      <c r="B221" s="25" t="n">
        <v>25.5236</v>
      </c>
      <c r="C221" s="26" t="n">
        <v>25.315</v>
      </c>
      <c r="D221" s="26" t="n">
        <f aca="false">(A221 * $C$297) + $C$298</f>
        <v>25.3006118434822</v>
      </c>
      <c r="E221" s="25" t="n">
        <v>-40.6149</v>
      </c>
      <c r="F221" s="26" t="n">
        <v>-45.1064</v>
      </c>
      <c r="G221" s="26" t="n">
        <f aca="false">(A221 * $F$297) + $F$298</f>
        <v>-44.8858947423207</v>
      </c>
      <c r="H221" s="29" t="n">
        <v>-15.09</v>
      </c>
      <c r="I221" s="26" t="n">
        <v>-19.7914</v>
      </c>
      <c r="J221" s="26" t="n">
        <f aca="false">(A221 * $I$297) + $I$298</f>
        <v>-19.5852748179304</v>
      </c>
    </row>
    <row r="222" customFormat="false" ht="15.9" hidden="false" customHeight="false" outlineLevel="0" collapsed="false">
      <c r="A222" s="24" t="n">
        <v>43252</v>
      </c>
      <c r="B222" s="25" t="n">
        <v>25.2268</v>
      </c>
      <c r="C222" s="26" t="n">
        <v>25.3173</v>
      </c>
      <c r="D222" s="26" t="n">
        <f aca="false">(A222 * $C$297) + $C$298</f>
        <v>25.2967392363954</v>
      </c>
      <c r="E222" s="25" t="n">
        <v>-43.1484</v>
      </c>
      <c r="F222" s="26" t="n">
        <v>-45.0328</v>
      </c>
      <c r="G222" s="26" t="n">
        <f aca="false">(A222 * $F$297) + $F$298</f>
        <v>-44.8820305159148</v>
      </c>
      <c r="H222" s="29" t="n">
        <v>-17.92</v>
      </c>
      <c r="I222" s="26" t="n">
        <v>-19.7155</v>
      </c>
      <c r="J222" s="26" t="n">
        <f aca="false">(A222 * $I$297) + $I$298</f>
        <v>-19.5852831320251</v>
      </c>
    </row>
    <row r="223" customFormat="false" ht="15.9" hidden="false" customHeight="false" outlineLevel="0" collapsed="false">
      <c r="A223" s="24" t="n">
        <v>43282</v>
      </c>
      <c r="B223" s="25" t="n">
        <v>25.3552</v>
      </c>
      <c r="C223" s="26" t="n">
        <v>25.317</v>
      </c>
      <c r="D223" s="26" t="n">
        <f aca="false">(A223 * $C$297) + $C$298</f>
        <v>25.2929915521177</v>
      </c>
      <c r="E223" s="25" t="n">
        <v>-42.9398</v>
      </c>
      <c r="F223" s="26" t="n">
        <v>-44.9616</v>
      </c>
      <c r="G223" s="26" t="n">
        <f aca="false">(A223 * $F$297) + $F$298</f>
        <v>-44.8782909419736</v>
      </c>
      <c r="H223" s="29" t="n">
        <v>-17.58</v>
      </c>
      <c r="I223" s="26" t="n">
        <v>-19.6446</v>
      </c>
      <c r="J223" s="26" t="n">
        <f aca="false">(A223 * $I$297) + $I$298</f>
        <v>-19.5852911779233</v>
      </c>
    </row>
    <row r="224" customFormat="false" ht="15.9" hidden="false" customHeight="false" outlineLevel="0" collapsed="false">
      <c r="A224" s="24" t="n">
        <v>43313</v>
      </c>
      <c r="B224" s="25" t="n">
        <v>25.2531</v>
      </c>
      <c r="C224" s="26" t="n">
        <v>25.3147</v>
      </c>
      <c r="D224" s="26" t="n">
        <f aca="false">(A224 * $C$297) + $C$298</f>
        <v>25.2891189450309</v>
      </c>
      <c r="E224" s="25" t="n">
        <v>-43.2499</v>
      </c>
      <c r="F224" s="26" t="n">
        <v>-44.9021</v>
      </c>
      <c r="G224" s="26" t="n">
        <f aca="false">(A224 * $F$297) + $F$298</f>
        <v>-44.8744267155676</v>
      </c>
      <c r="H224" s="29" t="n">
        <v>-18</v>
      </c>
      <c r="I224" s="26" t="n">
        <v>-19.5873</v>
      </c>
      <c r="J224" s="26" t="n">
        <f aca="false">(A224 * $I$297) + $I$298</f>
        <v>-19.585299492018</v>
      </c>
    </row>
    <row r="225" customFormat="false" ht="15.9" hidden="false" customHeight="false" outlineLevel="0" collapsed="false">
      <c r="A225" s="24" t="n">
        <v>43344</v>
      </c>
      <c r="B225" s="25" t="n">
        <v>24.7857</v>
      </c>
      <c r="C225" s="26" t="n">
        <v>25.3124</v>
      </c>
      <c r="D225" s="26" t="n">
        <f aca="false">(A225 * $C$297) + $C$298</f>
        <v>25.285246337944</v>
      </c>
      <c r="E225" s="25" t="n">
        <v>-43.2646</v>
      </c>
      <c r="F225" s="26" t="n">
        <v>-44.8598</v>
      </c>
      <c r="G225" s="26" t="n">
        <f aca="false">(A225 * $F$297) + $F$298</f>
        <v>-44.8705624891617</v>
      </c>
      <c r="H225" s="29" t="n">
        <v>-18.48</v>
      </c>
      <c r="I225" s="26" t="n">
        <v>-19.5474</v>
      </c>
      <c r="J225" s="26" t="n">
        <f aca="false">(A225 * $I$297) + $I$298</f>
        <v>-19.5853078061128</v>
      </c>
    </row>
    <row r="226" customFormat="false" ht="15.9" hidden="false" customHeight="false" outlineLevel="0" collapsed="false">
      <c r="A226" s="24" t="n">
        <v>43374</v>
      </c>
      <c r="B226" s="25" t="n">
        <v>24.9282</v>
      </c>
      <c r="C226" s="26" t="n">
        <v>25.3096</v>
      </c>
      <c r="D226" s="26" t="n">
        <f aca="false">(A226 * $C$297) + $C$298</f>
        <v>25.2814986536664</v>
      </c>
      <c r="E226" s="25" t="n">
        <v>-45.9703</v>
      </c>
      <c r="F226" s="26" t="n">
        <v>-44.8328</v>
      </c>
      <c r="G226" s="26" t="n">
        <f aca="false">(A226 * $F$297) + $F$298</f>
        <v>-44.8668229152205</v>
      </c>
      <c r="H226" s="29" t="n">
        <v>-21.04</v>
      </c>
      <c r="I226" s="26" t="n">
        <v>-19.5232</v>
      </c>
      <c r="J226" s="26" t="n">
        <f aca="false">(A226 * $I$297) + $I$298</f>
        <v>-19.5853158520109</v>
      </c>
    </row>
    <row r="227" customFormat="false" ht="15.9" hidden="false" customHeight="false" outlineLevel="0" collapsed="false">
      <c r="A227" s="24" t="n">
        <v>43405</v>
      </c>
      <c r="B227" s="25" t="n">
        <v>25.4103</v>
      </c>
      <c r="C227" s="26" t="n">
        <v>25.3051</v>
      </c>
      <c r="D227" s="26" t="n">
        <f aca="false">(A227 * $C$297) + $C$298</f>
        <v>25.2776260465795</v>
      </c>
      <c r="E227" s="25" t="n">
        <v>-48.1371</v>
      </c>
      <c r="F227" s="26" t="n">
        <v>-44.8151</v>
      </c>
      <c r="G227" s="26" t="n">
        <f aca="false">(A227 * $F$297) + $F$298</f>
        <v>-44.8629586888146</v>
      </c>
      <c r="H227" s="29" t="n">
        <v>-22.73</v>
      </c>
      <c r="I227" s="26" t="n">
        <v>-19.51</v>
      </c>
      <c r="J227" s="26" t="n">
        <f aca="false">(A227 * $I$297) + $I$298</f>
        <v>-19.5853241661057</v>
      </c>
    </row>
    <row r="228" customFormat="false" ht="15.9" hidden="false" customHeight="false" outlineLevel="0" collapsed="false">
      <c r="A228" s="24" t="n">
        <v>43435</v>
      </c>
      <c r="B228" s="25" t="n">
        <v>25.6338</v>
      </c>
      <c r="C228" s="26" t="n">
        <v>25.2982</v>
      </c>
      <c r="D228" s="26" t="n">
        <f aca="false">(A228 * $C$297) + $C$298</f>
        <v>25.2738783623019</v>
      </c>
      <c r="E228" s="25" t="n">
        <v>-49.6005</v>
      </c>
      <c r="F228" s="26" t="n">
        <v>-44.7986</v>
      </c>
      <c r="G228" s="26" t="n">
        <f aca="false">(A228 * $F$297) + $F$298</f>
        <v>-44.8592191148733</v>
      </c>
      <c r="H228" s="29" t="n">
        <v>-23.97</v>
      </c>
      <c r="I228" s="26" t="n">
        <v>-19.5004</v>
      </c>
      <c r="J228" s="26" t="n">
        <f aca="false">(A228 * $I$297) + $I$298</f>
        <v>-19.5853322120038</v>
      </c>
    </row>
    <row r="229" customFormat="false" ht="15.9" hidden="false" customHeight="false" outlineLevel="0" collapsed="false">
      <c r="A229" s="24" t="n">
        <v>43466</v>
      </c>
      <c r="B229" s="25" t="n">
        <v>25.4345</v>
      </c>
      <c r="C229" s="26" t="n">
        <v>25.2883</v>
      </c>
      <c r="D229" s="26" t="n">
        <f aca="false">(A229 * $C$297) + $C$298</f>
        <v>25.270005755215</v>
      </c>
      <c r="E229" s="25" t="n">
        <v>-49.7429</v>
      </c>
      <c r="F229" s="26" t="n">
        <v>-44.7746</v>
      </c>
      <c r="G229" s="26" t="n">
        <f aca="false">(A229 * $F$297) + $F$298</f>
        <v>-44.8553548884674</v>
      </c>
      <c r="H229" s="29" t="n">
        <v>-24.31</v>
      </c>
      <c r="I229" s="26" t="n">
        <v>-19.4863</v>
      </c>
      <c r="J229" s="26" t="n">
        <f aca="false">(A229 * $I$297) + $I$298</f>
        <v>-19.5853405260985</v>
      </c>
    </row>
    <row r="230" customFormat="false" ht="15.9" hidden="false" customHeight="false" outlineLevel="0" collapsed="false">
      <c r="A230" s="24" t="n">
        <v>43497</v>
      </c>
      <c r="B230" s="25" t="n">
        <v>25.0109</v>
      </c>
      <c r="C230" s="26" t="n">
        <v>25.2756</v>
      </c>
      <c r="D230" s="26" t="n">
        <f aca="false">(A230 * $C$297) + $C$298</f>
        <v>25.2661331481281</v>
      </c>
      <c r="E230" s="25" t="n">
        <v>-46.3216</v>
      </c>
      <c r="F230" s="26" t="n">
        <v>-44.7363</v>
      </c>
      <c r="G230" s="26" t="n">
        <f aca="false">(A230 * $F$297) + $F$298</f>
        <v>-44.8514906620615</v>
      </c>
      <c r="H230" s="29" t="n">
        <v>-21.31</v>
      </c>
      <c r="I230" s="26" t="n">
        <v>-19.4608</v>
      </c>
      <c r="J230" s="26" t="n">
        <f aca="false">(A230 * $I$297) + $I$298</f>
        <v>-19.5853488401933</v>
      </c>
    </row>
    <row r="231" customFormat="false" ht="15.9" hidden="false" customHeight="false" outlineLevel="0" collapsed="false">
      <c r="A231" s="24" t="n">
        <v>43525</v>
      </c>
      <c r="B231" s="25" t="n">
        <v>25.2976</v>
      </c>
      <c r="C231" s="26" t="n">
        <v>25.2594</v>
      </c>
      <c r="D231" s="26" t="n">
        <f aca="false">(A231 * $C$297) + $C$298</f>
        <v>25.262635309469</v>
      </c>
      <c r="E231" s="25" t="n">
        <v>-43.4691</v>
      </c>
      <c r="F231" s="26" t="n">
        <v>-44.6833</v>
      </c>
      <c r="G231" s="26" t="n">
        <f aca="false">(A231 * $F$297) + $F$298</f>
        <v>-44.8480003930497</v>
      </c>
      <c r="H231" s="29" t="n">
        <v>-18.17</v>
      </c>
      <c r="I231" s="26" t="n">
        <v>-19.424</v>
      </c>
      <c r="J231" s="26" t="n">
        <f aca="false">(A231 * $I$297) + $I$298</f>
        <v>-19.5853563496982</v>
      </c>
    </row>
    <row r="232" customFormat="false" ht="15.9" hidden="false" customHeight="false" outlineLevel="0" collapsed="false">
      <c r="A232" s="24" t="n">
        <v>43556</v>
      </c>
      <c r="B232" s="25" t="n">
        <v>25.8048</v>
      </c>
      <c r="C232" s="26" t="n">
        <v>25.2395</v>
      </c>
      <c r="D232" s="26" t="n">
        <f aca="false">(A232 * $C$297) + $C$298</f>
        <v>25.2587627023821</v>
      </c>
      <c r="E232" s="25" t="n">
        <v>-41.5096</v>
      </c>
      <c r="F232" s="26" t="n">
        <v>-44.6245</v>
      </c>
      <c r="G232" s="26" t="n">
        <f aca="false">(A232 * $F$297) + $F$298</f>
        <v>-44.8441361666437</v>
      </c>
      <c r="H232" s="29" t="n">
        <v>-15.7</v>
      </c>
      <c r="I232" s="26" t="n">
        <v>-19.3849</v>
      </c>
      <c r="J232" s="26" t="n">
        <f aca="false">(A232 * $I$297) + $I$298</f>
        <v>-19.585364663793</v>
      </c>
    </row>
    <row r="233" customFormat="false" ht="15.9" hidden="false" customHeight="false" outlineLevel="0" collapsed="false">
      <c r="A233" s="24" t="n">
        <v>43586</v>
      </c>
      <c r="B233" s="25" t="n">
        <v>25.3417</v>
      </c>
      <c r="C233" s="26" t="n">
        <v>25.218</v>
      </c>
      <c r="D233" s="26" t="n">
        <f aca="false">(A233 * $C$297) + $C$298</f>
        <v>25.2550150181045</v>
      </c>
      <c r="E233" s="25" t="n">
        <v>-41.0716</v>
      </c>
      <c r="F233" s="26" t="n">
        <v>-44.5691</v>
      </c>
      <c r="G233" s="26" t="n">
        <f aca="false">(A233 * $F$297) + $F$298</f>
        <v>-44.8403965927025</v>
      </c>
      <c r="H233" s="29" t="n">
        <v>-15.73</v>
      </c>
      <c r="I233" s="26" t="n">
        <v>-19.351</v>
      </c>
      <c r="J233" s="26" t="n">
        <f aca="false">(A233 * $I$297) + $I$298</f>
        <v>-19.5853727096911</v>
      </c>
    </row>
    <row r="234" customFormat="false" ht="15.9" hidden="false" customHeight="false" outlineLevel="0" collapsed="false">
      <c r="A234" s="24" t="n">
        <v>43617</v>
      </c>
      <c r="B234" s="25" t="n">
        <v>25.9473</v>
      </c>
      <c r="C234" s="26" t="n">
        <v>25.1977</v>
      </c>
      <c r="D234" s="26" t="n">
        <f aca="false">(A234 * $C$297) + $C$298</f>
        <v>25.2511424110176</v>
      </c>
      <c r="E234" s="25" t="n">
        <v>-43.356</v>
      </c>
      <c r="F234" s="26" t="n">
        <v>-44.522</v>
      </c>
      <c r="G234" s="26" t="n">
        <f aca="false">(A234 * $F$297) + $F$298</f>
        <v>-44.8365323662966</v>
      </c>
      <c r="H234" s="29" t="n">
        <v>-17.41</v>
      </c>
      <c r="I234" s="26" t="n">
        <v>-19.3242</v>
      </c>
      <c r="J234" s="26" t="n">
        <f aca="false">(A234 * $I$297) + $I$298</f>
        <v>-19.5853810237859</v>
      </c>
    </row>
    <row r="235" customFormat="false" ht="15.9" hidden="false" customHeight="false" outlineLevel="0" collapsed="false">
      <c r="A235" s="24" t="n">
        <v>43647</v>
      </c>
      <c r="B235" s="25" t="n">
        <v>25.0563</v>
      </c>
      <c r="C235" s="26" t="n">
        <v>25.1795</v>
      </c>
      <c r="D235" s="26" t="n">
        <f aca="false">(A235 * $C$297) + $C$298</f>
        <v>25.24739472674</v>
      </c>
      <c r="E235" s="25" t="n">
        <v>-42.2475</v>
      </c>
      <c r="F235" s="26" t="n">
        <v>-44.4833</v>
      </c>
      <c r="G235" s="26" t="n">
        <f aca="false">(A235 * $F$297) + $F$298</f>
        <v>-44.8327927923553</v>
      </c>
      <c r="H235" s="29" t="n">
        <v>-17.19</v>
      </c>
      <c r="I235" s="26" t="n">
        <v>-19.3038</v>
      </c>
      <c r="J235" s="26" t="n">
        <f aca="false">(A235 * $I$297) + $I$298</f>
        <v>-19.585389069684</v>
      </c>
    </row>
    <row r="236" customFormat="false" ht="15.9" hidden="false" customHeight="false" outlineLevel="0" collapsed="false">
      <c r="A236" s="24" t="n">
        <v>43678</v>
      </c>
      <c r="B236" s="25" t="n">
        <v>24.7727</v>
      </c>
      <c r="C236" s="26" t="n">
        <v>25.1619</v>
      </c>
      <c r="D236" s="26" t="n">
        <f aca="false">(A236 * $C$297) + $C$298</f>
        <v>25.2435221196531</v>
      </c>
      <c r="E236" s="25" t="n">
        <v>-42.171</v>
      </c>
      <c r="F236" s="26" t="n">
        <v>-44.4496</v>
      </c>
      <c r="G236" s="26" t="n">
        <f aca="false">(A236 * $F$297) + $F$298</f>
        <v>-44.8289285659494</v>
      </c>
      <c r="H236" s="29" t="n">
        <v>-17.4</v>
      </c>
      <c r="I236" s="26" t="n">
        <v>-19.2877</v>
      </c>
      <c r="J236" s="26" t="n">
        <f aca="false">(A236 * $I$297) + $I$298</f>
        <v>-19.5853973837788</v>
      </c>
    </row>
    <row r="237" customFormat="false" ht="15.9" hidden="false" customHeight="false" outlineLevel="0" collapsed="false">
      <c r="A237" s="24" t="n">
        <v>43709</v>
      </c>
      <c r="B237" s="25" t="n">
        <v>24.2421</v>
      </c>
      <c r="C237" s="26" t="n">
        <v>25.1432</v>
      </c>
      <c r="D237" s="26" t="n">
        <f aca="false">(A237 * $C$297) + $C$298</f>
        <v>25.2396495125663</v>
      </c>
      <c r="E237" s="25" t="n">
        <v>-42.3437</v>
      </c>
      <c r="F237" s="26" t="n">
        <v>-44.4188</v>
      </c>
      <c r="G237" s="26" t="n">
        <f aca="false">(A237 * $F$297) + $F$298</f>
        <v>-44.8250643395435</v>
      </c>
      <c r="H237" s="29" t="n">
        <v>-18.1</v>
      </c>
      <c r="I237" s="26" t="n">
        <v>-19.2756</v>
      </c>
      <c r="J237" s="26" t="n">
        <f aca="false">(A237 * $I$297) + $I$298</f>
        <v>-19.5854056978735</v>
      </c>
    </row>
    <row r="238" customFormat="false" ht="15.9" hidden="false" customHeight="false" outlineLevel="0" collapsed="false">
      <c r="A238" s="24" t="n">
        <v>43739</v>
      </c>
      <c r="B238" s="25" t="n">
        <v>24.8487</v>
      </c>
      <c r="C238" s="26" t="n">
        <v>25.1248</v>
      </c>
      <c r="D238" s="26" t="n">
        <f aca="false">(A238 * $C$297) + $C$298</f>
        <v>25.2359018282886</v>
      </c>
      <c r="E238" s="25" t="n">
        <v>-44.7545</v>
      </c>
      <c r="F238" s="26" t="n">
        <v>-44.392</v>
      </c>
      <c r="G238" s="26" t="n">
        <f aca="false">(A238 * $F$297) + $F$298</f>
        <v>-44.8213247656023</v>
      </c>
      <c r="H238" s="29" t="n">
        <v>-19.91</v>
      </c>
      <c r="I238" s="26" t="n">
        <v>-19.2671</v>
      </c>
      <c r="J238" s="26" t="n">
        <f aca="false">(A238 * $I$297) + $I$298</f>
        <v>-19.5854137437717</v>
      </c>
    </row>
    <row r="239" customFormat="false" ht="15.9" hidden="false" customHeight="false" outlineLevel="0" collapsed="false">
      <c r="A239" s="24" t="n">
        <v>43770</v>
      </c>
      <c r="B239" s="25" t="n">
        <v>25.4171</v>
      </c>
      <c r="C239" s="26" t="n">
        <v>25.1082</v>
      </c>
      <c r="D239" s="26" t="n">
        <f aca="false">(A239 * $C$297) + $C$298</f>
        <v>25.2320292212018</v>
      </c>
      <c r="E239" s="25" t="n">
        <v>-47.6593</v>
      </c>
      <c r="F239" s="26" t="n">
        <v>-44.3711</v>
      </c>
      <c r="G239" s="26" t="n">
        <f aca="false">(A239 * $F$297) + $F$298</f>
        <v>-44.8174605391963</v>
      </c>
      <c r="H239" s="29" t="n">
        <v>-22.24</v>
      </c>
      <c r="I239" s="26" t="n">
        <v>-19.2628</v>
      </c>
      <c r="J239" s="26" t="n">
        <f aca="false">(A239 * $I$297) + $I$298</f>
        <v>-19.5854220578664</v>
      </c>
    </row>
    <row r="240" customFormat="false" ht="15.9" hidden="false" customHeight="false" outlineLevel="0" collapsed="false">
      <c r="A240" s="24" t="n">
        <v>43800</v>
      </c>
      <c r="B240" s="25" t="n">
        <v>24.9135</v>
      </c>
      <c r="C240" s="26" t="n">
        <v>25.0942</v>
      </c>
      <c r="D240" s="26" t="n">
        <f aca="false">(A240 * $C$297) + $C$298</f>
        <v>25.2282815369241</v>
      </c>
      <c r="E240" s="25" t="n">
        <v>-49.1622</v>
      </c>
      <c r="F240" s="26" t="n">
        <v>-44.3603</v>
      </c>
      <c r="G240" s="26" t="n">
        <f aca="false">(A240 * $F$297) + $F$298</f>
        <v>-44.8137209652551</v>
      </c>
      <c r="H240" s="29" t="n">
        <v>-24.25</v>
      </c>
      <c r="I240" s="26" t="n">
        <v>-19.266</v>
      </c>
      <c r="J240" s="26" t="n">
        <f aca="false">(A240 * $I$297) + $I$298</f>
        <v>-19.5854301037646</v>
      </c>
    </row>
    <row r="241" customFormat="false" ht="15.9" hidden="false" customHeight="false" outlineLevel="0" collapsed="false">
      <c r="A241" s="24" t="n">
        <v>43831</v>
      </c>
      <c r="B241" s="25" t="n">
        <v>25.0366</v>
      </c>
      <c r="C241" s="26" t="n">
        <v>25.084</v>
      </c>
      <c r="D241" s="26" t="n">
        <f aca="false">(A241 * $C$297) + $C$298</f>
        <v>25.2244089298373</v>
      </c>
      <c r="E241" s="25" t="n">
        <v>-49.1702</v>
      </c>
      <c r="F241" s="26" t="n">
        <v>-44.3649</v>
      </c>
      <c r="G241" s="26" t="n">
        <f aca="false">(A241 * $F$297) + $F$298</f>
        <v>-44.8098567388492</v>
      </c>
      <c r="H241" s="29" t="n">
        <v>-24.13</v>
      </c>
      <c r="I241" s="26" t="n">
        <v>-19.2808</v>
      </c>
      <c r="J241" s="26" t="n">
        <f aca="false">(A241 * $I$297) + $I$298</f>
        <v>-19.5854384178593</v>
      </c>
    </row>
    <row r="242" customFormat="false" ht="15.9" hidden="false" customHeight="false" outlineLevel="0" collapsed="false">
      <c r="A242" s="24" t="n">
        <v>43862</v>
      </c>
      <c r="B242" s="25" t="n">
        <v>24.9443</v>
      </c>
      <c r="C242" s="26" t="n">
        <v>25.0779</v>
      </c>
      <c r="D242" s="26" t="n">
        <f aca="false">(A242 * $C$297) + $C$298</f>
        <v>25.2205363227504</v>
      </c>
      <c r="E242" s="25" t="n">
        <v>-46.123</v>
      </c>
      <c r="F242" s="26" t="n">
        <v>-44.3901</v>
      </c>
      <c r="G242" s="26" t="n">
        <f aca="false">(A242 * $F$297) + $F$298</f>
        <v>-44.8059925124432</v>
      </c>
      <c r="H242" s="29" t="n">
        <v>-21.18</v>
      </c>
      <c r="I242" s="26" t="n">
        <v>-19.3122</v>
      </c>
      <c r="J242" s="26" t="n">
        <f aca="false">(A242 * $I$297) + $I$298</f>
        <v>-19.5854467319541</v>
      </c>
    </row>
    <row r="243" customFormat="false" ht="15.9" hidden="false" customHeight="false" outlineLevel="0" collapsed="false">
      <c r="A243" s="24" t="n">
        <v>43891</v>
      </c>
      <c r="B243" s="25" t="n">
        <v>25.3438</v>
      </c>
      <c r="C243" s="26" t="n">
        <v>25.076</v>
      </c>
      <c r="D243" s="26" t="n">
        <f aca="false">(A243 * $C$297) + $C$298</f>
        <v>25.216913561282</v>
      </c>
      <c r="E243" s="25" t="n">
        <v>-43.3629</v>
      </c>
      <c r="F243" s="26" t="n">
        <v>-44.4389</v>
      </c>
      <c r="G243" s="26" t="n">
        <f aca="false">(A243 * $F$297) + $F$298</f>
        <v>-44.8023775909667</v>
      </c>
      <c r="H243" s="29" t="n">
        <v>-18.02</v>
      </c>
      <c r="I243" s="26" t="n">
        <v>-19.3628</v>
      </c>
      <c r="J243" s="26" t="n">
        <f aca="false">(A243 * $I$297) + $I$298</f>
        <v>-19.5854545096556</v>
      </c>
    </row>
    <row r="244" customFormat="false" ht="15.9" hidden="false" customHeight="false" outlineLevel="0" collapsed="false">
      <c r="A244" s="24" t="n">
        <v>43922</v>
      </c>
      <c r="B244" s="25" t="n">
        <v>25.4079</v>
      </c>
      <c r="C244" s="26" t="n">
        <v>25.0789</v>
      </c>
      <c r="D244" s="26" t="n">
        <f aca="false">(A244 * $C$297) + $C$298</f>
        <v>25.2130409541952</v>
      </c>
      <c r="E244" s="25" t="n">
        <v>-40.7722</v>
      </c>
      <c r="F244" s="26" t="n">
        <v>-44.5082</v>
      </c>
      <c r="G244" s="26" t="n">
        <f aca="false">(A244 * $F$297) + $F$298</f>
        <v>-44.7985133645608</v>
      </c>
      <c r="H244" s="29" t="n">
        <v>-15.36</v>
      </c>
      <c r="I244" s="26" t="n">
        <v>-19.4293</v>
      </c>
      <c r="J244" s="26" t="n">
        <f aca="false">(A244 * $I$297) + $I$298</f>
        <v>-19.5854628237504</v>
      </c>
    </row>
    <row r="245" customFormat="false" ht="15.9" hidden="false" customHeight="false" outlineLevel="0" collapsed="false">
      <c r="A245" s="24" t="n">
        <v>43952</v>
      </c>
      <c r="B245" s="25" t="n">
        <v>25.4676</v>
      </c>
      <c r="C245" s="26" t="n">
        <v>25.0851</v>
      </c>
      <c r="D245" s="26" t="n">
        <f aca="false">(A245 * $C$297) + $C$298</f>
        <v>25.2092932699175</v>
      </c>
      <c r="E245" s="25" t="n">
        <v>-40.6978</v>
      </c>
      <c r="F245" s="26" t="n">
        <v>-44.5904</v>
      </c>
      <c r="G245" s="26" t="n">
        <f aca="false">(A245 * $F$297) + $F$298</f>
        <v>-44.7947737906195</v>
      </c>
      <c r="H245" s="29" t="n">
        <v>-15.23</v>
      </c>
      <c r="I245" s="26" t="n">
        <v>-19.5053</v>
      </c>
      <c r="J245" s="26" t="n">
        <f aca="false">(A245 * $I$297) + $I$298</f>
        <v>-19.5854708696485</v>
      </c>
    </row>
    <row r="246" customFormat="false" ht="15.9" hidden="false" customHeight="false" outlineLevel="0" collapsed="false">
      <c r="A246" s="24" t="n">
        <v>43983</v>
      </c>
      <c r="B246" s="25" t="n">
        <v>24.9754</v>
      </c>
      <c r="C246" s="26" t="n">
        <v>25.0913</v>
      </c>
      <c r="D246" s="26" t="n">
        <f aca="false">(A246 * $C$297) + $C$298</f>
        <v>25.2054206628307</v>
      </c>
      <c r="E246" s="25" t="n">
        <v>-42.4734</v>
      </c>
      <c r="F246" s="26" t="n">
        <v>-44.6752</v>
      </c>
      <c r="G246" s="26" t="n">
        <f aca="false">(A246 * $F$297) + $F$298</f>
        <v>-44.7909095642136</v>
      </c>
      <c r="H246" s="29" t="n">
        <v>-17.5</v>
      </c>
      <c r="I246" s="26" t="n">
        <v>-19.5839</v>
      </c>
      <c r="J246" s="26" t="n">
        <f aca="false">(A246 * $I$297) + $I$298</f>
        <v>-19.5854791837433</v>
      </c>
    </row>
    <row r="247" customFormat="false" ht="15.9" hidden="false" customHeight="false" outlineLevel="0" collapsed="false">
      <c r="A247" s="24" t="n">
        <v>44013</v>
      </c>
      <c r="B247" s="25" t="n">
        <v>25.3269</v>
      </c>
      <c r="C247" s="26" t="n">
        <v>25.0971</v>
      </c>
      <c r="D247" s="26" t="n">
        <f aca="false">(A247 * $C$297) + $C$298</f>
        <v>25.201672978553</v>
      </c>
      <c r="E247" s="25" t="n">
        <v>-43.3128</v>
      </c>
      <c r="F247" s="26" t="n">
        <v>-44.7562</v>
      </c>
      <c r="G247" s="26" t="n">
        <f aca="false">(A247 * $F$297) + $F$298</f>
        <v>-44.7871699902724</v>
      </c>
      <c r="H247" s="29" t="n">
        <v>-17.99</v>
      </c>
      <c r="I247" s="26" t="n">
        <v>-19.6592</v>
      </c>
      <c r="J247" s="26" t="n">
        <f aca="false">(A247 * $I$297) + $I$298</f>
        <v>-19.5854872296414</v>
      </c>
    </row>
    <row r="248" customFormat="false" ht="15.9" hidden="false" customHeight="false" outlineLevel="0" collapsed="false">
      <c r="A248" s="24" t="n">
        <v>44044</v>
      </c>
      <c r="B248" s="25" t="n">
        <v>24.7917</v>
      </c>
      <c r="C248" s="26" t="n">
        <v>25.1045</v>
      </c>
      <c r="D248" s="26" t="n">
        <f aca="false">(A248 * $C$297) + $C$298</f>
        <v>25.1978003714662</v>
      </c>
      <c r="E248" s="25" t="n">
        <v>-42.2312</v>
      </c>
      <c r="F248" s="26" t="n">
        <v>-44.8283</v>
      </c>
      <c r="G248" s="26" t="n">
        <f aca="false">(A248 * $F$297) + $F$298</f>
        <v>-44.7833057638665</v>
      </c>
      <c r="H248" s="29" t="n">
        <v>-17.44</v>
      </c>
      <c r="I248" s="26" t="n">
        <v>-19.7238</v>
      </c>
      <c r="J248" s="26" t="n">
        <f aca="false">(A248 * $I$297) + $I$298</f>
        <v>-19.5854955437362</v>
      </c>
    </row>
    <row r="249" customFormat="false" ht="15.9" hidden="false" customHeight="false" outlineLevel="0" collapsed="false">
      <c r="A249" s="24" t="n">
        <v>44075</v>
      </c>
      <c r="B249" s="25" t="n">
        <v>24.7025</v>
      </c>
      <c r="C249" s="26" t="n">
        <v>25.1148</v>
      </c>
      <c r="D249" s="26" t="n">
        <f aca="false">(A249 * $C$297) + $C$298</f>
        <v>25.1939277643793</v>
      </c>
      <c r="E249" s="25" t="n">
        <v>-43.2194</v>
      </c>
      <c r="F249" s="26" t="n">
        <v>-44.8876</v>
      </c>
      <c r="G249" s="26" t="n">
        <f aca="false">(A249 * $F$297) + $F$298</f>
        <v>-44.7794415374605</v>
      </c>
      <c r="H249" s="29" t="n">
        <v>-18.52</v>
      </c>
      <c r="I249" s="26" t="n">
        <v>-19.7728</v>
      </c>
      <c r="J249" s="26" t="n">
        <f aca="false">(A249 * $I$297) + $I$298</f>
        <v>-19.5855038578309</v>
      </c>
    </row>
    <row r="250" customFormat="false" ht="15.9" hidden="false" customHeight="false" outlineLevel="0" collapsed="false">
      <c r="A250" s="24" t="n">
        <v>44105</v>
      </c>
      <c r="B250" s="25" t="n">
        <v>25.1821</v>
      </c>
      <c r="C250" s="26" t="n">
        <v>25.1275</v>
      </c>
      <c r="D250" s="26" t="n">
        <f aca="false">(A250 * $C$297) + $C$298</f>
        <v>25.1901800801017</v>
      </c>
      <c r="E250" s="25" t="n">
        <v>-46.6958</v>
      </c>
      <c r="F250" s="26" t="n">
        <v>-44.9329</v>
      </c>
      <c r="G250" s="26" t="n">
        <f aca="false">(A250 * $F$297) + $F$298</f>
        <v>-44.7757019635193</v>
      </c>
      <c r="H250" s="29" t="n">
        <v>-21.51</v>
      </c>
      <c r="I250" s="26" t="n">
        <v>-19.8054</v>
      </c>
      <c r="J250" s="26" t="n">
        <f aca="false">(A250 * $I$297) + $I$298</f>
        <v>-19.5855119037291</v>
      </c>
    </row>
    <row r="251" customFormat="false" ht="15.9" hidden="false" customHeight="false" outlineLevel="0" collapsed="false">
      <c r="A251" s="24" t="n">
        <v>44136</v>
      </c>
      <c r="B251" s="25" t="n">
        <v>24.7884</v>
      </c>
      <c r="C251" s="26" t="n">
        <v>25.1405</v>
      </c>
      <c r="D251" s="26" t="n">
        <f aca="false">(A251 * $C$297) + $C$298</f>
        <v>25.1863074730148</v>
      </c>
      <c r="E251" s="25" t="n">
        <v>-48.1977</v>
      </c>
      <c r="F251" s="26" t="n">
        <v>-44.9628</v>
      </c>
      <c r="G251" s="26" t="n">
        <f aca="false">(A251 * $F$297) + $F$298</f>
        <v>-44.7718377371134</v>
      </c>
      <c r="H251" s="29" t="n">
        <v>-23.41</v>
      </c>
      <c r="I251" s="26" t="n">
        <v>-19.8223</v>
      </c>
      <c r="J251" s="26" t="n">
        <f aca="false">(A251 * $I$297) + $I$298</f>
        <v>-19.5855202178238</v>
      </c>
    </row>
    <row r="252" customFormat="false" ht="15.9" hidden="false" customHeight="false" outlineLevel="0" collapsed="false">
      <c r="A252" s="24" t="n">
        <v>44166</v>
      </c>
      <c r="B252" s="25" t="n">
        <v>24.9624</v>
      </c>
      <c r="C252" s="26" t="n">
        <v>25.1537</v>
      </c>
      <c r="D252" s="26" t="n">
        <f aca="false">(A252 * $C$297) + $C$298</f>
        <v>25.1825597887372</v>
      </c>
      <c r="E252" s="25" t="n">
        <v>-50.8187</v>
      </c>
      <c r="F252" s="26" t="n">
        <v>-44.9788</v>
      </c>
      <c r="G252" s="26" t="n">
        <f aca="false">(A252 * $F$297) + $F$298</f>
        <v>-44.7680981631721</v>
      </c>
      <c r="H252" s="29" t="n">
        <v>-25.86</v>
      </c>
      <c r="I252" s="26" t="n">
        <v>-19.8251</v>
      </c>
      <c r="J252" s="26" t="n">
        <f aca="false">(A252 * $I$297) + $I$298</f>
        <v>-19.5855282637219</v>
      </c>
    </row>
    <row r="253" customFormat="false" ht="15.9" hidden="false" customHeight="false" outlineLevel="0" collapsed="false">
      <c r="A253" s="24" t="n">
        <v>44197</v>
      </c>
      <c r="B253" s="25" t="n">
        <v>25.4579</v>
      </c>
      <c r="C253" s="26" t="n">
        <v>25.1669</v>
      </c>
      <c r="D253" s="26" t="n">
        <f aca="false">(A253 * $C$297) + $C$298</f>
        <v>25.1786871816503</v>
      </c>
      <c r="E253" s="25" t="n">
        <v>-50.2317</v>
      </c>
      <c r="F253" s="26" t="n">
        <v>-44.9827</v>
      </c>
      <c r="G253" s="26" t="n">
        <f aca="false">(A253 * $F$297) + $F$298</f>
        <v>-44.7642339367662</v>
      </c>
      <c r="H253" s="29" t="n">
        <v>-24.77</v>
      </c>
      <c r="I253" s="26" t="n">
        <v>-19.8157</v>
      </c>
      <c r="J253" s="26" t="n">
        <f aca="false">(A253 * $I$297) + $I$298</f>
        <v>-19.5855365778167</v>
      </c>
    </row>
    <row r="254" customFormat="false" ht="15.9" hidden="false" customHeight="false" outlineLevel="0" collapsed="false">
      <c r="A254" s="24" t="n">
        <v>44228</v>
      </c>
      <c r="B254" s="25" t="n">
        <v>24.8123</v>
      </c>
      <c r="C254" s="26" t="n">
        <v>25.18</v>
      </c>
      <c r="D254" s="26" t="n">
        <f aca="false">(A254 * $C$297) + $C$298</f>
        <v>25.1748145745634</v>
      </c>
      <c r="E254" s="25" t="n">
        <v>-46.7531</v>
      </c>
      <c r="F254" s="26" t="n">
        <v>-44.9765</v>
      </c>
      <c r="G254" s="26" t="n">
        <f aca="false">(A254 * $F$297) + $F$298</f>
        <v>-44.7603697103603</v>
      </c>
      <c r="H254" s="29" t="n">
        <v>-21.94</v>
      </c>
      <c r="I254" s="26" t="n">
        <v>-19.7965</v>
      </c>
      <c r="J254" s="26" t="n">
        <f aca="false">(A254 * $I$297) + $I$298</f>
        <v>-19.5855448919115</v>
      </c>
    </row>
    <row r="255" customFormat="false" ht="15.9" hidden="false" customHeight="false" outlineLevel="0" collapsed="false">
      <c r="A255" s="24" t="n">
        <v>44256</v>
      </c>
      <c r="B255" s="25" t="n">
        <v>25.1818</v>
      </c>
      <c r="C255" s="26" t="n">
        <v>25.1924</v>
      </c>
      <c r="D255" s="26" t="n">
        <f aca="false">(A255 * $C$297) + $C$298</f>
        <v>25.1713167359043</v>
      </c>
      <c r="E255" s="25" t="n">
        <v>-43.6348</v>
      </c>
      <c r="F255" s="26" t="n">
        <v>-44.9633</v>
      </c>
      <c r="G255" s="26" t="n">
        <f aca="false">(A255 * $F$297) + $F$298</f>
        <v>-44.7568794413485</v>
      </c>
      <c r="H255" s="29" t="n">
        <v>-18.45</v>
      </c>
      <c r="I255" s="26" t="n">
        <v>-19.7709</v>
      </c>
      <c r="J255" s="26" t="n">
        <f aca="false">(A255 * $I$297) + $I$298</f>
        <v>-19.5855524014164</v>
      </c>
    </row>
    <row r="256" customFormat="false" ht="15.9" hidden="false" customHeight="false" outlineLevel="0" collapsed="false">
      <c r="A256" s="24" t="n">
        <v>44287</v>
      </c>
      <c r="B256" s="25" t="n">
        <v>25.5786</v>
      </c>
      <c r="C256" s="26" t="n">
        <v>25.2045</v>
      </c>
      <c r="D256" s="26" t="n">
        <f aca="false">(A256 * $C$297) + $C$298</f>
        <v>25.1674441288174</v>
      </c>
      <c r="E256" s="25" t="n">
        <v>-41.4269</v>
      </c>
      <c r="F256" s="26" t="n">
        <v>-44.9452</v>
      </c>
      <c r="G256" s="26" t="n">
        <f aca="false">(A256 * $F$297) + $F$298</f>
        <v>-44.7530152149425</v>
      </c>
      <c r="H256" s="29" t="n">
        <v>-15.85</v>
      </c>
      <c r="I256" s="26" t="n">
        <v>-19.7407</v>
      </c>
      <c r="J256" s="26" t="n">
        <f aca="false">(A256 * $I$297) + $I$298</f>
        <v>-19.5855607155111</v>
      </c>
    </row>
    <row r="257" customFormat="false" ht="15.9" hidden="false" customHeight="false" outlineLevel="0" collapsed="false">
      <c r="A257" s="24" t="n">
        <v>44317</v>
      </c>
      <c r="B257" s="25" t="n">
        <v>26.0191</v>
      </c>
      <c r="C257" s="26" t="n">
        <v>25.2161</v>
      </c>
      <c r="D257" s="26" t="n">
        <f aca="false">(A257 * $C$297) + $C$298</f>
        <v>25.1636964445398</v>
      </c>
      <c r="E257" s="25" t="n">
        <v>-41.5526</v>
      </c>
      <c r="F257" s="26" t="n">
        <v>-44.9234</v>
      </c>
      <c r="G257" s="26" t="n">
        <f aca="false">(A257 * $F$297) + $F$298</f>
        <v>-44.7492756410013</v>
      </c>
      <c r="H257" s="29" t="n">
        <v>-15.53</v>
      </c>
      <c r="I257" s="26" t="n">
        <v>-19.7073</v>
      </c>
      <c r="J257" s="26" t="n">
        <f aca="false">(A257 * $I$297) + $I$298</f>
        <v>-19.5855687614093</v>
      </c>
    </row>
    <row r="258" customFormat="false" ht="15.9" hidden="false" customHeight="false" outlineLevel="0" collapsed="false">
      <c r="A258" s="24" t="n">
        <v>44348</v>
      </c>
      <c r="B258" s="25" t="n">
        <v>25.4008</v>
      </c>
      <c r="C258" s="26" t="n">
        <v>25.2272</v>
      </c>
      <c r="D258" s="26" t="n">
        <f aca="false">(A258 * $C$297) + $C$298</f>
        <v>25.1598238374529</v>
      </c>
      <c r="E258" s="25" t="n">
        <v>-42.3851</v>
      </c>
      <c r="F258" s="26" t="n">
        <v>-44.8983</v>
      </c>
      <c r="G258" s="26" t="n">
        <f aca="false">(A258 * $F$297) + $F$298</f>
        <v>-44.7454114145954</v>
      </c>
      <c r="H258" s="29" t="n">
        <v>-16.98</v>
      </c>
      <c r="I258" s="26" t="n">
        <v>-19.671</v>
      </c>
      <c r="J258" s="26" t="n">
        <f aca="false">(A258 * $I$297) + $I$298</f>
        <v>-19.585577075504</v>
      </c>
    </row>
    <row r="259" customFormat="false" ht="15.9" hidden="false" customHeight="false" outlineLevel="0" collapsed="false">
      <c r="A259" s="24" t="n">
        <v>44378</v>
      </c>
      <c r="B259" s="25" t="n">
        <v>25.3863</v>
      </c>
      <c r="C259" s="26" t="n">
        <v>25.2345</v>
      </c>
      <c r="D259" s="26" t="n">
        <f aca="false">(A259 * $C$297) + $C$298</f>
        <v>25.1560761531753</v>
      </c>
      <c r="E259" s="25" t="n">
        <v>-42.8231</v>
      </c>
      <c r="F259" s="26" t="n">
        <v>-44.8688</v>
      </c>
      <c r="G259" s="26" t="n">
        <f aca="false">(A259 * $F$297) + $F$298</f>
        <v>-44.7416718406542</v>
      </c>
      <c r="H259" s="29" t="n">
        <v>-17.44</v>
      </c>
      <c r="I259" s="26" t="n">
        <v>-19.6343</v>
      </c>
      <c r="J259" s="26" t="n">
        <f aca="false">(A259 * $I$297) + $I$298</f>
        <v>-19.5855851214022</v>
      </c>
    </row>
    <row r="260" customFormat="false" ht="15.9" hidden="false" customHeight="false" outlineLevel="0" collapsed="false">
      <c r="A260" s="24" t="n">
        <v>44409</v>
      </c>
      <c r="B260" s="25" t="n">
        <v>24.699</v>
      </c>
      <c r="C260" s="26" t="n">
        <v>25.235</v>
      </c>
      <c r="D260" s="26" t="n">
        <f aca="false">(A260 * $C$297) + $C$298</f>
        <v>25.1522035460884</v>
      </c>
      <c r="E260" s="25" t="n">
        <v>-41.8354</v>
      </c>
      <c r="F260" s="26" t="n">
        <v>-44.8372</v>
      </c>
      <c r="G260" s="26" t="n">
        <f aca="false">(A260 * $F$297) + $F$298</f>
        <v>-44.7378076142482</v>
      </c>
      <c r="H260" s="29" t="n">
        <v>-17.14</v>
      </c>
      <c r="I260" s="26" t="n">
        <v>-19.6022</v>
      </c>
      <c r="J260" s="26" t="n">
        <f aca="false">(A260 * $I$297) + $I$298</f>
        <v>-19.5855934354969</v>
      </c>
    </row>
    <row r="261" customFormat="false" ht="15.9" hidden="false" customHeight="false" outlineLevel="0" collapsed="false">
      <c r="A261" s="24" t="n">
        <v>44440</v>
      </c>
      <c r="B261" s="25" t="n">
        <v>25.1197</v>
      </c>
      <c r="C261" s="26" t="n">
        <v>25.2289</v>
      </c>
      <c r="D261" s="26" t="n">
        <f aca="false">(A261 * $C$297) + $C$298</f>
        <v>25.1483309390015</v>
      </c>
      <c r="E261" s="25" t="n">
        <v>-43.4296</v>
      </c>
      <c r="F261" s="26" t="n">
        <v>-44.8059</v>
      </c>
      <c r="G261" s="26" t="n">
        <f aca="false">(A261 * $F$297) + $F$298</f>
        <v>-44.7339433878423</v>
      </c>
      <c r="H261" s="29" t="n">
        <v>-18.31</v>
      </c>
      <c r="I261" s="26" t="n">
        <v>-19.577</v>
      </c>
      <c r="J261" s="26" t="n">
        <f aca="false">(A261 * $I$297) + $I$298</f>
        <v>-19.5856017495917</v>
      </c>
    </row>
    <row r="262" customFormat="false" ht="15.9" hidden="false" customHeight="false" outlineLevel="0" collapsed="false">
      <c r="A262" s="24" t="n">
        <v>44470</v>
      </c>
      <c r="B262" s="25" t="n">
        <v>24.7444</v>
      </c>
      <c r="C262" s="26" t="n">
        <v>25.2182</v>
      </c>
      <c r="D262" s="26" t="n">
        <f aca="false">(A262 * $C$297) + $C$298</f>
        <v>25.1445832547239</v>
      </c>
      <c r="E262" s="25" t="n">
        <v>-45.8028</v>
      </c>
      <c r="F262" s="26" t="n">
        <v>-44.7792</v>
      </c>
      <c r="G262" s="26" t="n">
        <f aca="false">(A262 * $F$297) + $F$298</f>
        <v>-44.7302038139011</v>
      </c>
      <c r="H262" s="29" t="n">
        <v>-21.06</v>
      </c>
      <c r="I262" s="26" t="n">
        <v>-19.561</v>
      </c>
      <c r="J262" s="26" t="n">
        <f aca="false">(A262 * $I$297) + $I$298</f>
        <v>-19.5856097954898</v>
      </c>
    </row>
    <row r="263" customFormat="false" ht="15.9" hidden="false" customHeight="false" outlineLevel="0" collapsed="false">
      <c r="A263" s="24" t="n">
        <v>44501</v>
      </c>
      <c r="B263" s="25" t="n">
        <v>25.3346</v>
      </c>
      <c r="C263" s="26" t="n">
        <v>25.2077</v>
      </c>
      <c r="D263" s="26" t="n">
        <f aca="false">(A263 * $C$297) + $C$298</f>
        <v>25.140710647637</v>
      </c>
      <c r="E263" s="25" t="n">
        <v>-48.3281</v>
      </c>
      <c r="F263" s="26" t="n">
        <v>-44.764</v>
      </c>
      <c r="G263" s="26" t="n">
        <f aca="false">(A263 * $F$297) + $F$298</f>
        <v>-44.7263395874951</v>
      </c>
      <c r="H263" s="29" t="n">
        <v>-22.99</v>
      </c>
      <c r="I263" s="26" t="n">
        <v>-19.5563</v>
      </c>
      <c r="J263" s="26" t="n">
        <f aca="false">(A263 * $I$297) + $I$298</f>
        <v>-19.5856181095846</v>
      </c>
    </row>
    <row r="264" customFormat="false" ht="15.9" hidden="false" customHeight="false" outlineLevel="0" collapsed="false">
      <c r="A264" s="24" t="n">
        <v>44531</v>
      </c>
      <c r="B264" s="25" t="n">
        <v>25.3662</v>
      </c>
      <c r="C264" s="26" t="n">
        <v>25.2006</v>
      </c>
      <c r="D264" s="26" t="n">
        <f aca="false">(A264 * $C$297) + $C$298</f>
        <v>25.1369629633594</v>
      </c>
      <c r="E264" s="25" t="n">
        <v>-50.8327</v>
      </c>
      <c r="F264" s="26" t="n">
        <v>-44.7628</v>
      </c>
      <c r="G264" s="26" t="n">
        <f aca="false">(A264 * $F$297) + $F$298</f>
        <v>-44.7226000135539</v>
      </c>
      <c r="H264" s="29" t="n">
        <v>-25.47</v>
      </c>
      <c r="I264" s="26" t="n">
        <v>-19.5622</v>
      </c>
      <c r="J264" s="26" t="n">
        <f aca="false">(A264 * $I$297) + $I$298</f>
        <v>-19.5856261554827</v>
      </c>
    </row>
    <row r="265" customFormat="false" ht="15.9" hidden="false" customHeight="false" outlineLevel="0" collapsed="false">
      <c r="A265" s="24" t="n">
        <v>44562</v>
      </c>
      <c r="B265" s="25" t="n">
        <v>25.3779</v>
      </c>
      <c r="C265" s="26" t="n">
        <v>25.1972</v>
      </c>
      <c r="D265" s="26" t="n">
        <f aca="false">(A265 * $C$297) + $C$298</f>
        <v>25.1330903562725</v>
      </c>
      <c r="E265" s="25" t="n">
        <v>-49.4954</v>
      </c>
      <c r="F265" s="26" t="n">
        <v>-44.7717</v>
      </c>
      <c r="G265" s="26" t="n">
        <f aca="false">(A265 * $F$297) + $F$298</f>
        <v>-44.718735787148</v>
      </c>
      <c r="H265" s="29" t="n">
        <v>-24.12</v>
      </c>
      <c r="I265" s="26" t="n">
        <v>-19.5744</v>
      </c>
      <c r="J265" s="26" t="n">
        <f aca="false">(A265 * $I$297) + $I$298</f>
        <v>-19.5856344695775</v>
      </c>
    </row>
    <row r="266" customFormat="false" ht="15.9" hidden="false" customHeight="false" outlineLevel="0" collapsed="false">
      <c r="A266" s="24" t="n">
        <v>44593</v>
      </c>
      <c r="B266" s="25" t="n">
        <v>24.7689</v>
      </c>
      <c r="C266" s="26" t="n">
        <v>25.196</v>
      </c>
      <c r="D266" s="26" t="n">
        <f aca="false">(A266 * $C$297) + $C$298</f>
        <v>25.1292177491857</v>
      </c>
      <c r="E266" s="25" t="n">
        <v>-46.0522</v>
      </c>
      <c r="F266" s="26" t="n">
        <v>-44.7834</v>
      </c>
      <c r="G266" s="26" t="n">
        <f aca="false">(A266 * $F$297) + $F$298</f>
        <v>-44.714871560742</v>
      </c>
      <c r="H266" s="29" t="n">
        <v>-21.28</v>
      </c>
      <c r="I266" s="26" t="n">
        <v>-19.5875</v>
      </c>
      <c r="J266" s="26" t="n">
        <f aca="false">(A266 * $I$297) + $I$298</f>
        <v>-19.5856427836722</v>
      </c>
    </row>
    <row r="267" customFormat="false" ht="15.9" hidden="false" customHeight="false" outlineLevel="0" collapsed="false">
      <c r="A267" s="24" t="n">
        <v>44621</v>
      </c>
      <c r="B267" s="25" t="n">
        <v>25.3626</v>
      </c>
      <c r="C267" s="26" t="n">
        <v>25.1941</v>
      </c>
      <c r="D267" s="26" t="n">
        <f aca="false">(A267 * $C$297) + $C$298</f>
        <v>25.1257199105266</v>
      </c>
      <c r="E267" s="25" t="n">
        <v>-43.5443</v>
      </c>
      <c r="F267" s="26" t="n">
        <v>-44.7894</v>
      </c>
      <c r="G267" s="26" t="n">
        <f aca="false">(A267 * $F$297) + $F$298</f>
        <v>-44.7113812917302</v>
      </c>
      <c r="H267" s="29" t="n">
        <v>-18.18</v>
      </c>
      <c r="I267" s="26" t="n">
        <v>-19.5953</v>
      </c>
      <c r="J267" s="26" t="n">
        <f aca="false">(A267 * $I$297) + $I$298</f>
        <v>-19.5856502931772</v>
      </c>
    </row>
    <row r="268" customFormat="false" ht="15.9" hidden="false" customHeight="false" outlineLevel="0" collapsed="false">
      <c r="A268" s="24" t="n">
        <v>44652</v>
      </c>
      <c r="B268" s="25" t="n">
        <v>25.0289</v>
      </c>
      <c r="C268" s="26" t="n">
        <v>25.1884</v>
      </c>
      <c r="D268" s="26" t="n">
        <f aca="false">(A268 * $C$297) + $C$298</f>
        <v>25.1218473034397</v>
      </c>
      <c r="E268" s="25" t="n">
        <v>-40.7092</v>
      </c>
      <c r="F268" s="26" t="n">
        <v>-44.783</v>
      </c>
      <c r="G268" s="26" t="n">
        <f aca="false">(A268 * $F$297) + $F$298</f>
        <v>-44.7075170653243</v>
      </c>
      <c r="H268" s="29" t="n">
        <v>-15.68</v>
      </c>
      <c r="I268" s="26" t="n">
        <v>-19.5947</v>
      </c>
      <c r="J268" s="26" t="n">
        <f aca="false">(A268 * $I$297) + $I$298</f>
        <v>-19.5856586072719</v>
      </c>
    </row>
    <row r="269" customFormat="false" ht="15.9" hidden="false" customHeight="false" outlineLevel="0" collapsed="false">
      <c r="A269" s="24" t="n">
        <v>44682</v>
      </c>
      <c r="B269" s="25" t="n">
        <v>25.395</v>
      </c>
      <c r="C269" s="26" t="n">
        <v>25.1778</v>
      </c>
      <c r="D269" s="26" t="n">
        <f aca="false">(A269 * $C$297) + $C$298</f>
        <v>25.1180996191621</v>
      </c>
      <c r="E269" s="25" t="n">
        <v>-41.619</v>
      </c>
      <c r="F269" s="26" t="n">
        <v>-44.7627</v>
      </c>
      <c r="G269" s="26" t="n">
        <f aca="false">(A269 * $F$297) + $F$298</f>
        <v>-44.7037774913831</v>
      </c>
      <c r="H269" s="29" t="n">
        <v>-16.22</v>
      </c>
      <c r="I269" s="26" t="n">
        <v>-19.5849</v>
      </c>
      <c r="J269" s="26" t="n">
        <f aca="false">(A269 * $I$297) + $I$298</f>
        <v>-19.5856666531701</v>
      </c>
    </row>
    <row r="270" customFormat="false" ht="15.9" hidden="false" customHeight="false" outlineLevel="0" collapsed="false">
      <c r="A270" s="24" t="n">
        <v>44713</v>
      </c>
      <c r="B270" s="25" t="n">
        <v>25.634</v>
      </c>
      <c r="C270" s="26" t="n">
        <v>25.1642</v>
      </c>
      <c r="D270" s="26" t="n">
        <f aca="false">(A270 * $C$297) + $C$298</f>
        <v>25.1142270120752</v>
      </c>
      <c r="E270" s="25" t="n">
        <v>-41.8867</v>
      </c>
      <c r="F270" s="26" t="n">
        <v>-44.7307</v>
      </c>
      <c r="G270" s="26" t="n">
        <f aca="false">(A270 * $F$297) + $F$298</f>
        <v>-44.6999132649771</v>
      </c>
      <c r="H270" s="29" t="n">
        <v>-16.25</v>
      </c>
      <c r="I270" s="26" t="n">
        <v>-19.5665</v>
      </c>
      <c r="J270" s="26" t="n">
        <f aca="false">(A270 * $I$297) + $I$298</f>
        <v>-19.5856749672648</v>
      </c>
    </row>
    <row r="271" customFormat="false" ht="15.9" hidden="false" customHeight="false" outlineLevel="0" collapsed="false">
      <c r="A271" s="24" t="n">
        <v>44743</v>
      </c>
      <c r="B271" s="25" t="n">
        <v>25.2189</v>
      </c>
      <c r="C271" s="26" t="n">
        <v>25.1516</v>
      </c>
      <c r="D271" s="26" t="n">
        <f aca="false">(A271 * $C$297) + $C$298</f>
        <v>25.1104793277976</v>
      </c>
      <c r="E271" s="25" t="n">
        <v>-43.145</v>
      </c>
      <c r="F271" s="26" t="n">
        <v>-44.6914</v>
      </c>
      <c r="G271" s="26" t="n">
        <f aca="false">(A271 * $F$297) + $F$298</f>
        <v>-44.6961736910359</v>
      </c>
      <c r="H271" s="29" t="n">
        <v>-17.93</v>
      </c>
      <c r="I271" s="26" t="n">
        <v>-19.5398</v>
      </c>
      <c r="J271" s="26" t="n">
        <f aca="false">(A271 * $I$297) + $I$298</f>
        <v>-19.585683013163</v>
      </c>
    </row>
    <row r="272" customFormat="false" ht="15.9" hidden="false" customHeight="false" outlineLevel="0" collapsed="false">
      <c r="A272" s="24" t="n">
        <v>44774</v>
      </c>
      <c r="B272" s="25" t="n">
        <v>25.1267</v>
      </c>
      <c r="C272" s="26" t="n">
        <v>25.1437</v>
      </c>
      <c r="D272" s="26" t="n">
        <f aca="false">(A272 * $C$297) + $C$298</f>
        <v>25.1066067207107</v>
      </c>
      <c r="E272" s="25" t="n">
        <v>-42.9135</v>
      </c>
      <c r="F272" s="26" t="n">
        <v>-44.6505</v>
      </c>
      <c r="G272" s="26" t="n">
        <f aca="false">(A272 * $F$297) + $F$298</f>
        <v>-44.69230946463</v>
      </c>
      <c r="H272" s="29" t="n">
        <v>-17.79</v>
      </c>
      <c r="I272" s="26" t="n">
        <v>-19.5067</v>
      </c>
      <c r="J272" s="26" t="n">
        <f aca="false">(A272 * $I$297) + $I$298</f>
        <v>-19.5856913272577</v>
      </c>
    </row>
    <row r="273" customFormat="false" ht="15.9" hidden="false" customHeight="false" outlineLevel="0" collapsed="false">
      <c r="A273" s="24" t="n">
        <v>44805</v>
      </c>
      <c r="B273" s="25" t="n">
        <v>25.0547</v>
      </c>
      <c r="C273" s="26" t="n">
        <v>25.1411</v>
      </c>
      <c r="D273" s="26" t="n">
        <f aca="false">(A273 * $C$297) + $C$298</f>
        <v>25.1027341136238</v>
      </c>
      <c r="E273" s="25" t="n">
        <v>-43.8141</v>
      </c>
      <c r="F273" s="26" t="n">
        <v>-44.6115</v>
      </c>
      <c r="G273" s="26" t="n">
        <f aca="false">(A273 * $F$297) + $F$298</f>
        <v>-44.6884452382241</v>
      </c>
      <c r="H273" s="29" t="n">
        <v>-18.76</v>
      </c>
      <c r="I273" s="26" t="n">
        <v>-19.4704</v>
      </c>
      <c r="J273" s="26" t="n">
        <f aca="false">(A273 * $I$297) + $I$298</f>
        <v>-19.5856996413525</v>
      </c>
    </row>
    <row r="274" customFormat="false" ht="15.9" hidden="false" customHeight="false" outlineLevel="0" collapsed="false">
      <c r="A274" s="24" t="n">
        <v>44835</v>
      </c>
      <c r="B274" s="25" t="n">
        <v>25.0834</v>
      </c>
      <c r="C274" s="26" t="n">
        <v>25.1426</v>
      </c>
      <c r="D274" s="26" t="n">
        <f aca="false">(A274 * $C$297) + $C$298</f>
        <v>25.0989864293462</v>
      </c>
      <c r="E274" s="25" t="n">
        <v>-45.8651</v>
      </c>
      <c r="F274" s="26" t="n">
        <v>-44.5736</v>
      </c>
      <c r="G274" s="26" t="n">
        <f aca="false">(A274 * $F$297) + $F$298</f>
        <v>-44.6847056642828</v>
      </c>
      <c r="H274" s="29" t="n">
        <v>-20.78</v>
      </c>
      <c r="I274" s="26" t="n">
        <v>-19.4309</v>
      </c>
      <c r="J274" s="26" t="n">
        <f aca="false">(A274 * $I$297) + $I$298</f>
        <v>-19.5857076872506</v>
      </c>
    </row>
    <row r="275" customFormat="false" ht="15.9" hidden="false" customHeight="false" outlineLevel="0" collapsed="false">
      <c r="A275" s="24" t="n">
        <v>44866</v>
      </c>
      <c r="B275" s="25" t="n">
        <v>24.8312</v>
      </c>
      <c r="C275" s="26" t="n">
        <v>25.1445</v>
      </c>
      <c r="D275" s="26" t="n">
        <f aca="false">(A275 * $C$297) + $C$298</f>
        <v>25.0951138222593</v>
      </c>
      <c r="E275" s="25" t="n">
        <v>-48.1449</v>
      </c>
      <c r="F275" s="26" t="n">
        <v>-44.5316</v>
      </c>
      <c r="G275" s="26" t="n">
        <f aca="false">(A275 * $F$297) + $F$298</f>
        <v>-44.6808414378769</v>
      </c>
      <c r="H275" s="29" t="n">
        <v>-23.31</v>
      </c>
      <c r="I275" s="26" t="n">
        <v>-19.3871</v>
      </c>
      <c r="J275" s="26" t="n">
        <f aca="false">(A275 * $I$297) + $I$298</f>
        <v>-19.5857160013454</v>
      </c>
    </row>
    <row r="276" customFormat="false" ht="15.9" hidden="false" customHeight="false" outlineLevel="0" collapsed="false">
      <c r="A276" s="24" t="n">
        <v>44896</v>
      </c>
      <c r="B276" s="25" t="n">
        <v>25.06</v>
      </c>
      <c r="C276" s="26" t="n">
        <v>25.1417</v>
      </c>
      <c r="D276" s="26" t="n">
        <f aca="false">(A276 * $C$297) + $C$298</f>
        <v>25.0913661379817</v>
      </c>
      <c r="E276" s="25" t="n">
        <v>-49.4317</v>
      </c>
      <c r="F276" s="26" t="n">
        <v>-44.4788</v>
      </c>
      <c r="G276" s="26" t="n">
        <f aca="false">(A276 * $F$297) + $F$298</f>
        <v>-44.6771018639357</v>
      </c>
      <c r="H276" s="29" t="n">
        <v>-24.37</v>
      </c>
      <c r="I276" s="26" t="n">
        <v>-19.337</v>
      </c>
      <c r="J276" s="26" t="n">
        <f aca="false">(A276 * $I$297) + $I$298</f>
        <v>-19.5857240472435</v>
      </c>
    </row>
    <row r="277" customFormat="false" ht="15.9" hidden="false" customHeight="false" outlineLevel="0" collapsed="false">
      <c r="A277" s="24" t="n">
        <v>44927</v>
      </c>
      <c r="B277" s="25" t="n">
        <v>24.5531</v>
      </c>
      <c r="C277" s="26" t="n">
        <v>25.1303</v>
      </c>
      <c r="D277" s="26" t="n">
        <f aca="false">(A277 * $C$297) + $C$298</f>
        <v>25.0874935308948</v>
      </c>
      <c r="E277" s="25" t="n">
        <v>-48.5972</v>
      </c>
      <c r="F277" s="26" t="n">
        <v>-44.413</v>
      </c>
      <c r="G277" s="26" t="n">
        <f aca="false">(A277 * $F$297) + $F$298</f>
        <v>-44.6732376375297</v>
      </c>
      <c r="H277" s="29" t="n">
        <v>-24.04</v>
      </c>
      <c r="I277" s="26" t="n">
        <v>-19.2826</v>
      </c>
      <c r="J277" s="26" t="n">
        <f aca="false">(A277 * $I$297) + $I$298</f>
        <v>-19.5857323613382</v>
      </c>
    </row>
    <row r="278" customFormat="false" ht="15.9" hidden="false" customHeight="false" outlineLevel="0" collapsed="false">
      <c r="A278" s="24" t="n">
        <v>44958</v>
      </c>
      <c r="B278" s="25" t="n">
        <v>24.9378</v>
      </c>
      <c r="C278" s="26" t="n">
        <v>25.1041</v>
      </c>
      <c r="D278" s="26" t="n">
        <f aca="false">(A278 * $C$297) + $C$298</f>
        <v>25.0836209238079</v>
      </c>
      <c r="E278" s="25" t="n">
        <v>-45.831</v>
      </c>
      <c r="F278" s="26" t="n">
        <v>-44.3374</v>
      </c>
      <c r="G278" s="26" t="n">
        <f aca="false">(A278 * $F$297) + $F$298</f>
        <v>-44.6693734111238</v>
      </c>
      <c r="H278" s="29" t="n">
        <v>-20.89</v>
      </c>
      <c r="I278" s="26" t="n">
        <v>-19.2333</v>
      </c>
      <c r="J278" s="26" t="n">
        <f aca="false">(A278 * $I$297) + $I$298</f>
        <v>-19.585740675433</v>
      </c>
    </row>
    <row r="279" customFormat="false" ht="15.9" hidden="false" customHeight="false" outlineLevel="0" collapsed="false">
      <c r="A279" s="24" t="n">
        <v>44986</v>
      </c>
      <c r="B279" s="25" t="n">
        <v>25.265</v>
      </c>
      <c r="C279" s="26" t="n">
        <v>25.0822</v>
      </c>
      <c r="D279" s="26" t="n">
        <f aca="false">(A279 * $C$297) + $C$298</f>
        <v>25.0801230851488</v>
      </c>
      <c r="E279" s="25" t="n">
        <v>-43.1377</v>
      </c>
      <c r="F279" s="26" t="n">
        <v>-44.2692</v>
      </c>
      <c r="G279" s="26" t="n">
        <f aca="false">(A279 * $F$297) + $F$298</f>
        <v>-44.665883142112</v>
      </c>
      <c r="H279" s="29" t="n">
        <v>-17.87</v>
      </c>
      <c r="I279" s="26" t="n">
        <v>-19.187</v>
      </c>
      <c r="J279" s="26" t="n">
        <f aca="false">(A279 * $I$297) + $I$298</f>
        <v>-19.5857481849379</v>
      </c>
    </row>
    <row r="280" customFormat="false" ht="15.9" hidden="false" customHeight="false" outlineLevel="0" collapsed="false">
      <c r="A280" s="24" t="n">
        <v>45017</v>
      </c>
      <c r="B280" s="25" t="n">
        <v>25.5975</v>
      </c>
      <c r="C280" s="26" t="n">
        <v>25.0628</v>
      </c>
      <c r="D280" s="26" t="n">
        <f aca="false">(A280 * $C$297) + $C$298</f>
        <v>25.0762504780619</v>
      </c>
      <c r="E280" s="25" t="n">
        <v>-40.4171</v>
      </c>
      <c r="F280" s="26" t="n">
        <v>-44.2045</v>
      </c>
      <c r="G280" s="26" t="n">
        <f aca="false">(A280 * $F$297) + $F$298</f>
        <v>-44.6620189157061</v>
      </c>
      <c r="H280" s="29" t="n">
        <v>-14.82</v>
      </c>
      <c r="I280" s="26" t="n">
        <v>-19.1417</v>
      </c>
      <c r="J280" s="26" t="n">
        <f aca="false">(A280 * $I$297) + $I$298</f>
        <v>-19.5857564990327</v>
      </c>
    </row>
    <row r="281" customFormat="false" ht="15.9" hidden="false" customHeight="false" outlineLevel="0" collapsed="false">
      <c r="A281" s="24" t="n">
        <v>45047</v>
      </c>
      <c r="B281" s="25" t="n">
        <v>26.2473</v>
      </c>
      <c r="C281" s="26" t="n">
        <v>25.0446</v>
      </c>
      <c r="D281" s="26" t="n">
        <f aca="false">(A281 * $C$297) + $C$298</f>
        <v>25.0725027937843</v>
      </c>
      <c r="E281" s="25" t="n">
        <v>-41.2834</v>
      </c>
      <c r="F281" s="26" t="n">
        <v>-44.1417</v>
      </c>
      <c r="G281" s="26" t="n">
        <f aca="false">(A281 * $F$297) + $F$298</f>
        <v>-44.6582793417648</v>
      </c>
      <c r="H281" s="29" t="n">
        <v>-15.04</v>
      </c>
      <c r="I281" s="26" t="n">
        <v>-19.0971</v>
      </c>
      <c r="J281" s="26" t="n">
        <f aca="false">(A281 * $I$297) + $I$298</f>
        <v>-19.5857645449308</v>
      </c>
    </row>
    <row r="282" customFormat="false" ht="15.9" hidden="false" customHeight="false" outlineLevel="0" collapsed="false">
      <c r="A282" s="24" t="n">
        <v>45078</v>
      </c>
      <c r="B282" s="25" t="n">
        <v>25.2519</v>
      </c>
      <c r="C282" s="26" t="n">
        <v>25.027</v>
      </c>
      <c r="D282" s="26" t="n">
        <f aca="false">(A282 * $C$297) + $C$298</f>
        <v>25.0686301866975</v>
      </c>
      <c r="E282" s="25" t="n">
        <v>-41.8466</v>
      </c>
      <c r="F282" s="26" t="n">
        <v>-44.08</v>
      </c>
      <c r="G282" s="26" t="n">
        <f aca="false">(A282 * $F$297) + $F$298</f>
        <v>-44.6544151153589</v>
      </c>
      <c r="H282" s="29" t="n">
        <v>-16.59</v>
      </c>
      <c r="I282" s="26" t="n">
        <v>-19.0531</v>
      </c>
      <c r="J282" s="26" t="n">
        <f aca="false">(A282 * $I$297) + $I$298</f>
        <v>-19.5857728590256</v>
      </c>
    </row>
    <row r="283" customFormat="false" ht="15.9" hidden="false" customHeight="false" outlineLevel="0" collapsed="false">
      <c r="A283" s="24" t="n">
        <v>45108</v>
      </c>
      <c r="B283" s="25" t="n">
        <v>24.9202</v>
      </c>
      <c r="C283" s="26" t="n">
        <v>25.0093</v>
      </c>
      <c r="D283" s="26" t="n">
        <f aca="false">(A283 * $C$297) + $C$298</f>
        <v>25.0648825024198</v>
      </c>
      <c r="E283" s="25" t="n">
        <v>-41.621</v>
      </c>
      <c r="F283" s="26" t="n">
        <v>-44.0191</v>
      </c>
      <c r="G283" s="26" t="n">
        <f aca="false">(A283 * $F$297) + $F$298</f>
        <v>-44.6506755414177</v>
      </c>
      <c r="H283" s="29" t="n">
        <v>-16.7</v>
      </c>
      <c r="I283" s="26" t="n">
        <v>-19.0098</v>
      </c>
      <c r="J283" s="26" t="n">
        <f aca="false">(A283 * $I$297) + $I$298</f>
        <v>-19.5857809049237</v>
      </c>
    </row>
    <row r="284" customFormat="false" ht="15.9" hidden="false" customHeight="false" outlineLevel="0" collapsed="false">
      <c r="A284" s="24" t="n">
        <v>45139</v>
      </c>
      <c r="B284" s="25" t="n">
        <v>24.3605</v>
      </c>
      <c r="C284" s="26" t="n">
        <v>24.9913</v>
      </c>
      <c r="D284" s="26" t="n">
        <f aca="false">(A284 * $C$297) + $C$298</f>
        <v>25.061009895333</v>
      </c>
      <c r="E284" s="25" t="n">
        <v>-41.2729</v>
      </c>
      <c r="F284" s="26" t="n">
        <v>-43.9584</v>
      </c>
      <c r="G284" s="26" t="n">
        <f aca="false">(A284 * $F$297) + $F$298</f>
        <v>-44.6468113150118</v>
      </c>
      <c r="H284" s="29" t="n">
        <v>-16.91</v>
      </c>
      <c r="I284" s="26" t="n">
        <v>-18.9671</v>
      </c>
      <c r="J284" s="26" t="n">
        <f aca="false">(A284 * $I$297) + $I$298</f>
        <v>-19.5857892190185</v>
      </c>
    </row>
    <row r="285" customFormat="false" ht="15.9" hidden="false" customHeight="false" outlineLevel="0" collapsed="false">
      <c r="A285" s="24" t="n">
        <v>45170</v>
      </c>
      <c r="B285" s="25" t="n">
        <v>24.643</v>
      </c>
      <c r="C285" s="26" t="n">
        <v>24.9728</v>
      </c>
      <c r="D285" s="26" t="n">
        <f aca="false">(A285 * $C$297) + $C$298</f>
        <v>25.0571372882461</v>
      </c>
      <c r="E285" s="25" t="n">
        <v>-42.182</v>
      </c>
      <c r="F285" s="26" t="n">
        <v>-43.8978</v>
      </c>
      <c r="G285" s="26" t="n">
        <f aca="false">(A285 * $F$297) + $F$298</f>
        <v>-44.6429470886058</v>
      </c>
      <c r="H285" s="29" t="n">
        <v>-17.54</v>
      </c>
      <c r="I285" s="26" t="n">
        <v>-18.9251</v>
      </c>
      <c r="J285" s="26" t="n">
        <f aca="false">(A285 * $I$297) + $I$298</f>
        <v>-19.5857975331132</v>
      </c>
    </row>
    <row r="286" customFormat="false" ht="15.9" hidden="false" customHeight="false" outlineLevel="0" collapsed="false">
      <c r="A286" s="24" t="n">
        <v>45200</v>
      </c>
      <c r="B286" s="25" t="n">
        <v>24.2928</v>
      </c>
      <c r="C286" s="26" t="n">
        <v>24.9539</v>
      </c>
      <c r="D286" s="26" t="n">
        <f aca="false">(A286 * $C$297) + $C$298</f>
        <v>25.0533896039685</v>
      </c>
      <c r="E286" s="25" t="n">
        <v>-45.2037</v>
      </c>
      <c r="F286" s="26" t="n">
        <v>-43.8375</v>
      </c>
      <c r="G286" s="26" t="n">
        <f aca="false">(A286 * $F$297) + $F$298</f>
        <v>-44.6392075146646</v>
      </c>
      <c r="H286" s="29" t="n">
        <v>-20.91</v>
      </c>
      <c r="I286" s="26" t="n">
        <v>-18.8836</v>
      </c>
      <c r="J286" s="26" t="n">
        <f aca="false">(A286 * $I$297) + $I$298</f>
        <v>-19.5858055790114</v>
      </c>
    </row>
    <row r="287" customFormat="false" ht="15.9" hidden="false" customHeight="false" outlineLevel="0" collapsed="false">
      <c r="A287" s="24" t="n">
        <v>45231</v>
      </c>
      <c r="B287" s="25" t="n">
        <v>24.9847</v>
      </c>
      <c r="C287" s="26" t="n">
        <v>24.9347</v>
      </c>
      <c r="D287" s="26" t="n">
        <f aca="false">(A287 * $C$297) + $C$298</f>
        <v>25.0495169968816</v>
      </c>
      <c r="E287" s="25" t="n">
        <v>-47.9675</v>
      </c>
      <c r="F287" s="26" t="n">
        <v>-43.7775</v>
      </c>
      <c r="G287" s="26" t="n">
        <f aca="false">(A287 * $F$297) + $F$298</f>
        <v>-44.6353432882587</v>
      </c>
      <c r="H287" s="29" t="n">
        <v>-22.98</v>
      </c>
      <c r="I287" s="26" t="n">
        <v>-18.8429</v>
      </c>
      <c r="J287" s="26" t="n">
        <f aca="false">(A287 * $I$297) + $I$298</f>
        <v>-19.5858138931061</v>
      </c>
    </row>
    <row r="288" customFormat="false" ht="15.9" hidden="false" customHeight="false" outlineLevel="0" collapsed="false">
      <c r="A288" s="24" t="n">
        <v>45261</v>
      </c>
      <c r="B288" s="25" t="n">
        <v>25.3355</v>
      </c>
      <c r="C288" s="26" t="n">
        <v>24.9156</v>
      </c>
      <c r="D288" s="26" t="n">
        <f aca="false">(A288 * $C$297) + $C$298</f>
        <v>25.045769312604</v>
      </c>
      <c r="E288" s="25" t="n">
        <v>-49.7126</v>
      </c>
      <c r="F288" s="26" t="n">
        <v>-43.7184</v>
      </c>
      <c r="G288" s="26" t="n">
        <f aca="false">(A288 * $F$297) + $F$298</f>
        <v>-44.6316037143174</v>
      </c>
      <c r="H288" s="29" t="n">
        <v>-24.38</v>
      </c>
      <c r="I288" s="26" t="n">
        <v>-18.8028</v>
      </c>
      <c r="J288" s="26" t="n">
        <f aca="false">(A288 * $I$297) + $I$298</f>
        <v>-19.5858219390043</v>
      </c>
    </row>
    <row r="292" customFormat="false" ht="15" hidden="false" customHeight="false" outlineLevel="0" collapsed="false">
      <c r="A292" s="18" t="s">
        <v>48</v>
      </c>
      <c r="B292" s="18"/>
      <c r="C292" s="26" t="n">
        <f aca="false">AVERAGE(C3:C288)</f>
        <v>25.5875730769231</v>
      </c>
      <c r="D292" s="26" t="n">
        <f aca="false">AVERAGE(D3:D288)</f>
        <v>25.587573076923</v>
      </c>
    </row>
    <row r="293" customFormat="false" ht="15" hidden="false" customHeight="false" outlineLevel="0" collapsed="false">
      <c r="A293" s="18" t="s">
        <v>49</v>
      </c>
      <c r="B293" s="18"/>
      <c r="C293" s="26" t="n">
        <f aca="false">MAX(C3:C288)</f>
        <v>26.2796</v>
      </c>
      <c r="D293" s="26" t="n">
        <f aca="false">MAX(D3:D288)</f>
        <v>26.129474682883</v>
      </c>
    </row>
    <row r="294" customFormat="false" ht="15" hidden="false" customHeight="false" outlineLevel="0" collapsed="false">
      <c r="A294" s="18" t="s">
        <v>50</v>
      </c>
      <c r="B294" s="18"/>
      <c r="C294" s="26" t="n">
        <f aca="false">MIN(C3:C288)</f>
        <v>24.9156</v>
      </c>
      <c r="D294" s="26" t="n">
        <f aca="false">MIN(D3:D288)</f>
        <v>25.045769312604</v>
      </c>
    </row>
    <row r="295" customFormat="false" ht="15" hidden="false" customHeight="false" outlineLevel="0" collapsed="false">
      <c r="A295" s="18" t="s">
        <v>3</v>
      </c>
      <c r="B295" s="18"/>
      <c r="C295" s="26" t="n">
        <f aca="false">C293-C294</f>
        <v>1.364</v>
      </c>
      <c r="D295" s="26" t="n">
        <f aca="false">D293-D294</f>
        <v>1.083705370279</v>
      </c>
    </row>
    <row r="296" customFormat="false" ht="15" hidden="false" customHeight="false" outlineLevel="0" collapsed="false">
      <c r="B296" s="18"/>
      <c r="C296" s="3"/>
    </row>
    <row r="297" customFormat="false" ht="15" hidden="false" customHeight="false" outlineLevel="0" collapsed="false">
      <c r="A297" s="18" t="s">
        <v>55</v>
      </c>
      <c r="B297" s="18"/>
      <c r="C297" s="3" t="n">
        <f aca="false">INDEX(LINEST(C3:C288,A3:A288),1)</f>
        <v>-0.000124922809254064</v>
      </c>
      <c r="F297" s="3" t="n">
        <f aca="false">INDEX(LINEST(F3:F288,A3:A288),1)</f>
        <v>0.000124652464707503</v>
      </c>
      <c r="I297" s="3" t="n">
        <f aca="false">INDEX(LINEST(I3:I288,A3:A288),1)</f>
        <v>-2.68196604857952E-007</v>
      </c>
    </row>
    <row r="298" customFormat="false" ht="15" hidden="false" customHeight="false" outlineLevel="0" collapsed="false">
      <c r="A298" s="18" t="s">
        <v>56</v>
      </c>
      <c r="B298" s="18"/>
      <c r="C298" s="3" t="n">
        <f aca="false">INDEX(LINEST(C3:C288,A3:A288),2)</f>
        <v>30.6999005822521</v>
      </c>
      <c r="F298" s="3" t="n">
        <f aca="false">INDEX(LINEST(F3:F288,A3:A288),2)</f>
        <v>-50.2734989194437</v>
      </c>
      <c r="I298" s="3" t="n">
        <f aca="false">INDEX(LINEST(I3:I288,A3:A288),2)</f>
        <v>-19.5736830924718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2024-10-22T21:29:05Z</dcterms:created>
  <dc:creator/>
  <dc:description/>
  <dc:language>en-GB</dc:language>
  <cp:lastModifiedBy/>
  <dcterms:modified xsi:type="dcterms:W3CDTF">2024-12-28T13:33:28Z</dcterms:modified>
  <cp:revision>48</cp:revision>
  <dc:subject/>
  <dc:title/>
</cp:coreProperties>
</file>