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andrew.ad.cmu.edu\users\users1\weifuw\Desktop\"/>
    </mc:Choice>
  </mc:AlternateContent>
  <bookViews>
    <workbookView xWindow="0" yWindow="0" windowWidth="28800" windowHeight="12435" activeTab="1"/>
  </bookViews>
  <sheets>
    <sheet name="Answer Report 1" sheetId="9" r:id="rId1"/>
    <sheet name="Mechancial Design" sheetId="1" r:id="rId2"/>
  </sheets>
  <definedNames>
    <definedName name="solver_adj" localSheetId="1" hidden="1">'Mechancial Design'!$C$4:$C$5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'Mechancial Design'!$C$7:$C$12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'Mechancial Design'!$C$2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6" i="1"/>
  <c r="C18" i="1"/>
  <c r="C14" i="1"/>
  <c r="C15" i="1"/>
  <c r="C8" i="1"/>
  <c r="C7" i="1"/>
  <c r="C12" i="1"/>
  <c r="C11" i="1"/>
  <c r="C9" i="1"/>
  <c r="C17" i="1"/>
  <c r="C2" i="1"/>
</calcChain>
</file>

<file path=xl/sharedStrings.xml><?xml version="1.0" encoding="utf-8"?>
<sst xmlns="http://schemas.openxmlformats.org/spreadsheetml/2006/main" count="137" uniqueCount="104">
  <si>
    <t>Objective function</t>
  </si>
  <si>
    <t>Decision Variables</t>
  </si>
  <si>
    <t>t</t>
  </si>
  <si>
    <t>d</t>
  </si>
  <si>
    <t>cm</t>
  </si>
  <si>
    <t>Constraint Functions</t>
  </si>
  <si>
    <t>σ</t>
  </si>
  <si>
    <t>σb</t>
  </si>
  <si>
    <t>I</t>
  </si>
  <si>
    <t>W</t>
  </si>
  <si>
    <t>V</t>
  </si>
  <si>
    <t>cm3</t>
  </si>
  <si>
    <t>kg</t>
  </si>
  <si>
    <t>cm4</t>
  </si>
  <si>
    <t>H</t>
  </si>
  <si>
    <t>P</t>
  </si>
  <si>
    <t>E</t>
  </si>
  <si>
    <t>d1</t>
  </si>
  <si>
    <t>d2</t>
  </si>
  <si>
    <t>t1</t>
  </si>
  <si>
    <t>t2</t>
  </si>
  <si>
    <t>rho</t>
  </si>
  <si>
    <t>density</t>
  </si>
  <si>
    <t>σy</t>
  </si>
  <si>
    <t>yield stress</t>
  </si>
  <si>
    <t>maximum wall thickness</t>
  </si>
  <si>
    <t>minimum wall thickness</t>
  </si>
  <si>
    <t>maximum pipe diameter</t>
  </si>
  <si>
    <t>minimum pipe diameter</t>
  </si>
  <si>
    <t>compressive load</t>
  </si>
  <si>
    <t>elasticity modelus</t>
  </si>
  <si>
    <t>pipe diameter</t>
    <phoneticPr fontId="1" type="noConversion"/>
  </si>
  <si>
    <t>wall thickness</t>
    <phoneticPr fontId="1" type="noConversion"/>
  </si>
  <si>
    <t>compress stress</t>
    <phoneticPr fontId="1" type="noConversion"/>
  </si>
  <si>
    <t>buckling stress</t>
    <phoneticPr fontId="1" type="noConversion"/>
  </si>
  <si>
    <t>second moment</t>
    <phoneticPr fontId="1" type="noConversion"/>
  </si>
  <si>
    <t>weight</t>
    <phoneticPr fontId="1" type="noConversion"/>
  </si>
  <si>
    <t>volume</t>
    <phoneticPr fontId="1" type="noConversion"/>
  </si>
  <si>
    <t>cost</t>
    <phoneticPr fontId="1" type="noConversion"/>
  </si>
  <si>
    <t>height of pipe</t>
    <phoneticPr fontId="1" type="noConversion"/>
  </si>
  <si>
    <t>cost</t>
    <phoneticPr fontId="1" type="noConversion"/>
  </si>
  <si>
    <t>kg/cm^2</t>
    <phoneticPr fontId="1" type="noConversion"/>
  </si>
  <si>
    <t>kg/cm^3</t>
    <phoneticPr fontId="1" type="noConversion"/>
  </si>
  <si>
    <t>Microsoft Excel 15.0 Answer Report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</si>
  <si>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</si>
  <si>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</si>
  <si>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</si>
  <si>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</si>
  <si>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</si>
  <si>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</si>
  <si>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</si>
  <si>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</si>
  <si>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</si>
  <si>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</si>
  <si>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</si>
  <si>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</si>
  <si>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</si>
  <si>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</si>
  <si>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</si>
  <si>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</si>
  <si>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</si>
  <si>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</si>
  <si>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</si>
  <si>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</si>
  <si>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</si>
  <si>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$C$5</t>
  </si>
  <si>
    <t>$C$7</t>
  </si>
  <si>
    <t>Contin</t>
  </si>
  <si>
    <t>$C$8</t>
  </si>
  <si>
    <t>$C$10</t>
  </si>
  <si>
    <t>$C$10&lt;=0</t>
  </si>
  <si>
    <t>Binding</t>
  </si>
  <si>
    <t>$C$11</t>
  </si>
  <si>
    <t>$C$11&lt;=0</t>
  </si>
  <si>
    <t>Not Binding</t>
  </si>
  <si>
    <t>$C$12</t>
  </si>
  <si>
    <t>$C$12&lt;=0</t>
  </si>
  <si>
    <t>Worksheet: [mechanical_design (2).xlsx]Mechancial Design</t>
  </si>
  <si>
    <t>Calculations</t>
  </si>
  <si>
    <t>Design Parameters</t>
  </si>
  <si>
    <t>C1</t>
  </si>
  <si>
    <t>C2</t>
  </si>
  <si>
    <t>C3</t>
  </si>
  <si>
    <t>C4</t>
  </si>
  <si>
    <t>C5</t>
  </si>
  <si>
    <t>C6</t>
  </si>
  <si>
    <t>t&lt;t2</t>
  </si>
  <si>
    <t>t1&lt;t</t>
  </si>
  <si>
    <t>d&lt;d2</t>
  </si>
  <si>
    <t>d1&lt;d</t>
  </si>
  <si>
    <t>C</t>
  </si>
  <si>
    <t>σ-σy</t>
  </si>
  <si>
    <t>σ-σb</t>
  </si>
  <si>
    <t>Report Created: 12/5/2015 6:57:40 PM</t>
  </si>
  <si>
    <t>$C$2</t>
  </si>
  <si>
    <t>cost</t>
  </si>
  <si>
    <t>$C$4</t>
  </si>
  <si>
    <t>pipe diameter</t>
  </si>
  <si>
    <t>wall thickness</t>
  </si>
  <si>
    <t>$C$7&lt;=0</t>
  </si>
  <si>
    <t>$C$8&lt;=0</t>
  </si>
  <si>
    <t>$C$9</t>
  </si>
  <si>
    <t>$C$9&lt;=0</t>
  </si>
  <si>
    <t>$C$7:$C$12 &lt;=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</si>
</sst>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0" fillId="0" borderId="0" xfId="0" applyFont="1" applyBorder="1"/>
    <xf numFmtId="0" fontId="5" fillId="0" borderId="0" xfId="0" applyFont="1"/>
    <xf numFmtId="0" fontId="0" fillId="0" borderId="9" xfId="0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0" fillId="0" borderId="0" xfId="0" applyNumberFormat="1" applyFill="1" applyBorder="1" applyAlignment="1"/>
    <xf numFmtId="0" fontId="6" fillId="0" borderId="0" xfId="0" applyFont="1" applyFill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7" fillId="0" borderId="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/>
    <xf numFmtId="0" fontId="5" fillId="0" borderId="0" xfId="0" applyFont="1"/>
    <xf numFmtId="0" fontId="0" fillId="0" borderId="0" xfId="0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customWidth="1"/>
    <col min="3" max="4" width="13.7109375" bestFit="1" customWidth="1"/>
    <col min="5" max="5" width="12" bestFit="1" customWidth="1"/>
    <col min="6" max="6" width="11.42578125" customWidth="1"/>
    <col min="7" max="7" width="12" bestFit="1" customWidth="1"/>
  </cols>
  <sheetData>
    <row r="1" spans="1:5" x14ac:dyDescent="0.25">
      <c r="A1" s="8" t="s">
        <v>43</v>
      </c>
    </row>
    <row r="2" spans="1:5" x14ac:dyDescent="0.25">
      <c r="A2" s="8" t="s">
        <v>77</v>
      </c>
    </row>
    <row r="3" spans="1:5" x14ac:dyDescent="0.25">
      <c r="A3" s="8" t="s">
        <v>93</v>
      </c>
    </row>
    <row r="4" spans="1:5" x14ac:dyDescent="0.25">
      <c r="A4" s="8" t="s">
        <v>44</v>
      </c>
    </row>
    <row r="5" spans="1:5" x14ac:dyDescent="0.25">
      <c r="A5" s="8" t="s">
        <v>45</v>
      </c>
    </row>
    <row r="6" spans="1:5" hidden="1" outlineLevel="1" x14ac:dyDescent="0.25">
      <c r="A6" s="8"/>
      <c r="B6" t="s">
        <v>46</v>
      </c>
    </row>
    <row r="7" spans="1:5" hidden="1" outlineLevel="1" x14ac:dyDescent="0.25">
      <c r="A7" s="8"/>
      <c r="B7" t="s">
        <v>47</v>
      </c>
    </row>
    <row r="8" spans="1:5" hidden="1" outlineLevel="1" x14ac:dyDescent="0.25">
      <c r="A8" s="8"/>
      <c r="B8" t="s">
        <v>48</v>
      </c>
    </row>
    <row r="9" spans="1:5" collapsed="1" x14ac:dyDescent="0.25">
      <c r="A9" s="8" t="s">
        <v>49</v>
      </c>
    </row>
    <row r="10" spans="1:5" hidden="1" outlineLevel="1" x14ac:dyDescent="0.25">
      <c r="B10" t="s">
        <v>50</v>
      </c>
    </row>
    <row r="11" spans="1:5" hidden="1" outlineLevel="1" x14ac:dyDescent="0.25">
      <c r="B11" t="s">
        <v>51</v>
      </c>
    </row>
    <row r="12" spans="1:5" hidden="1" outlineLevel="1" x14ac:dyDescent="0.25">
      <c r="B12" t="s">
        <v>52</v>
      </c>
    </row>
    <row r="13" spans="1:5" collapsed="1" x14ac:dyDescent="0.25"/>
    <row r="14" spans="1:5" ht="15.75" thickBot="1" x14ac:dyDescent="0.3">
      <c r="A14" t="s">
        <v>53</v>
      </c>
    </row>
    <row r="15" spans="1:5" ht="15.75" thickBot="1" x14ac:dyDescent="0.3">
      <c r="B15" s="19" t="s">
        <v>54</v>
      </c>
      <c r="C15" s="19" t="s">
        <v>55</v>
      </c>
      <c r="D15" s="19" t="s">
        <v>56</v>
      </c>
      <c r="E15" s="19" t="s">
        <v>57</v>
      </c>
    </row>
    <row r="16" spans="1:5" ht="15.75" thickBot="1" x14ac:dyDescent="0.3">
      <c r="B16" s="9" t="s">
        <v>94</v>
      </c>
      <c r="C16" s="9" t="s">
        <v>95</v>
      </c>
      <c r="D16" s="12">
        <v>22.544461367061565</v>
      </c>
      <c r="E16" s="12">
        <v>22.544461367061565</v>
      </c>
    </row>
    <row r="19" spans="1:7" ht="15.75" thickBot="1" x14ac:dyDescent="0.3">
      <c r="A19" t="s">
        <v>58</v>
      </c>
    </row>
    <row r="20" spans="1:7" ht="15.75" thickBot="1" x14ac:dyDescent="0.3">
      <c r="B20" s="19" t="s">
        <v>54</v>
      </c>
      <c r="C20" s="19" t="s">
        <v>55</v>
      </c>
      <c r="D20" s="19" t="s">
        <v>56</v>
      </c>
      <c r="E20" s="19" t="s">
        <v>57</v>
      </c>
      <c r="F20" s="19" t="s">
        <v>59</v>
      </c>
    </row>
    <row r="21" spans="1:7" x14ac:dyDescent="0.25">
      <c r="B21" s="11" t="s">
        <v>96</v>
      </c>
      <c r="C21" s="11" t="s">
        <v>97</v>
      </c>
      <c r="D21" s="13">
        <v>6.1175888954078772</v>
      </c>
      <c r="E21" s="13">
        <v>6.1175888954078772</v>
      </c>
      <c r="F21" s="11" t="s">
        <v>67</v>
      </c>
    </row>
    <row r="22" spans="1:7" ht="15.75" thickBot="1" x14ac:dyDescent="0.3">
      <c r="B22" s="9" t="s">
        <v>65</v>
      </c>
      <c r="C22" s="9" t="s">
        <v>98</v>
      </c>
      <c r="D22" s="12">
        <v>0.18920697601823266</v>
      </c>
      <c r="E22" s="12">
        <v>0.18920697601823266</v>
      </c>
      <c r="F22" s="9" t="s">
        <v>67</v>
      </c>
    </row>
    <row r="25" spans="1:7" ht="15.75" thickBot="1" x14ac:dyDescent="0.3">
      <c r="A25" t="s">
        <v>60</v>
      </c>
    </row>
    <row r="26" spans="1:7" ht="15.75" thickBot="1" x14ac:dyDescent="0.3">
      <c r="B26" s="19" t="s">
        <v>54</v>
      </c>
      <c r="C26" s="19" t="s">
        <v>55</v>
      </c>
      <c r="D26" s="19" t="s">
        <v>61</v>
      </c>
      <c r="E26" s="19" t="s">
        <v>62</v>
      </c>
      <c r="F26" s="19" t="s">
        <v>63</v>
      </c>
      <c r="G26" s="19" t="s">
        <v>64</v>
      </c>
    </row>
    <row r="27" spans="1:7" x14ac:dyDescent="0.25">
      <c r="B27" s="15" t="s">
        <v>103</v>
      </c>
      <c r="C27" s="20"/>
      <c r="D27" s="20"/>
      <c r="E27" s="20"/>
      <c r="F27" s="20"/>
      <c r="G27" s="20"/>
    </row>
    <row r="28" spans="1:7" hidden="1" outlineLevel="1" x14ac:dyDescent="0.25">
      <c r="B28" s="11" t="s">
        <v>66</v>
      </c>
      <c r="C28" s="11" t="s">
        <v>91</v>
      </c>
      <c r="D28" s="13">
        <v>-9.9338308245933149E-8</v>
      </c>
      <c r="E28" s="11" t="s">
        <v>99</v>
      </c>
      <c r="F28" s="11" t="s">
        <v>71</v>
      </c>
      <c r="G28" s="11">
        <v>0</v>
      </c>
    </row>
    <row r="29" spans="1:7" hidden="1" outlineLevel="1" x14ac:dyDescent="0.25">
      <c r="B29" s="11" t="s">
        <v>68</v>
      </c>
      <c r="C29" s="11" t="s">
        <v>92</v>
      </c>
      <c r="D29" s="13">
        <v>-7.8206767284427769E-8</v>
      </c>
      <c r="E29" s="11" t="s">
        <v>100</v>
      </c>
      <c r="F29" s="11" t="s">
        <v>71</v>
      </c>
      <c r="G29" s="11">
        <v>0</v>
      </c>
    </row>
    <row r="30" spans="1:7" hidden="1" outlineLevel="1" x14ac:dyDescent="0.25">
      <c r="B30" s="11" t="s">
        <v>101</v>
      </c>
      <c r="C30" s="11" t="s">
        <v>86</v>
      </c>
      <c r="D30" s="13">
        <v>-0.81079302398176734</v>
      </c>
      <c r="E30" s="11" t="s">
        <v>102</v>
      </c>
      <c r="F30" s="11" t="s">
        <v>74</v>
      </c>
      <c r="G30" s="11">
        <v>0.81079302398176734</v>
      </c>
    </row>
    <row r="31" spans="1:7" hidden="1" outlineLevel="1" x14ac:dyDescent="0.25">
      <c r="B31" s="11" t="s">
        <v>69</v>
      </c>
      <c r="C31" s="11" t="s">
        <v>87</v>
      </c>
      <c r="D31" s="13">
        <v>-8.9206976018232659E-2</v>
      </c>
      <c r="E31" s="11" t="s">
        <v>70</v>
      </c>
      <c r="F31" s="11" t="s">
        <v>74</v>
      </c>
      <c r="G31" s="11">
        <v>8.9206976018232659E-2</v>
      </c>
    </row>
    <row r="32" spans="1:7" hidden="1" outlineLevel="1" x14ac:dyDescent="0.25">
      <c r="B32" s="11" t="s">
        <v>72</v>
      </c>
      <c r="C32" s="11" t="s">
        <v>88</v>
      </c>
      <c r="D32" s="13">
        <v>-3.8824111045921228</v>
      </c>
      <c r="E32" s="11" t="s">
        <v>73</v>
      </c>
      <c r="F32" s="11" t="s">
        <v>74</v>
      </c>
      <c r="G32" s="11">
        <v>3.8824111045921228</v>
      </c>
    </row>
    <row r="33" spans="2:7" ht="15.75" hidden="1" outlineLevel="1" thickBot="1" x14ac:dyDescent="0.3">
      <c r="B33" s="9" t="s">
        <v>75</v>
      </c>
      <c r="C33" s="9" t="s">
        <v>89</v>
      </c>
      <c r="D33" s="12">
        <v>-5.1175888954078772</v>
      </c>
      <c r="E33" s="9" t="s">
        <v>76</v>
      </c>
      <c r="F33" s="9" t="s">
        <v>74</v>
      </c>
      <c r="G33" s="9">
        <v>5.1175888954078772</v>
      </c>
    </row>
    <row r="34" spans="2:7" collapsed="1" x14ac:dyDescent="0.25">
      <c r="B34" s="10"/>
      <c r="C34" s="10"/>
      <c r="D34" s="14"/>
      <c r="E34" s="10"/>
      <c r="F34" s="10"/>
      <c r="G3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E17" sqref="E17"/>
    </sheetView>
  </sheetViews>
  <sheetFormatPr defaultColWidth="8.85546875" defaultRowHeight="15" x14ac:dyDescent="0.25"/>
  <cols>
    <col min="1" max="1" width="6.7109375" style="4" bestFit="1" customWidth="1"/>
    <col min="2" max="2" width="13.42578125" bestFit="1" customWidth="1"/>
    <col min="3" max="3" width="16.85546875" customWidth="1"/>
    <col min="4" max="4" width="15.85546875" style="2" customWidth="1"/>
  </cols>
  <sheetData>
    <row r="1" spans="1:4" x14ac:dyDescent="0.25">
      <c r="A1" s="22" t="s">
        <v>0</v>
      </c>
      <c r="B1" s="21"/>
      <c r="C1" s="21"/>
      <c r="D1" s="21"/>
    </row>
    <row r="2" spans="1:4" x14ac:dyDescent="0.25">
      <c r="A2" s="5" t="s">
        <v>90</v>
      </c>
      <c r="B2" s="2" t="s">
        <v>40</v>
      </c>
      <c r="C2" s="2">
        <f>4*C17+2*C4</f>
        <v>22.544461367061565</v>
      </c>
      <c r="D2" s="16" t="s">
        <v>38</v>
      </c>
    </row>
    <row r="3" spans="1:4" x14ac:dyDescent="0.25">
      <c r="A3" s="22" t="s">
        <v>1</v>
      </c>
      <c r="B3" s="21"/>
      <c r="C3" s="21"/>
      <c r="D3" s="21"/>
    </row>
    <row r="4" spans="1:4" x14ac:dyDescent="0.25">
      <c r="A4" s="5" t="s">
        <v>3</v>
      </c>
      <c r="B4" s="2" t="s">
        <v>31</v>
      </c>
      <c r="C4" s="2">
        <v>6.1175888954078772</v>
      </c>
      <c r="D4" s="17" t="s">
        <v>4</v>
      </c>
    </row>
    <row r="5" spans="1:4" x14ac:dyDescent="0.25">
      <c r="A5" s="5" t="s">
        <v>2</v>
      </c>
      <c r="B5" s="2" t="s">
        <v>32</v>
      </c>
      <c r="C5" s="2">
        <v>0.18920697601823266</v>
      </c>
      <c r="D5" s="17" t="s">
        <v>4</v>
      </c>
    </row>
    <row r="6" spans="1:4" x14ac:dyDescent="0.25">
      <c r="A6" s="22" t="s">
        <v>5</v>
      </c>
      <c r="B6" s="21"/>
      <c r="C6" s="21"/>
      <c r="D6" s="21"/>
    </row>
    <row r="7" spans="1:4" x14ac:dyDescent="0.25">
      <c r="A7" s="5" t="s">
        <v>80</v>
      </c>
      <c r="B7" s="23" t="s">
        <v>91</v>
      </c>
      <c r="C7" s="2">
        <f>C14-C28</f>
        <v>-9.9338308245933149E-8</v>
      </c>
      <c r="D7" s="17" t="s">
        <v>41</v>
      </c>
    </row>
    <row r="8" spans="1:4" x14ac:dyDescent="0.25">
      <c r="A8" s="5" t="s">
        <v>81</v>
      </c>
      <c r="B8" s="23" t="s">
        <v>92</v>
      </c>
      <c r="C8" s="2">
        <f>C14-C15</f>
        <v>-7.8206767284427769E-8</v>
      </c>
      <c r="D8" s="17" t="s">
        <v>41</v>
      </c>
    </row>
    <row r="9" spans="1:4" x14ac:dyDescent="0.25">
      <c r="A9" s="5" t="s">
        <v>82</v>
      </c>
      <c r="B9" s="23" t="s">
        <v>86</v>
      </c>
      <c r="C9" s="2">
        <f>C5-C26</f>
        <v>-0.81079302398176734</v>
      </c>
      <c r="D9" s="17" t="s">
        <v>4</v>
      </c>
    </row>
    <row r="10" spans="1:4" x14ac:dyDescent="0.25">
      <c r="A10" s="5" t="s">
        <v>83</v>
      </c>
      <c r="B10" s="23" t="s">
        <v>87</v>
      </c>
      <c r="C10" s="2">
        <f>-C5+C25</f>
        <v>-8.9206976018232659E-2</v>
      </c>
      <c r="D10" s="17" t="s">
        <v>4</v>
      </c>
    </row>
    <row r="11" spans="1:4" x14ac:dyDescent="0.25">
      <c r="A11" s="5" t="s">
        <v>84</v>
      </c>
      <c r="B11" s="23" t="s">
        <v>88</v>
      </c>
      <c r="C11" s="2">
        <f>C4-C24</f>
        <v>-3.8824111045921228</v>
      </c>
      <c r="D11" s="17" t="s">
        <v>4</v>
      </c>
    </row>
    <row r="12" spans="1:4" x14ac:dyDescent="0.25">
      <c r="A12" s="5" t="s">
        <v>85</v>
      </c>
      <c r="B12" s="23" t="s">
        <v>89</v>
      </c>
      <c r="C12" s="2">
        <f>-C4+C23</f>
        <v>-5.1175888954078772</v>
      </c>
      <c r="D12" s="17" t="s">
        <v>4</v>
      </c>
    </row>
    <row r="13" spans="1:4" x14ac:dyDescent="0.25">
      <c r="A13" s="21" t="s">
        <v>78</v>
      </c>
      <c r="B13" s="21"/>
      <c r="C13" s="21"/>
      <c r="D13" s="21"/>
    </row>
    <row r="14" spans="1:4" x14ac:dyDescent="0.25">
      <c r="A14" s="5" t="s">
        <v>6</v>
      </c>
      <c r="B14" s="7" t="s">
        <v>33</v>
      </c>
      <c r="C14" s="2">
        <f>C21/(PI()*C4*C5)</f>
        <v>549.99999990066169</v>
      </c>
      <c r="D14" s="17" t="s">
        <v>41</v>
      </c>
    </row>
    <row r="15" spans="1:4" x14ac:dyDescent="0.25">
      <c r="A15" s="5" t="s">
        <v>7</v>
      </c>
      <c r="B15" s="7" t="s">
        <v>34</v>
      </c>
      <c r="C15" s="2">
        <f>PI()*C22*C16/C20^2/C4/C5</f>
        <v>549.99999997886846</v>
      </c>
      <c r="D15" s="17" t="s">
        <v>41</v>
      </c>
    </row>
    <row r="16" spans="1:4" x14ac:dyDescent="0.25">
      <c r="A16" s="5" t="s">
        <v>8</v>
      </c>
      <c r="B16" s="7" t="s">
        <v>35</v>
      </c>
      <c r="C16" s="2">
        <f>PI()/8*C4*C5*(C4^2+C5^2)</f>
        <v>17.027587808980773</v>
      </c>
      <c r="D16" s="17" t="s">
        <v>13</v>
      </c>
    </row>
    <row r="17" spans="1:4" x14ac:dyDescent="0.25">
      <c r="A17" s="5" t="s">
        <v>9</v>
      </c>
      <c r="B17" s="7" t="s">
        <v>36</v>
      </c>
      <c r="C17" s="2">
        <f>C18*C27</f>
        <v>2.5773208940614531</v>
      </c>
      <c r="D17" s="17" t="s">
        <v>12</v>
      </c>
    </row>
    <row r="18" spans="1:4" x14ac:dyDescent="0.25">
      <c r="A18" s="5" t="s">
        <v>10</v>
      </c>
      <c r="B18" s="7" t="s">
        <v>37</v>
      </c>
      <c r="C18" s="2">
        <f>PI()*(((C4+2*C5)/2)^2-(C4/2)^2)*C20</f>
        <v>1030.9283576245812</v>
      </c>
      <c r="D18" s="17" t="s">
        <v>11</v>
      </c>
    </row>
    <row r="19" spans="1:4" x14ac:dyDescent="0.25">
      <c r="A19" s="22" t="s">
        <v>79</v>
      </c>
      <c r="B19" s="21"/>
      <c r="C19" s="21"/>
      <c r="D19" s="21"/>
    </row>
    <row r="20" spans="1:4" x14ac:dyDescent="0.25">
      <c r="A20" s="5" t="s">
        <v>14</v>
      </c>
      <c r="B20" s="1" t="s">
        <v>39</v>
      </c>
      <c r="C20" s="2">
        <v>275</v>
      </c>
      <c r="D20" s="17" t="s">
        <v>4</v>
      </c>
    </row>
    <row r="21" spans="1:4" x14ac:dyDescent="0.25">
      <c r="A21" s="5" t="s">
        <v>15</v>
      </c>
      <c r="B21" s="2" t="s">
        <v>29</v>
      </c>
      <c r="C21" s="2">
        <v>2000</v>
      </c>
      <c r="D21" s="17" t="s">
        <v>12</v>
      </c>
    </row>
    <row r="22" spans="1:4" x14ac:dyDescent="0.25">
      <c r="A22" s="5" t="s">
        <v>16</v>
      </c>
      <c r="B22" s="2" t="s">
        <v>30</v>
      </c>
      <c r="C22" s="2">
        <v>900000</v>
      </c>
      <c r="D22" s="17" t="s">
        <v>41</v>
      </c>
    </row>
    <row r="23" spans="1:4" x14ac:dyDescent="0.25">
      <c r="A23" s="5" t="s">
        <v>17</v>
      </c>
      <c r="B23" s="2" t="s">
        <v>28</v>
      </c>
      <c r="C23" s="2">
        <v>1</v>
      </c>
      <c r="D23" s="17" t="s">
        <v>4</v>
      </c>
    </row>
    <row r="24" spans="1:4" x14ac:dyDescent="0.25">
      <c r="A24" s="5" t="s">
        <v>18</v>
      </c>
      <c r="B24" s="2" t="s">
        <v>27</v>
      </c>
      <c r="C24" s="2">
        <v>10</v>
      </c>
      <c r="D24" s="17" t="s">
        <v>4</v>
      </c>
    </row>
    <row r="25" spans="1:4" x14ac:dyDescent="0.25">
      <c r="A25" s="5" t="s">
        <v>19</v>
      </c>
      <c r="B25" s="2" t="s">
        <v>26</v>
      </c>
      <c r="C25" s="2">
        <v>0.1</v>
      </c>
      <c r="D25" s="17" t="s">
        <v>4</v>
      </c>
    </row>
    <row r="26" spans="1:4" x14ac:dyDescent="0.25">
      <c r="A26" s="5" t="s">
        <v>20</v>
      </c>
      <c r="B26" s="2" t="s">
        <v>25</v>
      </c>
      <c r="C26" s="2">
        <v>1</v>
      </c>
      <c r="D26" s="17" t="s">
        <v>4</v>
      </c>
    </row>
    <row r="27" spans="1:4" x14ac:dyDescent="0.25">
      <c r="A27" s="5" t="s">
        <v>21</v>
      </c>
      <c r="B27" s="2" t="s">
        <v>22</v>
      </c>
      <c r="C27" s="2">
        <v>2.5000000000000001E-3</v>
      </c>
      <c r="D27" s="17" t="s">
        <v>42</v>
      </c>
    </row>
    <row r="28" spans="1:4" x14ac:dyDescent="0.25">
      <c r="A28" s="6" t="s">
        <v>23</v>
      </c>
      <c r="B28" s="3" t="s">
        <v>24</v>
      </c>
      <c r="C28" s="3">
        <v>550</v>
      </c>
      <c r="D28" s="18" t="s">
        <v>41</v>
      </c>
    </row>
  </sheetData>
  <mergeCells count="5">
    <mergeCell ref="A19:D19"/>
    <mergeCell ref="A13:D13"/>
    <mergeCell ref="A6:D6"/>
    <mergeCell ref="A3:D3"/>
    <mergeCell ref="A1:D1"/>
  </mergeCells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Mechancial Design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Feng</dc:creator>
  <cp:lastModifiedBy>Wei-Fu Wang</cp:lastModifiedBy>
  <dcterms:created xsi:type="dcterms:W3CDTF">2014-11-22T22:30:07Z</dcterms:created>
  <dcterms:modified xsi:type="dcterms:W3CDTF">2015-12-05T23:59:25Z</dcterms:modified>
</cp:coreProperties>
</file>