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rete ROI Option" sheetId="1" r:id="rId4"/>
    <sheet state="visible" name="Relative ROI Prioritization" sheetId="2" r:id="rId5"/>
  </sheets>
  <definedNames/>
  <calcPr/>
</workbook>
</file>

<file path=xl/sharedStrings.xml><?xml version="1.0" encoding="utf-8"?>
<sst xmlns="http://schemas.openxmlformats.org/spreadsheetml/2006/main" count="126" uniqueCount="77">
  <si>
    <t>Category</t>
  </si>
  <si>
    <t>Input</t>
  </si>
  <si>
    <t>Unit</t>
  </si>
  <si>
    <t>Impact</t>
  </si>
  <si>
    <t>Cost Savings</t>
  </si>
  <si>
    <t>Labor Impact</t>
  </si>
  <si>
    <t>FTE hours saved/month</t>
  </si>
  <si>
    <t>Hours</t>
  </si>
  <si>
    <t>Labor Cost Saved</t>
  </si>
  <si>
    <t>Avg loaded cost per FTE - role / dept ave</t>
  </si>
  <si>
    <t>$/hour</t>
  </si>
  <si>
    <t xml:space="preserve">Blended Hourly: </t>
  </si>
  <si>
    <t>Cost Avoidance</t>
  </si>
  <si>
    <t>Hard costs saved - licenses, penalties, etc.</t>
  </si>
  <si>
    <t>$/month</t>
  </si>
  <si>
    <t>Revenue Generated</t>
  </si>
  <si>
    <t>Revenue Impact</t>
  </si>
  <si>
    <t>Direct net new revenue generated</t>
  </si>
  <si>
    <t>Risk Avoided</t>
  </si>
  <si>
    <t>Risk Mitigation</t>
  </si>
  <si>
    <t>Reduces regulatory or compliance exposure</t>
  </si>
  <si>
    <t>1 = no impact; 3 = moderate risk avoided; 5 = major regulatory / risk avoided</t>
  </si>
  <si>
    <t>Referenceability</t>
  </si>
  <si>
    <t>Customer Reach</t>
  </si>
  <si>
    <t>Resonates with customers</t>
  </si>
  <si>
    <t>1 = internal use only; 3 = moderate reach / some customer overlap; 5 = highly applicable and visible to customers</t>
  </si>
  <si>
    <t>Effort</t>
  </si>
  <si>
    <t>Implementation Costs</t>
  </si>
  <si>
    <t>Time to Value</t>
  </si>
  <si>
    <t>Time to develop and release</t>
  </si>
  <si>
    <r>
      <rPr>
        <rFont val="Nunito"/>
        <color theme="1"/>
      </rPr>
      <t xml:space="preserve">Total person months needed to </t>
    </r>
    <r>
      <rPr>
        <rFont val="Nunito"/>
        <b/>
        <color theme="1"/>
      </rPr>
      <t>complete</t>
    </r>
    <r>
      <rPr>
        <rFont val="Nunito"/>
        <color theme="1"/>
      </rPr>
      <t xml:space="preserve"> the project from discovery to enablement: stakeholder, architect, engineer, product / program manager, marketing</t>
    </r>
  </si>
  <si>
    <t>Cost of Implementation</t>
  </si>
  <si>
    <t>Confidence</t>
  </si>
  <si>
    <t xml:space="preserve">Confidence </t>
  </si>
  <si>
    <t>How well defined are processes and data sources</t>
  </si>
  <si>
    <t>1 = fuzzy problem and/or undefined data sources; 3 = defined with some unknowns; 5 = requirements are understood, data sources are well defined, the solution can be addressed in a repeatable and pattern-conducive manner</t>
  </si>
  <si>
    <t xml:space="preserve">Monthly Benefit </t>
  </si>
  <si>
    <t xml:space="preserve">Total cost savings, cost avoidance, and revenue generated per month. </t>
  </si>
  <si>
    <t>Monthly Benefit = (FTE hours saved/month × Avg hourly rate) + (Costs Saved / 12) + (Revenue Generated / 12)</t>
  </si>
  <si>
    <t>Payback Period</t>
  </si>
  <si>
    <t>Time it takes for benefits to exceed costs.</t>
  </si>
  <si>
    <t>Payback Period = (Time to value * Avg hourly rate) / Monthly Benefit = X months</t>
  </si>
  <si>
    <t>Annual ROI</t>
  </si>
  <si>
    <t>% Return on Investment = Gain – Cost / Cost</t>
  </si>
  <si>
    <t xml:space="preserve">Annual ROI = ((12 × Monthly Benefit) – (Time to value * Avg hourly rate)) / (Time to value * Avg Hourly rate) </t>
  </si>
  <si>
    <t>Strategic Value</t>
  </si>
  <si>
    <t>Weighs the combination of Risk Avoided, Referenceability, and Confidence - valuable for prioritization but not quantifiable as ROI</t>
  </si>
  <si>
    <t>Composite Priority Score = (Risk Avoided + Referenceability + Confidence) / 3</t>
  </si>
  <si>
    <t>Example:</t>
  </si>
  <si>
    <t xml:space="preserve"> Finance Reconciliation Use Case</t>
  </si>
  <si>
    <t>per year</t>
  </si>
  <si>
    <t>per playback deck recovered 2% revenue / year</t>
  </si>
  <si>
    <t>4</t>
  </si>
  <si>
    <t>5</t>
  </si>
  <si>
    <t>Months</t>
  </si>
  <si>
    <t xml:space="preserve">Output Table for Prioritization and Decision Making </t>
  </si>
  <si>
    <t>Initiative</t>
  </si>
  <si>
    <t>Monthly Benefit</t>
  </si>
  <si>
    <t>ROI</t>
  </si>
  <si>
    <t>A</t>
  </si>
  <si>
    <t>B</t>
  </si>
  <si>
    <t>C</t>
  </si>
  <si>
    <t>RICE Method</t>
  </si>
  <si>
    <t>https://www.productplan.com/glossary/rice-scoring-model/</t>
  </si>
  <si>
    <t>Reach</t>
  </si>
  <si>
    <t># of Customers and Prospects the solution will resonate with</t>
  </si>
  <si>
    <t>#</t>
  </si>
  <si>
    <t>Shows differentiation, demonstrates agentic implementation</t>
  </si>
  <si>
    <t>3 = massive impact, 2 = high impact, 1 = medium impact, .5 = low , impact, .25 = minimal impact</t>
  </si>
  <si>
    <t>Requirements are understood; data sources are well defined; the solution can be addressed in a repeatable and pattern-conducive manner</t>
  </si>
  <si>
    <t>100% = high confidence; 80% = medium confidence; 50% = low confidence; &lt;50% = moonshot</t>
  </si>
  <si>
    <r>
      <rPr>
        <rFont val="Arial"/>
        <color theme="1"/>
      </rPr>
      <t xml:space="preserve">Total person months needed to </t>
    </r>
    <r>
      <rPr>
        <rFont val="Arial"/>
        <b/>
        <color theme="1"/>
      </rPr>
      <t>complete</t>
    </r>
    <r>
      <rPr>
        <rFont val="Arial"/>
        <color theme="1"/>
      </rPr>
      <t xml:space="preserve"> the project from discovery to enablement: stakeholder, architect, engineer, product / program manager, marketing</t>
    </r>
  </si>
  <si>
    <t>Person months (weeks?)</t>
  </si>
  <si>
    <t>RICE = (Reach * Impact * Confidence) / Effort</t>
  </si>
  <si>
    <t>Executive Sponsor</t>
  </si>
  <si>
    <t>Gating criteria - yes / no (is this still necessary?)</t>
  </si>
  <si>
    <t>0 /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</si>
</sst>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-d"/>
    <numFmt numFmtId="166" formatCode="0.0"/>
  </numFmts>
  <fonts count="8">
    <font>
      <sz val="10.0"/>
      <color rgb="FF000000"/>
      <name val="Arial"/>
      <scheme val="minor"/>
    </font>
    <font>
      <b/>
      <color theme="1"/>
      <name val="Nunito"/>
    </font>
    <font>
      <color theme="1"/>
      <name val="Nunito"/>
    </font>
    <font>
      <b/>
      <sz val="11.0"/>
      <color theme="1"/>
      <name val="Nunito"/>
    </font>
    <font>
      <sz val="11.0"/>
      <color theme="1"/>
      <name val="Nunito"/>
    </font>
    <font>
      <b/>
      <color theme="1"/>
      <name val="Arial"/>
    </font>
    <font>
      <u/>
      <color rgb="FF1155CC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5" fillId="2" fontId="2" numFmtId="165" xfId="0" applyAlignment="1" applyBorder="1" applyFont="1" applyNumberFormat="1">
      <alignment readingOrder="0"/>
    </xf>
    <xf borderId="6" fillId="2" fontId="1" numFmtId="0" xfId="0" applyAlignment="1" applyBorder="1" applyFont="1">
      <alignment readingOrder="0"/>
    </xf>
    <xf borderId="7" fillId="2" fontId="1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165" xfId="0" applyAlignment="1" applyBorder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/>
    </xf>
    <xf borderId="5" fillId="3" fontId="2" numFmtId="0" xfId="0" applyAlignment="1" applyBorder="1" applyFont="1">
      <alignment readingOrder="0"/>
    </xf>
    <xf borderId="6" fillId="3" fontId="2" numFmtId="0" xfId="0" applyBorder="1" applyFont="1"/>
    <xf borderId="7" fillId="3" fontId="1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8" fillId="3" fontId="2" numFmtId="165" xfId="0" applyAlignment="1" applyBorder="1" applyFont="1" applyNumberForma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Font="1"/>
    <xf borderId="0" fillId="4" fontId="2" numFmtId="0" xfId="0" applyFont="1"/>
    <xf borderId="0" fillId="4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5" fillId="2" fontId="2" numFmtId="164" xfId="0" applyAlignment="1" applyBorder="1" applyFont="1" applyNumberFormat="1">
      <alignment readingOrder="0"/>
    </xf>
    <xf borderId="5" fillId="3" fontId="2" numFmtId="164" xfId="0" applyAlignment="1" applyBorder="1" applyFont="1" applyNumberFormat="1">
      <alignment readingOrder="0"/>
    </xf>
    <xf borderId="8" fillId="2" fontId="2" numFmtId="0" xfId="0" applyAlignment="1" applyBorder="1" applyFont="1">
      <alignment readingOrder="0"/>
    </xf>
    <xf borderId="0" fillId="0" fontId="4" numFmtId="0" xfId="0" applyFont="1"/>
    <xf borderId="0" fillId="4" fontId="3" numFmtId="164" xfId="0" applyAlignment="1" applyFont="1" applyNumberFormat="1">
      <alignment readingOrder="0"/>
    </xf>
    <xf borderId="0" fillId="4" fontId="3" numFmtId="166" xfId="0" applyAlignment="1" applyFont="1" applyNumberFormat="1">
      <alignment readingOrder="0"/>
    </xf>
    <xf borderId="0" fillId="4" fontId="1" numFmtId="9" xfId="0" applyFont="1" applyNumberFormat="1"/>
    <xf borderId="0" fillId="0" fontId="1" numFmtId="0" xfId="0" applyAlignment="1" applyFont="1">
      <alignment readingOrder="0"/>
    </xf>
    <xf borderId="9" fillId="4" fontId="1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164" xfId="0" applyBorder="1" applyFont="1" applyNumberFormat="1"/>
    <xf borderId="9" fillId="0" fontId="2" numFmtId="166" xfId="0" applyBorder="1" applyFont="1" applyNumberFormat="1"/>
    <xf borderId="9" fillId="0" fontId="2" numFmtId="9" xfId="0" applyBorder="1" applyFont="1" applyNumberFormat="1"/>
    <xf borderId="9" fillId="0" fontId="2" numFmtId="0" xfId="0" applyBorder="1" applyFont="1"/>
    <xf borderId="0" fillId="4" fontId="1" numFmtId="166" xfId="0" applyFont="1" applyNumberFormat="1"/>
    <xf borderId="0" fillId="0" fontId="2" numFmtId="10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11</xdr:row>
      <xdr:rowOff>95250</xdr:rowOff>
    </xdr:from>
    <xdr:ext cx="7820025" cy="6248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plan.com/glossary/rice-scoring-model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9.75"/>
    <col customWidth="1" min="3" max="3" width="16.88"/>
    <col customWidth="1" min="4" max="4" width="38.13"/>
    <col customWidth="1" min="5" max="5" width="12.88"/>
    <col customWidth="1" min="8" max="8" width="14.88"/>
  </cols>
  <sheetData>
    <row r="1">
      <c r="A1" s="1" t="s">
        <v>0</v>
      </c>
      <c r="B1" s="1"/>
      <c r="C1" s="1"/>
      <c r="D1" s="1" t="s">
        <v>1</v>
      </c>
      <c r="E1" s="1" t="s">
        <v>2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3</v>
      </c>
      <c r="B2" s="5" t="s">
        <v>4</v>
      </c>
      <c r="C2" s="6" t="s">
        <v>5</v>
      </c>
      <c r="D2" s="6" t="s">
        <v>6</v>
      </c>
      <c r="E2" s="7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/>
      <c r="B3" s="9" t="s">
        <v>4</v>
      </c>
      <c r="C3" s="10" t="s">
        <v>8</v>
      </c>
      <c r="D3" s="10" t="s">
        <v>9</v>
      </c>
      <c r="E3" s="11" t="s">
        <v>10</v>
      </c>
      <c r="F3" s="12" t="s">
        <v>11</v>
      </c>
      <c r="G3" s="13">
        <v>100.0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8"/>
      <c r="B4" s="9" t="s">
        <v>4</v>
      </c>
      <c r="C4" s="10" t="s">
        <v>12</v>
      </c>
      <c r="D4" s="10" t="s">
        <v>13</v>
      </c>
      <c r="E4" s="11" t="s">
        <v>14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8"/>
      <c r="B5" s="9" t="s">
        <v>15</v>
      </c>
      <c r="C5" s="10" t="s">
        <v>16</v>
      </c>
      <c r="D5" s="10" t="s">
        <v>17</v>
      </c>
      <c r="E5" s="11" t="s">
        <v>14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8"/>
      <c r="B6" s="9" t="s">
        <v>18</v>
      </c>
      <c r="C6" s="10" t="s">
        <v>19</v>
      </c>
      <c r="D6" s="10" t="s">
        <v>20</v>
      </c>
      <c r="E6" s="14">
        <v>45662.0</v>
      </c>
      <c r="F6" s="12" t="s">
        <v>21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5"/>
      <c r="B7" s="16" t="s">
        <v>22</v>
      </c>
      <c r="C7" s="17" t="s">
        <v>23</v>
      </c>
      <c r="D7" s="17" t="s">
        <v>24</v>
      </c>
      <c r="E7" s="18">
        <v>45662.0</v>
      </c>
      <c r="F7" s="12" t="s">
        <v>25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19" t="s">
        <v>26</v>
      </c>
      <c r="B8" s="20" t="s">
        <v>27</v>
      </c>
      <c r="C8" s="21" t="s">
        <v>28</v>
      </c>
      <c r="D8" s="21" t="s">
        <v>29</v>
      </c>
      <c r="E8" s="22" t="s">
        <v>7</v>
      </c>
      <c r="F8" s="12" t="s">
        <v>30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3"/>
      <c r="B9" s="24" t="s">
        <v>27</v>
      </c>
      <c r="C9" s="25" t="s">
        <v>31</v>
      </c>
      <c r="D9" s="25" t="s">
        <v>9</v>
      </c>
      <c r="E9" s="26" t="s">
        <v>10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7"/>
      <c r="B10" s="28" t="s">
        <v>32</v>
      </c>
      <c r="C10" s="29" t="s">
        <v>33</v>
      </c>
      <c r="D10" s="29" t="s">
        <v>34</v>
      </c>
      <c r="E10" s="30">
        <v>45662.0</v>
      </c>
      <c r="F10" s="12" t="s">
        <v>35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1" t="s">
        <v>36</v>
      </c>
      <c r="B12" s="32"/>
      <c r="C12" s="33"/>
      <c r="D12" s="33"/>
      <c r="E12" s="33"/>
      <c r="F12" s="3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4" t="s">
        <v>37</v>
      </c>
      <c r="B13" s="32"/>
      <c r="C13" s="33"/>
      <c r="D13" s="33"/>
      <c r="E13" s="33"/>
      <c r="F13" s="3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4" t="s">
        <v>38</v>
      </c>
      <c r="B14" s="32"/>
      <c r="C14" s="33"/>
      <c r="D14" s="33"/>
      <c r="E14" s="33"/>
      <c r="F14" s="3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4"/>
      <c r="B15" s="34"/>
      <c r="C15" s="33"/>
      <c r="D15" s="33"/>
      <c r="E15" s="33"/>
      <c r="F15" s="3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1" t="s">
        <v>39</v>
      </c>
      <c r="B16" s="32"/>
      <c r="C16" s="33"/>
      <c r="D16" s="33"/>
      <c r="E16" s="33"/>
      <c r="F16" s="3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4" t="s">
        <v>40</v>
      </c>
      <c r="B17" s="34"/>
      <c r="C17" s="33"/>
      <c r="D17" s="33"/>
      <c r="E17" s="33"/>
      <c r="F17" s="3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4" t="s">
        <v>41</v>
      </c>
      <c r="B18" s="32"/>
      <c r="C18" s="33"/>
      <c r="D18" s="33"/>
      <c r="E18" s="33"/>
      <c r="F18" s="3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4"/>
      <c r="B19" s="34"/>
      <c r="C19" s="33"/>
      <c r="D19" s="33"/>
      <c r="E19" s="33"/>
      <c r="F19" s="33"/>
      <c r="G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1" t="s">
        <v>42</v>
      </c>
      <c r="B20" s="34"/>
      <c r="C20" s="33"/>
      <c r="D20" s="33"/>
      <c r="E20" s="33"/>
      <c r="F20" s="33"/>
      <c r="G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4" t="s">
        <v>43</v>
      </c>
      <c r="B21" s="34"/>
      <c r="C21" s="33"/>
      <c r="D21" s="33"/>
      <c r="E21" s="33"/>
      <c r="F21" s="33"/>
      <c r="G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4" t="s">
        <v>44</v>
      </c>
      <c r="B22" s="32"/>
      <c r="C22" s="33"/>
      <c r="D22" s="33"/>
      <c r="E22" s="33"/>
      <c r="F22" s="3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4"/>
      <c r="B23" s="34"/>
      <c r="C23" s="33"/>
      <c r="D23" s="33"/>
      <c r="E23" s="33"/>
      <c r="F23" s="3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1" t="s">
        <v>45</v>
      </c>
      <c r="B24" s="34"/>
      <c r="C24" s="33"/>
      <c r="D24" s="33"/>
      <c r="E24" s="33"/>
      <c r="F24" s="3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4" t="s">
        <v>46</v>
      </c>
      <c r="B25" s="34"/>
      <c r="C25" s="33"/>
      <c r="D25" s="33"/>
      <c r="E25" s="33"/>
      <c r="F25" s="3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4" t="s">
        <v>47</v>
      </c>
      <c r="B26" s="34"/>
      <c r="C26" s="33"/>
      <c r="D26" s="33"/>
      <c r="E26" s="33"/>
      <c r="F26" s="3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5" t="s">
        <v>48</v>
      </c>
      <c r="B29" s="36" t="s">
        <v>49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3</v>
      </c>
      <c r="B30" s="5" t="s">
        <v>4</v>
      </c>
      <c r="C30" s="6" t="s">
        <v>5</v>
      </c>
      <c r="D30" s="6" t="s">
        <v>6</v>
      </c>
      <c r="E30" s="7">
        <v>40.0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8"/>
      <c r="B31" s="9" t="s">
        <v>4</v>
      </c>
      <c r="C31" s="10" t="s">
        <v>8</v>
      </c>
      <c r="D31" s="10" t="s">
        <v>9</v>
      </c>
      <c r="E31" s="37">
        <f>G3</f>
        <v>100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8"/>
      <c r="B32" s="9" t="s">
        <v>4</v>
      </c>
      <c r="C32" s="10" t="s">
        <v>12</v>
      </c>
      <c r="D32" s="10" t="s">
        <v>13</v>
      </c>
      <c r="E32" s="37">
        <v>0.0</v>
      </c>
      <c r="F32" s="12" t="s">
        <v>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8"/>
      <c r="B33" s="9" t="s">
        <v>15</v>
      </c>
      <c r="C33" s="10" t="s">
        <v>16</v>
      </c>
      <c r="D33" s="10" t="s">
        <v>17</v>
      </c>
      <c r="E33" s="37">
        <v>2000000.0</v>
      </c>
      <c r="F33" s="12" t="s">
        <v>51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8"/>
      <c r="B34" s="9" t="s">
        <v>18</v>
      </c>
      <c r="C34" s="10" t="s">
        <v>19</v>
      </c>
      <c r="D34" s="10" t="s">
        <v>20</v>
      </c>
      <c r="E34" s="11">
        <v>2.0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15"/>
      <c r="B35" s="16" t="s">
        <v>22</v>
      </c>
      <c r="C35" s="17" t="s">
        <v>23</v>
      </c>
      <c r="D35" s="17" t="s">
        <v>24</v>
      </c>
      <c r="E35" s="11" t="s">
        <v>52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19" t="s">
        <v>26</v>
      </c>
      <c r="B36" s="20" t="s">
        <v>27</v>
      </c>
      <c r="C36" s="21" t="s">
        <v>28</v>
      </c>
      <c r="D36" s="21" t="s">
        <v>29</v>
      </c>
      <c r="E36" s="22">
        <v>160.0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23"/>
      <c r="B37" s="24" t="s">
        <v>27</v>
      </c>
      <c r="C37" s="25" t="s">
        <v>31</v>
      </c>
      <c r="D37" s="25" t="s">
        <v>9</v>
      </c>
      <c r="E37" s="38">
        <f>G3</f>
        <v>100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27"/>
      <c r="B38" s="28" t="s">
        <v>32</v>
      </c>
      <c r="C38" s="29" t="s">
        <v>33</v>
      </c>
      <c r="D38" s="29" t="s">
        <v>34</v>
      </c>
      <c r="E38" s="39" t="s">
        <v>53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0"/>
      <c r="B39" s="40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1" t="s">
        <v>36</v>
      </c>
      <c r="B40" s="32"/>
      <c r="C40" s="33"/>
      <c r="D40" s="33"/>
      <c r="E40" s="33"/>
      <c r="F40" s="3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4" t="s">
        <v>38</v>
      </c>
      <c r="B41" s="32"/>
      <c r="C41" s="33"/>
      <c r="D41" s="33"/>
      <c r="E41" s="33"/>
      <c r="F41" s="3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1">
        <f>(E30*E31)+(E32/12)+(E33/12)</f>
        <v>170666.6667</v>
      </c>
      <c r="B42" s="32"/>
      <c r="C42" s="33"/>
      <c r="D42" s="33"/>
      <c r="E42" s="33"/>
      <c r="F42" s="3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4"/>
      <c r="B43" s="32"/>
      <c r="C43" s="33"/>
      <c r="D43" s="33"/>
      <c r="E43" s="33"/>
      <c r="F43" s="3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1" t="s">
        <v>39</v>
      </c>
      <c r="B44" s="32"/>
      <c r="C44" s="33"/>
      <c r="D44" s="33"/>
      <c r="E44" s="33"/>
      <c r="F44" s="3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4" t="s">
        <v>41</v>
      </c>
      <c r="B45" s="32"/>
      <c r="C45" s="33"/>
      <c r="D45" s="33"/>
      <c r="E45" s="33"/>
      <c r="F45" s="3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2">
        <f>(E36*E37)/A42</f>
        <v>0.09375</v>
      </c>
      <c r="B46" s="31" t="s">
        <v>54</v>
      </c>
      <c r="C46" s="33"/>
      <c r="D46" s="33"/>
      <c r="E46" s="33"/>
      <c r="F46" s="3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4"/>
      <c r="B47" s="32"/>
      <c r="C47" s="33"/>
      <c r="D47" s="33"/>
      <c r="E47" s="33"/>
      <c r="F47" s="3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1" t="s">
        <v>42</v>
      </c>
      <c r="B48" s="32"/>
      <c r="C48" s="33"/>
      <c r="D48" s="33"/>
      <c r="E48" s="33"/>
      <c r="F48" s="3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4" t="s">
        <v>44</v>
      </c>
      <c r="B49" s="32"/>
      <c r="C49" s="33"/>
      <c r="D49" s="33"/>
      <c r="E49" s="33"/>
      <c r="F49" s="3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3">
        <f>((12*A42)-(E36*E37))/(E36*E37)</f>
        <v>127</v>
      </c>
      <c r="B50" s="33"/>
      <c r="C50" s="33"/>
      <c r="D50" s="33"/>
      <c r="E50" s="33"/>
      <c r="F50" s="33"/>
      <c r="H50" s="44" t="s">
        <v>55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3"/>
      <c r="B51" s="33"/>
      <c r="C51" s="33"/>
      <c r="D51" s="33"/>
      <c r="E51" s="33"/>
      <c r="F51" s="33"/>
      <c r="H51" s="45" t="s">
        <v>56</v>
      </c>
      <c r="I51" s="45" t="s">
        <v>57</v>
      </c>
      <c r="J51" s="45" t="s">
        <v>39</v>
      </c>
      <c r="K51" s="45" t="s">
        <v>58</v>
      </c>
      <c r="L51" s="45" t="s">
        <v>45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1" t="s">
        <v>45</v>
      </c>
      <c r="B52" s="33"/>
      <c r="C52" s="33"/>
      <c r="D52" s="33"/>
      <c r="E52" s="33"/>
      <c r="F52" s="33"/>
      <c r="H52" s="46" t="s">
        <v>59</v>
      </c>
      <c r="I52" s="47">
        <f>A42</f>
        <v>170666.6667</v>
      </c>
      <c r="J52" s="48">
        <f>A46</f>
        <v>0.09375</v>
      </c>
      <c r="K52" s="49">
        <f>A50</f>
        <v>127</v>
      </c>
      <c r="L52" s="48">
        <f>A54</f>
        <v>3.666666667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4" t="s">
        <v>47</v>
      </c>
      <c r="B53" s="33"/>
      <c r="C53" s="33"/>
      <c r="D53" s="33"/>
      <c r="E53" s="33"/>
      <c r="F53" s="33"/>
      <c r="H53" s="46" t="s">
        <v>60</v>
      </c>
      <c r="I53" s="50"/>
      <c r="J53" s="50"/>
      <c r="K53" s="50"/>
      <c r="L53" s="50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51">
        <f>(E34+E35+E38)/3</f>
        <v>3.666666667</v>
      </c>
      <c r="B54" s="33"/>
      <c r="C54" s="33"/>
      <c r="D54" s="33"/>
      <c r="E54" s="33"/>
      <c r="F54" s="33"/>
      <c r="H54" s="46" t="s">
        <v>61</v>
      </c>
      <c r="I54" s="50"/>
      <c r="J54" s="50"/>
      <c r="K54" s="50"/>
      <c r="L54" s="50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5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ataValidations>
    <dataValidation type="list" allowBlank="1" showErrorMessage="1" sqref="E34:E35 E38">
      <formula1>"1,2,3,4,5"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16.75"/>
  </cols>
  <sheetData>
    <row r="4">
      <c r="A4" s="53" t="s">
        <v>62</v>
      </c>
      <c r="B4" s="54" t="s">
        <v>63</v>
      </c>
      <c r="C4" s="55"/>
    </row>
    <row r="5">
      <c r="A5" s="55" t="s">
        <v>64</v>
      </c>
      <c r="B5" s="55" t="s">
        <v>65</v>
      </c>
      <c r="C5" s="55" t="s">
        <v>66</v>
      </c>
    </row>
    <row r="6">
      <c r="A6" s="55" t="s">
        <v>3</v>
      </c>
      <c r="B6" s="55" t="s">
        <v>67</v>
      </c>
      <c r="C6" s="55" t="s">
        <v>68</v>
      </c>
    </row>
    <row r="7">
      <c r="A7" s="55" t="s">
        <v>32</v>
      </c>
      <c r="B7" s="55" t="s">
        <v>69</v>
      </c>
      <c r="C7" s="55" t="s">
        <v>70</v>
      </c>
    </row>
    <row r="8">
      <c r="A8" s="55" t="s">
        <v>26</v>
      </c>
      <c r="B8" s="55" t="s">
        <v>71</v>
      </c>
      <c r="C8" s="55" t="s">
        <v>72</v>
      </c>
    </row>
    <row r="9">
      <c r="A9" s="55" t="s">
        <v>73</v>
      </c>
      <c r="B9" s="55"/>
      <c r="C9" s="55"/>
    </row>
    <row r="10">
      <c r="A10" s="55" t="s">
        <v>74</v>
      </c>
      <c r="B10" s="56" t="s">
        <v>75</v>
      </c>
      <c r="C10" s="55" t="s">
        <v>76</v>
      </c>
    </row>
  </sheetData>
  <hyperlinks>
    <hyperlink r:id="rId1" ref="B4"/>
  </hyperlinks>
  <drawing r:id="rId2"/>
</worksheet>
</file>