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wer\Music\Downloads\TURING COLLEGE\"/>
    </mc:Choice>
  </mc:AlternateContent>
  <xr:revisionPtr revIDLastSave="0" documentId="13_ncr:1_{234FB9C2-8025-469D-9E31-903BAD8A3C0C}" xr6:coauthVersionLast="47" xr6:coauthVersionMax="47" xr10:uidLastSave="{00000000-0000-0000-0000-000000000000}"/>
  <bookViews>
    <workbookView xWindow="-110" yWindow="-110" windowWidth="19420" windowHeight="10560" activeTab="1" xr2:uid="{50BC0A4F-DCB3-44ED-A47D-7A51D5262C3C}"/>
  </bookViews>
  <sheets>
    <sheet name="Results" sheetId="1" r:id="rId1"/>
    <sheet name="SQL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18" i="1"/>
  <c r="D18" i="1"/>
  <c r="B18" i="1"/>
  <c r="H18" i="1"/>
  <c r="H19" i="1"/>
  <c r="H20" i="1"/>
  <c r="H21" i="1"/>
  <c r="H22" i="1"/>
  <c r="H23" i="1"/>
  <c r="H24" i="1"/>
  <c r="H25" i="1"/>
  <c r="H26" i="1"/>
  <c r="H27" i="1"/>
  <c r="G19" i="1"/>
  <c r="G20" i="1"/>
  <c r="G21" i="1"/>
  <c r="G22" i="1"/>
  <c r="G23" i="1"/>
  <c r="G24" i="1"/>
  <c r="G25" i="1"/>
  <c r="G26" i="1"/>
  <c r="G27" i="1"/>
  <c r="G28" i="1"/>
  <c r="F19" i="1"/>
  <c r="F20" i="1"/>
  <c r="F21" i="1"/>
  <c r="F22" i="1"/>
  <c r="F23" i="1"/>
  <c r="F24" i="1"/>
  <c r="F25" i="1"/>
  <c r="F26" i="1"/>
  <c r="F27" i="1"/>
  <c r="F28" i="1"/>
  <c r="F29" i="1"/>
  <c r="G18" i="1"/>
  <c r="F18" i="1"/>
  <c r="E19" i="1"/>
  <c r="E20" i="1"/>
  <c r="E21" i="1"/>
  <c r="E22" i="1"/>
  <c r="E23" i="1"/>
  <c r="E24" i="1"/>
  <c r="E25" i="1"/>
  <c r="E26" i="1"/>
  <c r="E27" i="1"/>
  <c r="E28" i="1"/>
  <c r="E29" i="1"/>
  <c r="E30" i="1"/>
  <c r="E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I15" i="1"/>
  <c r="I14" i="1"/>
  <c r="I13" i="1"/>
  <c r="I2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<sst xmlns="http://schemas.openxmlformats.org/spreadsheetml/2006/main" count="84" uniqueCount="73">
  <si>
    <t>cohort_week</t>
  </si>
  <si>
    <t>week_0</t>
  </si>
  <si>
    <t>week_1</t>
  </si>
  <si>
    <t>week_2</t>
  </si>
  <si>
    <t>week_3</t>
  </si>
  <si>
    <t>week_4</t>
  </si>
  <si>
    <t>week_5</t>
  </si>
  <si>
    <t>week_6</t>
  </si>
  <si>
    <t>Retention</t>
  </si>
  <si>
    <t xml:space="preserve">Insights </t>
  </si>
  <si>
    <t>Cohorts starting from early December to mid-December have better retention, indicating effective strategies or events during that period.</t>
  </si>
  <si>
    <t>A common trend across all cohorts is the significant drop in the first week, suggesting the need for improved onboarding processes.</t>
  </si>
  <si>
    <t>Gradual declines in subsequent weeks.</t>
  </si>
  <si>
    <t>The overall retention rate across all cohorts is quite strong, ranging from 80% to 93% after 6 weeks.</t>
  </si>
  <si>
    <t>The most recent cohorts (1/4/2021, 1/11/2021, 1/18/2021, 1/25/2021) have lower retention rates compared to earlier cohorts, indicating a potential decline in retention over time.</t>
  </si>
  <si>
    <t>The cohorts starting on 12/7/2020 and 12/14/2020 have the highest 6-week retention rates at 91% and 92% respectively. Understanding what factors contributed to their strong performance could provide valuable insights.</t>
  </si>
  <si>
    <t xml:space="preserve">Recommendations </t>
  </si>
  <si>
    <t>Consider conducting user surveys or analyzing support tickets to identify common reasons for churn, especially for the more recent cohorts with lower retention.</t>
  </si>
  <si>
    <t>Implement targeted retention campaigns or product enhancements for cohorts showing signs of higher churn to improve their long-term engagement.</t>
  </si>
  <si>
    <t>Analyze the characteristics and behaviors of users in the top performing cohorts to see if there are any learnings that can be applied to other cohorts.</t>
  </si>
  <si>
    <t>The data is missing retention data for some of the later weeks for the most recent cohorts. Ensuring complete data is available will provide a more comprehensive view of retention trends.</t>
  </si>
  <si>
    <t>-- Define the weekly_cohorts CTE to group users by the week they started their subscription</t>
  </si>
  <si>
    <t>-- Define the retention CTE to calculate weeks active for each user</t>
  </si>
  <si>
    <t xml:space="preserve">      </t>
  </si>
  <si>
    <t>)</t>
  </si>
  <si>
    <t>-- Final SELECT statement to build the retention table</t>
  </si>
  <si>
    <t>SELECT</t>
  </si>
  <si>
    <t>FROM</t>
  </si>
  <si>
    <r>
      <t>WITH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weekly_cohorts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37474F"/>
        <rFont val="Consolas"/>
        <family val="3"/>
      </rPr>
      <t>(</t>
    </r>
  </si>
  <si>
    <r>
      <t xml:space="preserve">  </t>
    </r>
    <r>
      <rPr>
        <sz val="12"/>
        <color rgb="FF3367D6"/>
        <rFont val="Consolas"/>
        <family val="3"/>
      </rPr>
      <t>SELECT</t>
    </r>
  </si>
  <si>
    <r>
      <t xml:space="preserve">    </t>
    </r>
    <r>
      <rPr>
        <sz val="12"/>
        <color rgb="FFD81B60"/>
        <rFont val="Consolas"/>
        <family val="3"/>
      </rPr>
      <t>-- Truncate the subscription start date to the start of the week to form the cohort week</t>
    </r>
  </si>
  <si>
    <r>
      <t xml:space="preserve">    </t>
    </r>
    <r>
      <rPr>
        <sz val="12"/>
        <color rgb="FF3367D6"/>
        <rFont val="Consolas"/>
        <family val="3"/>
      </rPr>
      <t>DATE_TRUNC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subscription_start</t>
    </r>
    <r>
      <rPr>
        <sz val="12"/>
        <color rgb="FF3A474E"/>
        <rFont val="Consolas"/>
        <family val="3"/>
      </rPr>
      <t xml:space="preserve">, </t>
    </r>
    <r>
      <rPr>
        <sz val="12"/>
        <color rgb="FF000000"/>
        <rFont val="Consolas"/>
        <family val="3"/>
      </rPr>
      <t>WEEK</t>
    </r>
    <r>
      <rPr>
        <sz val="12"/>
        <color rgb="FF37474F"/>
        <rFont val="Consolas"/>
        <family val="3"/>
      </rPr>
      <t>)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cohort_week</t>
    </r>
    <r>
      <rPr>
        <sz val="12"/>
        <color rgb="FF3A474E"/>
        <rFont val="Consolas"/>
        <family val="3"/>
      </rPr>
      <t>,</t>
    </r>
  </si>
  <si>
    <r>
      <t xml:space="preserve">    </t>
    </r>
    <r>
      <rPr>
        <sz val="12"/>
        <color rgb="FF000000"/>
        <rFont val="Consolas"/>
        <family val="3"/>
      </rPr>
      <t>user_pseudo_id</t>
    </r>
    <r>
      <rPr>
        <sz val="12"/>
        <color rgb="FF3A474E"/>
        <rFont val="Consolas"/>
        <family val="3"/>
      </rPr>
      <t>,</t>
    </r>
  </si>
  <si>
    <r>
      <t xml:space="preserve">    </t>
    </r>
    <r>
      <rPr>
        <sz val="12"/>
        <color rgb="FF000000"/>
        <rFont val="Consolas"/>
        <family val="3"/>
      </rPr>
      <t>subscription_start</t>
    </r>
    <r>
      <rPr>
        <sz val="12"/>
        <color rgb="FF3A474E"/>
        <rFont val="Consolas"/>
        <family val="3"/>
      </rPr>
      <t>,</t>
    </r>
  </si>
  <si>
    <r>
      <t xml:space="preserve">    </t>
    </r>
    <r>
      <rPr>
        <sz val="12"/>
        <color rgb="FF000000"/>
        <rFont val="Consolas"/>
        <family val="3"/>
      </rPr>
      <t>subscription_end</t>
    </r>
  </si>
  <si>
    <r>
      <t xml:space="preserve">  </t>
    </r>
    <r>
      <rPr>
        <sz val="12"/>
        <color rgb="FF3367D6"/>
        <rFont val="Consolas"/>
        <family val="3"/>
      </rPr>
      <t>FROM</t>
    </r>
  </si>
  <si>
    <r>
      <t xml:space="preserve">    </t>
    </r>
    <r>
      <rPr>
        <sz val="12"/>
        <color rgb="FF0D904F"/>
        <rFont val="Consolas"/>
        <family val="3"/>
      </rPr>
      <t>`turing_data_analytics.subscriptions`</t>
    </r>
  </si>
  <si>
    <r>
      <t xml:space="preserve">  </t>
    </r>
    <r>
      <rPr>
        <sz val="12"/>
        <color rgb="FF3367D6"/>
        <rFont val="Consolas"/>
        <family val="3"/>
      </rPr>
      <t>WHERE</t>
    </r>
  </si>
  <si>
    <r>
      <t xml:space="preserve">    </t>
    </r>
    <r>
      <rPr>
        <sz val="12"/>
        <color rgb="FFD81B60"/>
        <rFont val="Consolas"/>
        <family val="3"/>
      </rPr>
      <t>-- Consider only subscriptions that started on or before the analysis date</t>
    </r>
  </si>
  <si>
    <r>
      <t xml:space="preserve">    </t>
    </r>
    <r>
      <rPr>
        <sz val="12"/>
        <color rgb="FF000000"/>
        <rFont val="Consolas"/>
        <family val="3"/>
      </rPr>
      <t>subscription_start</t>
    </r>
    <r>
      <rPr>
        <sz val="12"/>
        <color rgb="FF3A474E"/>
        <rFont val="Consolas"/>
        <family val="3"/>
      </rPr>
      <t xml:space="preserve"> </t>
    </r>
    <r>
      <rPr>
        <sz val="12"/>
        <color rgb="FF37474F"/>
        <rFont val="Consolas"/>
        <family val="3"/>
      </rPr>
      <t>&lt;=</t>
    </r>
    <r>
      <rPr>
        <sz val="12"/>
        <color rgb="FF3A474E"/>
        <rFont val="Consolas"/>
        <family val="3"/>
      </rPr>
      <t xml:space="preserve"> </t>
    </r>
    <r>
      <rPr>
        <sz val="12"/>
        <color rgb="FF0D904F"/>
        <rFont val="Consolas"/>
        <family val="3"/>
      </rPr>
      <t>'2021-02-07'</t>
    </r>
  </si>
  <si>
    <r>
      <t>)</t>
    </r>
    <r>
      <rPr>
        <sz val="12"/>
        <color rgb="FF3A474E"/>
        <rFont val="Consolas"/>
        <family val="3"/>
      </rPr>
      <t>,</t>
    </r>
  </si>
  <si>
    <r>
      <t>retention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37474F"/>
        <rFont val="Consolas"/>
        <family val="3"/>
      </rPr>
      <t>(</t>
    </r>
  </si>
  <si>
    <r>
      <t xml:space="preserve">    </t>
    </r>
    <r>
      <rPr>
        <sz val="12"/>
        <color rgb="FF000000"/>
        <rFont val="Consolas"/>
        <family val="3"/>
      </rPr>
      <t>cohort_week</t>
    </r>
    <r>
      <rPr>
        <sz val="12"/>
        <color rgb="FF3A474E"/>
        <rFont val="Consolas"/>
        <family val="3"/>
      </rPr>
      <t>,</t>
    </r>
  </si>
  <si>
    <r>
      <t xml:space="preserve">    </t>
    </r>
    <r>
      <rPr>
        <sz val="12"/>
        <color rgb="FFD81B60"/>
        <rFont val="Consolas"/>
        <family val="3"/>
      </rPr>
      <t>-- Calculate the number of weeks the user has been active</t>
    </r>
  </si>
  <si>
    <r>
      <t xml:space="preserve">    </t>
    </r>
    <r>
      <rPr>
        <sz val="12"/>
        <color rgb="FF3367D6"/>
        <rFont val="Consolas"/>
        <family val="3"/>
      </rPr>
      <t>MIN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DATE_DIFF</t>
    </r>
    <r>
      <rPr>
        <sz val="12"/>
        <color rgb="FF37474F"/>
        <rFont val="Consolas"/>
        <family val="3"/>
      </rPr>
      <t>(</t>
    </r>
  </si>
  <si>
    <r>
      <t xml:space="preserve">      </t>
    </r>
    <r>
      <rPr>
        <sz val="12"/>
        <color rgb="FF3367D6"/>
        <rFont val="Consolas"/>
        <family val="3"/>
      </rPr>
      <t>COALESCE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subscription_end</t>
    </r>
    <r>
      <rPr>
        <sz val="12"/>
        <color rgb="FF3A474E"/>
        <rFont val="Consolas"/>
        <family val="3"/>
      </rPr>
      <t xml:space="preserve">, </t>
    </r>
    <r>
      <rPr>
        <sz val="12"/>
        <color rgb="FF0D904F"/>
        <rFont val="Consolas"/>
        <family val="3"/>
      </rPr>
      <t>'2021-02-07'</t>
    </r>
    <r>
      <rPr>
        <sz val="12"/>
        <color rgb="FF37474F"/>
        <rFont val="Consolas"/>
        <family val="3"/>
      </rPr>
      <t>)</t>
    </r>
    <r>
      <rPr>
        <sz val="12"/>
        <color rgb="FF3A474E"/>
        <rFont val="Consolas"/>
        <family val="3"/>
      </rPr>
      <t>,</t>
    </r>
    <r>
      <rPr>
        <sz val="12"/>
        <color rgb="FFD81B60"/>
        <rFont val="Consolas"/>
        <family val="3"/>
      </rPr>
      <t>-- Use the subscription end date if available, otherwise use the analysis date</t>
    </r>
  </si>
  <si>
    <r>
      <t xml:space="preserve">      </t>
    </r>
    <r>
      <rPr>
        <sz val="12"/>
        <color rgb="FF000000"/>
        <rFont val="Consolas"/>
        <family val="3"/>
      </rPr>
      <t>subscription_start</t>
    </r>
    <r>
      <rPr>
        <sz val="12"/>
        <color rgb="FF3A474E"/>
        <rFont val="Consolas"/>
        <family val="3"/>
      </rPr>
      <t>,</t>
    </r>
  </si>
  <si>
    <r>
      <t xml:space="preserve">      </t>
    </r>
    <r>
      <rPr>
        <sz val="12"/>
        <color rgb="FFD81B60"/>
        <rFont val="Consolas"/>
        <family val="3"/>
      </rPr>
      <t>-- Difference in weeks</t>
    </r>
  </si>
  <si>
    <r>
      <t xml:space="preserve">      </t>
    </r>
    <r>
      <rPr>
        <sz val="12"/>
        <color rgb="FF000000"/>
        <rFont val="Consolas"/>
        <family val="3"/>
      </rPr>
      <t>WEEK</t>
    </r>
  </si>
  <si>
    <r>
      <t xml:space="preserve">    </t>
    </r>
    <r>
      <rPr>
        <sz val="12"/>
        <color rgb="FF37474F"/>
        <rFont val="Consolas"/>
        <family val="3"/>
      </rPr>
      <t>))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weeks_active</t>
    </r>
  </si>
  <si>
    <r>
      <t xml:space="preserve">    </t>
    </r>
    <r>
      <rPr>
        <sz val="12"/>
        <color rgb="FF000000"/>
        <rFont val="Consolas"/>
        <family val="3"/>
      </rPr>
      <t>weekly_cohorts</t>
    </r>
  </si>
  <si>
    <r>
      <t xml:space="preserve">  </t>
    </r>
    <r>
      <rPr>
        <sz val="12"/>
        <color rgb="FF3367D6"/>
        <rFont val="Consolas"/>
        <family val="3"/>
      </rPr>
      <t>GROUP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BY</t>
    </r>
  </si>
  <si>
    <r>
      <t xml:space="preserve">    </t>
    </r>
    <r>
      <rPr>
        <sz val="12"/>
        <color rgb="FF000000"/>
        <rFont val="Consolas"/>
        <family val="3"/>
      </rPr>
      <t>cohort_week</t>
    </r>
    <r>
      <rPr>
        <sz val="12"/>
        <color rgb="FF3A474E"/>
        <rFont val="Consolas"/>
        <family val="3"/>
      </rPr>
      <t xml:space="preserve">, </t>
    </r>
    <r>
      <rPr>
        <sz val="12"/>
        <color rgb="FF000000"/>
        <rFont val="Consolas"/>
        <family val="3"/>
      </rPr>
      <t>user_pseudo_id</t>
    </r>
  </si>
  <si>
    <r>
      <t xml:space="preserve">  </t>
    </r>
    <r>
      <rPr>
        <sz val="12"/>
        <color rgb="FF000000"/>
        <rFont val="Consolas"/>
        <family val="3"/>
      </rPr>
      <t>cohort_week</t>
    </r>
    <r>
      <rPr>
        <sz val="12"/>
        <color rgb="FF3A474E"/>
        <rFont val="Consolas"/>
        <family val="3"/>
      </rPr>
      <t>,</t>
    </r>
  </si>
  <si>
    <r>
      <t xml:space="preserve">  </t>
    </r>
    <r>
      <rPr>
        <sz val="12"/>
        <color rgb="FFD81B60"/>
        <rFont val="Consolas"/>
        <family val="3"/>
      </rPr>
      <t>-- Count users still active at week 0</t>
    </r>
  </si>
  <si>
    <r>
      <t xml:space="preserve">  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DISTINCT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CASE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WHEN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weeks_active</t>
    </r>
    <r>
      <rPr>
        <sz val="12"/>
        <color rgb="FF3A474E"/>
        <rFont val="Consolas"/>
        <family val="3"/>
      </rPr>
      <t xml:space="preserve"> </t>
    </r>
    <r>
      <rPr>
        <sz val="12"/>
        <color rgb="FF37474F"/>
        <rFont val="Consolas"/>
        <family val="3"/>
      </rPr>
      <t>&gt;=</t>
    </r>
    <r>
      <rPr>
        <sz val="12"/>
        <color rgb="FF3A474E"/>
        <rFont val="Consolas"/>
        <family val="3"/>
      </rPr>
      <t xml:space="preserve"> </t>
    </r>
    <r>
      <rPr>
        <sz val="12"/>
        <color rgb="FFF4511E"/>
        <rFont val="Consolas"/>
        <family val="3"/>
      </rPr>
      <t>0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THEN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user_pseudo_id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END</t>
    </r>
    <r>
      <rPr>
        <sz val="12"/>
        <color rgb="FF37474F"/>
        <rFont val="Consolas"/>
        <family val="3"/>
      </rPr>
      <t>)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week_0</t>
    </r>
    <r>
      <rPr>
        <sz val="12"/>
        <color rgb="FF3A474E"/>
        <rFont val="Consolas"/>
        <family val="3"/>
      </rPr>
      <t>,</t>
    </r>
  </si>
  <si>
    <r>
      <t xml:space="preserve">  </t>
    </r>
    <r>
      <rPr>
        <sz val="12"/>
        <color rgb="FFD81B60"/>
        <rFont val="Consolas"/>
        <family val="3"/>
      </rPr>
      <t>-- Count users still active at week 1</t>
    </r>
  </si>
  <si>
    <r>
      <t xml:space="preserve">  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DISTINCT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CASE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WHEN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weeks_active</t>
    </r>
    <r>
      <rPr>
        <sz val="12"/>
        <color rgb="FF3A474E"/>
        <rFont val="Consolas"/>
        <family val="3"/>
      </rPr>
      <t xml:space="preserve"> </t>
    </r>
    <r>
      <rPr>
        <sz val="12"/>
        <color rgb="FF37474F"/>
        <rFont val="Consolas"/>
        <family val="3"/>
      </rPr>
      <t>&gt;=</t>
    </r>
    <r>
      <rPr>
        <sz val="12"/>
        <color rgb="FF3A474E"/>
        <rFont val="Consolas"/>
        <family val="3"/>
      </rPr>
      <t xml:space="preserve"> </t>
    </r>
    <r>
      <rPr>
        <sz val="12"/>
        <color rgb="FFF4511E"/>
        <rFont val="Consolas"/>
        <family val="3"/>
      </rPr>
      <t>1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THEN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user_pseudo_id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END</t>
    </r>
    <r>
      <rPr>
        <sz val="12"/>
        <color rgb="FF37474F"/>
        <rFont val="Consolas"/>
        <family val="3"/>
      </rPr>
      <t>)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week_1</t>
    </r>
    <r>
      <rPr>
        <sz val="12"/>
        <color rgb="FF3A474E"/>
        <rFont val="Consolas"/>
        <family val="3"/>
      </rPr>
      <t>,</t>
    </r>
  </si>
  <si>
    <r>
      <t xml:space="preserve">  </t>
    </r>
    <r>
      <rPr>
        <sz val="12"/>
        <color rgb="FFD81B60"/>
        <rFont val="Consolas"/>
        <family val="3"/>
      </rPr>
      <t>-- Count users still active at week 2</t>
    </r>
  </si>
  <si>
    <r>
      <t xml:space="preserve">  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DISTINCT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CASE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WHEN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weeks_active</t>
    </r>
    <r>
      <rPr>
        <sz val="12"/>
        <color rgb="FF3A474E"/>
        <rFont val="Consolas"/>
        <family val="3"/>
      </rPr>
      <t xml:space="preserve"> </t>
    </r>
    <r>
      <rPr>
        <sz val="12"/>
        <color rgb="FF37474F"/>
        <rFont val="Consolas"/>
        <family val="3"/>
      </rPr>
      <t>&gt;=</t>
    </r>
    <r>
      <rPr>
        <sz val="12"/>
        <color rgb="FF3A474E"/>
        <rFont val="Consolas"/>
        <family val="3"/>
      </rPr>
      <t xml:space="preserve"> </t>
    </r>
    <r>
      <rPr>
        <sz val="12"/>
        <color rgb="FFF4511E"/>
        <rFont val="Consolas"/>
        <family val="3"/>
      </rPr>
      <t>2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THEN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user_pseudo_id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END</t>
    </r>
    <r>
      <rPr>
        <sz val="12"/>
        <color rgb="FF37474F"/>
        <rFont val="Consolas"/>
        <family val="3"/>
      </rPr>
      <t>)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week_2</t>
    </r>
    <r>
      <rPr>
        <sz val="12"/>
        <color rgb="FF3A474E"/>
        <rFont val="Consolas"/>
        <family val="3"/>
      </rPr>
      <t>,</t>
    </r>
  </si>
  <si>
    <r>
      <t xml:space="preserve">  </t>
    </r>
    <r>
      <rPr>
        <sz val="12"/>
        <color rgb="FFD81B60"/>
        <rFont val="Consolas"/>
        <family val="3"/>
      </rPr>
      <t>-- Count users still active at week 3</t>
    </r>
  </si>
  <si>
    <r>
      <t xml:space="preserve">  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DISTINCT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CASE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WHEN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weeks_active</t>
    </r>
    <r>
      <rPr>
        <sz val="12"/>
        <color rgb="FF3A474E"/>
        <rFont val="Consolas"/>
        <family val="3"/>
      </rPr>
      <t xml:space="preserve"> </t>
    </r>
    <r>
      <rPr>
        <sz val="12"/>
        <color rgb="FF37474F"/>
        <rFont val="Consolas"/>
        <family val="3"/>
      </rPr>
      <t>&gt;=</t>
    </r>
    <r>
      <rPr>
        <sz val="12"/>
        <color rgb="FF3A474E"/>
        <rFont val="Consolas"/>
        <family val="3"/>
      </rPr>
      <t xml:space="preserve"> </t>
    </r>
    <r>
      <rPr>
        <sz val="12"/>
        <color rgb="FFF4511E"/>
        <rFont val="Consolas"/>
        <family val="3"/>
      </rPr>
      <t>3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THEN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user_pseudo_id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END</t>
    </r>
    <r>
      <rPr>
        <sz val="12"/>
        <color rgb="FF37474F"/>
        <rFont val="Consolas"/>
        <family val="3"/>
      </rPr>
      <t>)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week_3</t>
    </r>
    <r>
      <rPr>
        <sz val="12"/>
        <color rgb="FF3A474E"/>
        <rFont val="Consolas"/>
        <family val="3"/>
      </rPr>
      <t>,</t>
    </r>
  </si>
  <si>
    <r>
      <t xml:space="preserve">  </t>
    </r>
    <r>
      <rPr>
        <sz val="12"/>
        <color rgb="FFD81B60"/>
        <rFont val="Consolas"/>
        <family val="3"/>
      </rPr>
      <t>-- Count users still active at week 4</t>
    </r>
  </si>
  <si>
    <r>
      <t xml:space="preserve">  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DISTINCT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CASE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WHEN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weeks_active</t>
    </r>
    <r>
      <rPr>
        <sz val="12"/>
        <color rgb="FF3A474E"/>
        <rFont val="Consolas"/>
        <family val="3"/>
      </rPr>
      <t xml:space="preserve"> </t>
    </r>
    <r>
      <rPr>
        <sz val="12"/>
        <color rgb="FF37474F"/>
        <rFont val="Consolas"/>
        <family val="3"/>
      </rPr>
      <t>&gt;=</t>
    </r>
    <r>
      <rPr>
        <sz val="12"/>
        <color rgb="FF3A474E"/>
        <rFont val="Consolas"/>
        <family val="3"/>
      </rPr>
      <t xml:space="preserve"> </t>
    </r>
    <r>
      <rPr>
        <sz val="12"/>
        <color rgb="FFF4511E"/>
        <rFont val="Consolas"/>
        <family val="3"/>
      </rPr>
      <t>4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THEN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user_pseudo_id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END</t>
    </r>
    <r>
      <rPr>
        <sz val="12"/>
        <color rgb="FF37474F"/>
        <rFont val="Consolas"/>
        <family val="3"/>
      </rPr>
      <t>)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week_4</t>
    </r>
    <r>
      <rPr>
        <sz val="12"/>
        <color rgb="FF3A474E"/>
        <rFont val="Consolas"/>
        <family val="3"/>
      </rPr>
      <t>,</t>
    </r>
  </si>
  <si>
    <r>
      <t xml:space="preserve">  </t>
    </r>
    <r>
      <rPr>
        <sz val="12"/>
        <color rgb="FFD81B60"/>
        <rFont val="Consolas"/>
        <family val="3"/>
      </rPr>
      <t>-- Count users still active at week 5</t>
    </r>
  </si>
  <si>
    <r>
      <t xml:space="preserve">  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DISTINCT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CASE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WHEN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weeks_active</t>
    </r>
    <r>
      <rPr>
        <sz val="12"/>
        <color rgb="FF3A474E"/>
        <rFont val="Consolas"/>
        <family val="3"/>
      </rPr>
      <t xml:space="preserve"> </t>
    </r>
    <r>
      <rPr>
        <sz val="12"/>
        <color rgb="FF37474F"/>
        <rFont val="Consolas"/>
        <family val="3"/>
      </rPr>
      <t>&gt;=</t>
    </r>
    <r>
      <rPr>
        <sz val="12"/>
        <color rgb="FF3A474E"/>
        <rFont val="Consolas"/>
        <family val="3"/>
      </rPr>
      <t xml:space="preserve"> </t>
    </r>
    <r>
      <rPr>
        <sz val="12"/>
        <color rgb="FFF4511E"/>
        <rFont val="Consolas"/>
        <family val="3"/>
      </rPr>
      <t>5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THEN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user_pseudo_id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END</t>
    </r>
    <r>
      <rPr>
        <sz val="12"/>
        <color rgb="FF37474F"/>
        <rFont val="Consolas"/>
        <family val="3"/>
      </rPr>
      <t>)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week_5</t>
    </r>
    <r>
      <rPr>
        <sz val="12"/>
        <color rgb="FF3A474E"/>
        <rFont val="Consolas"/>
        <family val="3"/>
      </rPr>
      <t>,</t>
    </r>
  </si>
  <si>
    <r>
      <t xml:space="preserve">  </t>
    </r>
    <r>
      <rPr>
        <sz val="12"/>
        <color rgb="FFD81B60"/>
        <rFont val="Consolas"/>
        <family val="3"/>
      </rPr>
      <t>-- Count users still active at week 6</t>
    </r>
  </si>
  <si>
    <r>
      <t xml:space="preserve">  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DISTINCT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CASE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WHEN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weeks_active</t>
    </r>
    <r>
      <rPr>
        <sz val="12"/>
        <color rgb="FF3A474E"/>
        <rFont val="Consolas"/>
        <family val="3"/>
      </rPr>
      <t xml:space="preserve"> </t>
    </r>
    <r>
      <rPr>
        <sz val="12"/>
        <color rgb="FF37474F"/>
        <rFont val="Consolas"/>
        <family val="3"/>
      </rPr>
      <t>&gt;=</t>
    </r>
    <r>
      <rPr>
        <sz val="12"/>
        <color rgb="FF3A474E"/>
        <rFont val="Consolas"/>
        <family val="3"/>
      </rPr>
      <t xml:space="preserve"> </t>
    </r>
    <r>
      <rPr>
        <sz val="12"/>
        <color rgb="FFF4511E"/>
        <rFont val="Consolas"/>
        <family val="3"/>
      </rPr>
      <t>6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THEN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user_pseudo_id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END</t>
    </r>
    <r>
      <rPr>
        <sz val="12"/>
        <color rgb="FF37474F"/>
        <rFont val="Consolas"/>
        <family val="3"/>
      </rPr>
      <t>)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AS</t>
    </r>
    <r>
      <rPr>
        <sz val="12"/>
        <color rgb="FF3A474E"/>
        <rFont val="Consolas"/>
        <family val="3"/>
      </rPr>
      <t xml:space="preserve"> </t>
    </r>
    <r>
      <rPr>
        <sz val="12"/>
        <color rgb="FF000000"/>
        <rFont val="Consolas"/>
        <family val="3"/>
      </rPr>
      <t>week_6</t>
    </r>
  </si>
  <si>
    <r>
      <t xml:space="preserve">  </t>
    </r>
    <r>
      <rPr>
        <sz val="12"/>
        <color rgb="FF000000"/>
        <rFont val="Consolas"/>
        <family val="3"/>
      </rPr>
      <t>retention</t>
    </r>
  </si>
  <si>
    <r>
      <t>GROUP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BY</t>
    </r>
  </si>
  <si>
    <r>
      <t xml:space="preserve">  </t>
    </r>
    <r>
      <rPr>
        <sz val="12"/>
        <color rgb="FF000000"/>
        <rFont val="Consolas"/>
        <family val="3"/>
      </rPr>
      <t>cohort_week</t>
    </r>
  </si>
  <si>
    <r>
      <t>ORDER</t>
    </r>
    <r>
      <rPr>
        <sz val="12"/>
        <color rgb="FF3A474E"/>
        <rFont val="Consolas"/>
        <family val="3"/>
      </rPr>
      <t xml:space="preserve"> </t>
    </r>
    <r>
      <rPr>
        <sz val="12"/>
        <color rgb="FF3367D6"/>
        <rFont val="Consolas"/>
        <family val="3"/>
      </rPr>
      <t>BY</t>
    </r>
  </si>
  <si>
    <r>
      <t xml:space="preserve">  </t>
    </r>
    <r>
      <rPr>
        <sz val="12"/>
        <color rgb="FF000000"/>
        <rFont val="Consolas"/>
        <family val="3"/>
      </rPr>
      <t>cohort_week</t>
    </r>
    <r>
      <rPr>
        <sz val="12"/>
        <color rgb="FF3A474E"/>
        <rFont val="Consolas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</si>
</sst>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D81B60"/>
      <name val="Consolas"/>
      <family val="3"/>
    </font>
    <font>
      <sz val="12"/>
      <color theme="1"/>
      <name val="Aptos Narrow"/>
      <family val="2"/>
      <scheme val="minor"/>
    </font>
    <font>
      <sz val="12"/>
      <color rgb="FF3367D6"/>
      <name val="Consolas"/>
      <family val="3"/>
    </font>
    <font>
      <sz val="12"/>
      <color rgb="FF3A474E"/>
      <name val="Consolas"/>
      <family val="3"/>
    </font>
    <font>
      <sz val="12"/>
      <color rgb="FF000000"/>
      <name val="Consolas"/>
      <family val="3"/>
    </font>
    <font>
      <sz val="12"/>
      <color rgb="FF37474F"/>
      <name val="Consolas"/>
      <family val="3"/>
    </font>
    <font>
      <sz val="12"/>
      <color rgb="FF0D904F"/>
      <name val="Consolas"/>
      <family val="3"/>
    </font>
    <font>
      <sz val="12"/>
      <color rgb="FFF4511E"/>
      <name val="Consolas"/>
      <family val="3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1" fillId="3" borderId="0" xfId="0" applyFont="1" applyFill="1"/>
    <xf numFmtId="14" fontId="0" fillId="0" borderId="0" xfId="0" applyNumberFormat="1"/>
    <xf numFmtId="9" fontId="0" fillId="0" borderId="0" xfId="1" applyFont="1" applyBorder="1"/>
    <xf numFmtId="0" fontId="11" fillId="3" borderId="1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14" fontId="0" fillId="0" borderId="4" xfId="0" applyNumberFormat="1" applyBorder="1"/>
    <xf numFmtId="10" fontId="0" fillId="0" borderId="0" xfId="1" applyNumberFormat="1" applyFont="1" applyBorder="1"/>
    <xf numFmtId="10" fontId="0" fillId="0" borderId="5" xfId="1" applyNumberFormat="1" applyFont="1" applyBorder="1"/>
    <xf numFmtId="14" fontId="0" fillId="0" borderId="6" xfId="0" applyNumberFormat="1" applyBorder="1"/>
    <xf numFmtId="10" fontId="0" fillId="0" borderId="7" xfId="1" applyNumberFormat="1" applyFont="1" applyBorder="1"/>
    <xf numFmtId="10" fontId="0" fillId="0" borderId="8" xfId="1" applyNumberFormat="1" applyFont="1" applyBorder="1"/>
  </cellXfs>
  <cellStyles count="2">
    <cellStyle name="Normal" xfId="0" builtinId="0"/>
    <cellStyle name="Percent" xfId="1" builtinId="5"/>
  </cellStyles>
  <dxfs count="3">
    <dxf>
      <numFmt numFmtId="19" formatCode="m/d/yyyy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EF7ED8-EDA4-40CB-8000-1E9B9FB85BCA}" name="Table1" displayName="Table1" ref="A1:I15" totalsRowShown="0" headerRowDxfId="2" tableBorderDxfId="1">
  <autoFilter ref="A1:I15" xr:uid="{AEEF7ED8-EDA4-40CB-8000-1E9B9FB85BCA}"/>
  <tableColumns count="9">
    <tableColumn id="1" xr3:uid="{4A69935B-AC8E-418E-BC3D-A1F58D260192}" name="cohort_week" dataDxfId="0"/>
    <tableColumn id="2" xr3:uid="{9750F3B1-DB5C-4021-BF37-27BE573EC032}" name="week_0"/>
    <tableColumn id="3" xr3:uid="{27EA26DF-977F-4A6C-90EB-E2E089AD74C6}" name="week_1"/>
    <tableColumn id="4" xr3:uid="{AB490611-0EE6-42B3-8272-09F934670CA4}" name="week_2"/>
    <tableColumn id="5" xr3:uid="{AA86C97C-241F-4C3F-8F28-0159D76704DC}" name="week_3"/>
    <tableColumn id="6" xr3:uid="{19F0EEB4-E2D1-498C-A52A-DD753C853C5C}" name="week_4"/>
    <tableColumn id="7" xr3:uid="{4FAAB67C-E616-4762-A2C6-E83A553D91C7}" name="week_5"/>
    <tableColumn id="8" xr3:uid="{3C9B3455-049E-4368-B179-9FA85FED491D}" name="week_6"/>
    <tableColumn id="9" xr3:uid="{ED61C833-9F83-4DAE-8D53-B9E1DC7A843F}" name="Retention" dataCellStyle="Percent">
      <calculatedColumnFormula>Table1[[#This Row],[week_6]]/Table1[[#This Row],[week_0]]*100%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A528-8808-4731-A3DF-D949136C184C}">
  <dimension ref="A1:M31"/>
  <sheetViews>
    <sheetView showGridLines="0" topLeftCell="A12" zoomScale="78" workbookViewId="0">
      <selection activeCell="M10" sqref="M10"/>
    </sheetView>
  </sheetViews>
  <sheetFormatPr defaultRowHeight="14.5" x14ac:dyDescent="0.35"/>
  <cols>
    <col min="1" max="1" width="13.6328125" bestFit="1" customWidth="1"/>
    <col min="2" max="8" width="9.26953125" bestFit="1" customWidth="1"/>
    <col min="9" max="9" width="11.26953125" bestFit="1" customWidth="1"/>
    <col min="13" max="13" width="93.54296875" bestFit="1" customWidth="1"/>
  </cols>
  <sheetData>
    <row r="1" spans="1:13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M1" s="3" t="s">
        <v>9</v>
      </c>
    </row>
    <row r="2" spans="1:13" ht="29" x14ac:dyDescent="0.35">
      <c r="A2" s="13">
        <v>44130</v>
      </c>
      <c r="B2">
        <v>2365</v>
      </c>
      <c r="C2">
        <v>2194</v>
      </c>
      <c r="D2">
        <v>2135</v>
      </c>
      <c r="E2">
        <v>2098</v>
      </c>
      <c r="F2">
        <v>2078</v>
      </c>
      <c r="G2">
        <v>2063</v>
      </c>
      <c r="H2">
        <v>2056</v>
      </c>
      <c r="I2" s="14">
        <f>Table1[[#This Row],[week_6]]/Table1[[#This Row],[week_0]]*100%</f>
        <v>0.86934460887949261</v>
      </c>
      <c r="M2" s="4" t="s">
        <v>10</v>
      </c>
    </row>
    <row r="3" spans="1:13" ht="29" x14ac:dyDescent="0.35">
      <c r="A3" s="13">
        <v>44137</v>
      </c>
      <c r="B3">
        <v>19375</v>
      </c>
      <c r="C3">
        <v>18249</v>
      </c>
      <c r="D3">
        <v>17443</v>
      </c>
      <c r="E3">
        <v>17032</v>
      </c>
      <c r="F3">
        <v>16819</v>
      </c>
      <c r="G3">
        <v>16575</v>
      </c>
      <c r="H3">
        <v>16381</v>
      </c>
      <c r="I3" s="14">
        <f>Table1[[#This Row],[week_6]]/Table1[[#This Row],[week_0]]*100%</f>
        <v>0.84547096774193553</v>
      </c>
      <c r="M3" s="4" t="s">
        <v>11</v>
      </c>
    </row>
    <row r="4" spans="1:13" x14ac:dyDescent="0.35">
      <c r="A4" s="13">
        <v>44144</v>
      </c>
      <c r="B4">
        <v>16244</v>
      </c>
      <c r="C4">
        <v>15311</v>
      </c>
      <c r="D4">
        <v>14539</v>
      </c>
      <c r="E4">
        <v>14275</v>
      </c>
      <c r="F4">
        <v>14064</v>
      </c>
      <c r="G4">
        <v>13880</v>
      </c>
      <c r="H4">
        <v>13784</v>
      </c>
      <c r="I4" s="14">
        <f>Table1[[#This Row],[week_6]]/Table1[[#This Row],[week_0]]*100%</f>
        <v>0.84855946811130267</v>
      </c>
      <c r="M4" s="4" t="s">
        <v>12</v>
      </c>
    </row>
    <row r="5" spans="1:13" x14ac:dyDescent="0.35">
      <c r="A5" s="13">
        <v>44151</v>
      </c>
      <c r="B5">
        <v>18264</v>
      </c>
      <c r="C5">
        <v>17214</v>
      </c>
      <c r="D5">
        <v>16470</v>
      </c>
      <c r="E5">
        <v>16108</v>
      </c>
      <c r="F5">
        <v>15868</v>
      </c>
      <c r="G5">
        <v>15703</v>
      </c>
      <c r="H5">
        <v>15631</v>
      </c>
      <c r="I5" s="14">
        <f>Table1[[#This Row],[week_6]]/Table1[[#This Row],[week_0]]*100%</f>
        <v>0.85583661848445025</v>
      </c>
      <c r="M5" s="4" t="s">
        <v>13</v>
      </c>
    </row>
    <row r="6" spans="1:13" ht="29" x14ac:dyDescent="0.35">
      <c r="A6" s="13">
        <v>44158</v>
      </c>
      <c r="B6">
        <v>20345</v>
      </c>
      <c r="C6">
        <v>19273</v>
      </c>
      <c r="D6">
        <v>18456</v>
      </c>
      <c r="E6">
        <v>18088</v>
      </c>
      <c r="F6">
        <v>17858</v>
      </c>
      <c r="G6">
        <v>17767</v>
      </c>
      <c r="H6">
        <v>17742</v>
      </c>
      <c r="I6" s="14">
        <f>Table1[[#This Row],[week_6]]/Table1[[#This Row],[week_0]]*100%</f>
        <v>0.87205701646596212</v>
      </c>
      <c r="M6" s="4" t="s">
        <v>14</v>
      </c>
    </row>
    <row r="7" spans="1:13" ht="29" x14ac:dyDescent="0.35">
      <c r="A7" s="13">
        <v>44165</v>
      </c>
      <c r="B7">
        <v>22313</v>
      </c>
      <c r="C7">
        <v>21166</v>
      </c>
      <c r="D7">
        <v>20207</v>
      </c>
      <c r="E7">
        <v>19834</v>
      </c>
      <c r="F7">
        <v>19713</v>
      </c>
      <c r="G7">
        <v>19665</v>
      </c>
      <c r="H7">
        <v>19609</v>
      </c>
      <c r="I7" s="14">
        <f>Table1[[#This Row],[week_6]]/Table1[[#This Row],[week_0]]*100%</f>
        <v>0.87881504055931525</v>
      </c>
      <c r="M7" s="4" t="s">
        <v>15</v>
      </c>
    </row>
    <row r="8" spans="1:13" x14ac:dyDescent="0.35">
      <c r="A8" s="13">
        <v>44172</v>
      </c>
      <c r="B8">
        <v>28994</v>
      </c>
      <c r="C8">
        <v>27671</v>
      </c>
      <c r="D8">
        <v>26797</v>
      </c>
      <c r="E8">
        <v>26573</v>
      </c>
      <c r="F8">
        <v>26500</v>
      </c>
      <c r="G8">
        <v>26371</v>
      </c>
      <c r="H8">
        <v>26298</v>
      </c>
      <c r="I8" s="14">
        <f>Table1[[#This Row],[week_6]]/Table1[[#This Row],[week_0]]*100%</f>
        <v>0.90701524453335169</v>
      </c>
    </row>
    <row r="9" spans="1:13" x14ac:dyDescent="0.35">
      <c r="A9" s="13">
        <v>44179</v>
      </c>
      <c r="B9">
        <v>25198</v>
      </c>
      <c r="C9">
        <v>24132</v>
      </c>
      <c r="D9">
        <v>23501</v>
      </c>
      <c r="E9">
        <v>23429</v>
      </c>
      <c r="F9">
        <v>23309</v>
      </c>
      <c r="G9">
        <v>23219</v>
      </c>
      <c r="H9">
        <v>23158</v>
      </c>
      <c r="I9" s="14">
        <f>Table1[[#This Row],[week_6]]/Table1[[#This Row],[week_0]]*100%</f>
        <v>0.91904119374553539</v>
      </c>
      <c r="M9" s="2" t="s">
        <v>16</v>
      </c>
    </row>
    <row r="10" spans="1:13" ht="29" x14ac:dyDescent="0.35">
      <c r="A10" s="13">
        <v>44186</v>
      </c>
      <c r="B10">
        <v>17741</v>
      </c>
      <c r="C10">
        <v>17179</v>
      </c>
      <c r="D10">
        <v>16866</v>
      </c>
      <c r="E10">
        <v>16748</v>
      </c>
      <c r="F10">
        <v>16663</v>
      </c>
      <c r="G10">
        <v>16591</v>
      </c>
      <c r="H10">
        <v>16545</v>
      </c>
      <c r="I10" s="14">
        <f>Table1[[#This Row],[week_6]]/Table1[[#This Row],[week_0]]*100%</f>
        <v>0.93258553632827912</v>
      </c>
      <c r="M10" s="4" t="s">
        <v>17</v>
      </c>
    </row>
    <row r="11" spans="1:13" ht="29" x14ac:dyDescent="0.35">
      <c r="A11" s="13">
        <v>44193</v>
      </c>
      <c r="B11">
        <v>17096</v>
      </c>
      <c r="C11">
        <v>16571</v>
      </c>
      <c r="D11">
        <v>16194</v>
      </c>
      <c r="E11">
        <v>16023</v>
      </c>
      <c r="F11">
        <v>15928</v>
      </c>
      <c r="G11">
        <v>15841</v>
      </c>
      <c r="H11">
        <v>13639</v>
      </c>
      <c r="I11" s="14">
        <f>Table1[[#This Row],[week_6]]/Table1[[#This Row],[week_0]]*100%</f>
        <v>0.79778895648104819</v>
      </c>
      <c r="M11" s="4" t="s">
        <v>18</v>
      </c>
    </row>
    <row r="12" spans="1:13" ht="29" x14ac:dyDescent="0.35">
      <c r="A12" s="13">
        <v>44200</v>
      </c>
      <c r="B12">
        <v>23419</v>
      </c>
      <c r="C12">
        <v>22508</v>
      </c>
      <c r="D12">
        <v>21825</v>
      </c>
      <c r="E12">
        <v>21564</v>
      </c>
      <c r="F12">
        <v>21397</v>
      </c>
      <c r="G12">
        <v>19103</v>
      </c>
      <c r="H12">
        <v>0</v>
      </c>
      <c r="I12" s="14">
        <f>Table1[[#This Row],[week_5]]/Table1[[#This Row],[week_0]]*100%</f>
        <v>0.81570519663521068</v>
      </c>
      <c r="M12" s="4" t="s">
        <v>19</v>
      </c>
    </row>
    <row r="13" spans="1:13" ht="29" x14ac:dyDescent="0.35">
      <c r="A13" s="13">
        <v>44207</v>
      </c>
      <c r="B13">
        <v>21763</v>
      </c>
      <c r="C13">
        <v>20895</v>
      </c>
      <c r="D13">
        <v>20211</v>
      </c>
      <c r="E13">
        <v>19965</v>
      </c>
      <c r="F13">
        <v>17692</v>
      </c>
      <c r="G13">
        <v>0</v>
      </c>
      <c r="H13">
        <v>0</v>
      </c>
      <c r="I13" s="14">
        <f>Table1[[#This Row],[week_4]]/Table1[[#This Row],[week_0]]*100%</f>
        <v>0.81293939254698344</v>
      </c>
      <c r="M13" s="4" t="s">
        <v>20</v>
      </c>
    </row>
    <row r="14" spans="1:13" x14ac:dyDescent="0.35">
      <c r="A14" s="13">
        <v>44214</v>
      </c>
      <c r="B14">
        <v>20988</v>
      </c>
      <c r="C14">
        <v>20035</v>
      </c>
      <c r="D14">
        <v>19232</v>
      </c>
      <c r="E14">
        <v>16993</v>
      </c>
      <c r="F14">
        <v>0</v>
      </c>
      <c r="G14">
        <v>0</v>
      </c>
      <c r="H14">
        <v>0</v>
      </c>
      <c r="I14" s="14">
        <f>Table1[[#This Row],[week_3]]/Table1[[#This Row],[week_0]]*100%</f>
        <v>0.80965313512483328</v>
      </c>
    </row>
    <row r="15" spans="1:13" x14ac:dyDescent="0.35">
      <c r="A15" s="13">
        <v>44221</v>
      </c>
      <c r="B15">
        <v>19869</v>
      </c>
      <c r="C15">
        <v>18976</v>
      </c>
      <c r="D15">
        <v>16538</v>
      </c>
      <c r="E15">
        <v>0</v>
      </c>
      <c r="F15">
        <v>0</v>
      </c>
      <c r="G15">
        <v>0</v>
      </c>
      <c r="H15">
        <v>0</v>
      </c>
      <c r="I15" s="14">
        <f>Table1[[#This Row],[week_2]]/Table1[[#This Row],[week_0]]*100%</f>
        <v>0.83235190497760325</v>
      </c>
    </row>
    <row r="16" spans="1:13" ht="15" thickBot="1" x14ac:dyDescent="0.4"/>
    <row r="17" spans="1:9" x14ac:dyDescent="0.35">
      <c r="A17" s="15" t="s">
        <v>0</v>
      </c>
      <c r="B17" s="16" t="s">
        <v>1</v>
      </c>
      <c r="C17" s="16" t="s">
        <v>2</v>
      </c>
      <c r="D17" s="16" t="s">
        <v>3</v>
      </c>
      <c r="E17" s="16" t="s">
        <v>4</v>
      </c>
      <c r="F17" s="16" t="s">
        <v>5</v>
      </c>
      <c r="G17" s="16" t="s">
        <v>6</v>
      </c>
      <c r="H17" s="17" t="s">
        <v>7</v>
      </c>
      <c r="I17" s="1"/>
    </row>
    <row r="18" spans="1:9" x14ac:dyDescent="0.35">
      <c r="A18" s="18">
        <v>44130</v>
      </c>
      <c r="B18" s="19">
        <f>1-(B2-B2)/B2</f>
        <v>1</v>
      </c>
      <c r="C18" s="19">
        <f t="shared" ref="C18:H18" si="0">1-(B2-C2)/B2</f>
        <v>0.92769556025369981</v>
      </c>
      <c r="D18" s="19">
        <f t="shared" si="0"/>
        <v>0.97310847766636277</v>
      </c>
      <c r="E18" s="19">
        <f t="shared" si="0"/>
        <v>0.9826697892271663</v>
      </c>
      <c r="F18" s="19">
        <f t="shared" si="0"/>
        <v>0.99046711153479505</v>
      </c>
      <c r="G18" s="19">
        <f t="shared" si="0"/>
        <v>0.99278152069297398</v>
      </c>
      <c r="H18" s="20">
        <f t="shared" si="0"/>
        <v>0.99660688317983515</v>
      </c>
    </row>
    <row r="19" spans="1:9" x14ac:dyDescent="0.35">
      <c r="A19" s="18">
        <v>44137</v>
      </c>
      <c r="B19" s="19">
        <f t="shared" ref="B19:B31" si="1">1-(B3-B3)/B3</f>
        <v>1</v>
      </c>
      <c r="C19" s="19">
        <f t="shared" ref="C19:C31" si="2">1-(B3-C3)/B3</f>
        <v>0.94188387096774195</v>
      </c>
      <c r="D19" s="19">
        <f t="shared" ref="D19:H27" si="3">1-(C3-D3)/C3</f>
        <v>0.95583319633952546</v>
      </c>
      <c r="E19" s="19">
        <f t="shared" si="3"/>
        <v>0.97643753941409162</v>
      </c>
      <c r="F19" s="19">
        <f t="shared" si="3"/>
        <v>0.98749412869891973</v>
      </c>
      <c r="G19" s="19">
        <f t="shared" si="3"/>
        <v>0.98549259765741126</v>
      </c>
      <c r="H19" s="20">
        <f t="shared" si="3"/>
        <v>0.98829562594268472</v>
      </c>
    </row>
    <row r="20" spans="1:9" x14ac:dyDescent="0.35">
      <c r="A20" s="18">
        <v>44144</v>
      </c>
      <c r="B20" s="19">
        <f t="shared" si="1"/>
        <v>1</v>
      </c>
      <c r="C20" s="19">
        <f t="shared" si="2"/>
        <v>0.94256340802757943</v>
      </c>
      <c r="D20" s="19">
        <f t="shared" si="3"/>
        <v>0.94957873424335448</v>
      </c>
      <c r="E20" s="19">
        <f t="shared" si="3"/>
        <v>0.98184194236192313</v>
      </c>
      <c r="F20" s="19">
        <f t="shared" si="3"/>
        <v>0.98521891418563923</v>
      </c>
      <c r="G20" s="19">
        <f t="shared" si="3"/>
        <v>0.9869169510807736</v>
      </c>
      <c r="H20" s="20">
        <f t="shared" si="3"/>
        <v>0.99308357348703169</v>
      </c>
    </row>
    <row r="21" spans="1:9" x14ac:dyDescent="0.35">
      <c r="A21" s="18">
        <v>44151</v>
      </c>
      <c r="B21" s="19">
        <f t="shared" si="1"/>
        <v>1</v>
      </c>
      <c r="C21" s="19">
        <f t="shared" si="2"/>
        <v>0.94250985545335086</v>
      </c>
      <c r="D21" s="19">
        <f t="shared" si="3"/>
        <v>0.95677936563262456</v>
      </c>
      <c r="E21" s="19">
        <f t="shared" si="3"/>
        <v>0.9780206435944141</v>
      </c>
      <c r="F21" s="19">
        <f t="shared" si="3"/>
        <v>0.98510057114477279</v>
      </c>
      <c r="G21" s="19">
        <f t="shared" si="3"/>
        <v>0.98960171414166875</v>
      </c>
      <c r="H21" s="20">
        <f t="shared" si="3"/>
        <v>0.99541488887473728</v>
      </c>
    </row>
    <row r="22" spans="1:9" x14ac:dyDescent="0.35">
      <c r="A22" s="18">
        <v>44158</v>
      </c>
      <c r="B22" s="19">
        <f t="shared" si="1"/>
        <v>1</v>
      </c>
      <c r="C22" s="19">
        <f t="shared" si="2"/>
        <v>0.94730892111083809</v>
      </c>
      <c r="D22" s="19">
        <f t="shared" si="3"/>
        <v>0.9576090904373995</v>
      </c>
      <c r="E22" s="19">
        <f t="shared" si="3"/>
        <v>0.98006068487212827</v>
      </c>
      <c r="F22" s="19">
        <f t="shared" si="3"/>
        <v>0.98728438743918623</v>
      </c>
      <c r="G22" s="19">
        <f t="shared" si="3"/>
        <v>0.99490424459625937</v>
      </c>
      <c r="H22" s="20">
        <f t="shared" si="3"/>
        <v>0.99859289694377218</v>
      </c>
    </row>
    <row r="23" spans="1:9" x14ac:dyDescent="0.35">
      <c r="A23" s="18">
        <v>44165</v>
      </c>
      <c r="B23" s="19">
        <f t="shared" si="1"/>
        <v>1</v>
      </c>
      <c r="C23" s="19">
        <f t="shared" si="2"/>
        <v>0.94859498946802312</v>
      </c>
      <c r="D23" s="19">
        <f t="shared" si="3"/>
        <v>0.95469148634602663</v>
      </c>
      <c r="E23" s="19">
        <f t="shared" si="3"/>
        <v>0.98154105013114268</v>
      </c>
      <c r="F23" s="19">
        <f t="shared" si="3"/>
        <v>0.99389936472723606</v>
      </c>
      <c r="G23" s="19">
        <f t="shared" si="3"/>
        <v>0.99756505859077771</v>
      </c>
      <c r="H23" s="20">
        <f t="shared" si="3"/>
        <v>0.99715230104246122</v>
      </c>
    </row>
    <row r="24" spans="1:9" x14ac:dyDescent="0.35">
      <c r="A24" s="18">
        <v>44172</v>
      </c>
      <c r="B24" s="19">
        <f t="shared" si="1"/>
        <v>1</v>
      </c>
      <c r="C24" s="19">
        <f t="shared" si="2"/>
        <v>0.95436986962819892</v>
      </c>
      <c r="D24" s="19">
        <f t="shared" si="3"/>
        <v>0.96841458566730509</v>
      </c>
      <c r="E24" s="19">
        <f t="shared" si="3"/>
        <v>0.99164085531962531</v>
      </c>
      <c r="F24" s="19">
        <f t="shared" si="3"/>
        <v>0.99725285063786551</v>
      </c>
      <c r="G24" s="19">
        <f t="shared" si="3"/>
        <v>0.99513207547169813</v>
      </c>
      <c r="H24" s="20">
        <f t="shared" si="3"/>
        <v>0.99723180766751351</v>
      </c>
    </row>
    <row r="25" spans="1:9" x14ac:dyDescent="0.35">
      <c r="A25" s="18">
        <v>44179</v>
      </c>
      <c r="B25" s="19">
        <f t="shared" si="1"/>
        <v>1</v>
      </c>
      <c r="C25" s="19">
        <f t="shared" si="2"/>
        <v>0.95769505516310816</v>
      </c>
      <c r="D25" s="19">
        <f t="shared" si="3"/>
        <v>0.97385214652743246</v>
      </c>
      <c r="E25" s="19">
        <f t="shared" si="3"/>
        <v>0.9969363005829539</v>
      </c>
      <c r="F25" s="19">
        <f t="shared" si="3"/>
        <v>0.99487814247300355</v>
      </c>
      <c r="G25" s="19">
        <f t="shared" si="3"/>
        <v>0.99613883049465868</v>
      </c>
      <c r="H25" s="20">
        <f t="shared" si="3"/>
        <v>0.9973728412076317</v>
      </c>
    </row>
    <row r="26" spans="1:9" x14ac:dyDescent="0.35">
      <c r="A26" s="18">
        <v>44186</v>
      </c>
      <c r="B26" s="19">
        <f t="shared" si="1"/>
        <v>1</v>
      </c>
      <c r="C26" s="19">
        <f t="shared" si="2"/>
        <v>0.9683219660673017</v>
      </c>
      <c r="D26" s="19">
        <f t="shared" si="3"/>
        <v>0.98178008033063624</v>
      </c>
      <c r="E26" s="19">
        <f t="shared" si="3"/>
        <v>0.99300367603462592</v>
      </c>
      <c r="F26" s="19">
        <f t="shared" si="3"/>
        <v>0.99492476713637445</v>
      </c>
      <c r="G26" s="19">
        <f t="shared" si="3"/>
        <v>0.99567904939086604</v>
      </c>
      <c r="H26" s="20">
        <f t="shared" si="3"/>
        <v>0.99722741245253455</v>
      </c>
    </row>
    <row r="27" spans="1:9" x14ac:dyDescent="0.35">
      <c r="A27" s="18">
        <v>44193</v>
      </c>
      <c r="B27" s="19">
        <f t="shared" si="1"/>
        <v>1</v>
      </c>
      <c r="C27" s="19">
        <f t="shared" si="2"/>
        <v>0.96929106223678052</v>
      </c>
      <c r="D27" s="19">
        <f t="shared" si="3"/>
        <v>0.97724941162271439</v>
      </c>
      <c r="E27" s="19">
        <f t="shared" si="3"/>
        <v>0.98944053353093742</v>
      </c>
      <c r="F27" s="19">
        <f t="shared" si="3"/>
        <v>0.99407102290457472</v>
      </c>
      <c r="G27" s="19">
        <f t="shared" si="3"/>
        <v>0.99453792064289304</v>
      </c>
      <c r="H27" s="20">
        <f t="shared" si="3"/>
        <v>0.86099362413989011</v>
      </c>
    </row>
    <row r="28" spans="1:9" x14ac:dyDescent="0.35">
      <c r="A28" s="18">
        <v>44200</v>
      </c>
      <c r="B28" s="19">
        <f t="shared" si="1"/>
        <v>1</v>
      </c>
      <c r="C28" s="19">
        <f t="shared" si="2"/>
        <v>0.96109996156966571</v>
      </c>
      <c r="D28" s="19">
        <f>1-(C12-D12)/C12</f>
        <v>0.96965523369468631</v>
      </c>
      <c r="E28" s="19">
        <f>1-(D12-E12)/D12</f>
        <v>0.98804123711340208</v>
      </c>
      <c r="F28" s="19">
        <f>1-(E12-F12)/E12</f>
        <v>0.9922556112038583</v>
      </c>
      <c r="G28" s="19">
        <f>1-(F12-G12)/F12</f>
        <v>0.89278870869748095</v>
      </c>
      <c r="H28" s="20"/>
    </row>
    <row r="29" spans="1:9" x14ac:dyDescent="0.35">
      <c r="A29" s="18">
        <v>44207</v>
      </c>
      <c r="B29" s="19">
        <f t="shared" si="1"/>
        <v>1</v>
      </c>
      <c r="C29" s="19">
        <f t="shared" si="2"/>
        <v>0.96011579285944038</v>
      </c>
      <c r="D29" s="19">
        <f>1-(C13-D13)/C13</f>
        <v>0.96726489590811204</v>
      </c>
      <c r="E29" s="19">
        <f>1-(D13-E13)/D13</f>
        <v>0.98782841027163426</v>
      </c>
      <c r="F29" s="19">
        <f>1-(E13-F13)/E13</f>
        <v>0.88615076383671421</v>
      </c>
      <c r="G29" s="19"/>
      <c r="H29" s="20"/>
    </row>
    <row r="30" spans="1:9" x14ac:dyDescent="0.35">
      <c r="A30" s="18">
        <v>44214</v>
      </c>
      <c r="B30" s="19">
        <f t="shared" si="1"/>
        <v>1</v>
      </c>
      <c r="C30" s="19">
        <f t="shared" si="2"/>
        <v>0.95459310081951587</v>
      </c>
      <c r="D30" s="19">
        <f>1-(C14-D14)/C14</f>
        <v>0.959920139755428</v>
      </c>
      <c r="E30" s="19">
        <f>1-(D14-E14)/D14</f>
        <v>0.88357945091514145</v>
      </c>
      <c r="F30" s="19"/>
      <c r="G30" s="19"/>
      <c r="H30" s="20"/>
    </row>
    <row r="31" spans="1:9" ht="15" thickBot="1" x14ac:dyDescent="0.4">
      <c r="A31" s="21">
        <v>44221</v>
      </c>
      <c r="B31" s="22">
        <f t="shared" si="1"/>
        <v>1</v>
      </c>
      <c r="C31" s="22">
        <f t="shared" si="2"/>
        <v>0.95505561427349139</v>
      </c>
      <c r="D31" s="22">
        <f>1-(C15-D15)/C15</f>
        <v>0.87152192242833049</v>
      </c>
      <c r="E31" s="22"/>
      <c r="F31" s="22"/>
      <c r="G31" s="22"/>
      <c r="H31" s="23"/>
    </row>
  </sheetData>
  <conditionalFormatting sqref="B18:H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2104-6E8C-4267-8658-12991767CB7F}">
  <dimension ref="A1:A57"/>
  <sheetViews>
    <sheetView showGridLines="0" tabSelected="1" workbookViewId="0">
      <selection activeCell="G9" sqref="G9"/>
    </sheetView>
  </sheetViews>
  <sheetFormatPr defaultColWidth="8.6328125" defaultRowHeight="16" x14ac:dyDescent="0.4"/>
  <cols>
    <col min="1" max="16384" width="8.6328125" style="6"/>
  </cols>
  <sheetData>
    <row r="1" spans="1:1" x14ac:dyDescent="0.4">
      <c r="A1" s="5" t="s">
        <v>21</v>
      </c>
    </row>
    <row r="2" spans="1:1" x14ac:dyDescent="0.4">
      <c r="A2" s="7" t="s">
        <v>28</v>
      </c>
    </row>
    <row r="3" spans="1:1" x14ac:dyDescent="0.4">
      <c r="A3" s="8" t="s">
        <v>29</v>
      </c>
    </row>
    <row r="4" spans="1:1" x14ac:dyDescent="0.4">
      <c r="A4" s="8" t="s">
        <v>30</v>
      </c>
    </row>
    <row r="5" spans="1:1" x14ac:dyDescent="0.4">
      <c r="A5" s="8" t="s">
        <v>31</v>
      </c>
    </row>
    <row r="6" spans="1:1" x14ac:dyDescent="0.4">
      <c r="A6" s="8" t="s">
        <v>32</v>
      </c>
    </row>
    <row r="7" spans="1:1" x14ac:dyDescent="0.4">
      <c r="A7" s="8" t="s">
        <v>33</v>
      </c>
    </row>
    <row r="8" spans="1:1" x14ac:dyDescent="0.4">
      <c r="A8" s="8" t="s">
        <v>34</v>
      </c>
    </row>
    <row r="9" spans="1:1" x14ac:dyDescent="0.4">
      <c r="A9" s="8" t="s">
        <v>35</v>
      </c>
    </row>
    <row r="10" spans="1:1" x14ac:dyDescent="0.4">
      <c r="A10" s="8" t="s">
        <v>36</v>
      </c>
    </row>
    <row r="11" spans="1:1" x14ac:dyDescent="0.4">
      <c r="A11" s="8" t="s">
        <v>37</v>
      </c>
    </row>
    <row r="12" spans="1:1" x14ac:dyDescent="0.4">
      <c r="A12" s="8" t="s">
        <v>38</v>
      </c>
    </row>
    <row r="13" spans="1:1" x14ac:dyDescent="0.4">
      <c r="A13" s="8" t="s">
        <v>39</v>
      </c>
    </row>
    <row r="14" spans="1:1" x14ac:dyDescent="0.4">
      <c r="A14" s="9" t="s">
        <v>40</v>
      </c>
    </row>
    <row r="15" spans="1:1" x14ac:dyDescent="0.4">
      <c r="A15" s="10"/>
    </row>
    <row r="16" spans="1:1" x14ac:dyDescent="0.4">
      <c r="A16" s="5" t="s">
        <v>22</v>
      </c>
    </row>
    <row r="17" spans="1:1" x14ac:dyDescent="0.4">
      <c r="A17" s="11" t="s">
        <v>41</v>
      </c>
    </row>
    <row r="18" spans="1:1" x14ac:dyDescent="0.4">
      <c r="A18" s="8" t="s">
        <v>29</v>
      </c>
    </row>
    <row r="19" spans="1:1" x14ac:dyDescent="0.4">
      <c r="A19" s="8" t="s">
        <v>42</v>
      </c>
    </row>
    <row r="20" spans="1:1" x14ac:dyDescent="0.4">
      <c r="A20" s="8" t="s">
        <v>32</v>
      </c>
    </row>
    <row r="21" spans="1:1" x14ac:dyDescent="0.4">
      <c r="A21" s="8" t="s">
        <v>43</v>
      </c>
    </row>
    <row r="22" spans="1:1" x14ac:dyDescent="0.4">
      <c r="A22" s="8" t="s">
        <v>44</v>
      </c>
    </row>
    <row r="23" spans="1:1" x14ac:dyDescent="0.4">
      <c r="A23" s="8" t="s">
        <v>45</v>
      </c>
    </row>
    <row r="24" spans="1:1" x14ac:dyDescent="0.4">
      <c r="A24" s="8" t="s">
        <v>23</v>
      </c>
    </row>
    <row r="25" spans="1:1" x14ac:dyDescent="0.4">
      <c r="A25" s="8" t="s">
        <v>46</v>
      </c>
    </row>
    <row r="26" spans="1:1" x14ac:dyDescent="0.4">
      <c r="A26" s="8" t="s">
        <v>47</v>
      </c>
    </row>
    <row r="27" spans="1:1" x14ac:dyDescent="0.4">
      <c r="A27" s="8" t="s">
        <v>48</v>
      </c>
    </row>
    <row r="28" spans="1:1" x14ac:dyDescent="0.4">
      <c r="A28" s="8" t="s">
        <v>49</v>
      </c>
    </row>
    <row r="29" spans="1:1" x14ac:dyDescent="0.4">
      <c r="A29" s="8" t="s">
        <v>35</v>
      </c>
    </row>
    <row r="30" spans="1:1" x14ac:dyDescent="0.4">
      <c r="A30" s="8" t="s">
        <v>50</v>
      </c>
    </row>
    <row r="31" spans="1:1" x14ac:dyDescent="0.4">
      <c r="A31" s="8" t="s">
        <v>51</v>
      </c>
    </row>
    <row r="32" spans="1:1" x14ac:dyDescent="0.4">
      <c r="A32" s="8" t="s">
        <v>52</v>
      </c>
    </row>
    <row r="33" spans="1:1" x14ac:dyDescent="0.4">
      <c r="A33" s="9" t="s">
        <v>24</v>
      </c>
    </row>
    <row r="34" spans="1:1" x14ac:dyDescent="0.4">
      <c r="A34" s="10"/>
    </row>
    <row r="35" spans="1:1" x14ac:dyDescent="0.4">
      <c r="A35" s="5" t="s">
        <v>25</v>
      </c>
    </row>
    <row r="36" spans="1:1" x14ac:dyDescent="0.4">
      <c r="A36" s="7" t="s">
        <v>26</v>
      </c>
    </row>
    <row r="37" spans="1:1" x14ac:dyDescent="0.4">
      <c r="A37" s="8" t="s">
        <v>53</v>
      </c>
    </row>
    <row r="38" spans="1:1" x14ac:dyDescent="0.4">
      <c r="A38" s="8" t="s">
        <v>54</v>
      </c>
    </row>
    <row r="39" spans="1:1" x14ac:dyDescent="0.4">
      <c r="A39" s="8" t="s">
        <v>55</v>
      </c>
    </row>
    <row r="40" spans="1:1" x14ac:dyDescent="0.4">
      <c r="A40" s="8" t="s">
        <v>56</v>
      </c>
    </row>
    <row r="41" spans="1:1" x14ac:dyDescent="0.4">
      <c r="A41" s="8" t="s">
        <v>57</v>
      </c>
    </row>
    <row r="42" spans="1:1" x14ac:dyDescent="0.4">
      <c r="A42" s="8" t="s">
        <v>58</v>
      </c>
    </row>
    <row r="43" spans="1:1" x14ac:dyDescent="0.4">
      <c r="A43" s="8" t="s">
        <v>59</v>
      </c>
    </row>
    <row r="44" spans="1:1" x14ac:dyDescent="0.4">
      <c r="A44" s="8" t="s">
        <v>60</v>
      </c>
    </row>
    <row r="45" spans="1:1" x14ac:dyDescent="0.4">
      <c r="A45" s="8" t="s">
        <v>61</v>
      </c>
    </row>
    <row r="46" spans="1:1" x14ac:dyDescent="0.4">
      <c r="A46" s="8" t="s">
        <v>62</v>
      </c>
    </row>
    <row r="47" spans="1:1" x14ac:dyDescent="0.4">
      <c r="A47" s="8" t="s">
        <v>63</v>
      </c>
    </row>
    <row r="48" spans="1:1" x14ac:dyDescent="0.4">
      <c r="A48" s="8" t="s">
        <v>64</v>
      </c>
    </row>
    <row r="49" spans="1:1" x14ac:dyDescent="0.4">
      <c r="A49" s="8" t="s">
        <v>65</v>
      </c>
    </row>
    <row r="50" spans="1:1" x14ac:dyDescent="0.4">
      <c r="A50" s="8" t="s">
        <v>66</v>
      </c>
    </row>
    <row r="51" spans="1:1" x14ac:dyDescent="0.4">
      <c r="A51" s="8" t="s">
        <v>67</v>
      </c>
    </row>
    <row r="52" spans="1:1" x14ac:dyDescent="0.4">
      <c r="A52" s="7" t="s">
        <v>27</v>
      </c>
    </row>
    <row r="53" spans="1:1" x14ac:dyDescent="0.4">
      <c r="A53" s="8" t="s">
        <v>68</v>
      </c>
    </row>
    <row r="54" spans="1:1" x14ac:dyDescent="0.4">
      <c r="A54" s="7" t="s">
        <v>69</v>
      </c>
    </row>
    <row r="55" spans="1:1" x14ac:dyDescent="0.4">
      <c r="A55" s="8" t="s">
        <v>70</v>
      </c>
    </row>
    <row r="56" spans="1:1" x14ac:dyDescent="0.4">
      <c r="A56" s="7" t="s">
        <v>71</v>
      </c>
    </row>
    <row r="57" spans="1:1" x14ac:dyDescent="0.4">
      <c r="A57" s="8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SQL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Waweru</dc:creator>
  <cp:lastModifiedBy>Cindy Waweru</cp:lastModifiedBy>
  <dcterms:created xsi:type="dcterms:W3CDTF">2024-08-06T19:31:06Z</dcterms:created>
  <dcterms:modified xsi:type="dcterms:W3CDTF">2024-08-12T16:45:58Z</dcterms:modified>
</cp:coreProperties>
</file>