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VivaDance\NZSO2014\"/>
    </mc:Choice>
  </mc:AlternateContent>
  <bookViews>
    <workbookView xWindow="0" yWindow="0" windowWidth="24000" windowHeight="9735" activeTab="1"/>
  </bookViews>
  <sheets>
    <sheet name="competitors" sheetId="1" r:id="rId1"/>
    <sheet name="competitions" sheetId="2" r:id="rId2"/>
    <sheet name="competitionAddons" sheetId="5" r:id="rId3"/>
    <sheet name="additional scores" sheetId="6" r:id="rId4"/>
    <sheet name="divisions" sheetId="3" r:id="rId5"/>
    <sheet name="categories" sheetId="4" r:id="rId6"/>
    <sheet name="Notes 2015" sheetId="8" r:id="rId7"/>
    <sheet name="judge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8" i="2" s="1"/>
  <c r="G28" i="2"/>
  <c r="B28" i="2" s="1"/>
  <c r="C28" i="2" s="1"/>
  <c r="G22" i="2"/>
  <c r="B22" i="2" s="1"/>
  <c r="C22" i="2" s="1"/>
  <c r="G23" i="2"/>
  <c r="B23" i="2" s="1"/>
  <c r="C23" i="2" s="1"/>
  <c r="G24" i="2"/>
  <c r="B24" i="2" s="1"/>
  <c r="C24" i="2" s="1"/>
  <c r="G25" i="2"/>
  <c r="B25" i="2" s="1"/>
  <c r="C25" i="2" s="1"/>
  <c r="G26" i="2"/>
  <c r="B26" i="2" s="1"/>
  <c r="C26" i="2" s="1"/>
  <c r="G4" i="2"/>
  <c r="B4" i="2" s="1"/>
  <c r="G5" i="2"/>
  <c r="B5" i="2" s="1"/>
  <c r="G6" i="2"/>
  <c r="B6" i="2" s="1"/>
  <c r="G7" i="2"/>
  <c r="B7" i="2" s="1"/>
  <c r="G8" i="2"/>
  <c r="B8" i="2" s="1"/>
  <c r="G9" i="2"/>
  <c r="B9" i="2" s="1"/>
  <c r="G10" i="2"/>
  <c r="B10" i="2" s="1"/>
  <c r="G11" i="2"/>
  <c r="B11" i="2" s="1"/>
  <c r="G12" i="2"/>
  <c r="B12" i="2" s="1"/>
  <c r="G13" i="2"/>
  <c r="B13" i="2" s="1"/>
  <c r="G14" i="2"/>
  <c r="B14" i="2" s="1"/>
  <c r="G15" i="2"/>
  <c r="B15" i="2" s="1"/>
  <c r="G16" i="2"/>
  <c r="B16" i="2" s="1"/>
  <c r="G17" i="2"/>
  <c r="B17" i="2" s="1"/>
  <c r="G18" i="2"/>
  <c r="B18" i="2" s="1"/>
  <c r="G19" i="2"/>
  <c r="B19" i="2" s="1"/>
  <c r="G20" i="2"/>
  <c r="B20" i="2" s="1"/>
  <c r="G21" i="2"/>
  <c r="B21" i="2" s="1"/>
  <c r="G27" i="2"/>
  <c r="B27" i="2" s="1"/>
  <c r="G2" i="2"/>
  <c r="B2" i="2" s="1"/>
  <c r="G3" i="2"/>
  <c r="B3" i="2" s="1"/>
  <c r="F55" i="1"/>
  <c r="B56" i="1"/>
  <c r="C56" i="1"/>
  <c r="F51" i="1"/>
  <c r="F52" i="1"/>
  <c r="F53" i="1"/>
  <c r="F54" i="1"/>
  <c r="C52" i="1"/>
  <c r="C53" i="1"/>
  <c r="C54" i="1"/>
  <c r="C55" i="1"/>
  <c r="K28" i="2" l="1"/>
  <c r="K24" i="2"/>
  <c r="K23" i="2"/>
  <c r="K25" i="2"/>
  <c r="K26" i="2"/>
  <c r="K22" i="2"/>
  <c r="F41" i="1" l="1"/>
  <c r="F42" i="1"/>
  <c r="F43" i="1"/>
  <c r="F44" i="1"/>
  <c r="F45" i="1"/>
  <c r="F46" i="1"/>
  <c r="F47" i="1"/>
  <c r="F48" i="1"/>
  <c r="F49" i="1"/>
  <c r="F50" i="1"/>
  <c r="C41" i="1"/>
  <c r="C42" i="1"/>
  <c r="C43" i="1"/>
  <c r="C44" i="1"/>
  <c r="C45" i="1"/>
  <c r="C46" i="1"/>
  <c r="C47" i="1"/>
  <c r="C48" i="1"/>
  <c r="C49" i="1"/>
  <c r="C50" i="1"/>
  <c r="C51" i="1"/>
  <c r="D5" i="4" l="1"/>
  <c r="G7" i="3"/>
  <c r="G11" i="3"/>
  <c r="G9" i="3"/>
  <c r="D1" i="3"/>
  <c r="D2" i="3"/>
  <c r="G2" i="3" s="1"/>
  <c r="D10" i="3"/>
  <c r="G10" i="3" s="1"/>
  <c r="D7" i="3"/>
  <c r="D5" i="3"/>
  <c r="G5" i="3" s="1"/>
  <c r="D6" i="3"/>
  <c r="G6" i="3" s="1"/>
  <c r="D3" i="3"/>
  <c r="G3" i="3" s="1"/>
  <c r="D11" i="3"/>
  <c r="D8" i="3"/>
  <c r="G8" i="3" s="1"/>
  <c r="D4" i="3"/>
  <c r="G4" i="3" s="1"/>
  <c r="D12" i="3"/>
  <c r="G12" i="3" s="1"/>
  <c r="D9" i="3"/>
  <c r="D13" i="3"/>
  <c r="G13" i="3" s="1"/>
  <c r="D2" i="4"/>
  <c r="D3" i="4"/>
  <c r="D4" i="4"/>
  <c r="D6" i="4"/>
  <c r="D7" i="4"/>
  <c r="D8" i="4"/>
  <c r="D13" i="4"/>
  <c r="D10" i="4"/>
  <c r="D12" i="4"/>
  <c r="D9" i="4"/>
  <c r="D11" i="4"/>
  <c r="D14" i="4"/>
  <c r="D15" i="4"/>
  <c r="D16" i="4"/>
  <c r="D17" i="4"/>
  <c r="D18" i="4"/>
  <c r="D20" i="4"/>
  <c r="D21" i="4"/>
  <c r="D22" i="4"/>
  <c r="D23" i="4"/>
  <c r="D24" i="4"/>
  <c r="D25" i="4"/>
  <c r="D26" i="4"/>
  <c r="D27" i="4"/>
  <c r="D28" i="4"/>
  <c r="D19" i="4"/>
  <c r="D1" i="4"/>
  <c r="E1" i="3"/>
  <c r="E2" i="3"/>
  <c r="E10" i="3"/>
  <c r="E7" i="3"/>
  <c r="E5" i="3"/>
  <c r="E6" i="3"/>
  <c r="E3" i="3"/>
  <c r="E11" i="3"/>
  <c r="E8" i="3"/>
  <c r="E4" i="3"/>
  <c r="E12" i="3"/>
  <c r="E9" i="3"/>
  <c r="E13" i="3"/>
  <c r="G1" i="3" l="1"/>
  <c r="I19" i="6"/>
  <c r="J19" i="6" s="1"/>
  <c r="J18" i="6"/>
  <c r="I18" i="6"/>
  <c r="I17" i="6"/>
  <c r="J17" i="6" s="1"/>
  <c r="I16" i="6"/>
  <c r="J16" i="6" s="1"/>
  <c r="I15" i="6"/>
  <c r="J15" i="6" s="1"/>
  <c r="I27" i="6"/>
  <c r="J27" i="6" s="1"/>
  <c r="I26" i="6"/>
  <c r="J26" i="6" s="1"/>
  <c r="I25" i="6"/>
  <c r="J25" i="6" s="1"/>
  <c r="I24" i="6"/>
  <c r="J24" i="6" s="1"/>
  <c r="I23" i="6"/>
  <c r="J23" i="6" s="1"/>
  <c r="I4" i="6"/>
  <c r="J4" i="6" s="1"/>
  <c r="I5" i="6"/>
  <c r="J5" i="6" s="1"/>
  <c r="I6" i="6"/>
  <c r="J6" i="6" s="1"/>
  <c r="I7" i="6"/>
  <c r="J7" i="6" s="1"/>
  <c r="I3" i="6"/>
  <c r="J3" i="6" s="1"/>
  <c r="J15" i="5"/>
  <c r="C15" i="5"/>
  <c r="C14" i="5"/>
  <c r="J14" i="5" s="1"/>
  <c r="J20" i="6" l="1"/>
  <c r="K20" i="6" s="1"/>
  <c r="J28" i="6"/>
  <c r="J8" i="6"/>
  <c r="D14" i="5"/>
  <c r="D15" i="5" s="1"/>
  <c r="J28" i="5" s="1"/>
  <c r="C3" i="2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2" i="2"/>
  <c r="K12" i="2" s="1"/>
  <c r="C13" i="2"/>
  <c r="K13" i="2" s="1"/>
  <c r="C14" i="2"/>
  <c r="K14" i="2" s="1"/>
  <c r="C15" i="2"/>
  <c r="K15" i="2" s="1"/>
  <c r="C16" i="2"/>
  <c r="K16" i="2" s="1"/>
  <c r="C17" i="2"/>
  <c r="K17" i="2" s="1"/>
  <c r="C18" i="2"/>
  <c r="K18" i="2" s="1"/>
  <c r="C19" i="2"/>
  <c r="K19" i="2" s="1"/>
  <c r="C20" i="2"/>
  <c r="K20" i="2" s="1"/>
  <c r="C21" i="2"/>
  <c r="K21" i="2" s="1"/>
  <c r="C27" i="2"/>
  <c r="K27" i="2" s="1"/>
  <c r="C2" i="2"/>
  <c r="K2" i="2" s="1"/>
  <c r="C2" i="1"/>
  <c r="B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D22" i="2" l="1"/>
  <c r="D23" i="2" s="1"/>
  <c r="D24" i="2" s="1"/>
  <c r="D25" i="2" s="1"/>
  <c r="D26" i="2" s="1"/>
  <c r="B48" i="1"/>
  <c r="K30" i="2" l="1"/>
  <c r="B49" i="1"/>
  <c r="B50" i="1" s="1"/>
  <c r="B51" i="1" s="1"/>
  <c r="B52" i="1" s="1"/>
  <c r="B53" i="1" s="1"/>
  <c r="B54" i="1" s="1"/>
  <c r="F44" i="2" l="1"/>
  <c r="F42" i="5"/>
  <c r="B55" i="1"/>
  <c r="F56" i="1" l="1"/>
</calcChain>
</file>

<file path=xl/sharedStrings.xml><?xml version="1.0" encoding="utf-8"?>
<sst xmlns="http://schemas.openxmlformats.org/spreadsheetml/2006/main" count="432" uniqueCount="235">
  <si>
    <t xml:space="preserve"> </t>
  </si>
  <si>
    <t>team#</t>
  </si>
  <si>
    <t>CompetitorType.CouplesTeam</t>
  </si>
  <si>
    <t>team Type</t>
  </si>
  <si>
    <t>CompetitorType.Soloist</t>
  </si>
  <si>
    <t>CompetitorType.Couple</t>
  </si>
  <si>
    <t>divSemiPro</t>
  </si>
  <si>
    <t>divAmatuer</t>
  </si>
  <si>
    <t>Salsa Couples</t>
  </si>
  <si>
    <t xml:space="preserve">5.46pm </t>
  </si>
  <si>
    <t xml:space="preserve">5.54pm </t>
  </si>
  <si>
    <t xml:space="preserve">Semi Pro Solo Female </t>
  </si>
  <si>
    <t>divYouth</t>
  </si>
  <si>
    <t>divAdultFree</t>
  </si>
  <si>
    <t>divProf</t>
  </si>
  <si>
    <t>divOpen</t>
  </si>
  <si>
    <t>divProAm</t>
  </si>
  <si>
    <t>Advanced</t>
  </si>
  <si>
    <t>Bachata Couples</t>
  </si>
  <si>
    <t>Beginner</t>
  </si>
  <si>
    <t>Intermediate</t>
  </si>
  <si>
    <t>Latin Shines Teams</t>
  </si>
  <si>
    <t>Latin Teams</t>
  </si>
  <si>
    <t>Salsa Couples Follower Pro</t>
  </si>
  <si>
    <t>Salsa Couples Lead Pro</t>
  </si>
  <si>
    <t>Salsa Shines Duets</t>
  </si>
  <si>
    <t>Salsa Shines Teams</t>
  </si>
  <si>
    <t>Salsa Solo Female</t>
  </si>
  <si>
    <t>Salsa Solo Male</t>
  </si>
  <si>
    <t>Salsa Teams</t>
  </si>
  <si>
    <t>Under 18 Amateur Couples</t>
  </si>
  <si>
    <t>Under 18 Latin Solo Team</t>
  </si>
  <si>
    <t>Under 18 Latin Teams</t>
  </si>
  <si>
    <t>Under 18 Mixed Latin Solo</t>
  </si>
  <si>
    <t>Under 18 Mixed Salsa Solo</t>
  </si>
  <si>
    <t>Under 18 Salsa Solo Team</t>
  </si>
  <si>
    <t>Under 18 Salsa Teams</t>
  </si>
  <si>
    <t>Under 18 Semi-Pro Couples</t>
  </si>
  <si>
    <t>Zouk Couples</t>
  </si>
  <si>
    <t xml:space="preserve">Pro Am Semi Finals Choreography </t>
  </si>
  <si>
    <t xml:space="preserve">Pro Am Finals Improvisation </t>
  </si>
  <si>
    <t xml:space="preserve">Semi Pro Solo Male </t>
  </si>
  <si>
    <t>tech</t>
  </si>
  <si>
    <t>Time</t>
  </si>
  <si>
    <t>appear</t>
  </si>
  <si>
    <t>origin</t>
  </si>
  <si>
    <t>Sonia</t>
  </si>
  <si>
    <t>emily woodfield</t>
  </si>
  <si>
    <t>jeremy sim</t>
  </si>
  <si>
    <t>difficult</t>
  </si>
  <si>
    <t>penalty</t>
  </si>
  <si>
    <t>total</t>
  </si>
  <si>
    <t>avg</t>
  </si>
  <si>
    <t>juan</t>
  </si>
  <si>
    <t>sharon</t>
  </si>
  <si>
    <t>alex</t>
  </si>
  <si>
    <t>vivio</t>
  </si>
  <si>
    <t>greydis</t>
  </si>
  <si>
    <r>
      <t xml:space="preserve">Timing &amp; Musicality (20%) </t>
    </r>
    <r>
      <rPr>
        <b/>
        <sz val="10"/>
        <color rgb="FF9900FF"/>
        <rFont val="Arial"/>
        <family val="2"/>
      </rPr>
      <t>1,3,5</t>
    </r>
  </si>
  <si>
    <r>
      <t xml:space="preserve">Difficulty (20%) </t>
    </r>
    <r>
      <rPr>
        <b/>
        <sz val="10"/>
        <color rgb="FF9900FF"/>
        <rFont val="Arial"/>
        <family val="2"/>
      </rPr>
      <t>2,4,5</t>
    </r>
  </si>
  <si>
    <r>
      <t>Technique (20%)</t>
    </r>
    <r>
      <rPr>
        <b/>
        <sz val="10"/>
        <color rgb="FF9900FF"/>
        <rFont val="Arial"/>
        <family val="2"/>
      </rPr>
      <t xml:space="preserve"> 1,3,5</t>
    </r>
  </si>
  <si>
    <r>
      <t xml:space="preserve">Originality of Choreography /  Freestyle vocabulary (20%) </t>
    </r>
    <r>
      <rPr>
        <b/>
        <sz val="10"/>
        <color rgb="FF9900FF"/>
        <rFont val="Arial"/>
        <family val="2"/>
      </rPr>
      <t>2,4,6</t>
    </r>
  </si>
  <si>
    <r>
      <t>Appearance, Connection &amp; Synchronicity (20%) </t>
    </r>
    <r>
      <rPr>
        <b/>
        <sz val="10"/>
        <color rgb="FF9900FF"/>
        <rFont val="Arial"/>
        <family val="2"/>
      </rPr>
      <t>1,3,6</t>
    </r>
  </si>
  <si>
    <t>Solos</t>
  </si>
  <si>
    <t>Salsa Couples Male Instructor</t>
  </si>
  <si>
    <t>Salsa Couples Female Instructor</t>
  </si>
  <si>
    <t>divAmatuerChor</t>
  </si>
  <si>
    <t>divSemiProChor</t>
  </si>
  <si>
    <t>divProfChor</t>
  </si>
  <si>
    <t>divAmatuerImprov</t>
  </si>
  <si>
    <t>divSemiProImprov</t>
  </si>
  <si>
    <t>divProfImProv</t>
  </si>
  <si>
    <t>Open Salsa Duets</t>
  </si>
  <si>
    <t>Emily Glubb and Layla Moutrib- EDP</t>
  </si>
  <si>
    <t>Elena Semilit and Irina Kapeli - Viva Dance</t>
  </si>
  <si>
    <t>Mia Yatiswara and Izadora Campos- Salsa Latina</t>
  </si>
  <si>
    <t>Amateur Solos</t>
  </si>
  <si>
    <t>Natalie Harbott - EDP</t>
  </si>
  <si>
    <t>Christa Murphy - EDP</t>
  </si>
  <si>
    <t>Vicky Armstrong - Vuelta Dance</t>
  </si>
  <si>
    <t>Yan Zhou - EDP</t>
  </si>
  <si>
    <t>Izadora Campos - Salsa Latina</t>
  </si>
  <si>
    <t>Semi-Pro Solos</t>
  </si>
  <si>
    <t xml:space="preserve">Phyllisann Tyler - Independent </t>
  </si>
  <si>
    <t>Scott Suen - Salsa Latina</t>
  </si>
  <si>
    <t>Mai Dahlberg - Total Xtreme NZ</t>
  </si>
  <si>
    <t>Paul Saunders - Viva Dance</t>
  </si>
  <si>
    <t>Kerryann Duffin- Generation Salsa</t>
  </si>
  <si>
    <t>Mia Yatiswara- Salsa Latina</t>
  </si>
  <si>
    <t>Professional Solos</t>
  </si>
  <si>
    <t>Open Salsa Shines Teams</t>
  </si>
  <si>
    <t>E Dance Productions</t>
  </si>
  <si>
    <t>Vuelta Dance  Ladies Team</t>
  </si>
  <si>
    <t>L.A Salsa Ladies - Latin Addiction Dance Studio</t>
  </si>
  <si>
    <t>Aveo Elite Salsa Ladies - Aveo Entertainment</t>
  </si>
  <si>
    <t>Aveo Student Ladies Team- Aveo Entertainment</t>
  </si>
  <si>
    <t>Open Latin Shines Teams</t>
  </si>
  <si>
    <t>Presentations</t>
  </si>
  <si>
    <t>Pro/Am Salsa Couples male instructor</t>
  </si>
  <si>
    <t>Kalisi Smith and Marlene V- LFF Dance</t>
  </si>
  <si>
    <t>Pro/Am Salsa Couples female instructor</t>
  </si>
  <si>
    <t>Corwin Ruegg and Lucy MacVicar - Salsa Latina</t>
  </si>
  <si>
    <t>Nina Rycroft and Andy Hutsby- Viva Dance</t>
  </si>
  <si>
    <t>Natalie Fester and Alberto Juarez Grifaldo - Total Xtreme Dance Company</t>
  </si>
  <si>
    <t>Esther Meenken and Corwin Ruegg - Salsa Latina</t>
  </si>
  <si>
    <t>Juan Sandoval and Nicola Taylor - Total Xtreme NZ</t>
  </si>
  <si>
    <t>Miriam Schnider and Antonio Cerda- Salsa Con Coco</t>
  </si>
  <si>
    <t>Scott Suen and Mia Yatiswara- Salsa Latina</t>
  </si>
  <si>
    <t>Wayne Lapwood and Satra Gradiska - Salsa Con Coco</t>
  </si>
  <si>
    <t>Kate Treweek and Lee Cook - Aveo Entertainment</t>
  </si>
  <si>
    <t>Vyara Bridgeman and Jorge Sequeiros - Salsa Con Coco</t>
  </si>
  <si>
    <t>(27)Nina Rycroft and Andy Hutsby- Viva Dance</t>
  </si>
  <si>
    <t>(28)Natalie Fester and Alberto Juarez Grifaldo - Total Xtreme Dance Company</t>
  </si>
  <si>
    <t>(45) Esther Meenken and Corwin Ruegg - Salsa Latina</t>
  </si>
  <si>
    <t>(32)Juan Sandoval and Nicola Taylor - Total Xtreme NZ</t>
  </si>
  <si>
    <t>(35) Miriam Schnider and Antonio Cerda- Salsa Con Coco</t>
  </si>
  <si>
    <t>(36)Scott Suen and Mia Yatiswara- Salsa Latina</t>
  </si>
  <si>
    <t>(37)Wayne Lapwood and Satra Gradiska - Salsa Con Coco</t>
  </si>
  <si>
    <t>(26) Kate Treweek and Lee Cook - Aveo Entertainment</t>
  </si>
  <si>
    <t>(38)Vyara Bridgeman and Jorge Sequeiros - Salsa Con Coco</t>
  </si>
  <si>
    <t>Pro/Am Latin Couples</t>
  </si>
  <si>
    <t>Yan Zhou and Max Gallagher- EDP and LFF Dance</t>
  </si>
  <si>
    <t>Shenay Taylor and Kahu Leary - Aveo Entertainment</t>
  </si>
  <si>
    <t>(39)Yan Zhou and Max Gallagher- EDP and LFF Dance</t>
  </si>
  <si>
    <t>(40)Natalie Fester and Alberto Juarez Grifaldo - Total Xtreme Dance Company</t>
  </si>
  <si>
    <t>(41)Shenay Taylor and Kahu Leary - Aveo Entertainment</t>
  </si>
  <si>
    <t>(42)Juan Sandoval and Nicola Taylor - Total Xtreme NZ</t>
  </si>
  <si>
    <t>Marlene Vellimure and Max Gallagher - EDP and LFF Dance</t>
  </si>
  <si>
    <t>Jamie King and Danidu Wijekoon - Zouk Art</t>
  </si>
  <si>
    <t>(43)Marlene Vellimure and Max Gallagher - EDP and LFF Dance</t>
  </si>
  <si>
    <t>(44)Jamie King and Danidu Wijekoon - Zouk Art</t>
  </si>
  <si>
    <t>Amateur Salsa Teams</t>
  </si>
  <si>
    <t>Open Salsa Teams</t>
  </si>
  <si>
    <t>Sweet Azucar! Salsalicious Team</t>
  </si>
  <si>
    <t>Salsa Con Coco Student Performance Team</t>
  </si>
  <si>
    <t>Aveo Salsa Team- Aveo Entertainment</t>
  </si>
  <si>
    <t>Open Latin Teams</t>
  </si>
  <si>
    <t>LFF Dance</t>
  </si>
  <si>
    <t>Sweet Azucar!BachaTango</t>
  </si>
  <si>
    <t>Kind regards</t>
  </si>
  <si>
    <t>Irina Kapeli</t>
  </si>
  <si>
    <t>Amateur choreography Salsa Couples</t>
  </si>
  <si>
    <t>Semi-pro choreography Salsa Couples</t>
  </si>
  <si>
    <t>Professional choreography Salsa Couples</t>
  </si>
  <si>
    <r>
      <rPr>
        <b/>
        <sz val="11"/>
        <color theme="1"/>
        <rFont val="Calibri"/>
        <family val="2"/>
        <scheme val="minor"/>
      </rPr>
      <t>Amateur improvisation Salsa Couples</t>
    </r>
    <r>
      <rPr>
        <sz val="11"/>
        <color theme="1"/>
        <rFont val="Calibri"/>
        <family val="2"/>
        <scheme val="minor"/>
      </rPr>
      <t xml:space="preserve"> (all 3 couple on the floor together)</t>
    </r>
  </si>
  <si>
    <r>
      <rPr>
        <b/>
        <sz val="11"/>
        <color theme="1"/>
        <rFont val="Calibri"/>
        <family val="2"/>
        <scheme val="minor"/>
      </rPr>
      <t xml:space="preserve">Semi-pro  improvisation Salsa Couples </t>
    </r>
    <r>
      <rPr>
        <sz val="11"/>
        <color theme="1"/>
        <rFont val="Calibri"/>
        <family val="2"/>
        <scheme val="minor"/>
      </rPr>
      <t>(1st round couples 32,35,36 second round couples 37, 26 on the floor together)</t>
    </r>
  </si>
  <si>
    <t>Professional  improvisation Salsa Couples</t>
  </si>
  <si>
    <t>Amateur choreography Bachata Couples</t>
  </si>
  <si>
    <t>Semi-pro choreography Bachata Couples</t>
  </si>
  <si>
    <t>Professional choreography Bachata Couples</t>
  </si>
  <si>
    <t>Amateur improvisation Bachata Couples ( all couples on the floor together)</t>
  </si>
  <si>
    <t>Semi-pro  improvisation Bachata Couples</t>
  </si>
  <si>
    <t>Professional  improvisation Bachata Couples</t>
  </si>
  <si>
    <t>Amateur choreography Zouk Couples</t>
  </si>
  <si>
    <t>Semi-pro choregraphy Zouk Couples</t>
  </si>
  <si>
    <t>Professional choreography Zouk Couples</t>
  </si>
  <si>
    <t>Amateur improvisation Zouk Couples</t>
  </si>
  <si>
    <t>Semi-pro  improvisation Zouk Couples</t>
  </si>
  <si>
    <t>Professional  improvisation Zouk Couples</t>
  </si>
  <si>
    <r>
      <t xml:space="preserve">Cornelia Mu (Am) and </t>
    </r>
    <r>
      <rPr>
        <b/>
        <sz val="11"/>
        <color rgb="FFFF0000"/>
        <rFont val="Calibri"/>
        <family val="2"/>
        <scheme val="minor"/>
      </rPr>
      <t>Raine Symons</t>
    </r>
    <r>
      <rPr>
        <sz val="11"/>
        <color theme="1"/>
        <rFont val="Calibri"/>
        <family val="2"/>
        <scheme val="minor"/>
      </rPr>
      <t>(Pro)- Zouk Art</t>
    </r>
  </si>
  <si>
    <t>(46) Jamie King and Paul Saunders – Viva Dance</t>
  </si>
  <si>
    <t>Youth</t>
  </si>
  <si>
    <t>Open</t>
  </si>
  <si>
    <t>Professional</t>
  </si>
  <si>
    <t>Pro/Am</t>
  </si>
  <si>
    <t>Semi-Pro</t>
  </si>
  <si>
    <t>Adult Freestyle</t>
  </si>
  <si>
    <t>Amateur</t>
  </si>
  <si>
    <t>Amatuer Choreography</t>
  </si>
  <si>
    <t>Semi-Pro Choreography</t>
  </si>
  <si>
    <t>Professional Choreography</t>
  </si>
  <si>
    <t>Amateur Improvisation</t>
  </si>
  <si>
    <t>Semi-Pro Improvisation</t>
  </si>
  <si>
    <t>Professional Improvisation</t>
  </si>
  <si>
    <t>100% freestyle</t>
  </si>
  <si>
    <t>50% choreography (qualifiers) , 50% improvisation (finals)</t>
  </si>
  <si>
    <t>100% choreography</t>
  </si>
  <si>
    <t>50% choreography, 50% freestyle</t>
  </si>
  <si>
    <t>100% choreography, 90% choreography must be recognizable Salsa, music 100% Salsa</t>
  </si>
  <si>
    <t>50% of routine must be a recognizable Latin style</t>
  </si>
  <si>
    <t>categories = new HashSet&lt;Category&gt;();</t>
  </si>
  <si>
    <t>Latin Couples</t>
  </si>
  <si>
    <t>Emily Glubb and Layla Moutrib_EDP</t>
  </si>
  <si>
    <t>Elena Semilit and Irina Kapeli_Viva Dance</t>
  </si>
  <si>
    <t>Mia Yatiswara and Izadora Campos_Salsa Latina</t>
  </si>
  <si>
    <t>Natalie Harbott_EDP</t>
  </si>
  <si>
    <t>Christa Murphy_EDP</t>
  </si>
  <si>
    <t>Vicky Armstrong_Vuelta Dance</t>
  </si>
  <si>
    <t>Yan Zhou_EDP</t>
  </si>
  <si>
    <t>Izadora Campos_Salsa Latina</t>
  </si>
  <si>
    <t xml:space="preserve">Phyllisann Tyler_Independent </t>
  </si>
  <si>
    <t>Scott Suen_Salsa Latina</t>
  </si>
  <si>
    <t>Mai Dahlberg_Total Xtreme NZ</t>
  </si>
  <si>
    <t>Paul Saunders_Viva Dance</t>
  </si>
  <si>
    <t>Kerryann Duffin_Generation Salsa</t>
  </si>
  <si>
    <t>Mia Yatiswara_Salsa Latina</t>
  </si>
  <si>
    <t>Aveo Elite Salsa Ladies_Aveo Entertainment</t>
  </si>
  <si>
    <t>Kalisi Smith and Marlene V_LFF Dance</t>
  </si>
  <si>
    <t>Corwin Ruegg and Lucy MacVicar_Salsa Latina</t>
  </si>
  <si>
    <t>Nina Rycroft and Andy Hutsby_Viva Dance</t>
  </si>
  <si>
    <t>Natalie Fester and Alberto Juarez Grifaldo_Total Xtreme Dance Company</t>
  </si>
  <si>
    <t>Esther Meenken and Corwin Ruegg_Salsa Latina</t>
  </si>
  <si>
    <t>Juan Sandoval and Nicola Taylor_Total Xtreme NZ</t>
  </si>
  <si>
    <t>Miriam Schnider and Antonio Cerda_Salsa Con Coco</t>
  </si>
  <si>
    <t>Scott Suen and Mia Yatiswara_Salsa Latina</t>
  </si>
  <si>
    <t>Wayne Lapwood and Satra Gradiska_Salsa Con Coco</t>
  </si>
  <si>
    <t>Kate Treweek and Lee Cook_Aveo Entertainment</t>
  </si>
  <si>
    <t>Vyara Bridgeman and Jorge Sequeiros_Salsa Con Coco</t>
  </si>
  <si>
    <t>27_Nina Rycroft and Andy Hutsby_Viva Dance</t>
  </si>
  <si>
    <t>28_Natalie Fester and Alberto Juarez Grifaldo_Total Xtreme Dance Company</t>
  </si>
  <si>
    <t>45_Esther Meenken and Corwin Ruegg_Salsa Latina</t>
  </si>
  <si>
    <t>32_Juan Sandoval and Nicola Taylor_Total Xtreme NZ</t>
  </si>
  <si>
    <t>35_Miriam Schnider and Antonio Cerda_Salsa Con Coco</t>
  </si>
  <si>
    <t>36_Scott Suen and Mia Yatiswara_Salsa Latina</t>
  </si>
  <si>
    <t>37_Wayne Lapwood and Satra Gradiska_Salsa Con Coco</t>
  </si>
  <si>
    <t>26_Kate Treweek and Lee Cook_Aveo Entertainment</t>
  </si>
  <si>
    <t>38_Vyara Bridgeman and Jorge Sequeiros_Salsa Con Coco</t>
  </si>
  <si>
    <t>39_Yan Zhou and Max Gallagher_EDP and LFF Dance</t>
  </si>
  <si>
    <t>40_Natalie Fester and Alberto Juarez Grifaldo_Total Xtreme Dance Company</t>
  </si>
  <si>
    <t>41_Shenay Taylor and Kahu Leary_Aveo Entertainment</t>
  </si>
  <si>
    <t>42_Juan Sandoval and Nicola Taylor_Total Xtreme NZ</t>
  </si>
  <si>
    <t>Yan Zhou and Max Gallagher_EDP and LFF Dance</t>
  </si>
  <si>
    <t>Shenay Taylor and Kahu Leary_Aveo Entertainment</t>
  </si>
  <si>
    <t>Cornelia Mu_Am_and Raine Symons_Pro_Zouk Art</t>
  </si>
  <si>
    <t>43_Marlene Vellimure and Max Gallagher_EDP and LFF Dance</t>
  </si>
  <si>
    <t>44_Jamie King and Danidu Wijekoon_Zouk Art</t>
  </si>
  <si>
    <t>Marlene Vellimure and Max Gallagher_EDP and LFF Dance</t>
  </si>
  <si>
    <t>Jamie King and Danidu Wijekoon_Zouk Art</t>
  </si>
  <si>
    <t>Aveo Salsa Team_Aveo Entertainment</t>
  </si>
  <si>
    <t>Sweet Azucar Salsalicious Team</t>
  </si>
  <si>
    <t>Sweet AzucarBachaTango</t>
  </si>
  <si>
    <t>LA Salsa Ladies_Latin Addiction Dance Studio</t>
  </si>
  <si>
    <t>Salsa Duets</t>
  </si>
  <si>
    <t>DivisionSelect</t>
  </si>
  <si>
    <t>CategorySelect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</si>
</sst>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E3D3E"/>
      <name val="Arial"/>
      <family val="2"/>
    </font>
    <font>
      <b/>
      <sz val="10"/>
      <color rgb="FF9900FF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40" workbookViewId="0">
      <selection activeCell="F55" sqref="F55"/>
    </sheetView>
  </sheetViews>
  <sheetFormatPr defaultRowHeight="15" x14ac:dyDescent="0.25"/>
  <cols>
    <col min="1" max="1" width="63.42578125" customWidth="1"/>
    <col min="2" max="3" width="44.28515625" customWidth="1"/>
    <col min="5" max="5" width="28.5703125" bestFit="1" customWidth="1"/>
  </cols>
  <sheetData>
    <row r="1" spans="1:6" x14ac:dyDescent="0.25">
      <c r="D1" t="s">
        <v>1</v>
      </c>
      <c r="E1" t="s">
        <v>3</v>
      </c>
    </row>
    <row r="2" spans="1:6" x14ac:dyDescent="0.25">
      <c r="A2" t="s">
        <v>182</v>
      </c>
      <c r="B2" t="str">
        <f t="shared" ref="B2:B39" si="0">C2 &amp; "," &amp;B1</f>
        <v>comptrEmilyGlubbandLaylaMoutrib_EDP,</v>
      </c>
      <c r="C2" t="str">
        <f>"comptr" &amp;SUBSTITUTE(A2," ","")</f>
        <v>comptrEmilyGlubbandLaylaMoutrib_EDP</v>
      </c>
      <c r="D2">
        <v>1</v>
      </c>
      <c r="E2" t="s">
        <v>2</v>
      </c>
      <c r="F2" t="str">
        <f>"var comptr" &amp; SUBSTITUTE(A2," ","") &amp;" = new Competitor{Id = Guid.NewGuid(),EntityName = """&amp; A2 &amp;""",EntityNumber = " &amp; D3 &amp; ",Email =""" &amp; SUBSTITUTE(A2," ","") &amp; """,CompetitorType = " &amp; E2 &amp; ",Organisation = orgVivaDance,MobileNumber = ""021"",FirstName = """",LastName = """"};"</f>
        <v>var comptrEmilyGlubbandLaylaMoutrib_EDP = new Competitor{Id = Guid.NewGuid(),EntityName = "Emily Glubb and Layla Moutrib_EDP",EntityNumber = 2,Email ="EmilyGlubbandLaylaMoutrib_EDP",CompetitorType = CompetitorType.CouplesTeam,Organisation = orgVivaDance,MobileNumber = "021",FirstName = "",LastName = ""};</v>
      </c>
    </row>
    <row r="3" spans="1:6" x14ac:dyDescent="0.25">
      <c r="A3" t="s">
        <v>183</v>
      </c>
      <c r="B3" t="str">
        <f t="shared" si="0"/>
        <v>comptrElenaSemilitandIrinaKapeli_VivaDance,comptrEmilyGlubbandLaylaMoutrib_EDP,</v>
      </c>
      <c r="C3" t="str">
        <f t="shared" ref="C3:C56" si="1">"comptr" &amp;SUBSTITUTE(A3," ","")</f>
        <v>comptrElenaSemilitandIrinaKapeli_VivaDance</v>
      </c>
      <c r="D3">
        <v>2</v>
      </c>
      <c r="E3" t="s">
        <v>2</v>
      </c>
      <c r="F3" t="str">
        <f t="shared" ref="F3:F55" si="2">"var comptr" &amp; SUBSTITUTE(A3," ","") &amp;" = new Competitor{Id = Guid.NewGuid(),EntityName = """&amp; A3 &amp;""",EntityNumber = " &amp; D4 &amp; ",Email =""" &amp; SUBSTITUTE(A3," ","") &amp; """,CompetitorType = " &amp; E3 &amp; ",Organisation = orgVivaDance,MobileNumber = ""021"",FirstName = """",LastName = """"};"</f>
        <v>var comptrElenaSemilitandIrinaKapeli_VivaDance = new Competitor{Id = Guid.NewGuid(),EntityName = "Elena Semilit and Irina Kapeli_Viva Dance",EntityNumber = 3,Email ="ElenaSemilitandIrinaKapeli_VivaDance",CompetitorType = CompetitorType.CouplesTeam,Organisation = orgVivaDance,MobileNumber = "021",FirstName = "",LastName = ""};</v>
      </c>
    </row>
    <row r="4" spans="1:6" x14ac:dyDescent="0.25">
      <c r="A4" t="s">
        <v>184</v>
      </c>
      <c r="B4" t="str">
        <f t="shared" si="0"/>
        <v>comptrMiaYatiswaraandIzadoraCampos_SalsaLatina,comptrElenaSemilitandIrinaKapeli_VivaDance,comptrEmilyGlubbandLaylaMoutrib_EDP,</v>
      </c>
      <c r="C4" t="str">
        <f t="shared" si="1"/>
        <v>comptrMiaYatiswaraandIzadoraCampos_SalsaLatina</v>
      </c>
      <c r="D4">
        <v>3</v>
      </c>
      <c r="E4" t="s">
        <v>2</v>
      </c>
      <c r="F4" t="str">
        <f t="shared" si="2"/>
        <v>var comptrMiaYatiswaraandIzadoraCampos_SalsaLatina = new Competitor{Id = Guid.NewGuid(),EntityName = "Mia Yatiswara and Izadora Campos_Salsa Latina",EntityNumber = 4,Email ="MiaYatiswaraandIzadoraCampos_SalsaLatina",CompetitorType = CompetitorType.CouplesTeam,Organisation = orgVivaDance,MobileNumber = "021",FirstName = "",LastName = ""};</v>
      </c>
    </row>
    <row r="5" spans="1:6" x14ac:dyDescent="0.25">
      <c r="A5" t="s">
        <v>185</v>
      </c>
      <c r="B5" t="str">
        <f t="shared" si="0"/>
        <v>comptrNatalieHarbott_EDP,comptrMiaYatiswaraandIzadoraCampos_SalsaLatina,comptrElenaSemilitandIrinaKapeli_VivaDance,comptrEmilyGlubbandLaylaMoutrib_EDP,</v>
      </c>
      <c r="C5" t="str">
        <f t="shared" si="1"/>
        <v>comptrNatalieHarbott_EDP</v>
      </c>
      <c r="D5">
        <v>4</v>
      </c>
      <c r="E5" t="s">
        <v>4</v>
      </c>
      <c r="F5" t="str">
        <f t="shared" si="2"/>
        <v>var comptrNatalieHarbott_EDP = new Competitor{Id = Guid.NewGuid(),EntityName = "Natalie Harbott_EDP",EntityNumber = 5,Email ="NatalieHarbott_EDP",CompetitorType = CompetitorType.Soloist,Organisation = orgVivaDance,MobileNumber = "021",FirstName = "",LastName = ""};</v>
      </c>
    </row>
    <row r="6" spans="1:6" x14ac:dyDescent="0.25">
      <c r="A6" t="s">
        <v>186</v>
      </c>
      <c r="B6" t="str">
        <f t="shared" si="0"/>
        <v>comptrChristaMurphy_EDP,comptrNatalieHarbott_EDP,comptrMiaYatiswaraandIzadoraCampos_SalsaLatina,comptrElenaSemilitandIrinaKapeli_VivaDance,comptrEmilyGlubbandLaylaMoutrib_EDP,</v>
      </c>
      <c r="C6" t="str">
        <f t="shared" si="1"/>
        <v>comptrChristaMurphy_EDP</v>
      </c>
      <c r="D6">
        <v>5</v>
      </c>
      <c r="E6" t="s">
        <v>4</v>
      </c>
      <c r="F6" t="str">
        <f t="shared" si="2"/>
        <v>var comptrChristaMurphy_EDP = new Competitor{Id = Guid.NewGuid(),EntityName = "Christa Murphy_EDP",EntityNumber = 6,Email ="ChristaMurphy_EDP",CompetitorType = CompetitorType.Soloist,Organisation = orgVivaDance,MobileNumber = "021",FirstName = "",LastName = ""};</v>
      </c>
    </row>
    <row r="7" spans="1:6" x14ac:dyDescent="0.25">
      <c r="A7" t="s">
        <v>187</v>
      </c>
      <c r="B7" t="str">
        <f t="shared" si="0"/>
        <v>comptrVickyArmstrong_VueltaDance,comptrChristaMurphy_EDP,comptrNatalieHarbott_EDP,comptrMiaYatiswaraandIzadoraCampos_SalsaLatina,comptrElenaSemilitandIrinaKapeli_VivaDance,comptrEmilyGlubbandLaylaMoutrib_EDP,</v>
      </c>
      <c r="C7" t="str">
        <f t="shared" si="1"/>
        <v>comptrVickyArmstrong_VueltaDance</v>
      </c>
      <c r="D7">
        <v>6</v>
      </c>
      <c r="E7" t="s">
        <v>4</v>
      </c>
      <c r="F7" t="str">
        <f t="shared" si="2"/>
        <v>var comptrVickyArmstrong_VueltaDance = new Competitor{Id = Guid.NewGuid(),EntityName = "Vicky Armstrong_Vuelta Dance",EntityNumber = 7,Email ="VickyArmstrong_VueltaDance",CompetitorType = CompetitorType.Soloist,Organisation = orgVivaDance,MobileNumber = "021",FirstName = "",LastName = ""};</v>
      </c>
    </row>
    <row r="8" spans="1:6" x14ac:dyDescent="0.25">
      <c r="A8" t="s">
        <v>188</v>
      </c>
      <c r="B8" t="str">
        <f t="shared" si="0"/>
        <v>comptrYanZhou_EDP,comptrVickyArmstrong_VueltaDance,comptrChristaMurphy_EDP,comptrNatalieHarbott_EDP,comptrMiaYatiswaraandIzadoraCampos_SalsaLatina,comptrElenaSemilitandIrinaKapeli_VivaDance,comptrEmilyGlubbandLaylaMoutrib_EDP,</v>
      </c>
      <c r="C8" t="str">
        <f t="shared" si="1"/>
        <v>comptrYanZhou_EDP</v>
      </c>
      <c r="D8">
        <v>7</v>
      </c>
      <c r="E8" t="s">
        <v>4</v>
      </c>
      <c r="F8" t="str">
        <f t="shared" si="2"/>
        <v>var comptrYanZhou_EDP = new Competitor{Id = Guid.NewGuid(),EntityName = "Yan Zhou_EDP",EntityNumber = 8,Email ="YanZhou_EDP",CompetitorType = CompetitorType.Soloist,Organisation = orgVivaDance,MobileNumber = "021",FirstName = "",LastName = ""};</v>
      </c>
    </row>
    <row r="9" spans="1:6" x14ac:dyDescent="0.25">
      <c r="A9" t="s">
        <v>189</v>
      </c>
      <c r="B9" t="str">
        <f t="shared" si="0"/>
        <v>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9" t="str">
        <f t="shared" si="1"/>
        <v>comptrIzadoraCampos_SalsaLatina</v>
      </c>
      <c r="D9">
        <v>8</v>
      </c>
      <c r="E9" t="s">
        <v>4</v>
      </c>
      <c r="F9" t="str">
        <f t="shared" si="2"/>
        <v>var comptrIzadoraCampos_SalsaLatina = new Competitor{Id = Guid.NewGuid(),EntityName = "Izadora Campos_Salsa Latina",EntityNumber = 9,Email ="IzadoraCampos_SalsaLatina",CompetitorType = CompetitorType.Soloist,Organisation = orgVivaDance,MobileNumber = "021",FirstName = "",LastName = ""};</v>
      </c>
    </row>
    <row r="10" spans="1:6" x14ac:dyDescent="0.25">
      <c r="A10" t="s">
        <v>190</v>
      </c>
      <c r="B10" t="str">
        <f t="shared" si="0"/>
        <v>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0" t="str">
        <f t="shared" si="1"/>
        <v>comptrPhyllisannTyler_Independent</v>
      </c>
      <c r="D10">
        <v>9</v>
      </c>
      <c r="E10" t="s">
        <v>4</v>
      </c>
      <c r="F10" t="str">
        <f t="shared" si="2"/>
        <v>var comptrPhyllisannTyler_Independent = new Competitor{Id = Guid.NewGuid(),EntityName = "Phyllisann Tyler_Independent ",EntityNumber = 10,Email ="PhyllisannTyler_Independent",CompetitorType = CompetitorType.Soloist,Organisation = orgVivaDance,MobileNumber = "021",FirstName = "",LastName = ""};</v>
      </c>
    </row>
    <row r="11" spans="1:6" x14ac:dyDescent="0.25">
      <c r="A11" t="s">
        <v>191</v>
      </c>
      <c r="B11" t="str">
        <f t="shared" si="0"/>
        <v>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1" t="str">
        <f t="shared" si="1"/>
        <v>comptrScottSuen_SalsaLatina</v>
      </c>
      <c r="D11">
        <v>10</v>
      </c>
      <c r="E11" t="s">
        <v>4</v>
      </c>
      <c r="F11" t="str">
        <f t="shared" si="2"/>
        <v>var comptrScottSuen_SalsaLatina = new Competitor{Id = Guid.NewGuid(),EntityName = "Scott Suen_Salsa Latina",EntityNumber = 11,Email ="ScottSuen_SalsaLatina",CompetitorType = CompetitorType.Soloist,Organisation = orgVivaDance,MobileNumber = "021",FirstName = "",LastName = ""};</v>
      </c>
    </row>
    <row r="12" spans="1:6" x14ac:dyDescent="0.25">
      <c r="A12" t="s">
        <v>192</v>
      </c>
      <c r="B12" t="str">
        <f t="shared" si="0"/>
        <v>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2" t="str">
        <f t="shared" si="1"/>
        <v>comptrMaiDahlberg_TotalXtremeNZ</v>
      </c>
      <c r="D12">
        <v>11</v>
      </c>
      <c r="E12" t="s">
        <v>4</v>
      </c>
      <c r="F12" t="str">
        <f t="shared" si="2"/>
        <v>var comptrMaiDahlberg_TotalXtremeNZ = new Competitor{Id = Guid.NewGuid(),EntityName = "Mai Dahlberg_Total Xtreme NZ",EntityNumber = 12,Email ="MaiDahlberg_TotalXtremeNZ",CompetitorType = CompetitorType.Soloist,Organisation = orgVivaDance,MobileNumber = "021",FirstName = "",LastName = ""};</v>
      </c>
    </row>
    <row r="13" spans="1:6" x14ac:dyDescent="0.25">
      <c r="A13" t="s">
        <v>193</v>
      </c>
      <c r="B13" t="str">
        <f t="shared" si="0"/>
        <v>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3" t="str">
        <f t="shared" si="1"/>
        <v>comptrPaulSaunders_VivaDance</v>
      </c>
      <c r="D13">
        <v>12</v>
      </c>
      <c r="E13" t="s">
        <v>4</v>
      </c>
      <c r="F13" t="str">
        <f t="shared" si="2"/>
        <v>var comptrPaulSaunders_VivaDance = new Competitor{Id = Guid.NewGuid(),EntityName = "Paul Saunders_Viva Dance",EntityNumber = 13,Email ="PaulSaunders_VivaDance",CompetitorType = CompetitorType.Soloist,Organisation = orgVivaDance,MobileNumber = "021",FirstName = "",LastName = ""};</v>
      </c>
    </row>
    <row r="14" spans="1:6" x14ac:dyDescent="0.25">
      <c r="A14" t="s">
        <v>194</v>
      </c>
      <c r="B14" t="str">
        <f t="shared" si="0"/>
        <v>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4" t="str">
        <f>"comptr" &amp;SUBSTITUTE(A14," ","")</f>
        <v>comptrKerryannDuffin_GenerationSalsa</v>
      </c>
      <c r="D14">
        <v>13</v>
      </c>
      <c r="E14" t="s">
        <v>4</v>
      </c>
      <c r="F14" t="str">
        <f>"var comptr" &amp; SUBSTITUTE(A14," ","") &amp;" = new Competitor{Id = Guid.NewGuid(),EntityName = """&amp; A14 &amp;""",EntityNumber = " &amp; D15 &amp; ",Email =""" &amp; SUBSTITUTE(A14," ","") &amp; """,CompetitorType = " &amp; E14 &amp; ",Organisation = orgVivaDance,MobileNumber = ""021"",FirstName = """",LastName = """"};"</f>
        <v>var comptrKerryannDuffin_GenerationSalsa = new Competitor{Id = Guid.NewGuid(),EntityName = "Kerryann Duffin_Generation Salsa",EntityNumber = 14,Email ="KerryannDuffin_GenerationSalsa",CompetitorType = CompetitorType.Soloist,Organisation = orgVivaDance,MobileNumber = "021",FirstName = "",LastName = ""};</v>
      </c>
    </row>
    <row r="15" spans="1:6" x14ac:dyDescent="0.25">
      <c r="A15" t="s">
        <v>195</v>
      </c>
      <c r="B15" t="str">
        <f t="shared" si="0"/>
        <v>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5" t="str">
        <f>"comptr" &amp;SUBSTITUTE(A15," ","")</f>
        <v>comptrMiaYatiswara_SalsaLatina</v>
      </c>
      <c r="D15">
        <v>14</v>
      </c>
      <c r="E15" t="s">
        <v>4</v>
      </c>
      <c r="F15" t="str">
        <f>"var comptr" &amp; SUBSTITUTE(A15," ","") &amp;" = new Competitor{Id = Guid.NewGuid(),EntityName = """&amp; A15 &amp;""",EntityNumber = " &amp; D16 &amp; ",Email =""" &amp; SUBSTITUTE(A15," ","") &amp; """,CompetitorType = " &amp; E15 &amp; ",Organisation = orgVivaDance,MobileNumber = ""021"",FirstName = """",LastName = """"};"</f>
        <v>var comptrMiaYatiswara_SalsaLatina = new Competitor{Id = Guid.NewGuid(),EntityName = "Mia Yatiswara_Salsa Latina",EntityNumber = 15,Email ="MiaYatiswara_SalsaLatina",CompetitorType = CompetitorType.Soloist,Organisation = orgVivaDance,MobileNumber = "021",FirstName = "",LastName = ""};</v>
      </c>
    </row>
    <row r="16" spans="1:6" x14ac:dyDescent="0.25">
      <c r="A16" t="s">
        <v>91</v>
      </c>
      <c r="B16" t="str">
        <f t="shared" si="0"/>
        <v>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6" t="str">
        <f t="shared" si="1"/>
        <v>comptrEDanceProductions</v>
      </c>
      <c r="D16">
        <v>15</v>
      </c>
      <c r="E16" t="s">
        <v>2</v>
      </c>
      <c r="F16" t="str">
        <f t="shared" si="2"/>
        <v>var comptrEDanceProductions = new Competitor{Id = Guid.NewGuid(),EntityName = "E Dance Productions",EntityNumber = 16,Email ="EDanceProductions",CompetitorType = CompetitorType.CouplesTeam,Organisation = orgVivaDance,MobileNumber = "021",FirstName = "",LastName = ""};</v>
      </c>
    </row>
    <row r="17" spans="1:6" x14ac:dyDescent="0.25">
      <c r="A17" t="s">
        <v>92</v>
      </c>
      <c r="B17" t="str">
        <f t="shared" si="0"/>
        <v>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7" t="str">
        <f t="shared" si="1"/>
        <v>comptrVueltaDanceLadiesTeam</v>
      </c>
      <c r="D17">
        <v>16</v>
      </c>
      <c r="E17" t="s">
        <v>2</v>
      </c>
      <c r="F17" t="str">
        <f t="shared" si="2"/>
        <v>var comptrVueltaDanceLadiesTeam = new Competitor{Id = Guid.NewGuid(),EntityName = "Vuelta Dance  Ladies Team",EntityNumber = 17,Email ="VueltaDanceLadiesTeam",CompetitorType = CompetitorType.CouplesTeam,Organisation = orgVivaDance,MobileNumber = "021",FirstName = "",LastName = ""};</v>
      </c>
    </row>
    <row r="18" spans="1:6" x14ac:dyDescent="0.25">
      <c r="A18" t="s">
        <v>231</v>
      </c>
      <c r="B18" t="str">
        <f t="shared" si="0"/>
        <v>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8" t="str">
        <f t="shared" si="1"/>
        <v>comptrLASalsaLadies_LatinAddictionDanceStudio</v>
      </c>
      <c r="D18">
        <v>17</v>
      </c>
      <c r="E18" t="s">
        <v>2</v>
      </c>
      <c r="F18" t="str">
        <f t="shared" si="2"/>
        <v>var comptrLASalsaLadies_LatinAddictionDanceStudio = new Competitor{Id = Guid.NewGuid(),EntityName = "LA Salsa Ladies_Latin Addiction Dance Studio",EntityNumber = 18,Email ="LASalsaLadies_LatinAddictionDanceStudio",CompetitorType = CompetitorType.CouplesTeam,Organisation = orgVivaDance,MobileNumber = "021",FirstName = "",LastName = ""};</v>
      </c>
    </row>
    <row r="19" spans="1:6" x14ac:dyDescent="0.25">
      <c r="A19" t="s">
        <v>196</v>
      </c>
      <c r="B19" t="str">
        <f t="shared" si="0"/>
        <v>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19" t="str">
        <f t="shared" si="1"/>
        <v>comptrAveoEliteSalsaLadies_AveoEntertainment</v>
      </c>
      <c r="D19">
        <v>18</v>
      </c>
      <c r="E19" t="s">
        <v>2</v>
      </c>
      <c r="F19" t="str">
        <f t="shared" si="2"/>
        <v>var comptrAveoEliteSalsaLadies_AveoEntertainment = new Competitor{Id = Guid.NewGuid(),EntityName = "Aveo Elite Salsa Ladies_Aveo Entertainment",EntityNumber = 19,Email ="AveoEliteSalsaLadies_AveoEntertainment",CompetitorType = CompetitorType.CouplesTeam,Organisation = orgVivaDance,MobileNumber = "021",FirstName = "",LastName = ""};</v>
      </c>
    </row>
    <row r="20" spans="1:6" x14ac:dyDescent="0.25">
      <c r="A20" t="s">
        <v>197</v>
      </c>
      <c r="B20" t="str">
        <f t="shared" si="0"/>
        <v>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0" t="str">
        <f t="shared" si="1"/>
        <v>comptrKalisiSmithandMarleneV_LFFDance</v>
      </c>
      <c r="D20">
        <v>19</v>
      </c>
      <c r="E20" t="s">
        <v>2</v>
      </c>
      <c r="F20" t="str">
        <f t="shared" si="2"/>
        <v>var comptrKalisiSmithandMarleneV_LFFDance = new Competitor{Id = Guid.NewGuid(),EntityName = "Kalisi Smith and Marlene V_LFF Dance",EntityNumber = 20,Email ="KalisiSmithandMarleneV_LFFDance",CompetitorType = CompetitorType.CouplesTeam,Organisation = orgVivaDance,MobileNumber = "021",FirstName = "",LastName = ""};</v>
      </c>
    </row>
    <row r="21" spans="1:6" x14ac:dyDescent="0.25">
      <c r="A21" t="s">
        <v>198</v>
      </c>
      <c r="B21" t="str">
        <f t="shared" si="0"/>
        <v>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1" t="str">
        <f t="shared" si="1"/>
        <v>comptrCorwinRueggandLucyMacVicar_SalsaLatina</v>
      </c>
      <c r="D21">
        <v>20</v>
      </c>
      <c r="E21" t="s">
        <v>5</v>
      </c>
      <c r="F21" t="str">
        <f t="shared" si="2"/>
        <v>var comptrCorwinRueggandLucyMacVicar_SalsaLatina = new Competitor{Id = Guid.NewGuid(),EntityName = "Corwin Ruegg and Lucy MacVicar_Salsa Latina",EntityNumber = 21,Email ="CorwinRueggandLucyMacVicar_SalsaLatina",CompetitorType = CompetitorType.Couple,Organisation = orgVivaDance,MobileNumber = "021",FirstName = "",LastName = ""};</v>
      </c>
    </row>
    <row r="22" spans="1:6" x14ac:dyDescent="0.25">
      <c r="A22" t="s">
        <v>199</v>
      </c>
      <c r="B22" t="str">
        <f t="shared" si="0"/>
        <v>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2" t="str">
        <f t="shared" si="1"/>
        <v>comptrNinaRycroftandAndyHutsby_VivaDance</v>
      </c>
      <c r="D22">
        <v>21</v>
      </c>
      <c r="E22" t="s">
        <v>5</v>
      </c>
      <c r="F22" t="str">
        <f t="shared" si="2"/>
        <v>var comptrNinaRycroftandAndyHutsby_VivaDance = new Competitor{Id = Guid.NewGuid(),EntityName = "Nina Rycroft and Andy Hutsby_Viva Dance",EntityNumber = 22,Email ="NinaRycroftandAndyHutsby_VivaDance",CompetitorType = CompetitorType.Couple,Organisation = orgVivaDance,MobileNumber = "021",FirstName = "",LastName = ""};</v>
      </c>
    </row>
    <row r="23" spans="1:6" x14ac:dyDescent="0.25">
      <c r="A23" t="s">
        <v>200</v>
      </c>
      <c r="B23" t="str">
        <f t="shared" si="0"/>
        <v>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3" t="str">
        <f t="shared" si="1"/>
        <v>comptrNatalieFesterandAlbertoJuarezGrifaldo_TotalXtremeDanceCompany</v>
      </c>
      <c r="D23">
        <v>22</v>
      </c>
      <c r="E23" t="s">
        <v>5</v>
      </c>
      <c r="F23" t="str">
        <f t="shared" si="2"/>
        <v>var comptrNatalieFesterandAlbertoJuarezGrifaldo_TotalXtremeDanceCompany = new Competitor{Id = Guid.NewGuid(),EntityName = "Natalie Fester and Alberto Juarez Grifaldo_Total Xtreme Dance Company",EntityNumber = 23,Email ="NatalieFesterandAlbertoJuarezGrifaldo_TotalXtremeDanceCompany",CompetitorType = CompetitorType.Couple,Organisation = orgVivaDance,MobileNumber = "021",FirstName = "",LastName = ""};</v>
      </c>
    </row>
    <row r="24" spans="1:6" x14ac:dyDescent="0.25">
      <c r="A24" t="s">
        <v>201</v>
      </c>
      <c r="B24" t="str">
        <f t="shared" si="0"/>
        <v>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4" t="str">
        <f t="shared" si="1"/>
        <v>comptrEstherMeenkenandCorwinRuegg_SalsaLatina</v>
      </c>
      <c r="D24">
        <v>23</v>
      </c>
      <c r="E24" t="s">
        <v>5</v>
      </c>
      <c r="F24" t="str">
        <f t="shared" si="2"/>
        <v>var comptrEstherMeenkenandCorwinRuegg_SalsaLatina = new Competitor{Id = Guid.NewGuid(),EntityName = "Esther Meenken and Corwin Ruegg_Salsa Latina",EntityNumber = 24,Email ="EstherMeenkenandCorwinRuegg_SalsaLatina",CompetitorType = CompetitorType.Couple,Organisation = orgVivaDance,MobileNumber = "021",FirstName = "",LastName = ""};</v>
      </c>
    </row>
    <row r="25" spans="1:6" x14ac:dyDescent="0.25">
      <c r="A25" t="s">
        <v>202</v>
      </c>
      <c r="B25" t="str">
        <f t="shared" si="0"/>
        <v>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5" t="str">
        <f t="shared" si="1"/>
        <v>comptrJuanSandovalandNicolaTaylor_TotalXtremeNZ</v>
      </c>
      <c r="D25">
        <v>24</v>
      </c>
      <c r="E25" t="s">
        <v>5</v>
      </c>
      <c r="F25" t="str">
        <f t="shared" si="2"/>
        <v>var comptrJuanSandovalandNicolaTaylor_TotalXtremeNZ = new Competitor{Id = Guid.NewGuid(),EntityName = "Juan Sandoval and Nicola Taylor_Total Xtreme NZ",EntityNumber = 25,Email ="JuanSandovalandNicolaTaylor_TotalXtremeNZ",CompetitorType = CompetitorType.Couple,Organisation = orgVivaDance,MobileNumber = "021",FirstName = "",LastName = ""};</v>
      </c>
    </row>
    <row r="26" spans="1:6" x14ac:dyDescent="0.25">
      <c r="A26" t="s">
        <v>203</v>
      </c>
      <c r="B26" t="str">
        <f t="shared" si="0"/>
        <v>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6" t="str">
        <f t="shared" si="1"/>
        <v>comptrMiriamSchniderandAntonioCerda_SalsaConCoco</v>
      </c>
      <c r="D26">
        <v>25</v>
      </c>
      <c r="E26" t="s">
        <v>5</v>
      </c>
      <c r="F26" t="str">
        <f t="shared" si="2"/>
        <v>var comptrMiriamSchniderandAntonioCerda_SalsaConCoco = new Competitor{Id = Guid.NewGuid(),EntityName = "Miriam Schnider and Antonio Cerda_Salsa Con Coco",EntityNumber = 26,Email ="MiriamSchniderandAntonioCerda_SalsaConCoco",CompetitorType = CompetitorType.Couple,Organisation = orgVivaDance,MobileNumber = "021",FirstName = "",LastName = ""};</v>
      </c>
    </row>
    <row r="27" spans="1:6" x14ac:dyDescent="0.25">
      <c r="A27" t="s">
        <v>204</v>
      </c>
      <c r="B27" t="str">
        <f t="shared" si="0"/>
        <v>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7" t="str">
        <f t="shared" si="1"/>
        <v>comptrScottSuenandMiaYatiswara_SalsaLatina</v>
      </c>
      <c r="D27">
        <v>26</v>
      </c>
      <c r="E27" t="s">
        <v>5</v>
      </c>
      <c r="F27" t="str">
        <f t="shared" si="2"/>
        <v>var comptrScottSuenandMiaYatiswara_SalsaLatina = new Competitor{Id = Guid.NewGuid(),EntityName = "Scott Suen and Mia Yatiswara_Salsa Latina",EntityNumber = 27,Email ="ScottSuenandMiaYatiswara_SalsaLatina",CompetitorType = CompetitorType.Couple,Organisation = orgVivaDance,MobileNumber = "021",FirstName = "",LastName = ""};</v>
      </c>
    </row>
    <row r="28" spans="1:6" x14ac:dyDescent="0.25">
      <c r="A28" t="s">
        <v>205</v>
      </c>
      <c r="B28" t="str">
        <f t="shared" si="0"/>
        <v>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8" t="str">
        <f t="shared" si="1"/>
        <v>comptrWayneLapwoodandSatraGradiska_SalsaConCoco</v>
      </c>
      <c r="D28">
        <v>27</v>
      </c>
      <c r="E28" t="s">
        <v>5</v>
      </c>
      <c r="F28" t="str">
        <f t="shared" si="2"/>
        <v>var comptrWayneLapwoodandSatraGradiska_SalsaConCoco = new Competitor{Id = Guid.NewGuid(),EntityName = "Wayne Lapwood and Satra Gradiska_Salsa Con Coco",EntityNumber = 28,Email ="WayneLapwoodandSatraGradiska_SalsaConCoco",CompetitorType = CompetitorType.Couple,Organisation = orgVivaDance,MobileNumber = "021",FirstName = "",LastName = ""};</v>
      </c>
    </row>
    <row r="29" spans="1:6" x14ac:dyDescent="0.25">
      <c r="A29" t="s">
        <v>206</v>
      </c>
      <c r="B29" t="str">
        <f t="shared" si="0"/>
        <v>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29" t="str">
        <f t="shared" si="1"/>
        <v>comptrKateTreweekandLeeCook_AveoEntertainment</v>
      </c>
      <c r="D29">
        <v>28</v>
      </c>
      <c r="E29" t="s">
        <v>5</v>
      </c>
      <c r="F29" t="str">
        <f t="shared" si="2"/>
        <v>var comptrKateTreweekandLeeCook_AveoEntertainment = new Competitor{Id = Guid.NewGuid(),EntityName = "Kate Treweek and Lee Cook_Aveo Entertainment",EntityNumber = 29,Email ="KateTreweekandLeeCook_AveoEntertainment",CompetitorType = CompetitorType.Couple,Organisation = orgVivaDance,MobileNumber = "021",FirstName = "",LastName = ""};</v>
      </c>
    </row>
    <row r="30" spans="1:6" x14ac:dyDescent="0.25">
      <c r="A30" t="s">
        <v>207</v>
      </c>
      <c r="B30" t="str">
        <f t="shared" si="0"/>
        <v>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0" t="str">
        <f t="shared" si="1"/>
        <v>comptrVyaraBridgemanandJorgeSequeiros_SalsaConCoco</v>
      </c>
      <c r="D30">
        <v>29</v>
      </c>
      <c r="E30" t="s">
        <v>5</v>
      </c>
      <c r="F30" t="str">
        <f t="shared" si="2"/>
        <v>var comptrVyaraBridgemanandJorgeSequeiros_SalsaConCoco = new Competitor{Id = Guid.NewGuid(),EntityName = "Vyara Bridgeman and Jorge Sequeiros_Salsa Con Coco",EntityNumber = 30,Email ="VyaraBridgemanandJorgeSequeiros_SalsaConCoco",CompetitorType = CompetitorType.Couple,Organisation = orgVivaDance,MobileNumber = "021",FirstName = "",LastName = ""};</v>
      </c>
    </row>
    <row r="31" spans="1:6" x14ac:dyDescent="0.25">
      <c r="A31" t="s">
        <v>208</v>
      </c>
      <c r="B31" t="str">
        <f t="shared" si="0"/>
        <v>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1" t="str">
        <f t="shared" si="1"/>
        <v>comptr27_NinaRycroftandAndyHutsby_VivaDance</v>
      </c>
      <c r="D31">
        <v>30</v>
      </c>
      <c r="E31" t="s">
        <v>2</v>
      </c>
      <c r="F31" t="str">
        <f t="shared" si="2"/>
        <v>var comptr27_NinaRycroftandAndyHutsby_VivaDance = new Competitor{Id = Guid.NewGuid(),EntityName = "27_Nina Rycroft and Andy Hutsby_Viva Dance",EntityNumber = 31,Email ="27_NinaRycroftandAndyHutsby_VivaDance",CompetitorType = CompetitorType.CouplesTeam,Organisation = orgVivaDance,MobileNumber = "021",FirstName = "",LastName = ""};</v>
      </c>
    </row>
    <row r="32" spans="1:6" x14ac:dyDescent="0.25">
      <c r="A32" t="s">
        <v>209</v>
      </c>
      <c r="B32" t="str">
        <f t="shared" si="0"/>
        <v>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2" t="str">
        <f t="shared" si="1"/>
        <v>comptr28_NatalieFesterandAlbertoJuarezGrifaldo_TotalXtremeDanceCompany</v>
      </c>
      <c r="D32">
        <v>31</v>
      </c>
      <c r="E32" t="s">
        <v>2</v>
      </c>
      <c r="F32" t="str">
        <f t="shared" si="2"/>
        <v>var comptr28_NatalieFesterandAlbertoJuarezGrifaldo_TotalXtremeDanceCompany = new Competitor{Id = Guid.NewGuid(),EntityName = "28_Natalie Fester and Alberto Juarez Grifaldo_Total Xtreme Dance Company",EntityNumber = 32,Email ="28_NatalieFesterandAlbertoJuarezGrifaldo_TotalXtremeDanceCompany",CompetitorType = CompetitorType.CouplesTeam,Organisation = orgVivaDance,MobileNumber = "021",FirstName = "",LastName = ""};</v>
      </c>
    </row>
    <row r="33" spans="1:6" x14ac:dyDescent="0.25">
      <c r="A33" t="s">
        <v>210</v>
      </c>
      <c r="B33" t="str">
        <f t="shared" si="0"/>
        <v>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3" t="str">
        <f t="shared" si="1"/>
        <v>comptr45_EstherMeenkenandCorwinRuegg_SalsaLatina</v>
      </c>
      <c r="D33">
        <v>32</v>
      </c>
      <c r="E33" t="s">
        <v>2</v>
      </c>
      <c r="F33" t="str">
        <f t="shared" si="2"/>
        <v>var comptr45_EstherMeenkenandCorwinRuegg_SalsaLatina = new Competitor{Id = Guid.NewGuid(),EntityName = "45_Esther Meenken and Corwin Ruegg_Salsa Latina",EntityNumber = 33,Email ="45_EstherMeenkenandCorwinRuegg_SalsaLatina",CompetitorType = CompetitorType.CouplesTeam,Organisation = orgVivaDance,MobileNumber = "021",FirstName = "",LastName = ""};</v>
      </c>
    </row>
    <row r="34" spans="1:6" x14ac:dyDescent="0.25">
      <c r="A34" t="s">
        <v>211</v>
      </c>
      <c r="B34" t="str">
        <f t="shared" si="0"/>
        <v>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4" t="str">
        <f t="shared" si="1"/>
        <v>comptr32_JuanSandovalandNicolaTaylor_TotalXtremeNZ</v>
      </c>
      <c r="D34">
        <v>33</v>
      </c>
      <c r="E34" t="s">
        <v>2</v>
      </c>
      <c r="F34" t="str">
        <f t="shared" si="2"/>
        <v>var comptr32_JuanSandovalandNicolaTaylor_TotalXtremeNZ = new Competitor{Id = Guid.NewGuid(),EntityName = "32_Juan Sandoval and Nicola Taylor_Total Xtreme NZ",EntityNumber = 34,Email ="32_JuanSandovalandNicolaTaylor_TotalXtremeNZ",CompetitorType = CompetitorType.CouplesTeam,Organisation = orgVivaDance,MobileNumber = "021",FirstName = "",LastName = ""};</v>
      </c>
    </row>
    <row r="35" spans="1:6" x14ac:dyDescent="0.25">
      <c r="A35" t="s">
        <v>212</v>
      </c>
      <c r="B35" t="str">
        <f t="shared" si="0"/>
        <v>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5" t="str">
        <f t="shared" si="1"/>
        <v>comptr35_MiriamSchniderandAntonioCerda_SalsaConCoco</v>
      </c>
      <c r="D35">
        <v>34</v>
      </c>
      <c r="E35" t="s">
        <v>2</v>
      </c>
      <c r="F35" t="str">
        <f t="shared" si="2"/>
        <v>var comptr35_MiriamSchniderandAntonioCerda_SalsaConCoco = new Competitor{Id = Guid.NewGuid(),EntityName = "35_Miriam Schnider and Antonio Cerda_Salsa Con Coco",EntityNumber = 35,Email ="35_MiriamSchniderandAntonioCerda_SalsaConCoco",CompetitorType = CompetitorType.CouplesTeam,Organisation = orgVivaDance,MobileNumber = "021",FirstName = "",LastName = ""};</v>
      </c>
    </row>
    <row r="36" spans="1:6" x14ac:dyDescent="0.25">
      <c r="A36" t="s">
        <v>213</v>
      </c>
      <c r="B36" t="str">
        <f t="shared" si="0"/>
        <v>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6" t="str">
        <f t="shared" si="1"/>
        <v>comptr36_ScottSuenandMiaYatiswara_SalsaLatina</v>
      </c>
      <c r="D36">
        <v>35</v>
      </c>
      <c r="E36" t="s">
        <v>2</v>
      </c>
      <c r="F36" t="str">
        <f t="shared" si="2"/>
        <v>var comptr36_ScottSuenandMiaYatiswara_SalsaLatina = new Competitor{Id = Guid.NewGuid(),EntityName = "36_Scott Suen and Mia Yatiswara_Salsa Latina",EntityNumber = 36,Email ="36_ScottSuenandMiaYatiswara_SalsaLatina",CompetitorType = CompetitorType.CouplesTeam,Organisation = orgVivaDance,MobileNumber = "021",FirstName = "",LastName = ""};</v>
      </c>
    </row>
    <row r="37" spans="1:6" x14ac:dyDescent="0.25">
      <c r="A37" t="s">
        <v>214</v>
      </c>
      <c r="B37" t="str">
        <f t="shared" si="0"/>
        <v>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7" t="str">
        <f t="shared" si="1"/>
        <v>comptr37_WayneLapwoodandSatraGradiska_SalsaConCoco</v>
      </c>
      <c r="D37">
        <v>36</v>
      </c>
      <c r="E37" t="s">
        <v>2</v>
      </c>
      <c r="F37" t="str">
        <f t="shared" si="2"/>
        <v>var comptr37_WayneLapwoodandSatraGradiska_SalsaConCoco = new Competitor{Id = Guid.NewGuid(),EntityName = "37_Wayne Lapwood and Satra Gradiska_Salsa Con Coco",EntityNumber = 37,Email ="37_WayneLapwoodandSatraGradiska_SalsaConCoco",CompetitorType = CompetitorType.CouplesTeam,Organisation = orgVivaDance,MobileNumber = "021",FirstName = "",LastName = ""};</v>
      </c>
    </row>
    <row r="38" spans="1:6" x14ac:dyDescent="0.25">
      <c r="A38" t="s">
        <v>215</v>
      </c>
      <c r="B38" t="str">
        <f t="shared" si="0"/>
        <v>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8" t="str">
        <f t="shared" si="1"/>
        <v>comptr26_KateTreweekandLeeCook_AveoEntertainment</v>
      </c>
      <c r="D38">
        <v>37</v>
      </c>
      <c r="E38" t="s">
        <v>2</v>
      </c>
      <c r="F38" t="str">
        <f t="shared" si="2"/>
        <v>var comptr26_KateTreweekandLeeCook_AveoEntertainment = new Competitor{Id = Guid.NewGuid(),EntityName = "26_Kate Treweek and Lee Cook_Aveo Entertainment",EntityNumber = 38,Email ="26_KateTreweekandLeeCook_AveoEntertainment",CompetitorType = CompetitorType.CouplesTeam,Organisation = orgVivaDance,MobileNumber = "021",FirstName = "",LastName = ""};</v>
      </c>
    </row>
    <row r="39" spans="1:6" x14ac:dyDescent="0.25">
      <c r="A39" t="s">
        <v>216</v>
      </c>
      <c r="B39" t="str">
        <f t="shared" si="0"/>
        <v>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39" t="str">
        <f t="shared" si="1"/>
        <v>comptr38_VyaraBridgemanandJorgeSequeiros_SalsaConCoco</v>
      </c>
      <c r="D39">
        <v>38</v>
      </c>
      <c r="E39" t="s">
        <v>2</v>
      </c>
      <c r="F39" t="str">
        <f t="shared" si="2"/>
        <v>var comptr38_VyaraBridgemanandJorgeSequeiros_SalsaConCoco = new Competitor{Id = Guid.NewGuid(),EntityName = "38_Vyara Bridgeman and Jorge Sequeiros_Salsa Con Coco",EntityNumber = 39,Email ="38_VyaraBridgemanandJorgeSequeiros_SalsaConCoco",CompetitorType = CompetitorType.CouplesTeam,Organisation = orgVivaDance,MobileNumber = "021",FirstName = "",LastName = ""};</v>
      </c>
    </row>
    <row r="40" spans="1:6" x14ac:dyDescent="0.25">
      <c r="A40" t="s">
        <v>223</v>
      </c>
      <c r="B40" t="str">
        <f>C40 &amp; "," &amp;B39</f>
        <v>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0" t="str">
        <f t="shared" si="1"/>
        <v>comptrCorneliaMu_Am_andRaineSymons_Pro_ZoukArt</v>
      </c>
      <c r="D40">
        <v>39</v>
      </c>
      <c r="E40" t="s">
        <v>5</v>
      </c>
      <c r="F40" t="str">
        <f t="shared" si="2"/>
        <v>var comptrCorneliaMu_Am_andRaineSymons_Pro_ZoukArt = new Competitor{Id = Guid.NewGuid(),EntityName = "Cornelia Mu_Am_and Raine Symons_Pro_Zouk Art",EntityNumber = 40,Email ="CorneliaMu_Am_andRaineSymons_Pro_ZoukArt",CompetitorType = CompetitorType.Couple,Organisation = orgVivaDance,MobileNumber = "021",FirstName = "",LastName = ""};</v>
      </c>
    </row>
    <row r="41" spans="1:6" x14ac:dyDescent="0.25">
      <c r="A41" t="s">
        <v>217</v>
      </c>
      <c r="B41" t="str">
        <f t="shared" ref="B41:B56" si="3">C41 &amp; "," &amp;B40</f>
        <v>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1" t="str">
        <f t="shared" si="1"/>
        <v>comptr39_YanZhouandMaxGallagher_EDPandLFFDance</v>
      </c>
      <c r="D41">
        <v>40</v>
      </c>
      <c r="E41" t="s">
        <v>2</v>
      </c>
      <c r="F41" t="str">
        <f t="shared" si="2"/>
        <v>var comptr39_YanZhouandMaxGallagher_EDPandLFFDance = new Competitor{Id = Guid.NewGuid(),EntityName = "39_Yan Zhou and Max Gallagher_EDP and LFF Dance",EntityNumber = 41,Email ="39_YanZhouandMaxGallagher_EDPandLFFDance",CompetitorType = CompetitorType.CouplesTeam,Organisation = orgVivaDance,MobileNumber = "021",FirstName = "",LastName = ""};</v>
      </c>
    </row>
    <row r="42" spans="1:6" x14ac:dyDescent="0.25">
      <c r="A42" t="s">
        <v>218</v>
      </c>
      <c r="B42" t="str">
        <f t="shared" si="3"/>
        <v>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2" t="str">
        <f t="shared" si="1"/>
        <v>comptr40_NatalieFesterandAlbertoJuarezGrifaldo_TotalXtremeDanceCompany</v>
      </c>
      <c r="D42">
        <v>41</v>
      </c>
      <c r="E42" t="s">
        <v>2</v>
      </c>
      <c r="F42" t="str">
        <f t="shared" si="2"/>
        <v>var comptr40_NatalieFesterandAlbertoJuarezGrifaldo_TotalXtremeDanceCompany = new Competitor{Id = Guid.NewGuid(),EntityName = "40_Natalie Fester and Alberto Juarez Grifaldo_Total Xtreme Dance Company",EntityNumber = 42,Email ="40_NatalieFesterandAlbertoJuarezGrifaldo_TotalXtremeDanceCompany",CompetitorType = CompetitorType.CouplesTeam,Organisation = orgVivaDance,MobileNumber = "021",FirstName = "",LastName = ""};</v>
      </c>
    </row>
    <row r="43" spans="1:6" x14ac:dyDescent="0.25">
      <c r="A43" t="s">
        <v>219</v>
      </c>
      <c r="B43" t="str">
        <f t="shared" si="3"/>
        <v>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3" t="str">
        <f t="shared" si="1"/>
        <v>comptr41_ShenayTaylorandKahuLeary_AveoEntertainment</v>
      </c>
      <c r="D43">
        <v>42</v>
      </c>
      <c r="E43" t="s">
        <v>2</v>
      </c>
      <c r="F43" t="str">
        <f t="shared" si="2"/>
        <v>var comptr41_ShenayTaylorandKahuLeary_AveoEntertainment = new Competitor{Id = Guid.NewGuid(),EntityName = "41_Shenay Taylor and Kahu Leary_Aveo Entertainment",EntityNumber = 43,Email ="41_ShenayTaylorandKahuLeary_AveoEntertainment",CompetitorType = CompetitorType.CouplesTeam,Organisation = orgVivaDance,MobileNumber = "021",FirstName = "",LastName = ""};</v>
      </c>
    </row>
    <row r="44" spans="1:6" x14ac:dyDescent="0.25">
      <c r="A44" t="s">
        <v>220</v>
      </c>
      <c r="B44" t="str">
        <f t="shared" si="3"/>
        <v>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4" t="str">
        <f t="shared" si="1"/>
        <v>comptr42_JuanSandovalandNicolaTaylor_TotalXtremeNZ</v>
      </c>
      <c r="D44">
        <v>43</v>
      </c>
      <c r="E44" t="s">
        <v>2</v>
      </c>
      <c r="F44" t="str">
        <f t="shared" si="2"/>
        <v>var comptr42_JuanSandovalandNicolaTaylor_TotalXtremeNZ = new Competitor{Id = Guid.NewGuid(),EntityName = "42_Juan Sandoval and Nicola Taylor_Total Xtreme NZ",EntityNumber = 44,Email ="42_JuanSandovalandNicolaTaylor_TotalXtremeNZ",CompetitorType = CompetitorType.CouplesTeam,Organisation = orgVivaDance,MobileNumber = "021",FirstName = "",LastName = ""};</v>
      </c>
    </row>
    <row r="45" spans="1:6" x14ac:dyDescent="0.25">
      <c r="A45" t="s">
        <v>221</v>
      </c>
      <c r="B45" t="str">
        <f t="shared" si="3"/>
        <v>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5" t="str">
        <f t="shared" si="1"/>
        <v>comptrYanZhouandMaxGallagher_EDPandLFFDance</v>
      </c>
      <c r="D45">
        <v>44</v>
      </c>
      <c r="E45" t="s">
        <v>5</v>
      </c>
      <c r="F45" t="str">
        <f t="shared" si="2"/>
        <v>var comptrYanZhouandMaxGallagher_EDPandLFFDance = new Competitor{Id = Guid.NewGuid(),EntityName = "Yan Zhou and Max Gallagher_EDP and LFF Dance",EntityNumber = 45,Email ="YanZhouandMaxGallagher_EDPandLFFDance",CompetitorType = CompetitorType.Couple,Organisation = orgVivaDance,MobileNumber = "021",FirstName = "",LastName = ""};</v>
      </c>
    </row>
    <row r="46" spans="1:6" x14ac:dyDescent="0.25">
      <c r="A46" t="s">
        <v>222</v>
      </c>
      <c r="B46" t="str">
        <f t="shared" si="3"/>
        <v>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6" t="str">
        <f t="shared" si="1"/>
        <v>comptrShenayTaylorandKahuLeary_AveoEntertainment</v>
      </c>
      <c r="D46">
        <v>45</v>
      </c>
      <c r="E46" t="s">
        <v>5</v>
      </c>
      <c r="F46" t="str">
        <f t="shared" si="2"/>
        <v>var comptrShenayTaylorandKahuLeary_AveoEntertainment = new Competitor{Id = Guid.NewGuid(),EntityName = "Shenay Taylor and Kahu Leary_Aveo Entertainment",EntityNumber = 46,Email ="ShenayTaylorandKahuLeary_AveoEntertainment",CompetitorType = CompetitorType.Couple,Organisation = orgVivaDance,MobileNumber = "021",FirstName = "",LastName = ""};</v>
      </c>
    </row>
    <row r="47" spans="1:6" x14ac:dyDescent="0.25">
      <c r="A47" t="s">
        <v>224</v>
      </c>
      <c r="B47" t="str">
        <f t="shared" si="3"/>
        <v>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7" t="str">
        <f t="shared" si="1"/>
        <v>comptr43_MarleneVellimureandMaxGallagher_EDPandLFFDance</v>
      </c>
      <c r="D47">
        <v>46</v>
      </c>
      <c r="E47" t="s">
        <v>2</v>
      </c>
      <c r="F47" t="str">
        <f t="shared" si="2"/>
        <v>var comptr43_MarleneVellimureandMaxGallagher_EDPandLFFDance = new Competitor{Id = Guid.NewGuid(),EntityName = "43_Marlene Vellimure and Max Gallagher_EDP and LFF Dance",EntityNumber = 47,Email ="43_MarleneVellimureandMaxGallagher_EDPandLFFDance",CompetitorType = CompetitorType.CouplesTeam,Organisation = orgVivaDance,MobileNumber = "021",FirstName = "",LastName = ""};</v>
      </c>
    </row>
    <row r="48" spans="1:6" x14ac:dyDescent="0.25">
      <c r="A48" t="s">
        <v>225</v>
      </c>
      <c r="B48" t="str">
        <f t="shared" si="3"/>
        <v>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8" t="str">
        <f t="shared" si="1"/>
        <v>comptr44_JamieKingandDaniduWijekoon_ZoukArt</v>
      </c>
      <c r="D48">
        <v>47</v>
      </c>
      <c r="E48" t="s">
        <v>2</v>
      </c>
      <c r="F48" t="str">
        <f t="shared" si="2"/>
        <v>var comptr44_JamieKingandDaniduWijekoon_ZoukArt = new Competitor{Id = Guid.NewGuid(),EntityName = "44_Jamie King and Danidu Wijekoon_Zouk Art",EntityNumber = 48,Email ="44_JamieKingandDaniduWijekoon_ZoukArt",CompetitorType = CompetitorType.CouplesTeam,Organisation = orgVivaDance,MobileNumber = "021",FirstName = "",LastName = ""};</v>
      </c>
    </row>
    <row r="49" spans="1:6" x14ac:dyDescent="0.25">
      <c r="A49" t="s">
        <v>226</v>
      </c>
      <c r="B49" t="str">
        <f t="shared" si="3"/>
        <v>comptrMarleneVellimureandMaxGallagher_EDPandLFFDance,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49" t="str">
        <f t="shared" si="1"/>
        <v>comptrMarleneVellimureandMaxGallagher_EDPandLFFDance</v>
      </c>
      <c r="D49">
        <v>48</v>
      </c>
      <c r="E49" t="s">
        <v>5</v>
      </c>
      <c r="F49" t="str">
        <f t="shared" si="2"/>
        <v>var comptrMarleneVellimureandMaxGallagher_EDPandLFFDance = new Competitor{Id = Guid.NewGuid(),EntityName = "Marlene Vellimure and Max Gallagher_EDP and LFF Dance",EntityNumber = 49,Email ="MarleneVellimureandMaxGallagher_EDPandLFFDance",CompetitorType = CompetitorType.Couple,Organisation = orgVivaDance,MobileNumber = "021",FirstName = "",LastName = ""};</v>
      </c>
    </row>
    <row r="50" spans="1:6" x14ac:dyDescent="0.25">
      <c r="A50" t="s">
        <v>227</v>
      </c>
      <c r="B50" t="str">
        <f t="shared" si="3"/>
        <v>comptrJamieKingandDaniduWijekoon_ZoukArt,comptrMarleneVellimureandMaxGallagher_EDPandLFFDance,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50" t="str">
        <f t="shared" si="1"/>
        <v>comptrJamieKingandDaniduWijekoon_ZoukArt</v>
      </c>
      <c r="D50">
        <v>49</v>
      </c>
      <c r="E50" t="s">
        <v>5</v>
      </c>
      <c r="F50" t="str">
        <f t="shared" si="2"/>
        <v>var comptrJamieKingandDaniduWijekoon_ZoukArt = new Competitor{Id = Guid.NewGuid(),EntityName = "Jamie King and Danidu Wijekoon_Zouk Art",EntityNumber = 50,Email ="JamieKingandDaniduWijekoon_ZoukArt",CompetitorType = CompetitorType.Couple,Organisation = orgVivaDance,MobileNumber = "021",FirstName = "",LastName = ""};</v>
      </c>
    </row>
    <row r="51" spans="1:6" x14ac:dyDescent="0.25">
      <c r="A51" t="s">
        <v>229</v>
      </c>
      <c r="B51" t="str">
        <f t="shared" si="3"/>
        <v>comptrSweetAzucarSalsaliciousTeam,comptrJamieKingandDaniduWijekoon_ZoukArt,comptrMarleneVellimureandMaxGallagher_EDPandLFFDance,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51" t="str">
        <f t="shared" si="1"/>
        <v>comptrSweetAzucarSalsaliciousTeam</v>
      </c>
      <c r="D51">
        <v>50</v>
      </c>
      <c r="E51" t="s">
        <v>2</v>
      </c>
      <c r="F51" t="str">
        <f t="shared" si="2"/>
        <v>var comptrSweetAzucarSalsaliciousTeam = new Competitor{Id = Guid.NewGuid(),EntityName = "Sweet Azucar Salsalicious Team",EntityNumber = 51,Email ="SweetAzucarSalsaliciousTeam",CompetitorType = CompetitorType.CouplesTeam,Organisation = orgVivaDance,MobileNumber = "021",FirstName = "",LastName = ""};</v>
      </c>
    </row>
    <row r="52" spans="1:6" x14ac:dyDescent="0.25">
      <c r="A52" t="s">
        <v>134</v>
      </c>
      <c r="B52" t="str">
        <f t="shared" si="3"/>
        <v>comptrSalsaConCocoStudentPerformanceTeam,comptrSweetAzucarSalsaliciousTeam,comptrJamieKingandDaniduWijekoon_ZoukArt,comptrMarleneVellimureandMaxGallagher_EDPandLFFDance,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52" t="str">
        <f t="shared" si="1"/>
        <v>comptrSalsaConCocoStudentPerformanceTeam</v>
      </c>
      <c r="D52">
        <v>51</v>
      </c>
      <c r="E52" t="s">
        <v>2</v>
      </c>
      <c r="F52" t="str">
        <f t="shared" si="2"/>
        <v>var comptrSalsaConCocoStudentPerformanceTeam = new Competitor{Id = Guid.NewGuid(),EntityName = "Salsa Con Coco Student Performance Team",EntityNumber = 52,Email ="SalsaConCocoStudentPerformanceTeam",CompetitorType = CompetitorType.CouplesTeam,Organisation = orgVivaDance,MobileNumber = "021",FirstName = "",LastName = ""};</v>
      </c>
    </row>
    <row r="53" spans="1:6" x14ac:dyDescent="0.25">
      <c r="A53" t="s">
        <v>228</v>
      </c>
      <c r="B53" t="str">
        <f t="shared" si="3"/>
        <v>comptrAveoSalsaTeam_AveoEntertainment,comptrSalsaConCocoStudentPerformanceTeam,comptrSweetAzucarSalsaliciousTeam,comptrJamieKingandDaniduWijekoon_ZoukArt,comptrMarleneVellimureandMaxGallagher_EDPandLFFDance,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53" t="str">
        <f t="shared" si="1"/>
        <v>comptrAveoSalsaTeam_AveoEntertainment</v>
      </c>
      <c r="D53">
        <v>52</v>
      </c>
      <c r="E53" t="s">
        <v>2</v>
      </c>
      <c r="F53" t="str">
        <f t="shared" si="2"/>
        <v>var comptrAveoSalsaTeam_AveoEntertainment = new Competitor{Id = Guid.NewGuid(),EntityName = "Aveo Salsa Team_Aveo Entertainment",EntityNumber = 53,Email ="AveoSalsaTeam_AveoEntertainment",CompetitorType = CompetitorType.CouplesTeam,Organisation = orgVivaDance,MobileNumber = "021",FirstName = "",LastName = ""};</v>
      </c>
    </row>
    <row r="54" spans="1:6" x14ac:dyDescent="0.25">
      <c r="A54" t="s">
        <v>137</v>
      </c>
      <c r="B54" t="str">
        <f t="shared" si="3"/>
        <v>comptrLFFDance,comptrAveoSalsaTeam_AveoEntertainment,comptrSalsaConCocoStudentPerformanceTeam,comptrSweetAzucarSalsaliciousTeam,comptrJamieKingandDaniduWijekoon_ZoukArt,comptrMarleneVellimureandMaxGallagher_EDPandLFFDance,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54" t="str">
        <f t="shared" si="1"/>
        <v>comptrLFFDance</v>
      </c>
      <c r="D54">
        <v>53</v>
      </c>
      <c r="E54" t="s">
        <v>2</v>
      </c>
      <c r="F54" t="str">
        <f t="shared" si="2"/>
        <v>var comptrLFFDance = new Competitor{Id = Guid.NewGuid(),EntityName = "LFF Dance",EntityNumber = 54,Email ="LFFDance",CompetitorType = CompetitorType.CouplesTeam,Organisation = orgVivaDance,MobileNumber = "021",FirstName = "",LastName = ""};</v>
      </c>
    </row>
    <row r="55" spans="1:6" x14ac:dyDescent="0.25">
      <c r="A55" t="s">
        <v>230</v>
      </c>
      <c r="B55" t="str">
        <f t="shared" si="3"/>
        <v>comptrSweetAzucarBachaTango,comptrLFFDance,comptrAveoSalsaTeam_AveoEntertainment,comptrSalsaConCocoStudentPerformanceTeam,comptrSweetAzucarSalsaliciousTeam,comptrJamieKingandDaniduWijekoon_ZoukArt,comptrMarleneVellimureandMaxGallagher_EDPandLFFDance,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55" t="str">
        <f t="shared" si="1"/>
        <v>comptrSweetAzucarBachaTango</v>
      </c>
      <c r="D55">
        <v>54</v>
      </c>
      <c r="E55" t="s">
        <v>2</v>
      </c>
      <c r="F55" t="str">
        <f t="shared" si="2"/>
        <v>var comptrSweetAzucarBachaTango = new Competitor{Id = Guid.NewGuid(),EntityName = "Sweet AzucarBachaTango",EntityNumber = 60,Email ="SweetAzucarBachaTango",CompetitorType = CompetitorType.CouplesTeam,Organisation = orgVivaDance,MobileNumber = "021",FirstName = "",LastName = ""};</v>
      </c>
    </row>
    <row r="56" spans="1:6" x14ac:dyDescent="0.25">
      <c r="B56" t="str">
        <f t="shared" si="3"/>
        <v>comptr,comptrSweetAzucarBachaTango,comptrLFFDance,comptrAveoSalsaTeam_AveoEntertainment,comptrSalsaConCocoStudentPerformanceTeam,comptrSweetAzucarSalsaliciousTeam,comptrJamieKingandDaniduWijekoon_ZoukArt,comptrMarleneVellimureandMaxGallagher_EDPandLFFDance,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</v>
      </c>
      <c r="C56" t="str">
        <f t="shared" si="1"/>
        <v>comptr</v>
      </c>
      <c r="D56">
        <v>60</v>
      </c>
      <c r="E56" t="s">
        <v>5</v>
      </c>
      <c r="F56" s="4" t="str">
        <f t="shared" ref="F56" si="4">"new List&lt;Competitor&gt;{" &amp; B56 &amp; "}.ForEach(x=&gt;context.Competitors.Add(x));"</f>
        <v>new List&lt;Competitor&gt;{comptr,comptrSweetAzucarBachaTango,comptrLFFDance,comptrAveoSalsaTeam_AveoEntertainment,comptrSalsaConCocoStudentPerformanceTeam,comptrSweetAzucarSalsaliciousTeam,comptrJamieKingandDaniduWijekoon_ZoukArt,comptrMarleneVellimureandMaxGallagher_EDPandLFFDance,comptr44_JamieKingandDaniduWijekoon_ZoukArt,comptr43_MarleneVellimureandMaxGallagher_EDPandLFFDance,comptrShenayTaylorandKahuLeary_AveoEntertainment,comptrYanZhouandMaxGallagher_EDPandLFFDance,comptr42_JuanSandovalandNicolaTaylor_TotalXtremeNZ,comptr41_ShenayTaylorandKahuLeary_AveoEntertainment,comptr40_NatalieFesterandAlbertoJuarezGrifaldo_TotalXtremeDanceCompany,comptr39_YanZhouandMaxGallagher_EDPandLFFDance,comptrCorneliaMu_Am_andRaineSymons_Pro_ZoukArt,comptr38_VyaraBridgemanandJorgeSequeiros_SalsaConCoco,comptr26_KateTreweekandLeeCook_AveoEntertainment,comptr37_WayneLapwoodandSatraGradiska_SalsaConCoco,comptr36_ScottSuenandMiaYatiswara_SalsaLatina,comptr35_MiriamSchniderandAntonioCerda_SalsaConCoco,comptr32_JuanSandovalandNicolaTaylor_TotalXtremeNZ,comptr45_EstherMeenkenandCorwinRuegg_SalsaLatina,comptr28_NatalieFesterandAlbertoJuarezGrifaldo_TotalXtremeDanceCompany,comptr27_NinaRycroftandAndyHutsby_VivaDance,comptrVyaraBridgemanandJorgeSequeiros_SalsaConCoco,comptrKateTreweekandLeeCook_AveoEntertainment,comptrWayneLapwoodandSatraGradiska_SalsaConCoco,comptrScottSuenandMiaYatiswara_SalsaLatina,comptrMiriamSchniderandAntonioCerda_SalsaConCoco,comptrJuanSandovalandNicolaTaylor_TotalXtremeNZ,comptrEstherMeenkenandCorwinRuegg_SalsaLatina,comptrNatalieFesterandAlbertoJuarezGrifaldo_TotalXtremeDanceCompany,comptrNinaRycroftandAndyHutsby_VivaDance,comptrCorwinRueggandLucyMacVicar_SalsaLatina,comptrKalisiSmithandMarleneV_LFFDance,comptrAveoEliteSalsaLadies_AveoEntertainment,comptrLASalsaLadies_LatinAddictionDanceStudio,comptrVueltaDanceLadiesTeam,comptrEDanceProductions,comptrMiaYatiswara_SalsaLatina,comptrKerryannDuffin_GenerationSalsa,comptrPaulSaunders_VivaDance,comptrMaiDahlberg_TotalXtremeNZ,comptrScottSuen_SalsaLatina,comptrPhyllisannTyler_Independent,comptrIzadoraCampos_SalsaLatina,comptrYanZhou_EDP,comptrVickyArmstrong_VueltaDance,comptrChristaMurphy_EDP,comptrNatalieHarbott_EDP,comptrMiaYatiswaraandIzadoraCampos_SalsaLatina,comptrElenaSemilitandIrinaKapeli_VivaDance,comptrEmilyGlubbandLaylaMoutrib_EDP,}.ForEach(x=&gt;context.Competitors.Add(x));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B15" sqref="B15"/>
    </sheetView>
  </sheetViews>
  <sheetFormatPr defaultRowHeight="15" x14ac:dyDescent="0.25"/>
  <cols>
    <col min="2" max="2" width="46.28515625" bestFit="1" customWidth="1"/>
    <col min="3" max="4" width="46.28515625" customWidth="1"/>
    <col min="5" max="5" width="6.7109375" customWidth="1"/>
    <col min="6" max="6" width="13" customWidth="1"/>
    <col min="7" max="7" width="6" hidden="1" customWidth="1"/>
    <col min="8" max="9" width="13.140625" bestFit="1" customWidth="1"/>
    <col min="11" max="11" width="92.28515625" bestFit="1" customWidth="1"/>
    <col min="12" max="12" width="187.140625" bestFit="1" customWidth="1"/>
  </cols>
  <sheetData>
    <row r="1" spans="1:11" s="4" customFormat="1" x14ac:dyDescent="0.25">
      <c r="F1" s="4" t="s">
        <v>233</v>
      </c>
      <c r="H1" s="4" t="s">
        <v>234</v>
      </c>
    </row>
    <row r="2" spans="1:11" x14ac:dyDescent="0.25">
      <c r="A2" s="8">
        <v>0.54166666666666663</v>
      </c>
      <c r="B2" t="str">
        <f>G2 &amp; " " &amp; H2</f>
        <v>Open Solos</v>
      </c>
      <c r="C2" t="str">
        <f>"comp" &amp;SUBSTITUTE(SUBSTITUTE(B2," ",""),"–","")</f>
        <v>compOpenSolos</v>
      </c>
      <c r="D2" t="str">
        <f t="shared" ref="D2:D21" si="0">C2 &amp; "," &amp;D1</f>
        <v>compOpenSolos,</v>
      </c>
      <c r="E2">
        <v>1</v>
      </c>
      <c r="F2" t="s">
        <v>15</v>
      </c>
      <c r="G2" t="str">
        <f>LOOKUP(F2,divisions!$A$1:$A$13,divisions!$B$1:$B$13)</f>
        <v>Open</v>
      </c>
      <c r="H2" t="s">
        <v>63</v>
      </c>
      <c r="K2" t="str">
        <f>"var "&amp;C2&amp;" = new Competition { Id = Guid.NewGuid(), Location = location, Name = """&amp;B2&amp;""", " &amp; "Category = "&amp;F2&amp;".Categories.First(x=&gt;x.Caption=="""&amp;H2&amp;"""), CompetitionStatus = CompetitionStatus.Created, StartedOn = DateTimeOffset.Parse(""2014-11-15 "&amp;A2&amp;"""), CompletedOn = null, " &amp; "CreatedOn = DateTimeOffset.Now, CompetitorCompetitions = competitorCompetitions, JudgeCompetitions = judgeCompetitions };"</f>
        <v>var compOpenSolos = new Competition { Id = Guid.NewGuid(), Location = location, Name = "Open Solos", Category = divOpen.Categories.First(x=&gt;x.Caption=="Solos"), CompetitionStatus = CompetitionStatus.Created, StartedOn = DateTimeOffset.Parse("2014-11-15 0.541666666666667"), CompletedOn = null, CreatedOn = DateTimeOffset.Now, CompetitorCompetitions = competitorCompetitions, JudgeCompetitions = judgeCompetitions };</v>
      </c>
    </row>
    <row r="3" spans="1:11" x14ac:dyDescent="0.25">
      <c r="A3" s="8">
        <v>0.55208333333333337</v>
      </c>
      <c r="B3" t="str">
        <f t="shared" ref="B3:B28" si="1">G3 &amp; " " &amp; H3</f>
        <v>Amateur Solos</v>
      </c>
      <c r="C3" t="str">
        <f>"comp" &amp;SUBSTITUTE(SUBSTITUTE(B3," ",""),"–","")</f>
        <v>compAmateurSolos</v>
      </c>
      <c r="D3" t="str">
        <f t="shared" si="0"/>
        <v>compAmateurSolos,compOpenSolos,</v>
      </c>
      <c r="E3">
        <v>2</v>
      </c>
      <c r="F3" t="s">
        <v>7</v>
      </c>
      <c r="G3" t="str">
        <f>LOOKUP(F3,divisions!$A$1:$A$13,divisions!$B$1:$B$13)</f>
        <v>Amateur</v>
      </c>
      <c r="H3" t="s">
        <v>63</v>
      </c>
      <c r="K3" t="str">
        <f>"var "&amp;C3&amp;" = new Competition { Id = Guid.NewGuid(), Location = location, Name = """&amp;B3&amp;""", " &amp; "Category = "&amp;F3&amp;".Categories.First(x=&gt;x.Caption=="""&amp;H3&amp;"""), CompetitionStatus = CompetitionStatus.Created, StartedOn = DateTimeOffset.Parse(""2014-11-15 "&amp;A3&amp;"""), CompletedOn = null, " &amp; "CreatedOn = DateTimeOffset.Now, CompetitorCompetitions = competitorCompetitions, JudgeCompetitions = judgeCompetitions };"</f>
        <v>var compAmateurSolos = new Competition { Id = Guid.NewGuid(), Location = location, Name = "Amateur Solos", Category = divAmatuer.Categories.First(x=&gt;x.Caption=="Solos"), CompetitionStatus = CompetitionStatus.Created, StartedOn = DateTimeOffset.Parse("2014-11-15 0.552083333333333"), CompletedOn = null, CreatedOn = DateTimeOffset.Now, CompetitorCompetitions = competitorCompetitions, JudgeCompetitions = judgeCompetitions };</v>
      </c>
    </row>
    <row r="4" spans="1:11" x14ac:dyDescent="0.25">
      <c r="A4" s="8">
        <v>0.5625</v>
      </c>
      <c r="B4" t="str">
        <f t="shared" si="1"/>
        <v>Semi-Pro Solos</v>
      </c>
      <c r="C4" t="str">
        <f t="shared" ref="C4:C28" si="2">"comp" &amp;SUBSTITUTE(SUBSTITUTE(B4," ",""),"–","")</f>
        <v>compSemi-ProSolos</v>
      </c>
      <c r="D4" t="str">
        <f t="shared" si="0"/>
        <v>compSemi-ProSolos,compAmateurSolos,compOpenSolos,</v>
      </c>
      <c r="E4">
        <v>3</v>
      </c>
      <c r="F4" t="s">
        <v>6</v>
      </c>
      <c r="G4" t="str">
        <f>LOOKUP(F4,divisions!$A$1:$A$13,divisions!$B$1:$B$13)</f>
        <v>Semi-Pro</v>
      </c>
      <c r="H4" t="s">
        <v>63</v>
      </c>
      <c r="K4" t="str">
        <f>"var "&amp;C4&amp;" = new Competition { Id = Guid.NewGuid(), Location = location, Name = """&amp;B4&amp;""", " &amp; "Category = "&amp;F4&amp;".Categories.First(x=&gt;x.Caption=="""&amp;H4&amp;"""), CompetitionStatus = CompetitionStatus.Created, StartedOn = DateTimeOffset.Parse(""2014-11-15 "&amp;A4&amp;"""), CompletedOn = null, " &amp; "CreatedOn = DateTimeOffset.Now, CompetitorCompetitions = competitorCompetitions, JudgeCompetitions = judgeCompetitions };"</f>
        <v>var compSemi-ProSolos = new Competition { Id = Guid.NewGuid(), Location = location, Name = "Semi-Pro Solos", Category = divSemiPro.Categories.First(x=&gt;x.Caption=="Solos"), CompetitionStatus = CompetitionStatus.Created, StartedOn = DateTimeOffset.Parse("2014-11-15 0.5625"), CompletedOn = null, CreatedOn = DateTimeOffset.Now, CompetitorCompetitions = competitorCompetitions, JudgeCompetitions = judgeCompetitions };</v>
      </c>
    </row>
    <row r="5" spans="1:11" x14ac:dyDescent="0.25">
      <c r="A5" s="8">
        <v>0.57291666666666696</v>
      </c>
      <c r="B5" t="str">
        <f t="shared" si="1"/>
        <v>Open Salsa Shines Teams</v>
      </c>
      <c r="C5" t="str">
        <f t="shared" si="2"/>
        <v>compOpenSalsaShinesTeams</v>
      </c>
      <c r="D5" t="str">
        <f t="shared" si="0"/>
        <v>compOpenSalsaShinesTeams,compSemi-ProSolos,compAmateurSolos,compOpenSolos,</v>
      </c>
      <c r="E5">
        <v>4</v>
      </c>
      <c r="F5" t="s">
        <v>15</v>
      </c>
      <c r="G5" t="str">
        <f>LOOKUP(F5,divisions!$A$1:$A$13,divisions!$B$1:$B$13)</f>
        <v>Open</v>
      </c>
      <c r="H5" t="s">
        <v>26</v>
      </c>
      <c r="K5" t="str">
        <f>"var "&amp;C5&amp;" = new Competition { Id = Guid.NewGuid(), Location = location, Name = """&amp;B5&amp;""", " &amp; "Category = "&amp;F5&amp;".Categories.First(x=&gt;x.Caption=="""&amp;H5&amp;"""), CompetitionStatus = CompetitionStatus.Created, StartedOn = DateTimeOffset.Parse(""2014-11-15 "&amp;A5&amp;"""), CompletedOn = null, " &amp; "CreatedOn = DateTimeOffset.Now, CompetitorCompetitions = competitorCompetitions, JudgeCompetitions = judgeCompetitions };"</f>
        <v>var compOpenSalsaShinesTeams = new Competition { Id = Guid.NewGuid(), Location = location, Name = "Open Salsa Shines Teams", Category = divOpen.Categories.First(x=&gt;x.Caption=="Salsa Shines Teams"), CompetitionStatus = CompetitionStatus.Created, StartedOn = DateTimeOffset.Parse("2014-11-15 0.572916666666667"), CompletedOn = null, CreatedOn = DateTimeOffset.Now, CompetitorCompetitions = competitorCompetitions, JudgeCompetitions = judgeCompetitions };</v>
      </c>
    </row>
    <row r="6" spans="1:11" x14ac:dyDescent="0.25">
      <c r="A6" s="8">
        <v>0.58333333333333404</v>
      </c>
      <c r="B6" t="str">
        <f t="shared" si="1"/>
        <v>Open Latin Shines Teams</v>
      </c>
      <c r="C6" t="str">
        <f t="shared" si="2"/>
        <v>compOpenLatinShinesTeams</v>
      </c>
      <c r="D6" t="str">
        <f t="shared" si="0"/>
        <v>compOpenLatinShinesTeams,compOpenSalsaShinesTeams,compSemi-ProSolos,compAmateurSolos,compOpenSolos,</v>
      </c>
      <c r="E6">
        <v>5</v>
      </c>
      <c r="F6" t="s">
        <v>15</v>
      </c>
      <c r="G6" t="str">
        <f>LOOKUP(F6,divisions!$A$1:$A$13,divisions!$B$1:$B$13)</f>
        <v>Open</v>
      </c>
      <c r="H6" t="s">
        <v>21</v>
      </c>
      <c r="K6" t="str">
        <f>"var "&amp;C6&amp;" = new Competition { Id = Guid.NewGuid(), Location = location, Name = """&amp;B6&amp;""", " &amp; "Category = "&amp;F6&amp;".Categories.First(x=&gt;x.Caption=="""&amp;H6&amp;"""), CompetitionStatus = CompetitionStatus.Created, StartedOn = DateTimeOffset.Parse(""2014-11-15 "&amp;A6&amp;"""), CompletedOn = null, " &amp; "CreatedOn = DateTimeOffset.Now, CompetitorCompetitions = competitorCompetitions, JudgeCompetitions = judgeCompetitions };"</f>
        <v>var compOpenLatinShinesTeams = new Competition { Id = Guid.NewGuid(), Location = location, Name = "Open Latin Shines Teams", Category = divOpen.Categories.First(x=&gt;x.Caption=="Latin Shines Teams"), CompetitionStatus = CompetitionStatus.Created, StartedOn = DateTimeOffset.Parse("2014-11-15 0.583333333333334"), CompletedOn = null, CreatedOn = DateTimeOffset.Now, CompetitorCompetitions = competitorCompetitions, JudgeCompetitions = judgeCompetitions };</v>
      </c>
    </row>
    <row r="7" spans="1:11" x14ac:dyDescent="0.25">
      <c r="A7" s="8">
        <v>0.59375</v>
      </c>
      <c r="B7" t="str">
        <f t="shared" si="1"/>
        <v>Pro/Am Salsa Couples Male Instructor</v>
      </c>
      <c r="C7" t="str">
        <f t="shared" si="2"/>
        <v>compPro/AmSalsaCouplesMaleInstructor</v>
      </c>
      <c r="D7" t="str">
        <f t="shared" si="0"/>
        <v>compPro/AmSalsaCouplesMaleInstructor,compOpenLatinShinesTeams,compOpenSalsaShinesTeams,compSemi-ProSolos,compAmateurSolos,compOpenSolos,</v>
      </c>
      <c r="E7">
        <v>6</v>
      </c>
      <c r="F7" t="s">
        <v>16</v>
      </c>
      <c r="G7" t="str">
        <f>LOOKUP(F7,divisions!$A$1:$A$13,divisions!$B$1:$B$13)</f>
        <v>Pro/Am</v>
      </c>
      <c r="H7" t="s">
        <v>64</v>
      </c>
      <c r="K7" t="str">
        <f>"var "&amp;C7&amp;" = new Competition { Id = Guid.NewGuid(), Location = location, Name = """&amp;B7&amp;""", " &amp; "Category = "&amp;F7&amp;".Categories.First(x=&gt;x.Caption=="""&amp;H7&amp;"""), CompetitionStatus = CompetitionStatus.Created, StartedOn = DateTimeOffset.Parse(""2014-11-15 "&amp;A7&amp;"""), CompletedOn = null, " &amp; "CreatedOn = DateTimeOffset.Now, CompetitorCompetitions = competitorCompetitions, JudgeCompetitions = judgeCompetitions };"</f>
        <v>var compPro/AmSalsaCouplesMaleInstructor = new Competition { Id = Guid.NewGuid(), Location = location, Name = "Pro/Am Salsa Couples Male Instructor", Category = divProAm.Categories.First(x=&gt;x.Caption=="Salsa Couples Male Instructor"), CompetitionStatus = CompetitionStatus.Created, StartedOn = DateTimeOffset.Parse("2014-11-15 0.59375"), CompletedOn = null, CreatedOn = DateTimeOffset.Now, CompetitorCompetitions = competitorCompetitions, JudgeCompetitions = judgeCompetitions };</v>
      </c>
    </row>
    <row r="8" spans="1:11" x14ac:dyDescent="0.25">
      <c r="A8" s="8">
        <v>0.60416666666666696</v>
      </c>
      <c r="B8" t="str">
        <f t="shared" si="1"/>
        <v>Pro/Am Salsa Couples Female Instructor</v>
      </c>
      <c r="C8" t="str">
        <f t="shared" si="2"/>
        <v>compPro/AmSalsaCouplesFemaleInstructor</v>
      </c>
      <c r="D8" t="str">
        <f t="shared" si="0"/>
        <v>compPro/AmSalsaCouplesFemaleInstructor,compPro/AmSalsaCouplesMaleInstructor,compOpenLatinShinesTeams,compOpenSalsaShinesTeams,compSemi-ProSolos,compAmateurSolos,compOpenSolos,</v>
      </c>
      <c r="E8">
        <v>7</v>
      </c>
      <c r="F8" t="s">
        <v>16</v>
      </c>
      <c r="G8" t="str">
        <f>LOOKUP(F8,divisions!$A$1:$A$13,divisions!$B$1:$B$13)</f>
        <v>Pro/Am</v>
      </c>
      <c r="H8" t="s">
        <v>65</v>
      </c>
      <c r="K8" t="str">
        <f>"var "&amp;C8&amp;" = new Competition { Id = Guid.NewGuid(), Location = location, Name = """&amp;B8&amp;""", " &amp; "Category = "&amp;F8&amp;".Categories.First(x=&gt;x.Caption=="""&amp;H8&amp;"""), CompetitionStatus = CompetitionStatus.Created, StartedOn = DateTimeOffset.Parse(""2014-11-15 "&amp;A8&amp;"""), CompletedOn = null, " &amp; "CreatedOn = DateTimeOffset.Now, CompetitorCompetitions = competitorCompetitions, JudgeCompetitions = judgeCompetitions };"</f>
        <v>var compPro/AmSalsaCouplesFemaleInstructor = new Competition { Id = Guid.NewGuid(), Location = location, Name = "Pro/Am Salsa Couples Female Instructor", Category = divProAm.Categories.First(x=&gt;x.Caption=="Salsa Couples Female Instructor"), CompetitionStatus = CompetitionStatus.Created, StartedOn = DateTimeOffset.Parse("2014-11-15 0.604166666666667"), CompletedOn = null, CreatedOn = DateTimeOffset.Now, CompetitorCompetitions = competitorCompetitions, JudgeCompetitions = judgeCompetitions };</v>
      </c>
    </row>
    <row r="9" spans="1:11" x14ac:dyDescent="0.25">
      <c r="A9" s="8">
        <v>0.61458333333333404</v>
      </c>
      <c r="B9" t="str">
        <f t="shared" si="1"/>
        <v>Amatuer Choreography Salsa Couples</v>
      </c>
      <c r="C9" t="str">
        <f t="shared" si="2"/>
        <v>compAmatuerChoreographySalsaCouples</v>
      </c>
      <c r="D9" t="str">
        <f t="shared" si="0"/>
        <v>compAmatuerChoreographySalsaCouples,compPro/AmSalsaCouplesFemaleInstructor,compPro/AmSalsaCouplesMaleInstructor,compOpenLatinShinesTeams,compOpenSalsaShinesTeams,compSemi-ProSolos,compAmateurSolos,compOpenSolos,</v>
      </c>
      <c r="E9">
        <v>8</v>
      </c>
      <c r="F9" t="s">
        <v>66</v>
      </c>
      <c r="G9" t="str">
        <f>LOOKUP(F9,divisions!$A$1:$A$13,divisions!$B$1:$B$13)</f>
        <v>Amatuer Choreography</v>
      </c>
      <c r="H9" t="s">
        <v>8</v>
      </c>
      <c r="K9" t="str">
        <f>"var "&amp;C9&amp;" = new Competition { Id = Guid.NewGuid(), Location = location, Name = """&amp;B9&amp;""", " &amp; "Category = "&amp;F9&amp;".Categories.First(x=&gt;x.Caption=="""&amp;H9&amp;"""), CompetitionStatus = CompetitionStatus.Created, StartedOn = DateTimeOffset.Parse(""2014-11-15 "&amp;A9&amp;"""), CompletedOn = null, " &amp; "CreatedOn = DateTimeOffset.Now, CompetitorCompetitions = competitorCompetitions, JudgeCompetitions = judgeCompetitions };"</f>
        <v>var compAmatuerChoreographySalsaCouples = new Competition { Id = Guid.NewGuid(), Location = location, Name = "Amatuer Choreography Salsa Couples", Category = divAmatuerChor.Categories.First(x=&gt;x.Caption=="Salsa Couples"), CompetitionStatus = CompetitionStatus.Created, StartedOn = DateTimeOffset.Parse("2014-11-15 0.614583333333334"), CompletedOn = null, CreatedOn = DateTimeOffset.Now, CompetitorCompetitions = competitorCompetitions, JudgeCompetitions = judgeCompetitions };</v>
      </c>
    </row>
    <row r="10" spans="1:11" x14ac:dyDescent="0.25">
      <c r="A10" s="8">
        <v>0.625000000000001</v>
      </c>
      <c r="B10" t="str">
        <f t="shared" si="1"/>
        <v>Semi-Pro Choreography Salsa Couples</v>
      </c>
      <c r="C10" t="str">
        <f t="shared" si="2"/>
        <v>compSemi-ProChoreographySalsaCouples</v>
      </c>
      <c r="D10" t="str">
        <f t="shared" si="0"/>
        <v>compSemi-ProChoreographySalsaCouples,compAmatuerChoreographySalsaCouples,compPro/AmSalsaCouplesFemaleInstructor,compPro/AmSalsaCouplesMaleInstructor,compOpenLatinShinesTeams,compOpenSalsaShinesTeams,compSemi-ProSolos,compAmateurSolos,compOpenSolos,</v>
      </c>
      <c r="E10">
        <v>9</v>
      </c>
      <c r="F10" t="s">
        <v>67</v>
      </c>
      <c r="G10" t="str">
        <f>LOOKUP(F10,divisions!$A$1:$A$13,divisions!$B$1:$B$13)</f>
        <v>Semi-Pro Choreography</v>
      </c>
      <c r="H10" t="s">
        <v>8</v>
      </c>
      <c r="K10" t="str">
        <f>"var "&amp;C10&amp;" = new Competition { Id = Guid.NewGuid(), Location = location, Name = """&amp;B10&amp;""", " &amp; "Category = "&amp;F10&amp;".Categories.First(x=&gt;x.Caption=="""&amp;H10&amp;"""), CompetitionStatus = CompetitionStatus.Created, StartedOn = DateTimeOffset.Parse(""2014-11-15 "&amp;A10&amp;"""), CompletedOn = null, " &amp; "CreatedOn = DateTimeOffset.Now, CompetitorCompetitions = competitorCompetitions, JudgeCompetitions = judgeCompetitions };"</f>
        <v>var compSemi-ProChoreographySalsaCouples = new Competition { Id = Guid.NewGuid(), Location = location, Name = "Semi-Pro Choreography Salsa Couples", Category = divSemiProChor.Categories.First(x=&gt;x.Caption=="Salsa Couples"), CompetitionStatus = CompetitionStatus.Created, StartedOn = DateTimeOffset.Parse("2014-11-15 0.625000000000001"), CompletedOn = null, CreatedOn = DateTimeOffset.Now, CompetitorCompetitions = competitorCompetitions, JudgeCompetitions = judgeCompetitions };</v>
      </c>
    </row>
    <row r="11" spans="1:11" x14ac:dyDescent="0.25">
      <c r="A11" s="8">
        <v>0.63541666666666696</v>
      </c>
      <c r="B11" t="str">
        <f t="shared" si="1"/>
        <v>Professional Choreography Salsa Couples</v>
      </c>
      <c r="C11" t="str">
        <f t="shared" si="2"/>
        <v>compProfessionalChoreographySalsaCouples</v>
      </c>
      <c r="D11" t="str">
        <f t="shared" si="0"/>
        <v>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11">
        <v>10</v>
      </c>
      <c r="F11" t="s">
        <v>68</v>
      </c>
      <c r="G11" t="str">
        <f>LOOKUP(F11,divisions!$A$1:$A$13,divisions!$B$1:$B$13)</f>
        <v>Professional Choreography</v>
      </c>
      <c r="H11" t="s">
        <v>8</v>
      </c>
      <c r="K11" t="str">
        <f>"var "&amp;C11&amp;" = new Competition { Id = Guid.NewGuid(), Location = location, Name = """&amp;B11&amp;""", " &amp; "Category = "&amp;F11&amp;".Categories.First(x=&gt;x.Caption=="""&amp;H11&amp;"""), CompetitionStatus = CompetitionStatus.Created, StartedOn = DateTimeOffset.Parse(""2014-11-15 "&amp;A11&amp;"""), CompletedOn = null, " &amp; "CreatedOn = DateTimeOffset.Now, CompetitorCompetitions = competitorCompetitions, JudgeCompetitions = judgeCompetitions };"</f>
        <v>var compProfessionalChoreographySalsaCouples = new Competition { Id = Guid.NewGuid(), Location = location, Name = "Professional Choreography Salsa Couples", Category = divProfChor.Categories.First(x=&gt;x.Caption=="Salsa Couples"), CompetitionStatus = CompetitionStatus.Created, StartedOn = DateTimeOffset.Parse("2014-11-15 0.635416666666667"), CompletedOn = null, CreatedOn = DateTimeOffset.Now, CompetitorCompetitions = competitorCompetitions, JudgeCompetitions = judgeCompetitions };</v>
      </c>
    </row>
    <row r="12" spans="1:11" x14ac:dyDescent="0.25">
      <c r="A12" s="8">
        <v>0.64583333333333404</v>
      </c>
      <c r="B12" t="str">
        <f t="shared" si="1"/>
        <v>Amateur Improvisation Salsa Couples</v>
      </c>
      <c r="C12" t="str">
        <f t="shared" si="2"/>
        <v>compAmateurImprovisationSalsaCouples</v>
      </c>
      <c r="D12" t="str">
        <f t="shared" si="0"/>
        <v>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12">
        <v>11</v>
      </c>
      <c r="F12" t="s">
        <v>69</v>
      </c>
      <c r="G12" t="str">
        <f>LOOKUP(F12,divisions!$A$1:$A$13,divisions!$B$1:$B$13)</f>
        <v>Amateur Improvisation</v>
      </c>
      <c r="H12" t="s">
        <v>8</v>
      </c>
      <c r="K12" t="str">
        <f>"var "&amp;C12&amp;" = new Competition { Id = Guid.NewGuid(), Location = location, Name = """&amp;B12&amp;""", " &amp; "Category = "&amp;F12&amp;".Categories.First(x=&gt;x.Caption=="""&amp;H12&amp;"""), CompetitionStatus = CompetitionStatus.Created, StartedOn = DateTimeOffset.Parse(""2014-11-15 "&amp;A12&amp;"""), CompletedOn = null, " &amp; "CreatedOn = DateTimeOffset.Now, CompetitorCompetitions = competitorCompetitions, JudgeCompetitions = judgeCompetitions };"</f>
        <v>var compAmateurImprovisationSalsaCouples = new Competition { Id = Guid.NewGuid(), Location = location, Name = "Amateur Improvisation Salsa Couples", Category = divAmatuerImprov.Categories.First(x=&gt;x.Caption=="Salsa Couples"), CompetitionStatus = CompetitionStatus.Created, StartedOn = DateTimeOffset.Parse("2014-11-15 0.645833333333334"), CompletedOn = null, CreatedOn = DateTimeOffset.Now, CompetitorCompetitions = competitorCompetitions, JudgeCompetitions = judgeCompetitions };</v>
      </c>
    </row>
    <row r="13" spans="1:11" x14ac:dyDescent="0.25">
      <c r="A13" s="8">
        <v>0.656250000000001</v>
      </c>
      <c r="B13" t="str">
        <f t="shared" si="1"/>
        <v>Semi-Pro Improvisation Salsa Couples</v>
      </c>
      <c r="C13" t="str">
        <f t="shared" si="2"/>
        <v>compSemi-ProImprovisationSalsaCouples</v>
      </c>
      <c r="D13" t="str">
        <f t="shared" si="0"/>
        <v>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13">
        <v>12</v>
      </c>
      <c r="F13" t="s">
        <v>70</v>
      </c>
      <c r="G13" t="str">
        <f>LOOKUP(F13,divisions!$A$1:$A$13,divisions!$B$1:$B$13)</f>
        <v>Semi-Pro Improvisation</v>
      </c>
      <c r="H13" t="s">
        <v>8</v>
      </c>
      <c r="K13" t="str">
        <f>"var "&amp;C13&amp;" = new Competition { Id = Guid.NewGuid(), Location = location, Name = """&amp;B13&amp;""", " &amp; "Category = "&amp;F13&amp;".Categories.First(x=&gt;x.Caption=="""&amp;H13&amp;"""), CompetitionStatus = CompetitionStatus.Created, StartedOn = DateTimeOffset.Parse(""2014-11-15 "&amp;A13&amp;"""), CompletedOn = null, " &amp; "CreatedOn = DateTimeOffset.Now, CompetitorCompetitions = competitorCompetitions, JudgeCompetitions = judgeCompetitions };"</f>
        <v>var compSemi-ProImprovisationSalsaCouples = new Competition { Id = Guid.NewGuid(), Location = location, Name = "Semi-Pro Improvisation Salsa Couples", Category = divSemiProImprov.Categories.First(x=&gt;x.Caption=="Salsa Couples"), CompetitionStatus = CompetitionStatus.Created, StartedOn = DateTimeOffset.Parse("2014-11-15 0.656250000000001"), CompletedOn = null, CreatedOn = DateTimeOffset.Now, CompetitorCompetitions = competitorCompetitions, JudgeCompetitions = judgeCompetitions };</v>
      </c>
    </row>
    <row r="14" spans="1:11" x14ac:dyDescent="0.25">
      <c r="A14" s="8">
        <v>0.66666666666666796</v>
      </c>
      <c r="B14" t="str">
        <f t="shared" si="1"/>
        <v>Professional Improvisation Salsa Couples</v>
      </c>
      <c r="C14" t="str">
        <f t="shared" si="2"/>
        <v>compProfessionalImprovisationSalsaCouples</v>
      </c>
      <c r="D14" t="str">
        <f t="shared" si="0"/>
        <v>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14">
        <v>13</v>
      </c>
      <c r="F14" t="s">
        <v>71</v>
      </c>
      <c r="G14" t="str">
        <f>LOOKUP(F14,divisions!$A$1:$A$13,divisions!$B$1:$B$13)</f>
        <v>Professional Improvisation</v>
      </c>
      <c r="H14" t="s">
        <v>8</v>
      </c>
      <c r="K14" t="str">
        <f>"var "&amp;C14&amp;" = new Competition { Id = Guid.NewGuid(), Location = location, Name = """&amp;B14&amp;""", " &amp; "Category = "&amp;F14&amp;".Categories.First(x=&gt;x.Caption=="""&amp;H14&amp;"""), CompetitionStatus = CompetitionStatus.Created, StartedOn = DateTimeOffset.Parse(""2014-11-15 "&amp;A14&amp;"""), CompletedOn = null, " &amp; "CreatedOn = DateTimeOffset.Now, CompetitorCompetitions = competitorCompetitions, JudgeCompetitions = judgeCompetitions };"</f>
        <v>var compProfessionalImprovisationSalsaCouples = new Competition { Id = Guid.NewGuid(), Location = location, Name = "Professional Improvisation Salsa Couples", Category = divProfImProv.Categories.First(x=&gt;x.Caption=="Salsa Couples"), CompetitionStatus = CompetitionStatus.Created, StartedOn = DateTimeOffset.Parse("2014-11-15 0.666666666666668"), CompletedOn = null, CreatedOn = DateTimeOffset.Now, CompetitorCompetitions = competitorCompetitions, JudgeCompetitions = judgeCompetitions };</v>
      </c>
    </row>
    <row r="15" spans="1:11" x14ac:dyDescent="0.25">
      <c r="A15" s="8">
        <v>0.67708333333333504</v>
      </c>
      <c r="B15" t="str">
        <f t="shared" si="1"/>
        <v>Pro/Am Latin Couples</v>
      </c>
      <c r="C15" t="str">
        <f t="shared" si="2"/>
        <v>compPro/AmLatinCouples</v>
      </c>
      <c r="D15" t="str">
        <f t="shared" si="0"/>
        <v>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15">
        <v>14</v>
      </c>
      <c r="F15" t="s">
        <v>16</v>
      </c>
      <c r="G15" t="str">
        <f>LOOKUP(F15,divisions!$A$1:$A$13,divisions!$B$1:$B$13)</f>
        <v>Pro/Am</v>
      </c>
      <c r="H15" t="s">
        <v>181</v>
      </c>
      <c r="K15" t="str">
        <f>"var "&amp;C15&amp;" = new Competition { Id = Guid.NewGuid(), Location = location, Name = """&amp;B15&amp;""", " &amp; "Category = "&amp;F15&amp;".Categories.First(x=&gt;x.Caption=="""&amp;H15&amp;"""), CompetitionStatus = CompetitionStatus.Created, StartedOn = DateTimeOffset.Parse(""2014-11-15 "&amp;A15&amp;"""), CompletedOn = null, " &amp; "CreatedOn = DateTimeOffset.Now, CompetitorCompetitions = competitorCompetitions, JudgeCompetitions = judgeCompetitions };"</f>
        <v>var compPro/AmLatinCouples = new Competition { Id = Guid.NewGuid(), Location = location, Name = "Pro/Am Latin Couples", Category = divProAm.Categories.First(x=&gt;x.Caption=="Latin Couples"),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</row>
    <row r="16" spans="1:11" x14ac:dyDescent="0.25">
      <c r="A16" s="8">
        <v>0.687500000000001</v>
      </c>
      <c r="B16" t="str">
        <f t="shared" si="1"/>
        <v>Amatuer Choreography Bachata Couples</v>
      </c>
      <c r="C16" t="str">
        <f t="shared" si="2"/>
        <v>compAmatuerChoreographyBachataCouples</v>
      </c>
      <c r="D16" t="str">
        <f t="shared" si="0"/>
        <v>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16">
        <v>16</v>
      </c>
      <c r="F16" t="s">
        <v>66</v>
      </c>
      <c r="G16" t="str">
        <f>LOOKUP(F16,divisions!$A$1:$A$13,divisions!$B$1:$B$13)</f>
        <v>Amatuer Choreography</v>
      </c>
      <c r="H16" t="s">
        <v>18</v>
      </c>
      <c r="K16" t="str">
        <f>"var "&amp;C16&amp;" = new Competition { Id = Guid.NewGuid(), Location = location, Name = """&amp;B16&amp;""", " &amp; "Category = "&amp;F16&amp;".Categories.First(x=&gt;x.Caption=="""&amp;H16&amp;"""), CompetitionStatus = CompetitionStatus.Created, StartedOn = DateTimeOffset.Parse(""2014-11-15 "&amp;A16&amp;"""), CompletedOn = null, " &amp; "CreatedOn = DateTimeOffset.Now, CompetitorCompetitions = competitorCompetitions, JudgeCompetitions = judgeCompetitions };"</f>
        <v>var compAmatuerChoreographyBachataCouples = new Competition { Id = Guid.NewGuid(), Location = location, Name = "Amatuer Choreography Bachata Couples", Category = divAmatuerChor.Categories.First(x=&gt;x.Caption=="Bachata Couples"), CompetitionStatus = CompetitionStatus.Created, StartedOn = DateTimeOffset.Parse("2014-11-15 0.687500000000001"), CompletedOn = null, CreatedOn = DateTimeOffset.Now, CompetitorCompetitions = competitorCompetitions, JudgeCompetitions = judgeCompetitions };</v>
      </c>
    </row>
    <row r="17" spans="1:11" x14ac:dyDescent="0.25">
      <c r="A17" s="8">
        <v>0.69791666666666796</v>
      </c>
      <c r="B17" t="str">
        <f t="shared" si="1"/>
        <v>Semi-Pro Choreography Bachata Couples</v>
      </c>
      <c r="C17" t="str">
        <f t="shared" si="2"/>
        <v>compSemi-ProChoreographyBachataCouples</v>
      </c>
      <c r="D17" t="str">
        <f t="shared" si="0"/>
        <v>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17">
        <v>17</v>
      </c>
      <c r="F17" t="s">
        <v>67</v>
      </c>
      <c r="G17" t="str">
        <f>LOOKUP(F17,divisions!$A$1:$A$13,divisions!$B$1:$B$13)</f>
        <v>Semi-Pro Choreography</v>
      </c>
      <c r="H17" t="s">
        <v>18</v>
      </c>
      <c r="K17" t="str">
        <f>"var "&amp;C17&amp;" = new Competition { Id = Guid.NewGuid(), Location = location, Name = """&amp;B17&amp;""", " &amp; "Category = "&amp;F17&amp;".Categories.First(x=&gt;x.Caption=="""&amp;H17&amp;"""), CompetitionStatus = CompetitionStatus.Created, StartedOn = DateTimeOffset.Parse(""2014-11-15 "&amp;A17&amp;"""), CompletedOn = null, " &amp; "CreatedOn = DateTimeOffset.Now, CompetitorCompetitions = competitorCompetitions, JudgeCompetitions = judgeCompetitions };"</f>
        <v>var compSemi-ProChoreographyBachataCouples = new Competition { Id = Guid.NewGuid(), Location = location, Name = "Semi-Pro Choreography Bachata Couples", Category = divSemiProChor.Categories.First(x=&gt;x.Caption=="Bachata Couples"), CompetitionStatus = CompetitionStatus.Created, StartedOn = DateTimeOffset.Parse("2014-11-15 0.697916666666668"), CompletedOn = null, CreatedOn = DateTimeOffset.Now, CompetitorCompetitions = competitorCompetitions, JudgeCompetitions = judgeCompetitions };</v>
      </c>
    </row>
    <row r="18" spans="1:11" x14ac:dyDescent="0.25">
      <c r="A18" s="8">
        <v>0.70833333333333504</v>
      </c>
      <c r="B18" t="str">
        <f t="shared" si="1"/>
        <v>Professional Choreography Bachata Couples</v>
      </c>
      <c r="C18" t="str">
        <f t="shared" si="2"/>
        <v>compProfessionalChoreographyBachataCouples</v>
      </c>
      <c r="D18" t="str">
        <f t="shared" si="0"/>
        <v>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18">
        <v>18</v>
      </c>
      <c r="F18" t="s">
        <v>68</v>
      </c>
      <c r="G18" t="str">
        <f>LOOKUP(F18,divisions!$A$1:$A$13,divisions!$B$1:$B$13)</f>
        <v>Professional Choreography</v>
      </c>
      <c r="H18" t="s">
        <v>18</v>
      </c>
      <c r="K18" t="str">
        <f>"var "&amp;C18&amp;" = new Competition { Id = Guid.NewGuid(), Location = location, Name = """&amp;B18&amp;""", " &amp; "Category = "&amp;F18&amp;".Categories.First(x=&gt;x.Caption=="""&amp;H18&amp;"""), CompetitionStatus = CompetitionStatus.Created, StartedOn = DateTimeOffset.Parse(""2014-11-15 "&amp;A18&amp;"""), CompletedOn = null, " &amp; "CreatedOn = DateTimeOffset.Now, CompetitorCompetitions = competitorCompetitions, JudgeCompetitions = judgeCompetitions };"</f>
        <v>var compProfessionalChoreographyBachataCouples = new Competition { Id = Guid.NewGuid(), Location = location, Name = "Professional Choreography Bachata Couples", Category = divProfChor.Categories.First(x=&gt;x.Caption=="Bachata Couples"), CompetitionStatus = CompetitionStatus.Created, StartedOn = DateTimeOffset.Parse("2014-11-15 0.708333333333335"), CompletedOn = null, CreatedOn = DateTimeOffset.Now, CompetitorCompetitions = competitorCompetitions, JudgeCompetitions = judgeCompetitions };</v>
      </c>
    </row>
    <row r="19" spans="1:11" x14ac:dyDescent="0.25">
      <c r="A19" s="8">
        <v>0.718750000000002</v>
      </c>
      <c r="B19" t="str">
        <f t="shared" si="1"/>
        <v>Amateur Improvisation Bachata Couples</v>
      </c>
      <c r="C19" t="str">
        <f t="shared" si="2"/>
        <v>compAmateurImprovisationBachataCouples</v>
      </c>
      <c r="D19" t="str">
        <f t="shared" si="0"/>
        <v>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19">
        <v>19</v>
      </c>
      <c r="F19" t="s">
        <v>69</v>
      </c>
      <c r="G19" t="str">
        <f>LOOKUP(F19,divisions!$A$1:$A$13,divisions!$B$1:$B$13)</f>
        <v>Amateur Improvisation</v>
      </c>
      <c r="H19" t="s">
        <v>18</v>
      </c>
      <c r="K19" t="str">
        <f>"var "&amp;C19&amp;" = new Competition { Id = Guid.NewGuid(), Location = location, Name = """&amp;B19&amp;""", " &amp; "Category = "&amp;F19&amp;".Categories.First(x=&gt;x.Caption=="""&amp;H19&amp;"""), CompetitionStatus = CompetitionStatus.Created, StartedOn = DateTimeOffset.Parse(""2014-11-15 "&amp;A19&amp;"""), CompletedOn = null, " &amp; "CreatedOn = DateTimeOffset.Now, CompetitorCompetitions = competitorCompetitions, JudgeCompetitions = judgeCompetitions };"</f>
        <v>var compAmateurImprovisationBachataCouples = new Competition { Id = Guid.NewGuid(), Location = location, Name = "Amateur Improvisation Bachata Couples", Category = divAmatuerImprov.Categories.First(x=&gt;x.Caption=="Bachata Couples"), CompetitionStatus = CompetitionStatus.Created, StartedOn = DateTimeOffset.Parse("2014-11-15 0.718750000000002"), CompletedOn = null, CreatedOn = DateTimeOffset.Now, CompetitorCompetitions = competitorCompetitions, JudgeCompetitions = judgeCompetitions };</v>
      </c>
    </row>
    <row r="20" spans="1:11" x14ac:dyDescent="0.25">
      <c r="A20" s="8">
        <v>0.72916666666666796</v>
      </c>
      <c r="B20" t="str">
        <f t="shared" si="1"/>
        <v>Semi-Pro Improvisation Bachata Couples</v>
      </c>
      <c r="C20" t="str">
        <f t="shared" si="2"/>
        <v>compSemi-ProImprovisationBachataCouples</v>
      </c>
      <c r="D20" t="str">
        <f t="shared" si="0"/>
        <v>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20">
        <v>20</v>
      </c>
      <c r="F20" t="s">
        <v>70</v>
      </c>
      <c r="G20" t="str">
        <f>LOOKUP(F20,divisions!$A$1:$A$13,divisions!$B$1:$B$13)</f>
        <v>Semi-Pro Improvisation</v>
      </c>
      <c r="H20" t="s">
        <v>18</v>
      </c>
      <c r="K20" t="str">
        <f>"var "&amp;C20&amp;" = new Competition { Id = Guid.NewGuid(), Location = location, Name = """&amp;B20&amp;""", " &amp; "Category = "&amp;F20&amp;".Categories.First(x=&gt;x.Caption=="""&amp;H20&amp;"""), CompetitionStatus = CompetitionStatus.Created, StartedOn = DateTimeOffset.Parse(""2014-11-15 "&amp;A20&amp;"""), CompletedOn = null, " &amp; "CreatedOn = DateTimeOffset.Now, CompetitorCompetitions = competitorCompetitions, JudgeCompetitions = judgeCompetitions };"</f>
        <v>var compSemi-ProImprovisationBachataCouples = new Competition { Id = Guid.NewGuid(), Location = location, Name = "Semi-Pro Improvisation Bachata Couples", Category = divSemiProImprov.Categories.First(x=&gt;x.Caption=="Bachata Couples"), CompetitionStatus = CompetitionStatus.Created, StartedOn = DateTimeOffset.Parse("2014-11-15 0.729166666666668"), CompletedOn = null, CreatedOn = DateTimeOffset.Now, CompetitorCompetitions = competitorCompetitions, JudgeCompetitions = judgeCompetitions };</v>
      </c>
    </row>
    <row r="21" spans="1:11" ht="14.25" customHeight="1" x14ac:dyDescent="0.25">
      <c r="A21" s="8">
        <v>0.73958333333333504</v>
      </c>
      <c r="B21" t="str">
        <f t="shared" si="1"/>
        <v>Professional Improvisation Bachata Couples</v>
      </c>
      <c r="C21" t="str">
        <f t="shared" si="2"/>
        <v>compProfessionalImprovisationBachataCouples</v>
      </c>
      <c r="D21" t="str">
        <f t="shared" si="0"/>
        <v>compProfessionalImprovisationBachataCouples,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21">
        <v>21</v>
      </c>
      <c r="F21" t="s">
        <v>71</v>
      </c>
      <c r="G21" t="str">
        <f>LOOKUP(F21,divisions!$A$1:$A$13,divisions!$B$1:$B$13)</f>
        <v>Professional Improvisation</v>
      </c>
      <c r="H21" t="s">
        <v>18</v>
      </c>
      <c r="K21" t="str">
        <f>"var "&amp;C21&amp;" = new Competition { Id = Guid.NewGuid(), Location = location, Name = """&amp;B21&amp;""", " &amp; "Category = "&amp;F21&amp;".Categories.First(x=&gt;x.Caption=="""&amp;H21&amp;"""), CompetitionStatus = CompetitionStatus.Created, StartedOn = DateTimeOffset.Parse(""2014-11-15 "&amp;A21&amp;"""), CompletedOn = null, " &amp; "CreatedOn = DateTimeOffset.Now, CompetitorCompetitions = competitorCompetitions, JudgeCompetitions = judgeCompetitions };"</f>
        <v>var compProfessionalImprovisationBachataCouples = new Competition { Id = Guid.NewGuid(), Location = location, Name = "Professional Improvisation Bachata Couples", Category = divProfImProv.Categories.First(x=&gt;x.Caption=="Bachata Couples"), CompetitionStatus = CompetitionStatus.Created, StartedOn = DateTimeOffset.Parse("2014-11-15 0.739583333333335"), CompletedOn = null, CreatedOn = DateTimeOffset.Now, CompetitorCompetitions = competitorCompetitions, JudgeCompetitions = judgeCompetitions };</v>
      </c>
    </row>
    <row r="22" spans="1:11" ht="14.25" customHeight="1" x14ac:dyDescent="0.25">
      <c r="A22" s="8">
        <v>0.750000000000002</v>
      </c>
      <c r="B22" t="str">
        <f t="shared" ref="B22:B26" si="3">G22 &amp; " " &amp; H22</f>
        <v>Amatuer Choreography Zouk Couples</v>
      </c>
      <c r="C22" t="str">
        <f t="shared" ref="C22:C26" si="4">"comp" &amp;SUBSTITUTE(SUBSTITUTE(B22," ",""),"–","")</f>
        <v>compAmatuerChoreographyZoukCouples</v>
      </c>
      <c r="D22" t="str">
        <f t="shared" ref="D22:D27" si="5">C22 &amp; "," &amp;D21</f>
        <v>compAmatuerChoreographyZoukCouples,compProfessionalImprovisationBachataCouples,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22">
        <v>22</v>
      </c>
      <c r="F22" t="s">
        <v>66</v>
      </c>
      <c r="G22" t="str">
        <f>LOOKUP(F22,divisions!$A$1:$A$13,divisions!$B$1:$B$13)</f>
        <v>Amatuer Choreography</v>
      </c>
      <c r="H22" t="s">
        <v>38</v>
      </c>
      <c r="K22" t="str">
        <f t="shared" ref="K22:K26" si="6">"var "&amp;C22&amp;" = new Competition { Id = Guid.NewGuid(), Location = location, Name = """&amp;B22&amp;""", " &amp; "Category = "&amp;F22&amp;".Categories.First(x=&gt;x.Caption=="""&amp;H22&amp;"""), CompetitionStatus = CompetitionStatus.Created, StartedOn = DateTimeOffset.Parse(""2014-11-15 "&amp;A22&amp;"""), CompletedOn = null, " &amp; "CreatedOn = DateTimeOffset.Now, CompetitorCompetitions = competitorCompetitions, JudgeCompetitions = judgeCompetitions };"</f>
        <v>var compAmatuerChoreographyZoukCouples = new Competition { Id = Guid.NewGuid(), Location = location, Name = "Amatuer Choreography Zouk Couples", Category = divAmatuerChor.Categories.First(x=&gt;x.Caption=="Zouk Couples"), CompetitionStatus = CompetitionStatus.Created, StartedOn = DateTimeOffset.Parse("2014-11-15 0.750000000000002"), CompletedOn = null, CreatedOn = DateTimeOffset.Now, CompetitorCompetitions = competitorCompetitions, JudgeCompetitions = judgeCompetitions };</v>
      </c>
    </row>
    <row r="23" spans="1:11" ht="14.25" customHeight="1" x14ac:dyDescent="0.25">
      <c r="A23" s="8">
        <v>0.76041666666666896</v>
      </c>
      <c r="B23" t="str">
        <f t="shared" si="3"/>
        <v>Semi-Pro Choreography Zouk Couples</v>
      </c>
      <c r="C23" t="str">
        <f t="shared" si="4"/>
        <v>compSemi-ProChoreographyZoukCouples</v>
      </c>
      <c r="D23" t="str">
        <f t="shared" si="5"/>
        <v>compSemi-ProChoreographyZoukCouples,compAmatuerChoreographyZoukCouples,compProfessionalImprovisationBachataCouples,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23">
        <v>23</v>
      </c>
      <c r="F23" t="s">
        <v>67</v>
      </c>
      <c r="G23" t="str">
        <f>LOOKUP(F23,divisions!$A$1:$A$13,divisions!$B$1:$B$13)</f>
        <v>Semi-Pro Choreography</v>
      </c>
      <c r="H23" t="s">
        <v>38</v>
      </c>
      <c r="K23" t="str">
        <f t="shared" si="6"/>
        <v>var compSemi-ProChoreographyZoukCouples = new Competition { Id = Guid.NewGuid(), Location = location, Name = "Semi-Pro Choreography Zouk Couples", Category = divSemiProChor.Categories.First(x=&gt;x.Caption=="Zouk Couples"), CompetitionStatus = CompetitionStatus.Created, StartedOn = DateTimeOffset.Parse("2014-11-15 0.760416666666669"), CompletedOn = null, CreatedOn = DateTimeOffset.Now, CompetitorCompetitions = competitorCompetitions, JudgeCompetitions = judgeCompetitions };</v>
      </c>
    </row>
    <row r="24" spans="1:11" ht="14.25" customHeight="1" x14ac:dyDescent="0.25">
      <c r="A24" s="8">
        <v>0.77083333333333504</v>
      </c>
      <c r="B24" t="str">
        <f t="shared" si="3"/>
        <v>Professional Choreography Zouk Couples</v>
      </c>
      <c r="C24" t="str">
        <f t="shared" si="4"/>
        <v>compProfessionalChoreographyZoukCouples</v>
      </c>
      <c r="D24" t="str">
        <f t="shared" si="5"/>
        <v>compProfessionalChoreographyZoukCouples,compSemi-ProChoreographyZoukCouples,compAmatuerChoreographyZoukCouples,compProfessionalImprovisationBachataCouples,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24">
        <v>24</v>
      </c>
      <c r="F24" t="s">
        <v>68</v>
      </c>
      <c r="G24" t="str">
        <f>LOOKUP(F24,divisions!$A$1:$A$13,divisions!$B$1:$B$13)</f>
        <v>Professional Choreography</v>
      </c>
      <c r="H24" t="s">
        <v>38</v>
      </c>
      <c r="K24" t="str">
        <f t="shared" si="6"/>
        <v>var compProfessionalChoreographyZoukCouples = new Competition { Id = Guid.NewGuid(), Location = location, Name = "Professional Choreography Zouk Couples", Category = divProfChor.Categories.First(x=&gt;x.Caption=="Zouk Couples"), CompetitionStatus = CompetitionStatus.Created, StartedOn = DateTimeOffset.Parse("2014-11-15 0.770833333333335"), CompletedOn = null, CreatedOn = DateTimeOffset.Now, CompetitorCompetitions = competitorCompetitions, JudgeCompetitions = judgeCompetitions };</v>
      </c>
    </row>
    <row r="25" spans="1:11" ht="14.25" customHeight="1" x14ac:dyDescent="0.25">
      <c r="A25" s="8">
        <v>0.781250000000002</v>
      </c>
      <c r="B25" t="str">
        <f t="shared" si="3"/>
        <v>Amateur Improvisation Zouk Couples</v>
      </c>
      <c r="C25" t="str">
        <f t="shared" si="4"/>
        <v>compAmateurImprovisationZoukCouples</v>
      </c>
      <c r="D25" t="str">
        <f t="shared" si="5"/>
        <v>compAmateurImprovisationZoukCouples,compProfessionalChoreographyZoukCouples,compSemi-ProChoreographyZoukCouples,compAmatuerChoreographyZoukCouples,compProfessionalImprovisationBachataCouples,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25">
        <v>25</v>
      </c>
      <c r="F25" t="s">
        <v>69</v>
      </c>
      <c r="G25" t="str">
        <f>LOOKUP(F25,divisions!$A$1:$A$13,divisions!$B$1:$B$13)</f>
        <v>Amateur Improvisation</v>
      </c>
      <c r="H25" t="s">
        <v>38</v>
      </c>
      <c r="K25" t="str">
        <f t="shared" si="6"/>
        <v>var compAmateurImprovisationZoukCouples = new Competition { Id = Guid.NewGuid(), Location = location, Name = "Amateur Improvisation Zouk Couples", Category = divAmatuerImprov.Categories.First(x=&gt;x.Caption=="Zouk Couples"), CompetitionStatus = CompetitionStatus.Created, StartedOn = DateTimeOffset.Parse("2014-11-15 0.781250000000002"), CompletedOn = null, CreatedOn = DateTimeOffset.Now, CompetitorCompetitions = competitorCompetitions, JudgeCompetitions = judgeCompetitions };</v>
      </c>
    </row>
    <row r="26" spans="1:11" ht="14.25" customHeight="1" x14ac:dyDescent="0.25">
      <c r="A26" s="8">
        <v>0.79166666666666896</v>
      </c>
      <c r="B26" t="str">
        <f t="shared" si="3"/>
        <v>Semi-Pro Improvisation Zouk Couples</v>
      </c>
      <c r="C26" t="str">
        <f t="shared" si="4"/>
        <v>compSemi-ProImprovisationZoukCouples</v>
      </c>
      <c r="D26" t="str">
        <f t="shared" si="5"/>
        <v>compSemi-ProImprovisationZoukCouples,compAmateurImprovisationZoukCouples,compProfessionalChoreographyZoukCouples,compSemi-ProChoreographyZoukCouples,compAmatuerChoreographyZoukCouples,compProfessionalImprovisationBachataCouples,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26">
        <v>26</v>
      </c>
      <c r="F26" t="s">
        <v>70</v>
      </c>
      <c r="G26" t="str">
        <f>LOOKUP(F26,divisions!$A$1:$A$13,divisions!$B$1:$B$13)</f>
        <v>Semi-Pro Improvisation</v>
      </c>
      <c r="H26" t="s">
        <v>38</v>
      </c>
      <c r="K26" t="str">
        <f t="shared" si="6"/>
        <v>var compSemi-ProImprovisationZoukCouples = new Competition { Id = Guid.NewGuid(), Location = location, Name = "Semi-Pro Improvisation Zouk Couples", Category = divSemiProImprov.Categories.First(x=&gt;x.Caption=="Zouk Couples"), CompetitionStatus = CompetitionStatus.Created, StartedOn = DateTimeOffset.Parse("2014-11-15 0.791666666666669"), CompletedOn = null, CreatedOn = DateTimeOffset.Now, CompetitorCompetitions = competitorCompetitions, JudgeCompetitions = judgeCompetitions };</v>
      </c>
    </row>
    <row r="27" spans="1:11" x14ac:dyDescent="0.25">
      <c r="A27" s="8">
        <v>0.80208333333333603</v>
      </c>
      <c r="B27" t="str">
        <f t="shared" si="1"/>
        <v>Professional Improvisation Zouk Couples</v>
      </c>
      <c r="C27" t="str">
        <f t="shared" si="2"/>
        <v>compProfessionalImprovisationZoukCouples</v>
      </c>
      <c r="D27" t="str">
        <f t="shared" si="5"/>
        <v>compProfessionalImprovisationZoukCouples,compSemi-ProImprovisationZoukCouples,compAmateurImprovisationZoukCouples,compProfessionalChoreographyZoukCouples,compSemi-ProChoreographyZoukCouples,compAmatuerChoreographyZoukCouples,compProfessionalImprovisationBachataCouples,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27">
        <v>22</v>
      </c>
      <c r="F27" t="s">
        <v>71</v>
      </c>
      <c r="G27" t="str">
        <f>LOOKUP(F27,divisions!$A$1:$A$13,divisions!$B$1:$B$13)</f>
        <v>Professional Improvisation</v>
      </c>
      <c r="H27" t="s">
        <v>38</v>
      </c>
      <c r="K27" t="str">
        <f>"var "&amp;C27&amp;" = new Competition { Id = Guid.NewGuid(), Location = location, Name = """&amp;B27&amp;""", " &amp; "Category = "&amp;F27&amp;".Categories.First(x=&gt;x.Caption=="""&amp;H27&amp;"""), CompetitionStatus = CompetitionStatus.Created, StartedOn = DateTimeOffset.Parse(""2014-11-15 "&amp;A27&amp;"""), CompletedOn = null, " &amp; "CreatedOn = DateTimeOffset.Now, CompetitorCompetitions = competitorCompetitions, JudgeCompetitions = judgeCompetitions };"</f>
        <v>var compProfessionalImprovisationZoukCouples = new Competition { Id = Guid.NewGuid(), Location = location, Name = "Professional Improvisation Zouk Couples", Category = divProfImProv.Categories.First(x=&gt;x.Caption=="Zouk Couples"), CompetitionStatus = CompetitionStatus.Created, StartedOn = DateTimeOffset.Parse("2014-11-15 0.802083333333336"), CompletedOn = null, CreatedOn = DateTimeOffset.Now, CompetitorCompetitions = competitorCompetitions, JudgeCompetitions = judgeCompetitions };</v>
      </c>
    </row>
    <row r="28" spans="1:11" x14ac:dyDescent="0.25">
      <c r="A28" s="8">
        <v>0.812500000000002</v>
      </c>
      <c r="B28" t="str">
        <f t="shared" si="1"/>
        <v>Open Salsa Teams</v>
      </c>
      <c r="C28" t="str">
        <f t="shared" si="2"/>
        <v>compOpenSalsaTeams</v>
      </c>
      <c r="D28" t="str">
        <f>C28 &amp; "," &amp;D27</f>
        <v>compOpenSalsaTeams,compProfessionalImprovisationZoukCouples,compSemi-ProImprovisationZoukCouples,compAmateurImprovisationZoukCouples,compProfessionalChoreographyZoukCouples,compSemi-ProChoreographyZoukCouples,compAmatuerChoreographyZoukCouples,compProfessionalImprovisationBachataCouples,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</v>
      </c>
      <c r="E28">
        <v>26</v>
      </c>
      <c r="F28" t="s">
        <v>15</v>
      </c>
      <c r="G28" t="str">
        <f>LOOKUP(F28,divisions!$A$1:$A$13,divisions!$B$1:$B$13)</f>
        <v>Open</v>
      </c>
      <c r="H28" t="s">
        <v>29</v>
      </c>
      <c r="K28" t="str">
        <f>"var "&amp;C28&amp;" = new Competition { Id = Guid.NewGuid(), Location = location, Name = """&amp;B28&amp;""", " &amp; "Category = "&amp;F28&amp;".Categories.First(x=&gt;x.Caption=="""&amp;H28&amp;"""), CompetitionStatus = CompetitionStatus.Created, StartedOn = DateTimeOffset.Parse(""2014-11-15 "&amp;A28&amp;"""), CompletedOn = null, " &amp; "CreatedOn = DateTimeOffset.Now, CompetitorCompetitions = competitorCompetitions, JudgeCompetitions = judgeCompetitions };"</f>
        <v>var compOpenSalsaTeams = new Competition { Id = Guid.NewGuid(), Location = location, Name = "Open Salsa Teams", Category = divOpen.Categories.First(x=&gt;x.Caption=="Salsa Teams"), CompetitionStatus = CompetitionStatus.Created, StartedOn = DateTimeOffset.Parse("2014-11-15 0.812500000000002"), CompletedOn = null, CreatedOn = DateTimeOffset.Now, CompetitorCompetitions = competitorCompetitions, JudgeCompetitions = judgeCompetitions };</v>
      </c>
    </row>
    <row r="30" spans="1:11" x14ac:dyDescent="0.25">
      <c r="K30" t="str">
        <f>"new List&lt;Competition&gt;{" &amp; D28 &amp; "}.ForEach(x=&gt;context.Competitions.Add(x));"</f>
        <v>new List&lt;Competition&gt;{compOpenSalsaTeams,compProfessionalImprovisationZoukCouples,compSemi-ProImprovisationZoukCouples,compAmateurImprovisationZoukCouples,compProfessionalChoreographyZoukCouples,compSemi-ProChoreographyZoukCouples,compAmatuerChoreographyZoukCouples,compProfessionalImprovisationBachataCouples,compSemi-ProImprovisationBachataCouples,compAmateurImprovisationBachataCouples,compProfessionalChoreographyBachataCouples,compSemi-ProChoreographyBachataCouples,compAmatuerChoreographyBachataCouples,compPro/AmLatinCouples,compProfessionalImprovisationSalsaCouples,compSemi-ProImprovisationSalsaCouples,compAmateurImprovisationSalsaCouples,compProfessionalChoreographySalsaCouples,compSemi-ProChoreographySalsaCouples,compAmatuerChoreographySalsaCouples,compPro/AmSalsaCouplesFemaleInstructor,compPro/AmSalsaCouplesMaleInstructor,compOpenLatinShinesTeams,compOpenSalsaShinesTeams,compSemi-ProSolos,compAmateurSolos,compOpenSolos,}.ForEach(x=&gt;context.Competitions.Add(x));</v>
      </c>
    </row>
    <row r="44" spans="6:6" x14ac:dyDescent="0.25">
      <c r="F44" t="b">
        <f>competitions!K30="new List&lt;Competitor&gt;{" &amp; B42 &amp; "}.ForEach(x=&gt;context.Competitors.Add(x));"</f>
        <v>0</v>
      </c>
    </row>
  </sheetData>
  <dataConsolidate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categories!$A$1:$A$28</xm:f>
          </x14:formula1>
          <xm:sqref>H2:H28</xm:sqref>
        </x14:dataValidation>
        <x14:dataValidation type="list" allowBlank="1" showInputMessage="1" showErrorMessage="1">
          <x14:formula1>
            <xm:f>divisions!$A$1:$A$13</xm:f>
          </x14:formula1>
          <xm:sqref>F2:F28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42"/>
  <sheetViews>
    <sheetView topLeftCell="E1" workbookViewId="0">
      <selection activeCell="E1" sqref="E1"/>
    </sheetView>
  </sheetViews>
  <sheetFormatPr defaultRowHeight="15" x14ac:dyDescent="0.25"/>
  <cols>
    <col min="2" max="2" width="46.28515625" bestFit="1" customWidth="1"/>
    <col min="3" max="5" width="46.28515625" customWidth="1"/>
    <col min="6" max="6" width="32.7109375" customWidth="1"/>
    <col min="7" max="8" width="13.140625" bestFit="1" customWidth="1"/>
    <col min="10" max="10" width="92.28515625" bestFit="1" customWidth="1"/>
    <col min="11" max="11" width="187.140625" bestFit="1" customWidth="1"/>
  </cols>
  <sheetData>
    <row r="14" spans="1:10" x14ac:dyDescent="0.25">
      <c r="A14" t="s">
        <v>9</v>
      </c>
      <c r="B14" t="s">
        <v>39</v>
      </c>
      <c r="C14" t="str">
        <f t="shared" ref="C14:C15" si="0">"comp" &amp;SUBSTITUTE(SUBSTITUTE(B14," ",""),"–","")</f>
        <v>compProAmSemiFinalsChoreography</v>
      </c>
      <c r="D14" t="str">
        <f t="shared" ref="D14:D15" si="1">C14 &amp; "," &amp;D13</f>
        <v>compProAmSemiFinalsChoreography,</v>
      </c>
      <c r="E14">
        <v>13</v>
      </c>
      <c r="F14" t="s">
        <v>16</v>
      </c>
      <c r="G14" t="s">
        <v>24</v>
      </c>
      <c r="J14" t="str">
        <f t="shared" ref="J14:J15" si="2">"var "&amp;C14&amp;" = new Competition { Id = Guid.NewGuid(), Location = location, Name = """&amp;B14&amp;""", " &amp; "Category = "&amp;F14&amp;".Categories.First(x=&gt;x.Caption=="""&amp;G14&amp;"""), CompetitionStatus = CompetitionStatus.Created, StartedOn = DateTimeOffset.Parse(""2014-11-15 "&amp;A14&amp;"""), CompletedOn = null, " &amp; "CreatedOn = DateTimeOffset.Now, CompetitorCompetitions = competitorCompetitions, JudgeCompetitions = judgeCompetitions };"</f>
        <v>var compProAmSemiFinalsChoreography = new Competition { Id = Guid.NewGuid(), Location = location, Name = "Pro Am Semi Finals Choreography ", Category = divProAm.Categories.First(x=&gt;x.Caption=="Salsa Couples Lead Pro"), CompetitionStatus = CompetitionStatus.Created, StartedOn = DateTimeOffset.Parse("2014-11-15 5.46pm "), CompletedOn = null, CreatedOn = DateTimeOffset.Now, CompetitorCompetitions = competitorCompetitions, JudgeCompetitions = judgeCompetitions };</v>
      </c>
    </row>
    <row r="15" spans="1:10" x14ac:dyDescent="0.25">
      <c r="A15" t="s">
        <v>10</v>
      </c>
      <c r="B15" t="s">
        <v>40</v>
      </c>
      <c r="C15" t="str">
        <f t="shared" si="0"/>
        <v>compProAmFinalsImprovisation</v>
      </c>
      <c r="D15" t="str">
        <f t="shared" si="1"/>
        <v>compProAmFinalsImprovisation,compProAmSemiFinalsChoreography,</v>
      </c>
      <c r="E15">
        <v>14</v>
      </c>
      <c r="F15" t="s">
        <v>16</v>
      </c>
      <c r="G15" t="s">
        <v>24</v>
      </c>
      <c r="J15" t="str">
        <f t="shared" si="2"/>
        <v>var compProAmFinalsImprovisation = new Competition { Id = Guid.NewGuid(), Location = location, Name = "Pro Am Finals Improvisation ", Category = divProAm.Categories.First(x=&gt;x.Caption=="Salsa Couples Lead Pro"), CompetitionStatus = CompetitionStatus.Created, StartedOn = DateTimeOffset.Parse("2014-11-15 5.54pm "), CompletedOn = null, CreatedOn = DateTimeOffset.Now, CompetitorCompetitions = competitorCompetitions, JudgeCompetitions = judgeCompetitions };</v>
      </c>
    </row>
    <row r="28" spans="10:10" x14ac:dyDescent="0.25">
      <c r="J28" t="str">
        <f>"new List&lt;Competition&gt;{" &amp; D26 &amp; "}.ForEach(x=&gt;context.Competitions.Add(x));"</f>
        <v>new List&lt;Competition&gt;{}.ForEach(x=&gt;context.Competitions.Add(x));</v>
      </c>
    </row>
    <row r="42" spans="6:6" x14ac:dyDescent="0.25">
      <c r="F42" t="b">
        <f>competitions!K30="new List&lt;Competitor&gt;{" &amp; B40 &amp; "}.ForEach(x=&gt;context.Competitors.Add(x));"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divisions!$A$1:$A$7</xm:f>
          </x14:formula1>
          <xm:sqref>F2:F26</xm:sqref>
        </x14:dataValidation>
        <x14:dataValidation type="list" allowBlank="1" showInputMessage="1" showErrorMessage="1">
          <x14:formula1>
            <xm:f>categories!$A$1:$A$27</xm:f>
          </x14:formula1>
          <xm:sqref>G2:G26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46</v>
      </c>
    </row>
    <row r="2" spans="1:10" x14ac:dyDescent="0.25">
      <c r="D2" t="s">
        <v>57</v>
      </c>
      <c r="E2" t="s">
        <v>56</v>
      </c>
      <c r="F2" t="s">
        <v>55</v>
      </c>
      <c r="G2" t="s">
        <v>54</v>
      </c>
      <c r="H2" t="s">
        <v>53</v>
      </c>
      <c r="I2" t="s">
        <v>51</v>
      </c>
      <c r="J2" t="s">
        <v>52</v>
      </c>
    </row>
    <row r="3" spans="1:10" x14ac:dyDescent="0.25">
      <c r="C3" t="s">
        <v>43</v>
      </c>
      <c r="D3">
        <v>17.5</v>
      </c>
      <c r="E3">
        <v>17</v>
      </c>
      <c r="G3">
        <v>17.5</v>
      </c>
      <c r="H3">
        <v>18</v>
      </c>
      <c r="I3">
        <f>SUM(D3:H3)</f>
        <v>70</v>
      </c>
      <c r="J3">
        <f>I3/4</f>
        <v>17.5</v>
      </c>
    </row>
    <row r="4" spans="1:10" x14ac:dyDescent="0.25">
      <c r="C4" t="s">
        <v>49</v>
      </c>
      <c r="E4">
        <v>18.5</v>
      </c>
      <c r="F4">
        <v>18</v>
      </c>
      <c r="H4">
        <v>18</v>
      </c>
      <c r="I4">
        <f t="shared" ref="I4:I6" si="0">SUM(D4:H4)</f>
        <v>54.5</v>
      </c>
      <c r="J4">
        <f>I4/3</f>
        <v>18.166666666666668</v>
      </c>
    </row>
    <row r="5" spans="1:10" x14ac:dyDescent="0.25">
      <c r="C5" t="s">
        <v>44</v>
      </c>
      <c r="D5">
        <v>18</v>
      </c>
      <c r="F5">
        <v>17</v>
      </c>
      <c r="I5">
        <f t="shared" si="0"/>
        <v>35</v>
      </c>
      <c r="J5">
        <f>I5/2</f>
        <v>17.5</v>
      </c>
    </row>
    <row r="6" spans="1:10" x14ac:dyDescent="0.25">
      <c r="C6" t="s">
        <v>42</v>
      </c>
      <c r="E6">
        <v>18</v>
      </c>
      <c r="F6">
        <v>18.5</v>
      </c>
      <c r="G6">
        <v>18</v>
      </c>
      <c r="I6">
        <f t="shared" si="0"/>
        <v>54.5</v>
      </c>
      <c r="J6">
        <f>I6/3</f>
        <v>18.166666666666668</v>
      </c>
    </row>
    <row r="7" spans="1:10" x14ac:dyDescent="0.25">
      <c r="C7" t="s">
        <v>45</v>
      </c>
      <c r="D7">
        <v>18</v>
      </c>
      <c r="G7">
        <v>18</v>
      </c>
      <c r="H7">
        <v>17</v>
      </c>
      <c r="I7">
        <f>SUM(D7:H7)</f>
        <v>53</v>
      </c>
      <c r="J7">
        <f>I7/3</f>
        <v>17.666666666666668</v>
      </c>
    </row>
    <row r="8" spans="1:10" x14ac:dyDescent="0.25">
      <c r="C8" t="s">
        <v>50</v>
      </c>
      <c r="J8">
        <f>SUM(J3:J7)</f>
        <v>89.000000000000014</v>
      </c>
    </row>
    <row r="13" spans="1:10" x14ac:dyDescent="0.25">
      <c r="A13" s="1" t="s">
        <v>47</v>
      </c>
      <c r="B13" s="1"/>
      <c r="C13" s="1" t="s">
        <v>11</v>
      </c>
    </row>
    <row r="14" spans="1:10" x14ac:dyDescent="0.25">
      <c r="D14" t="s">
        <v>57</v>
      </c>
      <c r="E14" t="s">
        <v>56</v>
      </c>
      <c r="F14" t="s">
        <v>55</v>
      </c>
      <c r="G14" t="s">
        <v>54</v>
      </c>
      <c r="H14" t="s">
        <v>53</v>
      </c>
      <c r="I14" t="s">
        <v>51</v>
      </c>
      <c r="J14" t="s">
        <v>52</v>
      </c>
    </row>
    <row r="15" spans="1:10" x14ac:dyDescent="0.25">
      <c r="C15" t="s">
        <v>43</v>
      </c>
      <c r="D15">
        <v>15</v>
      </c>
      <c r="E15">
        <v>14</v>
      </c>
      <c r="G15">
        <v>15</v>
      </c>
      <c r="H15">
        <v>15.5</v>
      </c>
      <c r="I15">
        <f>SUM(D15:H15)</f>
        <v>59.5</v>
      </c>
      <c r="J15">
        <f>I15/4</f>
        <v>14.875</v>
      </c>
    </row>
    <row r="16" spans="1:10" x14ac:dyDescent="0.25">
      <c r="C16" t="s">
        <v>49</v>
      </c>
      <c r="E16">
        <v>13</v>
      </c>
      <c r="F16">
        <v>14</v>
      </c>
      <c r="H16">
        <v>15</v>
      </c>
      <c r="I16">
        <f t="shared" ref="I16:I18" si="1">SUM(D16:H16)</f>
        <v>42</v>
      </c>
      <c r="J16">
        <f>I16/3</f>
        <v>14</v>
      </c>
    </row>
    <row r="17" spans="1:11" x14ac:dyDescent="0.25">
      <c r="C17" t="s">
        <v>44</v>
      </c>
      <c r="D17">
        <v>15.5</v>
      </c>
      <c r="F17">
        <v>14</v>
      </c>
      <c r="I17">
        <f t="shared" si="1"/>
        <v>29.5</v>
      </c>
      <c r="J17">
        <f>I17/2</f>
        <v>14.75</v>
      </c>
    </row>
    <row r="18" spans="1:11" x14ac:dyDescent="0.25">
      <c r="C18" t="s">
        <v>42</v>
      </c>
      <c r="E18">
        <v>14</v>
      </c>
      <c r="F18">
        <v>15</v>
      </c>
      <c r="G18">
        <v>16</v>
      </c>
      <c r="I18">
        <f t="shared" si="1"/>
        <v>45</v>
      </c>
      <c r="J18">
        <f>I18/3</f>
        <v>15</v>
      </c>
    </row>
    <row r="19" spans="1:11" x14ac:dyDescent="0.25">
      <c r="C19" t="s">
        <v>45</v>
      </c>
      <c r="D19">
        <v>15.5</v>
      </c>
      <c r="G19">
        <v>17</v>
      </c>
      <c r="H19">
        <v>15</v>
      </c>
      <c r="I19">
        <f>SUM(D19:H19)</f>
        <v>47.5</v>
      </c>
      <c r="J19">
        <f>I19/3</f>
        <v>15.833333333333334</v>
      </c>
    </row>
    <row r="20" spans="1:11" x14ac:dyDescent="0.25">
      <c r="D20">
        <v>-1</v>
      </c>
      <c r="J20">
        <f>SUM(J15:J19)</f>
        <v>74.458333333333329</v>
      </c>
      <c r="K20">
        <f>J20+D20</f>
        <v>73.458333333333329</v>
      </c>
    </row>
    <row r="21" spans="1:11" x14ac:dyDescent="0.25">
      <c r="A21" s="1" t="s">
        <v>48</v>
      </c>
      <c r="B21" s="1"/>
      <c r="C21" s="2" t="s">
        <v>41</v>
      </c>
    </row>
    <row r="22" spans="1:11" x14ac:dyDescent="0.25"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51</v>
      </c>
      <c r="J22" t="s">
        <v>52</v>
      </c>
    </row>
    <row r="23" spans="1:11" x14ac:dyDescent="0.25">
      <c r="C23" t="s">
        <v>43</v>
      </c>
      <c r="E23">
        <v>15</v>
      </c>
      <c r="G23">
        <v>16.5</v>
      </c>
      <c r="H23">
        <v>16</v>
      </c>
      <c r="I23">
        <f>SUM(D23:H23)</f>
        <v>47.5</v>
      </c>
      <c r="J23">
        <f>I23/4</f>
        <v>11.875</v>
      </c>
    </row>
    <row r="24" spans="1:11" x14ac:dyDescent="0.25">
      <c r="C24" t="s">
        <v>49</v>
      </c>
      <c r="D24">
        <v>15</v>
      </c>
      <c r="E24">
        <v>14</v>
      </c>
      <c r="F24">
        <v>17</v>
      </c>
      <c r="H24">
        <v>16</v>
      </c>
      <c r="I24">
        <f t="shared" ref="I24:I26" si="2">SUM(D24:H24)</f>
        <v>62</v>
      </c>
      <c r="J24">
        <f>I24/3</f>
        <v>20.666666666666668</v>
      </c>
    </row>
    <row r="25" spans="1:11" x14ac:dyDescent="0.25">
      <c r="C25" t="s">
        <v>44</v>
      </c>
      <c r="D25">
        <v>15.5</v>
      </c>
      <c r="F25">
        <v>16</v>
      </c>
      <c r="I25">
        <f t="shared" si="2"/>
        <v>31.5</v>
      </c>
      <c r="J25">
        <f>I25/2</f>
        <v>15.75</v>
      </c>
    </row>
    <row r="26" spans="1:11" x14ac:dyDescent="0.25">
      <c r="C26" t="s">
        <v>42</v>
      </c>
      <c r="E26">
        <v>14</v>
      </c>
      <c r="F26">
        <v>17.5</v>
      </c>
      <c r="G26">
        <v>17</v>
      </c>
      <c r="I26">
        <f t="shared" si="2"/>
        <v>48.5</v>
      </c>
      <c r="J26">
        <f>I26/3</f>
        <v>16.166666666666668</v>
      </c>
    </row>
    <row r="27" spans="1:11" x14ac:dyDescent="0.25">
      <c r="C27" t="s">
        <v>45</v>
      </c>
      <c r="D27">
        <v>15.5</v>
      </c>
      <c r="G27">
        <v>16</v>
      </c>
      <c r="H27">
        <v>16</v>
      </c>
      <c r="I27">
        <f>SUM(D27:H27)</f>
        <v>47.5</v>
      </c>
      <c r="J27">
        <f>I27/3</f>
        <v>15.833333333333334</v>
      </c>
    </row>
    <row r="28" spans="1:11" x14ac:dyDescent="0.25">
      <c r="J28">
        <f>SUM(J23:J27)</f>
        <v>80.291666666666671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8" sqref="D18"/>
    </sheetView>
  </sheetViews>
  <sheetFormatPr defaultRowHeight="15" x14ac:dyDescent="0.25"/>
  <cols>
    <col min="1" max="1" width="18" bestFit="1" customWidth="1"/>
    <col min="2" max="2" width="25.28515625" bestFit="1" customWidth="1"/>
    <col min="5" max="5" width="40.5703125" bestFit="1" customWidth="1"/>
  </cols>
  <sheetData>
    <row r="1" spans="1:7" x14ac:dyDescent="0.25">
      <c r="A1" t="s">
        <v>13</v>
      </c>
      <c r="B1" t="s">
        <v>166</v>
      </c>
      <c r="C1" t="s">
        <v>180</v>
      </c>
      <c r="D1" t="str">
        <f>"var " &amp; A1 &amp; " = new Division(){Caption = """ &amp; B1 &amp; """,Id = Guid.NewGuid(),CreatedOn = DateTimeOffset.Now,Categories = categories};"</f>
        <v>var divAdultFree = new Division(){Caption = "Adult Freestyle",Id = Guid.NewGuid(),CreatedOn = DateTimeOffset.Now,Categories = categories};</v>
      </c>
      <c r="E1" t="str">
        <f>"context.Divisions.AddOrUpdate(" &amp; A1 &amp; ");"</f>
        <v>context.Divisions.AddOrUpdate(divAdultFree);</v>
      </c>
      <c r="F1" t="s">
        <v>0</v>
      </c>
      <c r="G1" t="str">
        <f>C1&amp;D1 &amp; E1</f>
        <v>categories = new HashSet&lt;Category&gt;();var divAdultFree = new Division(){Caption = "Adult Freestyle",Id = Guid.NewGuid(),CreatedOn = DateTimeOffset.Now,Categories = categories};context.Divisions.AddOrUpdate(divAdultFree);</v>
      </c>
    </row>
    <row r="2" spans="1:7" x14ac:dyDescent="0.25">
      <c r="A2" t="s">
        <v>7</v>
      </c>
      <c r="B2" t="s">
        <v>167</v>
      </c>
      <c r="C2" t="s">
        <v>180</v>
      </c>
      <c r="D2" t="str">
        <f>"var " &amp; A2 &amp; " = new Division(){Caption = """ &amp; B2 &amp; """,Id = Guid.NewGuid(),CreatedOn = DateTimeOffset.Now,Categories = categories};"</f>
        <v>var divAmatuer = new Division(){Caption = "Amateur",Id = Guid.NewGuid(),CreatedOn = DateTimeOffset.Now,Categories = categories};</v>
      </c>
      <c r="E2" t="str">
        <f>"context.Divisions.AddOrUpdate(" &amp; A2 &amp; ");"</f>
        <v>context.Divisions.AddOrUpdate(divAmatuer);</v>
      </c>
      <c r="F2" t="s">
        <v>0</v>
      </c>
      <c r="G2" t="str">
        <f>C2&amp;D2 &amp; E2</f>
        <v>categories = new HashSet&lt;Category&gt;();var divAmatuer = new Division(){Caption = "Amateur",Id = Guid.NewGuid(),CreatedOn = DateTimeOffset.Now,Categories = categories};context.Divisions.AddOrUpdate(divAmatuer);</v>
      </c>
    </row>
    <row r="3" spans="1:7" x14ac:dyDescent="0.25">
      <c r="A3" t="s">
        <v>66</v>
      </c>
      <c r="B3" t="s">
        <v>168</v>
      </c>
      <c r="C3" t="s">
        <v>180</v>
      </c>
      <c r="D3" t="str">
        <f>"var " &amp; A3 &amp; " = new Division(){Caption = """ &amp; B3 &amp; """,Id = Guid.NewGuid(),CreatedOn = DateTimeOffset.Now,Categories = categories};"</f>
        <v>var divAmatuerChor = new Division(){Caption = "Amatuer Choreography",Id = Guid.NewGuid(),CreatedOn = DateTimeOffset.Now,Categories = categories};</v>
      </c>
      <c r="E3" t="str">
        <f>"context.Divisions.AddOrUpdate(" &amp; A3 &amp; ");"</f>
        <v>context.Divisions.AddOrUpdate(divAmatuerChor);</v>
      </c>
      <c r="F3" t="s">
        <v>0</v>
      </c>
      <c r="G3" t="str">
        <f>C3&amp;D3 &amp; E3</f>
        <v>categories = new HashSet&lt;Category&gt;();var divAmatuerChor = new Division(){Caption = "Amatuer Choreography",Id = Guid.NewGuid(),CreatedOn = DateTimeOffset.Now,Categories = categories};context.Divisions.AddOrUpdate(divAmatuerChor);</v>
      </c>
    </row>
    <row r="4" spans="1:7" x14ac:dyDescent="0.25">
      <c r="A4" t="s">
        <v>69</v>
      </c>
      <c r="B4" t="s">
        <v>171</v>
      </c>
      <c r="C4" t="s">
        <v>180</v>
      </c>
      <c r="D4" t="str">
        <f>"var " &amp; A4 &amp; " = new Division(){Caption = """ &amp; B4 &amp; """,Id = Guid.NewGuid(),CreatedOn = DateTimeOffset.Now,Categories = categories};"</f>
        <v>var divAmatuerImprov = new Division(){Caption = "Amateur Improvisation",Id = Guid.NewGuid(),CreatedOn = DateTimeOffset.Now,Categories = categories};</v>
      </c>
      <c r="E4" t="str">
        <f>"context.Divisions.AddOrUpdate(" &amp; A4 &amp; ");"</f>
        <v>context.Divisions.AddOrUpdate(divAmatuerImprov);</v>
      </c>
      <c r="F4" t="s">
        <v>0</v>
      </c>
      <c r="G4" t="str">
        <f>C4&amp;D4 &amp; E4</f>
        <v>categories = new HashSet&lt;Category&gt;();var divAmatuerImprov = new Division(){Caption = "Amateur Improvisation",Id = Guid.NewGuid(),CreatedOn = DateTimeOffset.Now,Categories = categories};context.Divisions.AddOrUpdate(divAmatuerImprov);</v>
      </c>
    </row>
    <row r="5" spans="1:7" x14ac:dyDescent="0.25">
      <c r="A5" t="s">
        <v>15</v>
      </c>
      <c r="B5" t="s">
        <v>162</v>
      </c>
      <c r="C5" t="s">
        <v>180</v>
      </c>
      <c r="D5" t="str">
        <f>"var " &amp; A5 &amp; " = new Division(){Caption = """ &amp; B5 &amp; """,Id = Guid.NewGuid(),CreatedOn = DateTimeOffset.Now,Categories = categories};"</f>
        <v>var divOpen = new Division(){Caption = "Open",Id = Guid.NewGuid(),CreatedOn = DateTimeOffset.Now,Categories = categories};</v>
      </c>
      <c r="E5" t="str">
        <f>"context.Divisions.AddOrUpdate(" &amp; A5 &amp; ");"</f>
        <v>context.Divisions.AddOrUpdate(divOpen);</v>
      </c>
      <c r="F5" t="s">
        <v>0</v>
      </c>
      <c r="G5" t="str">
        <f>C5&amp;D5 &amp; E5</f>
        <v>categories = new HashSet&lt;Category&gt;();var divOpen = new Division(){Caption = "Open",Id = Guid.NewGuid(),CreatedOn = DateTimeOffset.Now,Categories = categories};context.Divisions.AddOrUpdate(divOpen);</v>
      </c>
    </row>
    <row r="6" spans="1:7" x14ac:dyDescent="0.25">
      <c r="A6" t="s">
        <v>16</v>
      </c>
      <c r="B6" t="s">
        <v>164</v>
      </c>
      <c r="C6" t="s">
        <v>180</v>
      </c>
      <c r="D6" t="str">
        <f>"var " &amp; A6 &amp; " = new Division(){Caption = """ &amp; B6 &amp; """,Id = Guid.NewGuid(),CreatedOn = DateTimeOffset.Now,Categories = categories};"</f>
        <v>var divProAm = new Division(){Caption = "Pro/Am",Id = Guid.NewGuid(),CreatedOn = DateTimeOffset.Now,Categories = categories};</v>
      </c>
      <c r="E6" t="str">
        <f>"context.Divisions.AddOrUpdate(" &amp; A6 &amp; ");"</f>
        <v>context.Divisions.AddOrUpdate(divProAm);</v>
      </c>
      <c r="F6" t="s">
        <v>0</v>
      </c>
      <c r="G6" t="str">
        <f>C6&amp;D6 &amp; E6</f>
        <v>categories = new HashSet&lt;Category&gt;();var divProAm = new Division(){Caption = "Pro/Am",Id = Guid.NewGuid(),CreatedOn = DateTimeOffset.Now,Categories = categories};context.Divisions.AddOrUpdate(divProAm);</v>
      </c>
    </row>
    <row r="7" spans="1:7" x14ac:dyDescent="0.25">
      <c r="A7" t="s">
        <v>14</v>
      </c>
      <c r="B7" t="s">
        <v>163</v>
      </c>
      <c r="C7" t="s">
        <v>180</v>
      </c>
      <c r="D7" t="str">
        <f>"var " &amp; A7 &amp; " = new Division(){Caption = """ &amp; B7 &amp; """,Id = Guid.NewGuid(),CreatedOn = DateTimeOffset.Now,Categories = categories};"</f>
        <v>var divProf = new Division(){Caption = "Professional",Id = Guid.NewGuid(),CreatedOn = DateTimeOffset.Now,Categories = categories};</v>
      </c>
      <c r="E7" t="str">
        <f>"context.Divisions.AddOrUpdate(" &amp; A7 &amp; ");"</f>
        <v>context.Divisions.AddOrUpdate(divProf);</v>
      </c>
      <c r="F7" t="s">
        <v>0</v>
      </c>
      <c r="G7" t="str">
        <f>C7&amp;D7 &amp; E7</f>
        <v>categories = new HashSet&lt;Category&gt;();var divProf = new Division(){Caption = "Professional",Id = Guid.NewGuid(),CreatedOn = DateTimeOffset.Now,Categories = categories};context.Divisions.AddOrUpdate(divProf);</v>
      </c>
    </row>
    <row r="8" spans="1:7" x14ac:dyDescent="0.25">
      <c r="A8" t="s">
        <v>68</v>
      </c>
      <c r="B8" t="s">
        <v>170</v>
      </c>
      <c r="C8" t="s">
        <v>180</v>
      </c>
      <c r="D8" t="str">
        <f>"var " &amp; A8 &amp; " = new Division(){Caption = """ &amp; B8 &amp; """,Id = Guid.NewGuid(),CreatedOn = DateTimeOffset.Now,Categories = categories};"</f>
        <v>var divProfChor = new Division(){Caption = "Professional Choreography",Id = Guid.NewGuid(),CreatedOn = DateTimeOffset.Now,Categories = categories};</v>
      </c>
      <c r="E8" t="str">
        <f>"context.Divisions.AddOrUpdate(" &amp; A8 &amp; ");"</f>
        <v>context.Divisions.AddOrUpdate(divProfChor);</v>
      </c>
      <c r="F8" t="s">
        <v>0</v>
      </c>
      <c r="G8" t="str">
        <f>C8&amp;D8 &amp; E8</f>
        <v>categories = new HashSet&lt;Category&gt;();var divProfChor = new Division(){Caption = "Professional Choreography",Id = Guid.NewGuid(),CreatedOn = DateTimeOffset.Now,Categories = categories};context.Divisions.AddOrUpdate(divProfChor);</v>
      </c>
    </row>
    <row r="9" spans="1:7" x14ac:dyDescent="0.25">
      <c r="A9" t="s">
        <v>71</v>
      </c>
      <c r="B9" t="s">
        <v>173</v>
      </c>
      <c r="C9" t="s">
        <v>180</v>
      </c>
      <c r="D9" t="str">
        <f>"var " &amp; A9 &amp; " = new Division(){Caption = """ &amp; B9 &amp; """,Id = Guid.NewGuid(),CreatedOn = DateTimeOffset.Now,Categories = categories};"</f>
        <v>var divProfImProv = new Division(){Caption = "Professional Improvisation",Id = Guid.NewGuid(),CreatedOn = DateTimeOffset.Now,Categories = categories};</v>
      </c>
      <c r="E9" t="str">
        <f>"context.Divisions.AddOrUpdate(" &amp; A9 &amp; ");"</f>
        <v>context.Divisions.AddOrUpdate(divProfImProv);</v>
      </c>
      <c r="F9" t="s">
        <v>0</v>
      </c>
      <c r="G9" t="str">
        <f>C9&amp;D9 &amp; E9</f>
        <v>categories = new HashSet&lt;Category&gt;();var divProfImProv = new Division(){Caption = "Professional Improvisation",Id = Guid.NewGuid(),CreatedOn = DateTimeOffset.Now,Categories = categories};context.Divisions.AddOrUpdate(divProfImProv);</v>
      </c>
    </row>
    <row r="10" spans="1:7" x14ac:dyDescent="0.25">
      <c r="A10" t="s">
        <v>6</v>
      </c>
      <c r="B10" t="s">
        <v>165</v>
      </c>
      <c r="C10" t="s">
        <v>180</v>
      </c>
      <c r="D10" t="str">
        <f>"var " &amp; A10 &amp; " = new Division(){Caption = """ &amp; B10 &amp; """,Id = Guid.NewGuid(),CreatedOn = DateTimeOffset.Now,Categories = categories};"</f>
        <v>var divSemiPro = new Division(){Caption = "Semi-Pro",Id = Guid.NewGuid(),CreatedOn = DateTimeOffset.Now,Categories = categories};</v>
      </c>
      <c r="E10" t="str">
        <f>"context.Divisions.AddOrUpdate(" &amp; A10 &amp; ");"</f>
        <v>context.Divisions.AddOrUpdate(divSemiPro);</v>
      </c>
      <c r="F10" t="s">
        <v>0</v>
      </c>
      <c r="G10" t="str">
        <f>C10&amp;D10 &amp; E10</f>
        <v>categories = new HashSet&lt;Category&gt;();var divSemiPro = new Division(){Caption = "Semi-Pro",Id = Guid.NewGuid(),CreatedOn = DateTimeOffset.Now,Categories = categories};context.Divisions.AddOrUpdate(divSemiPro);</v>
      </c>
    </row>
    <row r="11" spans="1:7" x14ac:dyDescent="0.25">
      <c r="A11" t="s">
        <v>67</v>
      </c>
      <c r="B11" t="s">
        <v>169</v>
      </c>
      <c r="C11" t="s">
        <v>180</v>
      </c>
      <c r="D11" t="str">
        <f>"var " &amp; A11 &amp; " = new Division(){Caption = """ &amp; B11 &amp; """,Id = Guid.NewGuid(),CreatedOn = DateTimeOffset.Now,Categories = categories};"</f>
        <v>var divSemiProChor = new Division(){Caption = "Semi-Pro Choreography",Id = Guid.NewGuid(),CreatedOn = DateTimeOffset.Now,Categories = categories};</v>
      </c>
      <c r="E11" t="str">
        <f>"context.Divisions.AddOrUpdate(" &amp; A11 &amp; ");"</f>
        <v>context.Divisions.AddOrUpdate(divSemiProChor);</v>
      </c>
      <c r="F11" t="s">
        <v>0</v>
      </c>
      <c r="G11" t="str">
        <f>C11&amp;D11 &amp; E11</f>
        <v>categories = new HashSet&lt;Category&gt;();var divSemiProChor = new Division(){Caption = "Semi-Pro Choreography",Id = Guid.NewGuid(),CreatedOn = DateTimeOffset.Now,Categories = categories};context.Divisions.AddOrUpdate(divSemiProChor);</v>
      </c>
    </row>
    <row r="12" spans="1:7" x14ac:dyDescent="0.25">
      <c r="A12" t="s">
        <v>70</v>
      </c>
      <c r="B12" t="s">
        <v>172</v>
      </c>
      <c r="C12" t="s">
        <v>180</v>
      </c>
      <c r="D12" t="str">
        <f>"var " &amp; A12 &amp; " = new Division(){Caption = """ &amp; B12 &amp; """,Id = Guid.NewGuid(),CreatedOn = DateTimeOffset.Now,Categories = categories};"</f>
        <v>var divSemiProImprov = new Division(){Caption = "Semi-Pro Improvisation",Id = Guid.NewGuid(),CreatedOn = DateTimeOffset.Now,Categories = categories};</v>
      </c>
      <c r="E12" t="str">
        <f>"context.Divisions.AddOrUpdate(" &amp; A12 &amp; ");"</f>
        <v>context.Divisions.AddOrUpdate(divSemiProImprov);</v>
      </c>
      <c r="F12" t="s">
        <v>0</v>
      </c>
      <c r="G12" t="str">
        <f>C12&amp;D12 &amp; E12</f>
        <v>categories = new HashSet&lt;Category&gt;();var divSemiProImprov = new Division(){Caption = "Semi-Pro Improvisation",Id = Guid.NewGuid(),CreatedOn = DateTimeOffset.Now,Categories = categories};context.Divisions.AddOrUpdate(divSemiProImprov);</v>
      </c>
    </row>
    <row r="13" spans="1:7" x14ac:dyDescent="0.25">
      <c r="A13" t="s">
        <v>12</v>
      </c>
      <c r="B13" t="s">
        <v>161</v>
      </c>
      <c r="C13" t="s">
        <v>180</v>
      </c>
      <c r="D13" t="str">
        <f>"var " &amp; A13 &amp; " = new Division(){Caption = """ &amp; B13 &amp; """,Id = Guid.NewGuid(),CreatedOn = DateTimeOffset.Now,Categories = categories};"</f>
        <v>var divYouth = new Division(){Caption = "Youth",Id = Guid.NewGuid(),CreatedOn = DateTimeOffset.Now,Categories = categories};</v>
      </c>
      <c r="E13" t="str">
        <f>"context.Divisions.AddOrUpdate(" &amp; A13 &amp; ");"</f>
        <v>context.Divisions.AddOrUpdate(divYouth);</v>
      </c>
      <c r="F13" t="s">
        <v>0</v>
      </c>
      <c r="G13" t="str">
        <f>C13&amp;D13 &amp; E13</f>
        <v>categories = new HashSet&lt;Category&gt;();var divYouth = new Division(){Caption = "Youth",Id = Guid.NewGuid(),CreatedOn = DateTimeOffset.Now,Categories = categories};context.Divisions.AddOrUpdate(divYouth);</v>
      </c>
    </row>
  </sheetData>
  <sortState ref="A1:G13">
    <sortCondition ref="A1:A13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23" sqref="B23"/>
    </sheetView>
  </sheetViews>
  <sheetFormatPr defaultRowHeight="15" x14ac:dyDescent="0.25"/>
  <cols>
    <col min="1" max="1" width="29.7109375" bestFit="1" customWidth="1"/>
    <col min="2" max="2" width="53.28515625" bestFit="1" customWidth="1"/>
  </cols>
  <sheetData>
    <row r="1" spans="1:4" x14ac:dyDescent="0.25">
      <c r="A1" t="s">
        <v>17</v>
      </c>
      <c r="B1" t="s">
        <v>174</v>
      </c>
      <c r="D1" t="str">
        <f>"categories.Add(new Category{Caption = """ &amp; A1 &amp; """,Requirements = """ &amp; B1 &amp; """,Id = Guid.NewGuid(),CreatedOn = DateTimeOffset.Now});"</f>
        <v>categories.Add(new Category{Caption = "Advanced",Requirements = "100% freestyle",Id = Guid.NewGuid(),CreatedOn = DateTimeOffset.Now});</v>
      </c>
    </row>
    <row r="2" spans="1:4" x14ac:dyDescent="0.25">
      <c r="A2" t="s">
        <v>18</v>
      </c>
      <c r="B2" t="s">
        <v>175</v>
      </c>
      <c r="D2" t="str">
        <f>"categories.Add(new Category{Caption = """ &amp; A2 &amp; """,Requirements = """ &amp; B2 &amp; """,Id = Guid.NewGuid(),CreatedOn = DateTimeOffset.Now});"</f>
        <v>categories.Add(new Category{Caption = "Bachata Couples",Requirements = "50% choreography (qualifiers) , 50% improvisation (finals)",Id = Guid.NewGuid(),CreatedOn = DateTimeOffset.Now});</v>
      </c>
    </row>
    <row r="3" spans="1:4" x14ac:dyDescent="0.25">
      <c r="A3" t="s">
        <v>19</v>
      </c>
      <c r="B3" t="s">
        <v>174</v>
      </c>
      <c r="D3" t="str">
        <f>"categories.Add(new Category{Caption = """ &amp; A3 &amp; """,Requirements = """ &amp; B3 &amp; """,Id = Guid.NewGuid(),CreatedOn = DateTimeOffset.Now});"</f>
        <v>categories.Add(new Category{Caption = "Beginner",Requirements = "100% freestyle",Id = Guid.NewGuid(),CreatedOn = DateTimeOffset.Now});</v>
      </c>
    </row>
    <row r="4" spans="1:4" x14ac:dyDescent="0.25">
      <c r="A4" t="s">
        <v>20</v>
      </c>
      <c r="B4" t="s">
        <v>174</v>
      </c>
      <c r="D4" t="str">
        <f>"categories.Add(new Category{Caption = """ &amp; A4 &amp; """,Requirements = """ &amp; B4 &amp; """,Id = Guid.NewGuid(),CreatedOn = DateTimeOffset.Now});"</f>
        <v>categories.Add(new Category{Caption = "Intermediate",Requirements = "100% freestyle",Id = Guid.NewGuid(),CreatedOn = DateTimeOffset.Now});</v>
      </c>
    </row>
    <row r="5" spans="1:4" x14ac:dyDescent="0.25">
      <c r="A5" t="s">
        <v>181</v>
      </c>
      <c r="B5" t="s">
        <v>176</v>
      </c>
      <c r="D5" t="str">
        <f>"categories.Add(new Category{Caption = """ &amp; A5 &amp; """,Requirements = """ &amp; B5 &amp; """,Id = Guid.NewGuid(),CreatedOn = DateTimeOffset.Now});"</f>
        <v>categories.Add(new Category{Caption = "Latin Couples",Requirements = "100% choreography",Id = Guid.NewGuid(),CreatedOn = DateTimeOffset.Now});</v>
      </c>
    </row>
    <row r="6" spans="1:4" x14ac:dyDescent="0.25">
      <c r="A6" t="s">
        <v>21</v>
      </c>
      <c r="B6" t="s">
        <v>176</v>
      </c>
      <c r="D6" t="str">
        <f>"categories.Add(new Category{Caption = """ &amp; A6 &amp; """,Requirements = """ &amp; B6 &amp; """,Id = Guid.NewGuid(),CreatedOn = DateTimeOffset.Now});"</f>
        <v>categories.Add(new Category{Caption = "Latin Shines Teams",Requirements = "100% choreography",Id = Guid.NewGuid(),CreatedOn = DateTimeOffset.Now});</v>
      </c>
    </row>
    <row r="7" spans="1:4" x14ac:dyDescent="0.25">
      <c r="A7" t="s">
        <v>22</v>
      </c>
      <c r="B7" t="s">
        <v>176</v>
      </c>
      <c r="D7" t="str">
        <f>"categories.Add(new Category{Caption = """ &amp; A7 &amp; """,Requirements = """ &amp; B7 &amp; """,Id = Guid.NewGuid(),CreatedOn = DateTimeOffset.Now});"</f>
        <v>categories.Add(new Category{Caption = "Latin Teams",Requirements = "100% choreography",Id = Guid.NewGuid(),CreatedOn = DateTimeOffset.Now});</v>
      </c>
    </row>
    <row r="8" spans="1:4" x14ac:dyDescent="0.25">
      <c r="A8" t="s">
        <v>8</v>
      </c>
      <c r="B8" t="s">
        <v>175</v>
      </c>
      <c r="D8" t="str">
        <f>"categories.Add(new Category{Caption = """ &amp; A8 &amp; """,Requirements = """ &amp; B8 &amp; """,Id = Guid.NewGuid(),CreatedOn = DateTimeOffset.Now});"</f>
        <v>categories.Add(new Category{Caption = "Salsa Couples",Requirements = "50% choreography (qualifiers) , 50% improvisation (finals)",Id = Guid.NewGuid(),CreatedOn = DateTimeOffset.Now});</v>
      </c>
    </row>
    <row r="9" spans="1:4" x14ac:dyDescent="0.25">
      <c r="A9" t="s">
        <v>65</v>
      </c>
      <c r="B9" s="5" t="s">
        <v>175</v>
      </c>
      <c r="D9" t="str">
        <f>"categories.Add(new Category{Caption = """ &amp; A9 &amp; """,Requirements = """ &amp; B9 &amp; """,Id = Guid.NewGuid(),CreatedOn = DateTimeOffset.Now});"</f>
        <v>categories.Add(new Category{Caption = "Salsa Couples Female Instructor",Requirements = "50% choreography (qualifiers) , 50% improvisation (finals)",Id = Guid.NewGuid(),CreatedOn = DateTimeOffset.Now});</v>
      </c>
    </row>
    <row r="10" spans="1:4" x14ac:dyDescent="0.25">
      <c r="A10" t="s">
        <v>23</v>
      </c>
      <c r="B10" t="s">
        <v>175</v>
      </c>
      <c r="D10" t="str">
        <f>"categories.Add(new Category{Caption = """ &amp; A10 &amp; """,Requirements = """ &amp; B10 &amp; """,Id = Guid.NewGuid(),CreatedOn = DateTimeOffset.Now});"</f>
        <v>categories.Add(new Category{Caption = "Salsa Couples Follower Pro",Requirements = "50% choreography (qualifiers) , 50% improvisation (finals)",Id = Guid.NewGuid(),CreatedOn = DateTimeOffset.Now});</v>
      </c>
    </row>
    <row r="11" spans="1:4" x14ac:dyDescent="0.25">
      <c r="A11" t="s">
        <v>24</v>
      </c>
      <c r="B11" t="s">
        <v>175</v>
      </c>
      <c r="D11" t="str">
        <f>"categories.Add(new Category{Caption = """ &amp; A11 &amp; """,Requirements = """ &amp; B11 &amp; """,Id = Guid.NewGuid(),CreatedOn = DateTimeOffset.Now});"</f>
        <v>categories.Add(new Category{Caption = "Salsa Couples Lead Pro",Requirements = "50% choreography (qualifiers) , 50% improvisation (finals)",Id = Guid.NewGuid(),CreatedOn = DateTimeOffset.Now});</v>
      </c>
    </row>
    <row r="12" spans="1:4" x14ac:dyDescent="0.25">
      <c r="A12" t="s">
        <v>64</v>
      </c>
      <c r="B12" s="5" t="s">
        <v>175</v>
      </c>
      <c r="D12" t="str">
        <f>"categories.Add(new Category{Caption = """ &amp; A12 &amp; """,Requirements = """ &amp; B12 &amp; """,Id = Guid.NewGuid(),CreatedOn = DateTimeOffset.Now});"</f>
        <v>categories.Add(new Category{Caption = "Salsa Couples Male Instructor",Requirements = "50% choreography (qualifiers) , 50% improvisation (finals)",Id = Guid.NewGuid(),CreatedOn = DateTimeOffset.Now});</v>
      </c>
    </row>
    <row r="13" spans="1:4" x14ac:dyDescent="0.25">
      <c r="A13" t="s">
        <v>232</v>
      </c>
      <c r="B13" t="s">
        <v>176</v>
      </c>
      <c r="D13" t="str">
        <f>"categories.Add(new Category{Caption = """ &amp; A13 &amp; """,Requirements = """ &amp; B13 &amp; """,Id = Guid.NewGuid(),CreatedOn = DateTimeOffset.Now});"</f>
        <v>categories.Add(new Category{Caption = "Salsa Duets",Requirements = "100% choreography",Id = Guid.NewGuid(),CreatedOn = DateTimeOffset.Now});</v>
      </c>
    </row>
    <row r="14" spans="1:4" x14ac:dyDescent="0.25">
      <c r="A14" t="s">
        <v>25</v>
      </c>
      <c r="B14" t="s">
        <v>176</v>
      </c>
      <c r="D14" t="str">
        <f>"categories.Add(new Category{Caption = """ &amp; A14 &amp; """,Requirements = """ &amp; B14 &amp; """,Id = Guid.NewGuid(),CreatedOn = DateTimeOffset.Now});"</f>
        <v>categories.Add(new Category{Caption = "Salsa Shines Duets",Requirements = "100% choreography",Id = Guid.NewGuid(),CreatedOn = DateTimeOffset.Now});</v>
      </c>
    </row>
    <row r="15" spans="1:4" x14ac:dyDescent="0.25">
      <c r="A15" t="s">
        <v>26</v>
      </c>
      <c r="B15" t="s">
        <v>176</v>
      </c>
      <c r="D15" t="str">
        <f>"categories.Add(new Category{Caption = """ &amp; A15 &amp; """,Requirements = """ &amp; B15 &amp; """,Id = Guid.NewGuid(),CreatedOn = DateTimeOffset.Now});"</f>
        <v>categories.Add(new Category{Caption = "Salsa Shines Teams",Requirements = "100% choreography",Id = Guid.NewGuid(),CreatedOn = DateTimeOffset.Now});</v>
      </c>
    </row>
    <row r="16" spans="1:4" x14ac:dyDescent="0.25">
      <c r="A16" t="s">
        <v>27</v>
      </c>
      <c r="B16" t="s">
        <v>176</v>
      </c>
      <c r="D16" t="str">
        <f>"categories.Add(new Category{Caption = """ &amp; A16 &amp; """,Requirements = """ &amp; B16 &amp; """,Id = Guid.NewGuid(),CreatedOn = DateTimeOffset.Now});"</f>
        <v>categories.Add(new Category{Caption = "Salsa Solo Female",Requirements = "100% choreography",Id = Guid.NewGuid(),CreatedOn = DateTimeOffset.Now});</v>
      </c>
    </row>
    <row r="17" spans="1:4" x14ac:dyDescent="0.25">
      <c r="A17" t="s">
        <v>28</v>
      </c>
      <c r="B17" t="s">
        <v>176</v>
      </c>
      <c r="D17" t="str">
        <f>"categories.Add(new Category{Caption = """ &amp; A17 &amp; """,Requirements = """ &amp; B17 &amp; """,Id = Guid.NewGuid(),CreatedOn = DateTimeOffset.Now});"</f>
        <v>categories.Add(new Category{Caption = "Salsa Solo Male",Requirements = "100% choreography",Id = Guid.NewGuid(),CreatedOn = DateTimeOffset.Now});</v>
      </c>
    </row>
    <row r="18" spans="1:4" x14ac:dyDescent="0.25">
      <c r="A18" t="s">
        <v>29</v>
      </c>
      <c r="B18" t="s">
        <v>176</v>
      </c>
      <c r="D18" t="str">
        <f>"categories.Add(new Category{Caption = """ &amp; A18 &amp; """,Requirements = """ &amp; B18 &amp; """,Id = Guid.NewGuid(),CreatedOn = DateTimeOffset.Now});"</f>
        <v>categories.Add(new Category{Caption = "Salsa Teams",Requirements = "100% choreography",Id = Guid.NewGuid(),CreatedOn = DateTimeOffset.Now});</v>
      </c>
    </row>
    <row r="19" spans="1:4" x14ac:dyDescent="0.25">
      <c r="A19" t="s">
        <v>63</v>
      </c>
      <c r="B19" s="5" t="s">
        <v>175</v>
      </c>
      <c r="D19" t="str">
        <f>"categories.Add(new Category{Caption = """ &amp; A19 &amp; """,Requirements = """ &amp; B19 &amp; """,Id = Guid.NewGuid(),CreatedOn = DateTimeOffset.Now});"</f>
        <v>categories.Add(new Category{Caption = "Solos",Requirements = "50% choreography (qualifiers) , 50% improvisation (finals)",Id = Guid.NewGuid(),CreatedOn = DateTimeOffset.Now});</v>
      </c>
    </row>
    <row r="20" spans="1:4" x14ac:dyDescent="0.25">
      <c r="A20" t="s">
        <v>30</v>
      </c>
      <c r="B20" t="s">
        <v>174</v>
      </c>
      <c r="D20" t="str">
        <f>"categories.Add(new Category{Caption = """ &amp; A20 &amp; """,Requirements = """ &amp; B20 &amp; """,Id = Guid.NewGuid(),CreatedOn = DateTimeOffset.Now});"</f>
        <v>categories.Add(new Category{Caption = "Under 18 Amateur Couples",Requirements = "100% freestyle",Id = Guid.NewGuid(),CreatedOn = DateTimeOffset.Now});</v>
      </c>
    </row>
    <row r="21" spans="1:4" x14ac:dyDescent="0.25">
      <c r="A21" t="s">
        <v>31</v>
      </c>
      <c r="B21" t="s">
        <v>176</v>
      </c>
      <c r="D21" t="str">
        <f>"categories.Add(new Category{Caption = """ &amp; A21 &amp; """,Requirements = """ &amp; B21 &amp; """,Id = Guid.NewGuid(),CreatedOn = DateTimeOffset.Now});"</f>
        <v>categories.Add(new Category{Caption = "Under 18 Latin Solo Team",Requirements = "100% choreography",Id = Guid.NewGuid(),CreatedOn = DateTimeOffset.Now});</v>
      </c>
    </row>
    <row r="22" spans="1:4" x14ac:dyDescent="0.25">
      <c r="A22" t="s">
        <v>32</v>
      </c>
      <c r="B22" t="s">
        <v>179</v>
      </c>
      <c r="D22" t="str">
        <f>"categories.Add(new Category{Caption = """ &amp; A22 &amp; """,Requirements = """ &amp; B22 &amp; """,Id = Guid.NewGuid(),CreatedOn = DateTimeOffset.Now});"</f>
        <v>categories.Add(new Category{Caption = "Under 18 Latin Teams",Requirements = "50% of routine must be a recognizable Latin style",Id = Guid.NewGuid(),CreatedOn = DateTimeOffset.Now});</v>
      </c>
    </row>
    <row r="23" spans="1:4" x14ac:dyDescent="0.25">
      <c r="A23" t="s">
        <v>33</v>
      </c>
      <c r="B23" t="s">
        <v>176</v>
      </c>
      <c r="D23" t="str">
        <f>"categories.Add(new Category{Caption = """ &amp; A23 &amp; """,Requirements = """ &amp; B23 &amp; """,Id = Guid.NewGuid(),CreatedOn = DateTimeOffset.Now});"</f>
        <v>categories.Add(new Category{Caption = "Under 18 Mixed Latin Solo",Requirements = "100% choreography",Id = Guid.NewGuid(),CreatedOn = DateTimeOffset.Now});</v>
      </c>
    </row>
    <row r="24" spans="1:4" x14ac:dyDescent="0.25">
      <c r="A24" t="s">
        <v>34</v>
      </c>
      <c r="B24" t="s">
        <v>176</v>
      </c>
      <c r="D24" t="str">
        <f>"categories.Add(new Category{Caption = """ &amp; A24 &amp; """,Requirements = """ &amp; B24 &amp; """,Id = Guid.NewGuid(),CreatedOn = DateTimeOffset.Now});"</f>
        <v>categories.Add(new Category{Caption = "Under 18 Mixed Salsa Solo",Requirements = "100% choreography",Id = Guid.NewGuid(),CreatedOn = DateTimeOffset.Now});</v>
      </c>
    </row>
    <row r="25" spans="1:4" x14ac:dyDescent="0.25">
      <c r="A25" t="s">
        <v>35</v>
      </c>
      <c r="B25" t="s">
        <v>176</v>
      </c>
      <c r="D25" t="str">
        <f>"categories.Add(new Category{Caption = """ &amp; A25 &amp; """,Requirements = """ &amp; B25 &amp; """,Id = Guid.NewGuid(),CreatedOn = DateTimeOffset.Now});"</f>
        <v>categories.Add(new Category{Caption = "Under 18 Salsa Solo Team",Requirements = "100% choreography",Id = Guid.NewGuid(),CreatedOn = DateTimeOffset.Now});</v>
      </c>
    </row>
    <row r="26" spans="1:4" x14ac:dyDescent="0.25">
      <c r="A26" t="s">
        <v>36</v>
      </c>
      <c r="B26" t="s">
        <v>178</v>
      </c>
      <c r="D26" t="str">
        <f>"categories.Add(new Category{Caption = """ &amp; A26 &amp; """,Requirements = """ &amp; B26 &amp; """,Id = Guid.NewGuid(),CreatedOn = DateTimeOffset.Now});"</f>
        <v>categories.Add(new Category{Caption = "Under 18 Salsa Teams",Requirements = "100% choreography, 90% choreography must be recognizable Salsa, music 100% Salsa",Id = Guid.NewGuid(),CreatedOn = DateTimeOffset.Now});</v>
      </c>
    </row>
    <row r="27" spans="1:4" x14ac:dyDescent="0.25">
      <c r="A27" t="s">
        <v>37</v>
      </c>
      <c r="B27" t="s">
        <v>177</v>
      </c>
      <c r="D27" t="str">
        <f>"categories.Add(new Category{Caption = """ &amp; A27 &amp; """,Requirements = """ &amp; B27 &amp; """,Id = Guid.NewGuid(),CreatedOn = DateTimeOffset.Now});"</f>
        <v>categories.Add(new Category{Caption = "Under 18 Semi-Pro Couples",Requirements = "50% choreography, 50% freestyle",Id = Guid.NewGuid(),CreatedOn = DateTimeOffset.Now});</v>
      </c>
    </row>
    <row r="28" spans="1:4" x14ac:dyDescent="0.25">
      <c r="A28" t="s">
        <v>38</v>
      </c>
      <c r="B28" t="s">
        <v>175</v>
      </c>
      <c r="D28" t="str">
        <f>"categories.Add(new Category{Caption = """ &amp; A28 &amp; """,Requirements = """ &amp; B28 &amp; """,Id = Guid.NewGuid(),CreatedOn = DateTimeOffset.Now});"</f>
        <v>categories.Add(new Category{Caption = "Zouk Couples",Requirements = "50% choreography (qualifiers) , 50% improvisation (finals)",Id = Guid.NewGuid(),CreatedOn = DateTimeOffset.Now});</v>
      </c>
    </row>
  </sheetData>
  <sortState ref="A1:D28">
    <sortCondition ref="A1:A28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9"/>
  <sheetViews>
    <sheetView workbookViewId="0">
      <selection activeCell="G3" sqref="G3"/>
    </sheetView>
  </sheetViews>
  <sheetFormatPr defaultRowHeight="15" x14ac:dyDescent="0.25"/>
  <sheetData>
    <row r="2" spans="1:1" x14ac:dyDescent="0.25">
      <c r="A2" s="4" t="s">
        <v>72</v>
      </c>
    </row>
    <row r="4" spans="1:1" x14ac:dyDescent="0.25">
      <c r="A4" t="s">
        <v>73</v>
      </c>
    </row>
    <row r="6" spans="1:1" x14ac:dyDescent="0.25">
      <c r="A6" t="s">
        <v>74</v>
      </c>
    </row>
    <row r="8" spans="1:1" x14ac:dyDescent="0.25">
      <c r="A8" t="s">
        <v>75</v>
      </c>
    </row>
    <row r="10" spans="1:1" x14ac:dyDescent="0.25">
      <c r="A10" s="4" t="s">
        <v>76</v>
      </c>
    </row>
    <row r="12" spans="1:1" x14ac:dyDescent="0.25">
      <c r="A12" t="s">
        <v>77</v>
      </c>
    </row>
    <row r="14" spans="1:1" x14ac:dyDescent="0.25">
      <c r="A14" t="s">
        <v>78</v>
      </c>
    </row>
    <row r="16" spans="1:1" x14ac:dyDescent="0.25">
      <c r="A16" t="s">
        <v>79</v>
      </c>
    </row>
    <row r="18" spans="1:1" x14ac:dyDescent="0.25">
      <c r="A18" t="s">
        <v>80</v>
      </c>
    </row>
    <row r="20" spans="1:1" x14ac:dyDescent="0.25">
      <c r="A20" t="s">
        <v>81</v>
      </c>
    </row>
    <row r="22" spans="1:1" x14ac:dyDescent="0.25">
      <c r="A22" t="s">
        <v>0</v>
      </c>
    </row>
    <row r="24" spans="1:1" x14ac:dyDescent="0.25">
      <c r="A24" s="4" t="s">
        <v>82</v>
      </c>
    </row>
    <row r="26" spans="1:1" x14ac:dyDescent="0.25">
      <c r="A26" t="s">
        <v>83</v>
      </c>
    </row>
    <row r="28" spans="1:1" x14ac:dyDescent="0.25">
      <c r="A28" t="s">
        <v>84</v>
      </c>
    </row>
    <row r="30" spans="1:1" x14ac:dyDescent="0.25">
      <c r="A30" t="s">
        <v>85</v>
      </c>
    </row>
    <row r="32" spans="1:1" x14ac:dyDescent="0.25">
      <c r="A32" t="s">
        <v>86</v>
      </c>
    </row>
    <row r="34" spans="1:1" x14ac:dyDescent="0.25">
      <c r="A34" t="s">
        <v>87</v>
      </c>
    </row>
    <row r="36" spans="1:1" x14ac:dyDescent="0.25">
      <c r="A36" t="s">
        <v>88</v>
      </c>
    </row>
    <row r="38" spans="1:1" x14ac:dyDescent="0.25">
      <c r="A38" s="4" t="s">
        <v>89</v>
      </c>
    </row>
    <row r="40" spans="1:1" x14ac:dyDescent="0.25">
      <c r="A40" s="4" t="s">
        <v>90</v>
      </c>
    </row>
    <row r="42" spans="1:1" x14ac:dyDescent="0.25">
      <c r="A42" t="s">
        <v>91</v>
      </c>
    </row>
    <row r="44" spans="1:1" x14ac:dyDescent="0.25">
      <c r="A44" t="s">
        <v>92</v>
      </c>
    </row>
    <row r="46" spans="1:1" x14ac:dyDescent="0.25">
      <c r="A46" t="s">
        <v>93</v>
      </c>
    </row>
    <row r="48" spans="1:1" x14ac:dyDescent="0.25">
      <c r="A48" t="s">
        <v>94</v>
      </c>
    </row>
    <row r="50" spans="1:1" x14ac:dyDescent="0.25">
      <c r="A50" t="s">
        <v>95</v>
      </c>
    </row>
    <row r="52" spans="1:1" x14ac:dyDescent="0.25">
      <c r="A52" s="4" t="s">
        <v>96</v>
      </c>
    </row>
    <row r="54" spans="1:1" x14ac:dyDescent="0.25">
      <c r="A54" t="s">
        <v>91</v>
      </c>
    </row>
    <row r="56" spans="1:1" x14ac:dyDescent="0.25">
      <c r="A56" t="s">
        <v>97</v>
      </c>
    </row>
    <row r="58" spans="1:1" x14ac:dyDescent="0.25">
      <c r="A58" s="4" t="s">
        <v>98</v>
      </c>
    </row>
    <row r="60" spans="1:1" x14ac:dyDescent="0.25">
      <c r="A60" t="s">
        <v>99</v>
      </c>
    </row>
    <row r="62" spans="1:1" x14ac:dyDescent="0.25">
      <c r="A62" s="4" t="s">
        <v>100</v>
      </c>
    </row>
    <row r="64" spans="1:1" x14ac:dyDescent="0.25">
      <c r="A64" t="s">
        <v>101</v>
      </c>
    </row>
    <row r="66" spans="1:1" x14ac:dyDescent="0.25">
      <c r="A66" s="7" t="s">
        <v>8</v>
      </c>
    </row>
    <row r="69" spans="1:1" x14ac:dyDescent="0.25">
      <c r="A69" s="4" t="s">
        <v>141</v>
      </c>
    </row>
    <row r="71" spans="1:1" x14ac:dyDescent="0.25">
      <c r="A71" t="s">
        <v>102</v>
      </c>
    </row>
    <row r="73" spans="1:1" x14ac:dyDescent="0.25">
      <c r="A73" t="s">
        <v>103</v>
      </c>
    </row>
    <row r="75" spans="1:1" x14ac:dyDescent="0.25">
      <c r="A75" t="s">
        <v>104</v>
      </c>
    </row>
    <row r="77" spans="1:1" x14ac:dyDescent="0.25">
      <c r="A77" s="4" t="s">
        <v>142</v>
      </c>
    </row>
    <row r="79" spans="1:1" x14ac:dyDescent="0.25">
      <c r="A79" t="s">
        <v>105</v>
      </c>
    </row>
    <row r="81" spans="1:1" x14ac:dyDescent="0.25">
      <c r="A81" t="s">
        <v>106</v>
      </c>
    </row>
    <row r="83" spans="1:1" x14ac:dyDescent="0.25">
      <c r="A83" t="s">
        <v>107</v>
      </c>
    </row>
    <row r="85" spans="1:1" x14ac:dyDescent="0.25">
      <c r="A85" t="s">
        <v>108</v>
      </c>
    </row>
    <row r="87" spans="1:1" x14ac:dyDescent="0.25">
      <c r="A87" t="s">
        <v>109</v>
      </c>
    </row>
    <row r="89" spans="1:1" x14ac:dyDescent="0.25">
      <c r="A89" s="4" t="s">
        <v>143</v>
      </c>
    </row>
    <row r="91" spans="1:1" x14ac:dyDescent="0.25">
      <c r="A91" t="s">
        <v>110</v>
      </c>
    </row>
    <row r="93" spans="1:1" x14ac:dyDescent="0.25">
      <c r="A93" t="s">
        <v>144</v>
      </c>
    </row>
    <row r="95" spans="1:1" x14ac:dyDescent="0.25">
      <c r="A95" t="s">
        <v>111</v>
      </c>
    </row>
    <row r="97" spans="1:1" x14ac:dyDescent="0.25">
      <c r="A97" t="s">
        <v>112</v>
      </c>
    </row>
    <row r="99" spans="1:1" x14ac:dyDescent="0.25">
      <c r="A99" t="s">
        <v>113</v>
      </c>
    </row>
    <row r="101" spans="1:1" x14ac:dyDescent="0.25">
      <c r="A101" t="s">
        <v>145</v>
      </c>
    </row>
    <row r="103" spans="1:1" x14ac:dyDescent="0.25">
      <c r="A103" t="s">
        <v>114</v>
      </c>
    </row>
    <row r="105" spans="1:1" x14ac:dyDescent="0.25">
      <c r="A105" t="s">
        <v>115</v>
      </c>
    </row>
    <row r="107" spans="1:1" x14ac:dyDescent="0.25">
      <c r="A107" t="s">
        <v>116</v>
      </c>
    </row>
    <row r="109" spans="1:1" x14ac:dyDescent="0.25">
      <c r="A109" t="s">
        <v>117</v>
      </c>
    </row>
    <row r="111" spans="1:1" x14ac:dyDescent="0.25">
      <c r="A111" t="s">
        <v>118</v>
      </c>
    </row>
    <row r="113" spans="1:1" x14ac:dyDescent="0.25">
      <c r="A113" s="4" t="s">
        <v>146</v>
      </c>
    </row>
    <row r="115" spans="1:1" x14ac:dyDescent="0.25">
      <c r="A115" t="s">
        <v>119</v>
      </c>
    </row>
    <row r="117" spans="1:1" x14ac:dyDescent="0.25">
      <c r="A117" t="s">
        <v>97</v>
      </c>
    </row>
    <row r="119" spans="1:1" x14ac:dyDescent="0.25">
      <c r="A119" s="4" t="s">
        <v>120</v>
      </c>
    </row>
    <row r="121" spans="1:1" x14ac:dyDescent="0.25">
      <c r="A121" t="s">
        <v>159</v>
      </c>
    </row>
    <row r="123" spans="1:1" x14ac:dyDescent="0.25">
      <c r="A123" s="7" t="s">
        <v>18</v>
      </c>
    </row>
    <row r="125" spans="1:1" x14ac:dyDescent="0.25">
      <c r="A125" s="4" t="s">
        <v>147</v>
      </c>
    </row>
    <row r="127" spans="1:1" x14ac:dyDescent="0.25">
      <c r="A127" t="s">
        <v>121</v>
      </c>
    </row>
    <row r="129" spans="1:1" x14ac:dyDescent="0.25">
      <c r="A129" t="s">
        <v>103</v>
      </c>
    </row>
    <row r="131" spans="1:1" x14ac:dyDescent="0.25">
      <c r="A131" t="s">
        <v>122</v>
      </c>
    </row>
    <row r="133" spans="1:1" x14ac:dyDescent="0.25">
      <c r="A133" s="4" t="s">
        <v>148</v>
      </c>
    </row>
    <row r="135" spans="1:1" x14ac:dyDescent="0.25">
      <c r="A135" t="s">
        <v>105</v>
      </c>
    </row>
    <row r="137" spans="1:1" x14ac:dyDescent="0.25">
      <c r="A137" s="4" t="s">
        <v>149</v>
      </c>
    </row>
    <row r="139" spans="1:1" x14ac:dyDescent="0.25">
      <c r="A139" t="s">
        <v>110</v>
      </c>
    </row>
    <row r="141" spans="1:1" x14ac:dyDescent="0.25">
      <c r="A141" s="4" t="s">
        <v>150</v>
      </c>
    </row>
    <row r="143" spans="1:1" x14ac:dyDescent="0.25">
      <c r="A143" t="s">
        <v>123</v>
      </c>
    </row>
    <row r="145" spans="1:1" x14ac:dyDescent="0.25">
      <c r="A145" t="s">
        <v>124</v>
      </c>
    </row>
    <row r="147" spans="1:1" x14ac:dyDescent="0.25">
      <c r="A147" t="s">
        <v>125</v>
      </c>
    </row>
    <row r="149" spans="1:1" x14ac:dyDescent="0.25">
      <c r="A149" s="4" t="s">
        <v>151</v>
      </c>
    </row>
    <row r="151" spans="1:1" x14ac:dyDescent="0.25">
      <c r="A151" t="s">
        <v>126</v>
      </c>
    </row>
    <row r="153" spans="1:1" x14ac:dyDescent="0.25">
      <c r="A153" s="4" t="s">
        <v>152</v>
      </c>
    </row>
    <row r="155" spans="1:1" x14ac:dyDescent="0.25">
      <c r="A155" t="s">
        <v>119</v>
      </c>
    </row>
    <row r="157" spans="1:1" x14ac:dyDescent="0.25">
      <c r="A157" s="7" t="s">
        <v>38</v>
      </c>
    </row>
    <row r="159" spans="1:1" x14ac:dyDescent="0.25">
      <c r="A159" s="4" t="s">
        <v>153</v>
      </c>
    </row>
    <row r="161" spans="1:1" x14ac:dyDescent="0.25">
      <c r="A161" t="s">
        <v>127</v>
      </c>
    </row>
    <row r="163" spans="1:1" x14ac:dyDescent="0.25">
      <c r="A163" s="4" t="s">
        <v>154</v>
      </c>
    </row>
    <row r="165" spans="1:1" x14ac:dyDescent="0.25">
      <c r="A165" t="s">
        <v>128</v>
      </c>
    </row>
    <row r="166" spans="1:1" x14ac:dyDescent="0.25">
      <c r="A166" s="6" t="s">
        <v>160</v>
      </c>
    </row>
    <row r="168" spans="1:1" x14ac:dyDescent="0.25">
      <c r="A168" s="4" t="s">
        <v>155</v>
      </c>
    </row>
    <row r="170" spans="1:1" x14ac:dyDescent="0.25">
      <c r="A170" s="4" t="s">
        <v>156</v>
      </c>
    </row>
    <row r="172" spans="1:1" x14ac:dyDescent="0.25">
      <c r="A172" t="s">
        <v>129</v>
      </c>
    </row>
    <row r="174" spans="1:1" x14ac:dyDescent="0.25">
      <c r="A174" s="4" t="s">
        <v>157</v>
      </c>
    </row>
    <row r="176" spans="1:1" x14ac:dyDescent="0.25">
      <c r="A176" t="s">
        <v>130</v>
      </c>
    </row>
    <row r="178" spans="1:1" x14ac:dyDescent="0.25">
      <c r="A178" s="4" t="s">
        <v>158</v>
      </c>
    </row>
    <row r="180" spans="1:1" x14ac:dyDescent="0.25">
      <c r="A180" t="s">
        <v>97</v>
      </c>
    </row>
    <row r="182" spans="1:1" x14ac:dyDescent="0.25">
      <c r="A182" s="4" t="s">
        <v>131</v>
      </c>
    </row>
    <row r="184" spans="1:1" x14ac:dyDescent="0.25">
      <c r="A184" s="4" t="s">
        <v>132</v>
      </c>
    </row>
    <row r="186" spans="1:1" x14ac:dyDescent="0.25">
      <c r="A186" t="s">
        <v>133</v>
      </c>
    </row>
    <row r="188" spans="1:1" x14ac:dyDescent="0.25">
      <c r="A188" t="s">
        <v>134</v>
      </c>
    </row>
    <row r="190" spans="1:1" x14ac:dyDescent="0.25">
      <c r="A190" t="s">
        <v>135</v>
      </c>
    </row>
    <row r="192" spans="1:1" x14ac:dyDescent="0.25">
      <c r="A192" s="4" t="s">
        <v>136</v>
      </c>
    </row>
    <row r="194" spans="1:1" x14ac:dyDescent="0.25">
      <c r="A194" t="s">
        <v>137</v>
      </c>
    </row>
    <row r="196" spans="1:1" x14ac:dyDescent="0.25">
      <c r="A196" t="s">
        <v>138</v>
      </c>
    </row>
    <row r="203" spans="1:1" x14ac:dyDescent="0.25">
      <c r="A203" t="s">
        <v>139</v>
      </c>
    </row>
    <row r="205" spans="1:1" x14ac:dyDescent="0.25">
      <c r="A205" t="s">
        <v>0</v>
      </c>
    </row>
    <row r="207" spans="1:1" x14ac:dyDescent="0.25">
      <c r="A207" t="s">
        <v>140</v>
      </c>
    </row>
    <row r="209" spans="1:1" x14ac:dyDescent="0.25">
      <c r="A209" t="s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15" x14ac:dyDescent="0.25"/>
  <cols>
    <col min="1" max="1" width="58.85546875" bestFit="1" customWidth="1"/>
  </cols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3" t="s">
        <v>61</v>
      </c>
    </row>
    <row r="5" spans="1:1" x14ac:dyDescent="0.25">
      <c r="A5" s="3" t="s">
        <v>62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competitors</vt:lpstr>
      <vt:lpstr>competitions</vt:lpstr>
      <vt:lpstr>competitionAddons</vt:lpstr>
      <vt:lpstr>additional scores</vt:lpstr>
      <vt:lpstr>divisions</vt:lpstr>
      <vt:lpstr>categories</vt:lpstr>
      <vt:lpstr>Notes 2015</vt:lpstr>
      <vt:lpstr>judges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Yang</dc:creator>
  <cp:lastModifiedBy>Administrator</cp:lastModifiedBy>
  <dcterms:created xsi:type="dcterms:W3CDTF">2014-11-14T09:34:24Z</dcterms:created>
  <dcterms:modified xsi:type="dcterms:W3CDTF">2015-11-18T20:30:09Z</dcterms:modified>
</cp:coreProperties>
</file>