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VivaDance\NZSO2016\"/>
    </mc:Choice>
  </mc:AlternateContent>
  <bookViews>
    <workbookView xWindow="0" yWindow="0" windowWidth="11490" windowHeight="9270" tabRatio="999" activeTab="4"/>
  </bookViews>
  <sheets>
    <sheet name="competitors" sheetId="1" r:id="rId1"/>
    <sheet name="competitions" sheetId="2" r:id="rId2"/>
    <sheet name="competitionAddons" sheetId="5" r:id="rId3"/>
    <sheet name="additional scores" sheetId="6" r:id="rId4"/>
    <sheet name="divisions" sheetId="3" r:id="rId5"/>
    <sheet name="categories" sheetId="4" r:id="rId6"/>
    <sheet name="Notes 2015" sheetId="8" r:id="rId7"/>
    <sheet name="judges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B17" i="2" s="1"/>
  <c r="C17" i="2" s="1"/>
  <c r="G12" i="2"/>
  <c r="B12" i="2" s="1"/>
  <c r="C12" i="2" s="1"/>
  <c r="C40" i="1"/>
  <c r="F40" i="1" s="1"/>
  <c r="C4" i="1"/>
  <c r="F4" i="1" s="1"/>
  <c r="C3" i="1"/>
  <c r="F3" i="1" s="1"/>
  <c r="C5" i="1"/>
  <c r="F5" i="1" s="1"/>
  <c r="F2" i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1" i="1"/>
  <c r="F41" i="1" s="1"/>
  <c r="C2" i="1"/>
  <c r="K17" i="2" l="1"/>
  <c r="K12" i="2"/>
  <c r="B4" i="1"/>
  <c r="B3" i="1"/>
  <c r="B5" i="1"/>
  <c r="D19" i="4"/>
  <c r="D7" i="4"/>
  <c r="D20" i="4"/>
  <c r="D16" i="4"/>
  <c r="D5" i="4"/>
  <c r="D21" i="4"/>
  <c r="G4" i="2" l="1"/>
  <c r="B4" i="2" s="1"/>
  <c r="G5" i="2"/>
  <c r="B5" i="2" s="1"/>
  <c r="G6" i="2"/>
  <c r="B6" i="2" s="1"/>
  <c r="G7" i="2"/>
  <c r="B7" i="2" s="1"/>
  <c r="G8" i="2"/>
  <c r="B8" i="2" s="1"/>
  <c r="G9" i="2"/>
  <c r="B9" i="2" s="1"/>
  <c r="G10" i="2"/>
  <c r="B10" i="2" s="1"/>
  <c r="G11" i="2"/>
  <c r="B11" i="2" s="1"/>
  <c r="G13" i="2"/>
  <c r="B13" i="2" s="1"/>
  <c r="G14" i="2"/>
  <c r="B14" i="2" s="1"/>
  <c r="G15" i="2"/>
  <c r="B15" i="2" s="1"/>
  <c r="G16" i="2"/>
  <c r="B16" i="2" s="1"/>
  <c r="G2" i="2"/>
  <c r="B2" i="2" s="1"/>
  <c r="G3" i="2"/>
  <c r="B3" i="2" s="1"/>
  <c r="C42" i="1"/>
  <c r="D6" i="4" l="1"/>
  <c r="G7" i="3"/>
  <c r="G9" i="3"/>
  <c r="D1" i="3"/>
  <c r="D2" i="3"/>
  <c r="G2" i="3" s="1"/>
  <c r="D10" i="3"/>
  <c r="G10" i="3" s="1"/>
  <c r="D7" i="3"/>
  <c r="D5" i="3"/>
  <c r="G5" i="3" s="1"/>
  <c r="D6" i="3"/>
  <c r="G6" i="3" s="1"/>
  <c r="D3" i="3"/>
  <c r="G3" i="3" s="1"/>
  <c r="D11" i="3"/>
  <c r="G11" i="3" s="1"/>
  <c r="D8" i="3"/>
  <c r="G8" i="3" s="1"/>
  <c r="D4" i="3"/>
  <c r="G4" i="3" s="1"/>
  <c r="D12" i="3"/>
  <c r="G12" i="3" s="1"/>
  <c r="D9" i="3"/>
  <c r="D13" i="3"/>
  <c r="G13" i="3" s="1"/>
  <c r="D2" i="4"/>
  <c r="D3" i="4"/>
  <c r="D4" i="4"/>
  <c r="D8" i="4"/>
  <c r="D9" i="4"/>
  <c r="D10" i="4"/>
  <c r="D15" i="4"/>
  <c r="D12" i="4"/>
  <c r="D14" i="4"/>
  <c r="D11" i="4"/>
  <c r="D13" i="4"/>
  <c r="D17" i="4"/>
  <c r="D18" i="4"/>
  <c r="D22" i="4"/>
  <c r="D23" i="4"/>
  <c r="D24" i="4"/>
  <c r="D26" i="4"/>
  <c r="D27" i="4"/>
  <c r="D28" i="4"/>
  <c r="D29" i="4"/>
  <c r="D30" i="4"/>
  <c r="D31" i="4"/>
  <c r="D32" i="4"/>
  <c r="D33" i="4"/>
  <c r="D34" i="4"/>
  <c r="D25" i="4"/>
  <c r="D1" i="4"/>
  <c r="E1" i="3"/>
  <c r="E2" i="3"/>
  <c r="E10" i="3"/>
  <c r="E7" i="3"/>
  <c r="E5" i="3"/>
  <c r="E6" i="3"/>
  <c r="E3" i="3"/>
  <c r="E11" i="3"/>
  <c r="E8" i="3"/>
  <c r="E4" i="3"/>
  <c r="E12" i="3"/>
  <c r="E9" i="3"/>
  <c r="E13" i="3"/>
  <c r="G1" i="3" l="1"/>
  <c r="I19" i="6"/>
  <c r="J19" i="6" s="1"/>
  <c r="J18" i="6"/>
  <c r="I18" i="6"/>
  <c r="I17" i="6"/>
  <c r="J17" i="6" s="1"/>
  <c r="I16" i="6"/>
  <c r="J16" i="6" s="1"/>
  <c r="I15" i="6"/>
  <c r="J15" i="6" s="1"/>
  <c r="I27" i="6"/>
  <c r="J27" i="6" s="1"/>
  <c r="I26" i="6"/>
  <c r="J26" i="6" s="1"/>
  <c r="I25" i="6"/>
  <c r="J25" i="6" s="1"/>
  <c r="I24" i="6"/>
  <c r="J24" i="6" s="1"/>
  <c r="I23" i="6"/>
  <c r="J23" i="6" s="1"/>
  <c r="I4" i="6"/>
  <c r="J4" i="6" s="1"/>
  <c r="I5" i="6"/>
  <c r="J5" i="6" s="1"/>
  <c r="I6" i="6"/>
  <c r="J6" i="6" s="1"/>
  <c r="I7" i="6"/>
  <c r="J7" i="6" s="1"/>
  <c r="I3" i="6"/>
  <c r="J3" i="6" s="1"/>
  <c r="J15" i="5"/>
  <c r="C15" i="5"/>
  <c r="C14" i="5"/>
  <c r="J14" i="5" s="1"/>
  <c r="J20" i="6" l="1"/>
  <c r="K20" i="6" s="1"/>
  <c r="J28" i="6"/>
  <c r="J8" i="6"/>
  <c r="D14" i="5"/>
  <c r="D15" i="5" s="1"/>
  <c r="J28" i="5" s="1"/>
  <c r="C3" i="2"/>
  <c r="K3" i="2" s="1"/>
  <c r="C4" i="2"/>
  <c r="K4" i="2" s="1"/>
  <c r="C5" i="2"/>
  <c r="K5" i="2" s="1"/>
  <c r="C6" i="2"/>
  <c r="K6" i="2" s="1"/>
  <c r="C7" i="2"/>
  <c r="K7" i="2" s="1"/>
  <c r="C8" i="2"/>
  <c r="K8" i="2" s="1"/>
  <c r="C9" i="2"/>
  <c r="K9" i="2" s="1"/>
  <c r="C10" i="2"/>
  <c r="K10" i="2" s="1"/>
  <c r="C11" i="2"/>
  <c r="K11" i="2" s="1"/>
  <c r="C13" i="2"/>
  <c r="K13" i="2" s="1"/>
  <c r="C14" i="2"/>
  <c r="K14" i="2" s="1"/>
  <c r="C15" i="2"/>
  <c r="K15" i="2" s="1"/>
  <c r="C16" i="2"/>
  <c r="K16" i="2" s="1"/>
  <c r="C2" i="2"/>
  <c r="K2" i="2" s="1"/>
  <c r="D2" i="2" l="1"/>
  <c r="D3" i="2" s="1"/>
  <c r="D4" i="2" s="1"/>
  <c r="D5" i="2" s="1"/>
  <c r="D6" i="2" s="1"/>
  <c r="D7" i="2" s="1"/>
  <c r="D8" i="2" s="1"/>
  <c r="D9" i="2" s="1"/>
  <c r="D10" i="2" s="1"/>
  <c r="D11" i="2" l="1"/>
  <c r="D13" i="2" s="1"/>
  <c r="D14" i="2" s="1"/>
  <c r="D15" i="2" s="1"/>
  <c r="D16" i="2" s="1"/>
  <c r="D12" i="2"/>
  <c r="B2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K31" i="2" l="1"/>
  <c r="D17" i="2"/>
  <c r="B39" i="1"/>
  <c r="B41" i="1" s="1"/>
  <c r="B42" i="1" s="1"/>
  <c r="F42" i="1" s="1"/>
  <c r="B40" i="1"/>
  <c r="F42" i="5" l="1"/>
  <c r="F45" i="2"/>
</calcChain>
</file>

<file path=xl/sharedStrings.xml><?xml version="1.0" encoding="utf-8"?>
<sst xmlns="http://schemas.openxmlformats.org/spreadsheetml/2006/main" count="332" uniqueCount="139">
  <si>
    <t xml:space="preserve"> </t>
  </si>
  <si>
    <t>team#</t>
  </si>
  <si>
    <t>CompetitorType.CouplesTeam</t>
  </si>
  <si>
    <t>team Type</t>
  </si>
  <si>
    <t>CompetitorType.Soloist</t>
  </si>
  <si>
    <t>CompetitorType.Couple</t>
  </si>
  <si>
    <t>divSemiPro</t>
  </si>
  <si>
    <t>divAmatuer</t>
  </si>
  <si>
    <t>Salsa Couples</t>
  </si>
  <si>
    <t xml:space="preserve">5.46pm </t>
  </si>
  <si>
    <t xml:space="preserve">5.54pm </t>
  </si>
  <si>
    <t xml:space="preserve">Semi Pro Solo Female </t>
  </si>
  <si>
    <t>divYouth</t>
  </si>
  <si>
    <t>divAdultFree</t>
  </si>
  <si>
    <t>divProf</t>
  </si>
  <si>
    <t>divOpen</t>
  </si>
  <si>
    <t>divProAm</t>
  </si>
  <si>
    <t>Advanced</t>
  </si>
  <si>
    <t>Bachata Couples</t>
  </si>
  <si>
    <t>Beginner</t>
  </si>
  <si>
    <t>Intermediate</t>
  </si>
  <si>
    <t>Latin Shines Teams</t>
  </si>
  <si>
    <t>Latin Teams</t>
  </si>
  <si>
    <t>Salsa Couples Follower Pro</t>
  </si>
  <si>
    <t>Salsa Couples Lead Pro</t>
  </si>
  <si>
    <t>Salsa Shines Duets</t>
  </si>
  <si>
    <t>Salsa Shines Teams</t>
  </si>
  <si>
    <t>Salsa Solo Female</t>
  </si>
  <si>
    <t>Salsa Solo Male</t>
  </si>
  <si>
    <t>Salsa Teams</t>
  </si>
  <si>
    <t>Under 18 Amateur Couples</t>
  </si>
  <si>
    <t>Under 18 Latin Solo Team</t>
  </si>
  <si>
    <t>Under 18 Latin Teams</t>
  </si>
  <si>
    <t>Under 18 Mixed Latin Solo</t>
  </si>
  <si>
    <t>Under 18 Mixed Salsa Solo</t>
  </si>
  <si>
    <t>Under 18 Salsa Solo Team</t>
  </si>
  <si>
    <t>Under 18 Salsa Teams</t>
  </si>
  <si>
    <t>Under 18 Semi-Pro Couples</t>
  </si>
  <si>
    <t>Zouk Couples</t>
  </si>
  <si>
    <t xml:space="preserve">Pro Am Semi Finals Choreography </t>
  </si>
  <si>
    <t xml:space="preserve">Pro Am Finals Improvisation </t>
  </si>
  <si>
    <t xml:space="preserve">Semi Pro Solo Male </t>
  </si>
  <si>
    <t>tech</t>
  </si>
  <si>
    <t>Time</t>
  </si>
  <si>
    <t>appear</t>
  </si>
  <si>
    <t>origin</t>
  </si>
  <si>
    <t>Sonia</t>
  </si>
  <si>
    <t>emily woodfield</t>
  </si>
  <si>
    <t>jeremy sim</t>
  </si>
  <si>
    <t>difficult</t>
  </si>
  <si>
    <t>penalty</t>
  </si>
  <si>
    <t>total</t>
  </si>
  <si>
    <t>avg</t>
  </si>
  <si>
    <t>juan</t>
  </si>
  <si>
    <t>sharon</t>
  </si>
  <si>
    <t>alex</t>
  </si>
  <si>
    <t>vivio</t>
  </si>
  <si>
    <t>greydis</t>
  </si>
  <si>
    <r>
      <t xml:space="preserve">Timing &amp; Musicality (20%) </t>
    </r>
    <r>
      <rPr>
        <b/>
        <sz val="10"/>
        <color rgb="FF9900FF"/>
        <rFont val="Arial"/>
        <family val="2"/>
      </rPr>
      <t>1,3,5</t>
    </r>
  </si>
  <si>
    <r>
      <t xml:space="preserve">Difficulty (20%) </t>
    </r>
    <r>
      <rPr>
        <b/>
        <sz val="10"/>
        <color rgb="FF9900FF"/>
        <rFont val="Arial"/>
        <family val="2"/>
      </rPr>
      <t>2,4,5</t>
    </r>
  </si>
  <si>
    <r>
      <t>Technique (20%)</t>
    </r>
    <r>
      <rPr>
        <b/>
        <sz val="10"/>
        <color rgb="FF9900FF"/>
        <rFont val="Arial"/>
        <family val="2"/>
      </rPr>
      <t xml:space="preserve"> 1,3,5</t>
    </r>
  </si>
  <si>
    <r>
      <t xml:space="preserve">Originality of Choreography /  Freestyle vocabulary (20%) </t>
    </r>
    <r>
      <rPr>
        <b/>
        <sz val="10"/>
        <color rgb="FF9900FF"/>
        <rFont val="Arial"/>
        <family val="2"/>
      </rPr>
      <t>2,4,6</t>
    </r>
  </si>
  <si>
    <r>
      <t>Appearance, Connection &amp; Synchronicity (20%) </t>
    </r>
    <r>
      <rPr>
        <b/>
        <sz val="10"/>
        <color rgb="FF9900FF"/>
        <rFont val="Arial"/>
        <family val="2"/>
      </rPr>
      <t>1,3,6</t>
    </r>
  </si>
  <si>
    <t>Solos</t>
  </si>
  <si>
    <t>Salsa Couples Male Instructor</t>
  </si>
  <si>
    <t>Salsa Couples Female Instructor</t>
  </si>
  <si>
    <t>divAmatuerChor</t>
  </si>
  <si>
    <t>divSemiProChor</t>
  </si>
  <si>
    <t>divProfChor</t>
  </si>
  <si>
    <t>divAmatuerImprov</t>
  </si>
  <si>
    <t>divSemiProImprov</t>
  </si>
  <si>
    <t>divProfImProv</t>
  </si>
  <si>
    <t>Yan Zhou - EDP</t>
  </si>
  <si>
    <t>Izadora Campos - Salsa Latina</t>
  </si>
  <si>
    <t>E Dance Productions</t>
  </si>
  <si>
    <t>Youth</t>
  </si>
  <si>
    <t>Open</t>
  </si>
  <si>
    <t>Professional</t>
  </si>
  <si>
    <t>Adult Freestyle</t>
  </si>
  <si>
    <t>Amateur</t>
  </si>
  <si>
    <t>Amatuer Choreography</t>
  </si>
  <si>
    <t>Professional Choreography</t>
  </si>
  <si>
    <t>Amateur Improvisation</t>
  </si>
  <si>
    <t>Professional Improvisation</t>
  </si>
  <si>
    <t>100% choreography</t>
  </si>
  <si>
    <t>categories = new HashSet&lt;Category&gt;();</t>
  </si>
  <si>
    <t>Latin Couples</t>
  </si>
  <si>
    <t>Salsa Duets</t>
  </si>
  <si>
    <t>DivisionSelect</t>
  </si>
  <si>
    <t>CategorySelect</t>
  </si>
  <si>
    <t>Hannah Braddick- EDP</t>
  </si>
  <si>
    <t>Grace Berge - Raine Symons</t>
  </si>
  <si>
    <t>Christine Martin and Charlotte Hardy - Latin Addiction</t>
  </si>
  <si>
    <t>TakaLatin Salsa Shines Team</t>
  </si>
  <si>
    <t>Sauvesitas - Raine Symons</t>
  </si>
  <si>
    <t>TakaLatin Latin Shines Team</t>
  </si>
  <si>
    <t>Rebecca Bijl - EDP and mambo Lab</t>
  </si>
  <si>
    <t>Mai Dahlberg</t>
  </si>
  <si>
    <t>Emily Woodfield - Casa Del Ritmo</t>
  </si>
  <si>
    <t>Yohey Mikawa</t>
  </si>
  <si>
    <t>Alina Solomkina and Aimee Rhodes</t>
  </si>
  <si>
    <t>Chloe Coutts and Annie Nie - Latin Addiction</t>
  </si>
  <si>
    <t>Martin Cruz and Max Gallagher- Sonidos del Mundo</t>
  </si>
  <si>
    <t xml:space="preserve">Carrie Martin and Annie Nie - Latin Addiction </t>
  </si>
  <si>
    <t>Stephanie Hampson and Mia Yatiswara - Salsa Latina</t>
  </si>
  <si>
    <t>Rowena Dalumpienes and Jenina Carla Mangoma - Raine Symons</t>
  </si>
  <si>
    <t>Andrada Neagu and Alberto Juarez Grifaldo</t>
  </si>
  <si>
    <t xml:space="preserve">Mai Dahlberg and Sheldon Benito </t>
  </si>
  <si>
    <t>Mia Yatiswara and Scott Suen - Salsa Latina</t>
  </si>
  <si>
    <t>Nazeef Khan and Emily Glubb - EDP</t>
  </si>
  <si>
    <t>Max Gallagher and Marlene Villemure- Brazillian Beatz and EDP</t>
  </si>
  <si>
    <t>Salsa Con Coco - La Bendicion</t>
  </si>
  <si>
    <t>Mambo Sabroso - Sasla Latina</t>
  </si>
  <si>
    <t>Viva Dance Karen &amp; Ricardo world dance crew</t>
  </si>
  <si>
    <t xml:space="preserve">Viva Salsa Team </t>
  </si>
  <si>
    <t>Bambarakatunga- Salsa Con coco</t>
  </si>
  <si>
    <t>Salsa Sabrosa - Salsa Latina</t>
  </si>
  <si>
    <t>Salsa Con Coco - Bachata en Nueva York</t>
  </si>
  <si>
    <t>Studio 7</t>
  </si>
  <si>
    <t>Viva Brazouka Zouk Team</t>
  </si>
  <si>
    <t>Total Xtreme Dance NZ Bachata Team</t>
  </si>
  <si>
    <t>Salsa Con Coco- Ironia</t>
  </si>
  <si>
    <t>Vivalicious Salsa Ladies</t>
  </si>
  <si>
    <t>Sweet Azucar! Ladies Bachata Team</t>
  </si>
  <si>
    <t>Studio 7 ladies Zouk Team</t>
  </si>
  <si>
    <t>Divas Sonadas</t>
  </si>
  <si>
    <t>Salsa Solo Mixed</t>
  </si>
  <si>
    <t>Latin Solo Mixed</t>
  </si>
  <si>
    <t>Salsa Duets Mixed</t>
  </si>
  <si>
    <t>Salsa Solo</t>
  </si>
  <si>
    <t>Latin Shines Duets</t>
  </si>
  <si>
    <t>Salsa Shines Teams Ladies</t>
  </si>
  <si>
    <t>Charlotte Hardy- Latin Addiction</t>
  </si>
  <si>
    <t>Viva Dance Karen - Ricardo world dance crew</t>
  </si>
  <si>
    <t>Sweet Azucar Ladies Bachata Team</t>
  </si>
  <si>
    <t>Semi_Pro</t>
  </si>
  <si>
    <t>Semi_Pro Choreography</t>
  </si>
  <si>
    <t>Semi_Pro Improvisation</t>
  </si>
  <si>
    <t>Pro_Am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</si>
</sst>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E3D3E"/>
      <name val="Arial"/>
      <family val="2"/>
    </font>
    <font>
      <b/>
      <sz val="10"/>
      <color rgb="FF9900FF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8" fillId="0" borderId="0" xfId="0" applyFont="1"/>
    <xf numFmtId="0" fontId="10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B1" workbookViewId="0">
      <selection activeCell="F42" sqref="F2:F42"/>
    </sheetView>
  </sheetViews>
  <sheetFormatPr defaultRowHeight="15" x14ac:dyDescent="0.25"/>
  <cols>
    <col min="1" max="1" width="63.42578125" customWidth="1"/>
    <col min="2" max="2" width="15.5703125" customWidth="1"/>
    <col min="3" max="3" width="44.28515625" customWidth="1"/>
    <col min="5" max="5" width="28.5703125" bestFit="1" customWidth="1"/>
  </cols>
  <sheetData>
    <row r="1" spans="1:6" x14ac:dyDescent="0.25">
      <c r="D1" t="s">
        <v>1</v>
      </c>
      <c r="E1" t="s">
        <v>3</v>
      </c>
    </row>
    <row r="2" spans="1:6" x14ac:dyDescent="0.25">
      <c r="A2" s="10" t="s">
        <v>92</v>
      </c>
      <c r="B2" t="str">
        <f>C2 &amp; "," &amp;B1</f>
        <v>comptrChristineMartinandCharlotteHardy_LatinAddiction,</v>
      </c>
      <c r="C2" t="str">
        <f>"comptr" &amp;SUBSTITUTE(SUBSTITUTE(A2," ",""),"-","_")</f>
        <v>comptrChristineMartinandCharlotteHardy_LatinAddiction</v>
      </c>
      <c r="D2">
        <v>1</v>
      </c>
      <c r="E2" t="s">
        <v>2</v>
      </c>
      <c r="F2" t="str">
        <f>"var " &amp; C2 &amp;" = new Competitor{Id = Guid.NewGuid(),EntityName = """&amp; A2 &amp;""",EntityNumber = " &amp; D6 &amp; ",Email =""" &amp; SUBSTITUTE(A2," ","") &amp; """,CompetitorType = " &amp; E2 &amp; ",Organisation = orgVivaDance,MobileNumber = ""021"",FirstName = """",LastName = """"};"</f>
        <v>var comptrChristineMartinandCharlotteHardy_LatinAddiction = new Competitor{Id = Guid.NewGuid(),EntityName = "Christine Martin and Charlotte Hardy - Latin Addiction",EntityNumber = 5,Email ="ChristineMartinandCharlotteHardy-LatinAddiction",CompetitorType = CompetitorType.CouplesTeam,Organisation = orgVivaDance,MobileNumber = "021",FirstName = "",LastName = ""};</v>
      </c>
    </row>
    <row r="3" spans="1:6" x14ac:dyDescent="0.25">
      <c r="A3" s="10" t="s">
        <v>90</v>
      </c>
      <c r="B3" t="str">
        <f>C3 &amp; "," &amp;B1</f>
        <v>comptrHannahBraddick_EDP,</v>
      </c>
      <c r="C3" t="str">
        <f>"comptr" &amp;SUBSTITUTE(SUBSTITUTE(A3," ",""),"-","_")</f>
        <v>comptrHannahBraddick_EDP</v>
      </c>
      <c r="D3">
        <v>2</v>
      </c>
      <c r="E3" t="s">
        <v>2</v>
      </c>
      <c r="F3" t="str">
        <f>"var " &amp; C3 &amp;" = new Competitor{Id = Guid.NewGuid(),EntityName = """&amp; A3 &amp;""",EntityNumber = " &amp; D6 &amp; ",Email =""" &amp; SUBSTITUTE(A3," ","") &amp; """,CompetitorType = " &amp; E3 &amp; ",Organisation = orgVivaDance,MobileNumber = ""021"",FirstName = """",LastName = """"};"</f>
        <v>var comptrHannahBraddick_EDP = new Competitor{Id = Guid.NewGuid(),EntityName = "Hannah Braddick- EDP",EntityNumber = 5,Email ="HannahBraddick-EDP",CompetitorType = CompetitorType.CouplesTeam,Organisation = orgVivaDance,MobileNumber = "021",FirstName = "",LastName = ""};</v>
      </c>
    </row>
    <row r="4" spans="1:6" x14ac:dyDescent="0.25">
      <c r="A4" s="10" t="s">
        <v>91</v>
      </c>
      <c r="B4" t="str">
        <f>C4 &amp; "," &amp;B1</f>
        <v>comptrGraceBerge_RaineSymons,</v>
      </c>
      <c r="C4" t="str">
        <f>"comptr" &amp;SUBSTITUTE(SUBSTITUTE(A4," ",""),"-","_")</f>
        <v>comptrGraceBerge_RaineSymons</v>
      </c>
      <c r="D4">
        <v>3</v>
      </c>
      <c r="E4" t="s">
        <v>2</v>
      </c>
      <c r="F4" t="str">
        <f>"var " &amp; C4 &amp;" = new Competitor{Id = Guid.NewGuid(),EntityName = """&amp; A4 &amp;""",EntityNumber = " &amp; D6 &amp; ",Email =""" &amp; SUBSTITUTE(A4," ","") &amp; """,CompetitorType = " &amp; E4 &amp; ",Organisation = orgVivaDance,MobileNumber = ""021"",FirstName = """",LastName = """"};"</f>
        <v>var comptrGraceBerge_RaineSymons = new Competitor{Id = Guid.NewGuid(),EntityName = "Grace Berge - Raine Symons",EntityNumber = 5,Email ="GraceBerge-RaineSymons",CompetitorType = CompetitorType.CouplesTeam,Organisation = orgVivaDance,MobileNumber = "021",FirstName = "",LastName = ""};</v>
      </c>
    </row>
    <row r="5" spans="1:6" x14ac:dyDescent="0.25">
      <c r="A5" s="10" t="s">
        <v>132</v>
      </c>
      <c r="B5" t="str">
        <f>C5 &amp; "," &amp;B2</f>
        <v>comptrCharlotteHardy_LatinAddiction,comptrChristineMartinandCharlotteHardy_LatinAddiction,</v>
      </c>
      <c r="C5" t="str">
        <f>"comptr" &amp;SUBSTITUTE(SUBSTITUTE(A5," ",""),"-","_")</f>
        <v>comptrCharlotteHardy_LatinAddiction</v>
      </c>
      <c r="D5">
        <v>4</v>
      </c>
      <c r="E5" t="s">
        <v>2</v>
      </c>
      <c r="F5" t="str">
        <f>"var " &amp; C5 &amp;" = new Competitor{Id = Guid.NewGuid(),EntityName = """&amp; A5 &amp;""",EntityNumber = " &amp; D7 &amp; ",Email =""" &amp; SUBSTITUTE(A5," ","") &amp; """,CompetitorType = " &amp; E5 &amp; ",Organisation = orgVivaDance,MobileNumber = ""021"",FirstName = """",LastName = """"};"</f>
        <v>var comptrCharlotteHardy_LatinAddiction = new Competitor{Id = Guid.NewGuid(),EntityName = "Charlotte Hardy- Latin Addiction",EntityNumber = 6,Email ="CharlotteHardy-LatinAddiction",CompetitorType = CompetitorType.CouplesTeam,Organisation = orgVivaDance,MobileNumber = "021",FirstName = "",LastName = ""};</v>
      </c>
    </row>
    <row r="6" spans="1:6" x14ac:dyDescent="0.25">
      <c r="A6" s="10" t="s">
        <v>93</v>
      </c>
      <c r="B6" t="str">
        <f>C6 &amp; "," &amp;B2</f>
        <v>comptrTakaLatinSalsaShinesTeam,comptrChristineMartinandCharlotteHardy_LatinAddiction,</v>
      </c>
      <c r="C6" t="str">
        <f t="shared" ref="C6:C41" si="0">"comptr" &amp;SUBSTITUTE(SUBSTITUTE(A6," ",""),"-","_")</f>
        <v>comptrTakaLatinSalsaShinesTeam</v>
      </c>
      <c r="D6">
        <v>5</v>
      </c>
      <c r="E6" t="s">
        <v>2</v>
      </c>
      <c r="F6" t="str">
        <f t="shared" ref="F6:F41" si="1">"var " &amp; C6 &amp;" = new Competitor{Id = Guid.NewGuid(),EntityName = """&amp; A6 &amp;""",EntityNumber = " &amp; D7 &amp; ",Email =""" &amp; SUBSTITUTE(A6," ","") &amp; """,CompetitorType = " &amp; E6 &amp; ",Organisation = orgVivaDance,MobileNumber = ""021"",FirstName = """",LastName = """"};"</f>
        <v>var comptrTakaLatinSalsaShinesTeam = new Competitor{Id = Guid.NewGuid(),EntityName = "TakaLatin Salsa Shines Team",EntityNumber = 6,Email ="TakaLatinSalsaShinesTeam",CompetitorType = CompetitorType.CouplesTeam,Organisation = orgVivaDance,MobileNumber = "021",FirstName = "",LastName = ""};</v>
      </c>
    </row>
    <row r="7" spans="1:6" x14ac:dyDescent="0.25">
      <c r="A7" s="10" t="s">
        <v>94</v>
      </c>
      <c r="B7" t="str">
        <f>C7 &amp; "," &amp;B6</f>
        <v>comptrSauvesitas_RaineSymons,comptrTakaLatinSalsaShinesTeam,comptrChristineMartinandCharlotteHardy_LatinAddiction,</v>
      </c>
      <c r="C7" t="str">
        <f t="shared" si="0"/>
        <v>comptrSauvesitas_RaineSymons</v>
      </c>
      <c r="D7">
        <v>6</v>
      </c>
      <c r="E7" t="s">
        <v>2</v>
      </c>
      <c r="F7" t="str">
        <f t="shared" si="1"/>
        <v>var comptrSauvesitas_RaineSymons = new Competitor{Id = Guid.NewGuid(),EntityName = "Sauvesitas - Raine Symons",EntityNumber = 7,Email ="Sauvesitas-RaineSymons",CompetitorType = CompetitorType.CouplesTeam,Organisation = orgVivaDance,MobileNumber = "021",FirstName = "",LastName = ""};</v>
      </c>
    </row>
    <row r="8" spans="1:6" x14ac:dyDescent="0.25">
      <c r="A8" s="12" t="s">
        <v>95</v>
      </c>
      <c r="B8" t="str">
        <f>C8 &amp; "," &amp;B7</f>
        <v>comptrTakaLatinLatinShinesTeam,comptrSauvesitas_RaineSymons,comptrTakaLatinSalsaShinesTeam,comptrChristineMartinandCharlotteHardy_LatinAddiction,</v>
      </c>
      <c r="C8" t="str">
        <f t="shared" si="0"/>
        <v>comptrTakaLatinLatinShinesTeam</v>
      </c>
      <c r="D8">
        <v>7</v>
      </c>
      <c r="E8" t="s">
        <v>4</v>
      </c>
      <c r="F8" t="str">
        <f t="shared" si="1"/>
        <v>var comptrTakaLatinLatinShinesTeam = new Competitor{Id = Guid.NewGuid(),EntityName = "TakaLatin Latin Shines Team",EntityNumber = 8,Email ="TakaLatinLatinShinesTeam",CompetitorType = CompetitorType.Soloist,Organisation = orgVivaDance,MobileNumber = "021",FirstName = "",LastName = ""};</v>
      </c>
    </row>
    <row r="9" spans="1:6" x14ac:dyDescent="0.25">
      <c r="A9" s="10" t="s">
        <v>72</v>
      </c>
      <c r="B9" t="str">
        <f>C9 &amp; "," &amp;B8</f>
        <v>comptrYanZhou_EDP,comptrTakaLatinLatinShinesTeam,comptrSauvesitas_RaineSymons,comptrTakaLatinSalsaShinesTeam,comptrChristineMartinandCharlotteHardy_LatinAddiction,</v>
      </c>
      <c r="C9" t="str">
        <f t="shared" si="0"/>
        <v>comptrYanZhou_EDP</v>
      </c>
      <c r="D9">
        <v>8</v>
      </c>
      <c r="E9" t="s">
        <v>4</v>
      </c>
      <c r="F9" t="str">
        <f t="shared" si="1"/>
        <v>var comptrYanZhou_EDP = new Competitor{Id = Guid.NewGuid(),EntityName = "Yan Zhou - EDP",EntityNumber = 9,Email ="YanZhou-EDP",CompetitorType = CompetitorType.Soloist,Organisation = orgVivaDance,MobileNumber = "021",FirstName = "",LastName = ""};</v>
      </c>
    </row>
    <row r="10" spans="1:6" x14ac:dyDescent="0.25">
      <c r="A10" s="10" t="s">
        <v>96</v>
      </c>
      <c r="B10" t="str">
        <f>C10 &amp; "," &amp;B9</f>
        <v>comptrRebeccaBijl_EDPandmamboLab,comptrYanZhou_EDP,comptrTakaLatinLatinShinesTeam,comptrSauvesitas_RaineSymons,comptrTakaLatinSalsaShinesTeam,comptrChristineMartinandCharlotteHardy_LatinAddiction,</v>
      </c>
      <c r="C10" t="str">
        <f t="shared" si="0"/>
        <v>comptrRebeccaBijl_EDPandmamboLab</v>
      </c>
      <c r="D10">
        <v>9</v>
      </c>
      <c r="E10" t="s">
        <v>4</v>
      </c>
      <c r="F10" t="str">
        <f t="shared" si="1"/>
        <v>var comptrRebeccaBijl_EDPandmamboLab = new Competitor{Id = Guid.NewGuid(),EntityName = "Rebecca Bijl - EDP and mambo Lab",EntityNumber = 10,Email ="RebeccaBijl-EDPandmamboLab",CompetitorType = CompetitorType.Soloist,Organisation = orgVivaDance,MobileNumber = "021",FirstName = "",LastName = ""};</v>
      </c>
    </row>
    <row r="11" spans="1:6" x14ac:dyDescent="0.25">
      <c r="A11" s="10" t="s">
        <v>97</v>
      </c>
      <c r="B11" t="str">
        <f>C11 &amp; "," &amp;B10</f>
        <v>comptrMaiDahlberg,comptrRebeccaBijl_EDPandmamboLab,comptrYanZhou_EDP,comptrTakaLatinLatinShinesTeam,comptrSauvesitas_RaineSymons,comptrTakaLatinSalsaShinesTeam,comptrChristineMartinandCharlotteHardy_LatinAddiction,</v>
      </c>
      <c r="C11" t="str">
        <f t="shared" si="0"/>
        <v>comptrMaiDahlberg</v>
      </c>
      <c r="D11">
        <v>10</v>
      </c>
      <c r="E11" t="s">
        <v>4</v>
      </c>
      <c r="F11" t="str">
        <f t="shared" si="1"/>
        <v>var comptrMaiDahlberg = new Competitor{Id = Guid.NewGuid(),EntityName = "Mai Dahlberg",EntityNumber = 11,Email ="MaiDahlberg",CompetitorType = CompetitorType.Soloist,Organisation = orgVivaDance,MobileNumber = "021",FirstName = "",LastName = ""};</v>
      </c>
    </row>
    <row r="12" spans="1:6" x14ac:dyDescent="0.25">
      <c r="A12" s="10" t="s">
        <v>98</v>
      </c>
      <c r="B12" t="str">
        <f>C12 &amp; "," &amp;B11</f>
        <v>comptrEmilyWoodfield_CasaDelRitmo,comptrMaiDahlberg,comptrRebeccaBijl_EDPandmamboLab,comptrYanZhou_EDP,comptrTakaLatinLatinShinesTeam,comptrSauvesitas_RaineSymons,comptrTakaLatinSalsaShinesTeam,comptrChristineMartinandCharlotteHardy_LatinAddiction,</v>
      </c>
      <c r="C12" t="str">
        <f t="shared" si="0"/>
        <v>comptrEmilyWoodfield_CasaDelRitmo</v>
      </c>
      <c r="D12">
        <v>11</v>
      </c>
      <c r="E12" t="s">
        <v>4</v>
      </c>
      <c r="F12" t="str">
        <f t="shared" si="1"/>
        <v>var comptrEmilyWoodfield_CasaDelRitmo = new Competitor{Id = Guid.NewGuid(),EntityName = "Emily Woodfield - Casa Del Ritmo",EntityNumber = 12,Email ="EmilyWoodfield-CasaDelRitmo",CompetitorType = CompetitorType.Soloist,Organisation = orgVivaDance,MobileNumber = "021",FirstName = "",LastName = ""};</v>
      </c>
    </row>
    <row r="13" spans="1:6" x14ac:dyDescent="0.25">
      <c r="A13" s="10" t="s">
        <v>73</v>
      </c>
      <c r="B13" t="str">
        <f>C13 &amp; "," &amp;B12</f>
        <v>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13" t="str">
        <f t="shared" si="0"/>
        <v>comptrIzadoraCampos_SalsaLatina</v>
      </c>
      <c r="D13">
        <v>12</v>
      </c>
      <c r="E13" t="s">
        <v>4</v>
      </c>
      <c r="F13" t="str">
        <f t="shared" si="1"/>
        <v>var comptrIzadoraCampos_SalsaLatina = new Competitor{Id = Guid.NewGuid(),EntityName = "Izadora Campos - Salsa Latina",EntityNumber = 13,Email ="IzadoraCampos-SalsaLatina",CompetitorType = CompetitorType.Soloist,Organisation = orgVivaDance,MobileNumber = "021",FirstName = "",LastName = ""};</v>
      </c>
    </row>
    <row r="14" spans="1:6" x14ac:dyDescent="0.25">
      <c r="A14" s="10" t="s">
        <v>99</v>
      </c>
      <c r="B14" t="str">
        <f>C14 &amp; "," &amp;B13</f>
        <v>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14" t="str">
        <f t="shared" si="0"/>
        <v>comptrYoheyMikawa</v>
      </c>
      <c r="D14">
        <v>13</v>
      </c>
      <c r="E14" t="s">
        <v>4</v>
      </c>
      <c r="F14" t="str">
        <f t="shared" si="1"/>
        <v>var comptrYoheyMikawa = new Competitor{Id = Guid.NewGuid(),EntityName = "Yohey Mikawa",EntityNumber = 14,Email ="YoheyMikawa",CompetitorType = CompetitorType.Soloist,Organisation = orgVivaDance,MobileNumber = "021",FirstName = "",LastName = ""};</v>
      </c>
    </row>
    <row r="15" spans="1:6" x14ac:dyDescent="0.25">
      <c r="A15" s="10" t="s">
        <v>100</v>
      </c>
      <c r="B15" t="str">
        <f>C15 &amp; "," &amp;B14</f>
        <v>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15" t="str">
        <f t="shared" si="0"/>
        <v>comptrAlinaSolomkinaandAimeeRhodes</v>
      </c>
      <c r="D15">
        <v>14</v>
      </c>
      <c r="E15" t="s">
        <v>4</v>
      </c>
      <c r="F15" t="str">
        <f t="shared" si="1"/>
        <v>var comptrAlinaSolomkinaandAimeeRhodes = new Competitor{Id = Guid.NewGuid(),EntityName = "Alina Solomkina and Aimee Rhodes",EntityNumber = 15,Email ="AlinaSolomkinaandAimeeRhodes",CompetitorType = CompetitorType.Soloist,Organisation = orgVivaDance,MobileNumber = "021",FirstName = "",LastName = ""};</v>
      </c>
    </row>
    <row r="16" spans="1:6" x14ac:dyDescent="0.25">
      <c r="A16" s="10" t="s">
        <v>101</v>
      </c>
      <c r="B16" t="str">
        <f>C16 &amp; "," &amp;B15</f>
        <v>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16" t="str">
        <f t="shared" si="0"/>
        <v>comptrChloeCouttsandAnnieNie_LatinAddiction</v>
      </c>
      <c r="D16">
        <v>15</v>
      </c>
      <c r="E16" t="s">
        <v>4</v>
      </c>
      <c r="F16" t="str">
        <f t="shared" si="1"/>
        <v>var comptrChloeCouttsandAnnieNie_LatinAddiction = new Competitor{Id = Guid.NewGuid(),EntityName = "Chloe Coutts and Annie Nie - Latin Addiction",EntityNumber = 16,Email ="ChloeCouttsandAnnieNie-LatinAddiction",CompetitorType = CompetitorType.Soloist,Organisation = orgVivaDance,MobileNumber = "021",FirstName = "",LastName = ""};</v>
      </c>
    </row>
    <row r="17" spans="1:6" x14ac:dyDescent="0.25">
      <c r="A17" s="10" t="s">
        <v>102</v>
      </c>
      <c r="B17" t="str">
        <f>C17 &amp; "," &amp;B16</f>
        <v>comptrMartinCruzandMaxGallagher_SonidosdelMundo,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17" t="str">
        <f t="shared" si="0"/>
        <v>comptrMartinCruzandMaxGallagher_SonidosdelMundo</v>
      </c>
      <c r="D17">
        <v>16</v>
      </c>
      <c r="E17" t="s">
        <v>4</v>
      </c>
      <c r="F17" t="str">
        <f t="shared" si="1"/>
        <v>var comptrMartinCruzandMaxGallagher_SonidosdelMundo = new Competitor{Id = Guid.NewGuid(),EntityName = "Martin Cruz and Max Gallagher- Sonidos del Mundo",EntityNumber = 17,Email ="MartinCruzandMaxGallagher-SonidosdelMundo",CompetitorType = CompetitorType.Soloist,Organisation = orgVivaDance,MobileNumber = "021",FirstName = "",LastName = ""};</v>
      </c>
    </row>
    <row r="18" spans="1:6" x14ac:dyDescent="0.25">
      <c r="A18" s="10" t="s">
        <v>103</v>
      </c>
      <c r="B18" t="str">
        <f>C18 &amp; "," &amp;B17</f>
        <v>comptrCarrieMartinandAnnieNie_LatinAddiction,comptrMartinCruzandMaxGallagher_SonidosdelMundo,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18" t="str">
        <f t="shared" si="0"/>
        <v>comptrCarrieMartinandAnnieNie_LatinAddiction</v>
      </c>
      <c r="D18">
        <v>17</v>
      </c>
      <c r="E18" t="s">
        <v>4</v>
      </c>
      <c r="F18" t="str">
        <f t="shared" si="1"/>
        <v>var comptrCarrieMartinandAnnieNie_LatinAddiction = new Competitor{Id = Guid.NewGuid(),EntityName = "Carrie Martin and Annie Nie - Latin Addiction ",EntityNumber = 18,Email ="CarrieMartinandAnnieNie-LatinAddiction",CompetitorType = CompetitorType.Soloist,Organisation = orgVivaDance,MobileNumber = "021",FirstName = "",LastName = ""};</v>
      </c>
    </row>
    <row r="19" spans="1:6" x14ac:dyDescent="0.25">
      <c r="A19" s="10" t="s">
        <v>104</v>
      </c>
      <c r="B19" t="str">
        <f>C19 &amp; "," &amp;B18</f>
        <v>comptrStephanieHampsonandMiaYatiswara_SalsaLatina,comptrCarrieMartinandAnnieNie_LatinAddiction,comptrMartinCruzandMaxGallagher_SonidosdelMundo,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19" t="str">
        <f t="shared" si="0"/>
        <v>comptrStephanieHampsonandMiaYatiswara_SalsaLatina</v>
      </c>
      <c r="D19">
        <v>18</v>
      </c>
      <c r="E19" t="s">
        <v>2</v>
      </c>
      <c r="F19" t="str">
        <f t="shared" si="1"/>
        <v>var comptrStephanieHampsonandMiaYatiswara_SalsaLatina = new Competitor{Id = Guid.NewGuid(),EntityName = "Stephanie Hampson and Mia Yatiswara - Salsa Latina",EntityNumber = 19,Email ="StephanieHampsonandMiaYatiswara-SalsaLatina",CompetitorType = CompetitorType.CouplesTeam,Organisation = orgVivaDance,MobileNumber = "021",FirstName = "",LastName = ""};</v>
      </c>
    </row>
    <row r="20" spans="1:6" x14ac:dyDescent="0.25">
      <c r="A20" s="10" t="s">
        <v>105</v>
      </c>
      <c r="B20" t="str">
        <f>C20 &amp; "," &amp;B19</f>
        <v>comptrRowenaDalumpienesandJeninaCarlaMangoma_RaineSymons,comptrStephanieHampsonandMiaYatiswara_SalsaLatina,comptrCarrieMartinandAnnieNie_LatinAddiction,comptrMartinCruzandMaxGallagher_SonidosdelMundo,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20" t="str">
        <f t="shared" si="0"/>
        <v>comptrRowenaDalumpienesandJeninaCarlaMangoma_RaineSymons</v>
      </c>
      <c r="D20">
        <v>19</v>
      </c>
      <c r="E20" t="s">
        <v>2</v>
      </c>
      <c r="F20" t="str">
        <f t="shared" si="1"/>
        <v>var comptrRowenaDalumpienesandJeninaCarlaMangoma_RaineSymons = new Competitor{Id = Guid.NewGuid(),EntityName = "Rowena Dalumpienes and Jenina Carla Mangoma - Raine Symons",EntityNumber = 20,Email ="RowenaDalumpienesandJeninaCarlaMangoma-RaineSymons",CompetitorType = CompetitorType.CouplesTeam,Organisation = orgVivaDance,MobileNumber = "021",FirstName = "",LastName = ""};</v>
      </c>
    </row>
    <row r="21" spans="1:6" x14ac:dyDescent="0.25">
      <c r="A21" s="10" t="s">
        <v>106</v>
      </c>
      <c r="B21" t="str">
        <f>C21 &amp; "," &amp;B20</f>
        <v>comptrAndradaNeaguandAlbertoJuarezGrifaldo,comptrRowenaDalumpienesandJeninaCarlaMangoma_RaineSymons,comptrStephanieHampsonandMiaYatiswara_SalsaLatina,comptrCarrieMartinandAnnieNie_LatinAddiction,comptrMartinCruzandMaxGallagher_SonidosdelMundo,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21" t="str">
        <f t="shared" si="0"/>
        <v>comptrAndradaNeaguandAlbertoJuarezGrifaldo</v>
      </c>
      <c r="D21">
        <v>20</v>
      </c>
      <c r="E21" t="s">
        <v>2</v>
      </c>
      <c r="F21" t="str">
        <f t="shared" si="1"/>
        <v>var comptrAndradaNeaguandAlbertoJuarezGrifaldo = new Competitor{Id = Guid.NewGuid(),EntityName = "Andrada Neagu and Alberto Juarez Grifaldo",EntityNumber = 21,Email ="AndradaNeaguandAlbertoJuarezGrifaldo",CompetitorType = CompetitorType.CouplesTeam,Organisation = orgVivaDance,MobileNumber = "021",FirstName = "",LastName = ""};</v>
      </c>
    </row>
    <row r="22" spans="1:6" x14ac:dyDescent="0.25">
      <c r="A22" s="10" t="s">
        <v>107</v>
      </c>
      <c r="B22" t="str">
        <f>C22 &amp; "," &amp;B21</f>
        <v>comptrMaiDahlbergandSheldonBenito,comptrAndradaNeaguandAlbertoJuarezGrifaldo,comptrRowenaDalumpienesandJeninaCarlaMangoma_RaineSymons,comptrStephanieHampsonandMiaYatiswara_SalsaLatina,comptrCarrieMartinandAnnieNie_LatinAddiction,comptrMartinCruzandMaxGallagher_SonidosdelMundo,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22" t="str">
        <f t="shared" si="0"/>
        <v>comptrMaiDahlbergandSheldonBenito</v>
      </c>
      <c r="D22">
        <v>21</v>
      </c>
      <c r="E22" t="s">
        <v>2</v>
      </c>
      <c r="F22" t="str">
        <f t="shared" si="1"/>
        <v>var comptrMaiDahlbergandSheldonBenito = new Competitor{Id = Guid.NewGuid(),EntityName = "Mai Dahlberg and Sheldon Benito ",EntityNumber = 22,Email ="MaiDahlbergandSheldonBenito",CompetitorType = CompetitorType.CouplesTeam,Organisation = orgVivaDance,MobileNumber = "021",FirstName = "",LastName = ""};</v>
      </c>
    </row>
    <row r="23" spans="1:6" x14ac:dyDescent="0.25">
      <c r="A23" s="10" t="s">
        <v>108</v>
      </c>
      <c r="B23" t="str">
        <f>C23 &amp; "," &amp;B22</f>
        <v>comptrMiaYatiswaraandScottSuen_SalsaLatina,comptrMaiDahlbergandSheldonBenito,comptrAndradaNeaguandAlbertoJuarezGrifaldo,comptrRowenaDalumpienesandJeninaCarlaMangoma_RaineSymons,comptrStephanieHampsonandMiaYatiswara_SalsaLatina,comptrCarrieMartinandAnnieNie_LatinAddiction,comptrMartinCruzandMaxGallagher_SonidosdelMundo,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23" t="str">
        <f t="shared" si="0"/>
        <v>comptrMiaYatiswaraandScottSuen_SalsaLatina</v>
      </c>
      <c r="D23">
        <v>22</v>
      </c>
      <c r="E23" t="s">
        <v>2</v>
      </c>
      <c r="F23" t="str">
        <f t="shared" si="1"/>
        <v>var comptrMiaYatiswaraandScottSuen_SalsaLatina = new Competitor{Id = Guid.NewGuid(),EntityName = "Mia Yatiswara and Scott Suen - Salsa Latina",EntityNumber = 23,Email ="MiaYatiswaraandScottSuen-SalsaLatina",CompetitorType = CompetitorType.CouplesTeam,Organisation = orgVivaDance,MobileNumber = "021",FirstName = "",LastName = ""};</v>
      </c>
    </row>
    <row r="24" spans="1:6" x14ac:dyDescent="0.25">
      <c r="A24" s="10" t="s">
        <v>109</v>
      </c>
      <c r="B24" t="str">
        <f>C24 &amp; "," &amp;B23</f>
        <v>comptrNazeefKhanandEmilyGlubb_EDP,comptrMiaYatiswaraandScottSuen_SalsaLatina,comptrMaiDahlbergandSheldonBenito,comptrAndradaNeaguandAlbertoJuarezGrifaldo,comptrRowenaDalumpienesandJeninaCarlaMangoma_RaineSymons,comptrStephanieHampsonandMiaYatiswara_SalsaLatina,comptrCarrieMartinandAnnieNie_LatinAddiction,comptrMartinCruzandMaxGallagher_SonidosdelMundo,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24" t="str">
        <f t="shared" si="0"/>
        <v>comptrNazeefKhanandEmilyGlubb_EDP</v>
      </c>
      <c r="D24">
        <v>23</v>
      </c>
      <c r="E24" t="s">
        <v>5</v>
      </c>
      <c r="F24" t="str">
        <f t="shared" si="1"/>
        <v>var comptrNazeefKhanandEmilyGlubb_EDP = new Competitor{Id = Guid.NewGuid(),EntityName = "Nazeef Khan and Emily Glubb - EDP",EntityNumber = 24,Email ="NazeefKhanandEmilyGlubb-EDP",CompetitorType = CompetitorType.Couple,Organisation = orgVivaDance,MobileNumber = "021",FirstName = "",LastName = ""};</v>
      </c>
    </row>
    <row r="25" spans="1:6" x14ac:dyDescent="0.25">
      <c r="A25" s="10" t="s">
        <v>110</v>
      </c>
      <c r="B25" t="str">
        <f>C25 &amp; "," &amp;B24</f>
        <v>comptrMaxGallagherandMarleneVillemure_BrazillianBeatzandEDP,comptrNazeefKhanandEmilyGlubb_EDP,comptrMiaYatiswaraandScottSuen_SalsaLatina,comptrMaiDahlbergandSheldonBenito,comptrAndradaNeaguandAlbertoJuarezGrifaldo,comptrRowenaDalumpienesandJeninaCarlaMangoma_RaineSymons,comptrStephanieHampsonandMiaYatiswara_SalsaLatina,comptrCarrieMartinandAnnieNie_LatinAddiction,comptrMartinCruzandMaxGallagher_SonidosdelMundo,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25" t="str">
        <f t="shared" si="0"/>
        <v>comptrMaxGallagherandMarleneVillemure_BrazillianBeatzandEDP</v>
      </c>
      <c r="D25">
        <v>24</v>
      </c>
      <c r="E25" t="s">
        <v>5</v>
      </c>
      <c r="F25" t="str">
        <f t="shared" si="1"/>
        <v>var comptrMaxGallagherandMarleneVillemure_BrazillianBeatzandEDP = new Competitor{Id = Guid.NewGuid(),EntityName = "Max Gallagher and Marlene Villemure- Brazillian Beatz and EDP",EntityNumber = 25,Email ="MaxGallagherandMarleneVillemure-BrazillianBeatzandEDP",CompetitorType = CompetitorType.Couple,Organisation = orgVivaDance,MobileNumber = "021",FirstName = "",LastName = ""};</v>
      </c>
    </row>
    <row r="26" spans="1:6" x14ac:dyDescent="0.25">
      <c r="A26" s="9" t="s">
        <v>115</v>
      </c>
      <c r="B26" t="str">
        <f t="shared" ref="B26:B42" si="2">C26 &amp; "," &amp;B25</f>
        <v>comptrBambarakatunga_SalsaConcoco,comptrMaxGallagherandMarleneVillemure_BrazillianBeatzandEDP,comptrNazeefKhanandEmilyGlubb_EDP,comptrMiaYatiswaraandScottSuen_SalsaLatina,comptrMaiDahlbergandSheldonBenito,comptrAndradaNeaguandAlbertoJuarezGrifaldo,comptrRowenaDalumpienesandJeninaCarlaMangoma_RaineSymons,comptrStephanieHampsonandMiaYatiswara_SalsaLatina,comptrCarrieMartinandAnnieNie_LatinAddiction,comptrMartinCruzandMaxGallagher_SonidosdelMundo,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26" t="str">
        <f t="shared" si="0"/>
        <v>comptrBambarakatunga_SalsaConcoco</v>
      </c>
      <c r="D26">
        <v>25</v>
      </c>
      <c r="E26" t="s">
        <v>5</v>
      </c>
      <c r="F26" t="str">
        <f t="shared" si="1"/>
        <v>var comptrBambarakatunga_SalsaConcoco = new Competitor{Id = Guid.NewGuid(),EntityName = "Bambarakatunga- Salsa Con coco",EntityNumber = 26,Email ="Bambarakatunga-SalsaConcoco",CompetitorType = CompetitorType.Couple,Organisation = orgVivaDance,MobileNumber = "021",FirstName = "",LastName = ""};</v>
      </c>
    </row>
    <row r="27" spans="1:6" x14ac:dyDescent="0.25">
      <c r="A27" s="9" t="s">
        <v>111</v>
      </c>
      <c r="B27" t="str">
        <f t="shared" si="2"/>
        <v>comptrSalsaConCoco_LaBendicion,comptrBambarakatunga_SalsaConcoco,comptrMaxGallagherandMarleneVillemure_BrazillianBeatzandEDP,comptrNazeefKhanandEmilyGlubb_EDP,comptrMiaYatiswaraandScottSuen_SalsaLatina,comptrMaiDahlbergandSheldonBenito,comptrAndradaNeaguandAlbertoJuarezGrifaldo,comptrRowenaDalumpienesandJeninaCarlaMangoma_RaineSymons,comptrStephanieHampsonandMiaYatiswara_SalsaLatina,comptrCarrieMartinandAnnieNie_LatinAddiction,comptrMartinCruzandMaxGallagher_SonidosdelMundo,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27" t="str">
        <f t="shared" si="0"/>
        <v>comptrSalsaConCoco_LaBendicion</v>
      </c>
      <c r="D27">
        <v>26</v>
      </c>
      <c r="E27" t="s">
        <v>5</v>
      </c>
      <c r="F27" t="str">
        <f t="shared" si="1"/>
        <v>var comptrSalsaConCoco_LaBendicion = new Competitor{Id = Guid.NewGuid(),EntityName = "Salsa Con Coco - La Bendicion",EntityNumber = 27,Email ="SalsaConCoco-LaBendicion",CompetitorType = CompetitorType.Couple,Organisation = orgVivaDance,MobileNumber = "021",FirstName = "",LastName = ""};</v>
      </c>
    </row>
    <row r="28" spans="1:6" x14ac:dyDescent="0.25">
      <c r="A28" s="9" t="s">
        <v>112</v>
      </c>
      <c r="B28" t="str">
        <f t="shared" si="2"/>
        <v>comptrMamboSabroso_SaslaLatina,comptrSalsaConCoco_LaBendicion,comptrBambarakatunga_SalsaConcoco,comptrMaxGallagherandMarleneVillemure_BrazillianBeatzandEDP,comptrNazeefKhanandEmilyGlubb_EDP,comptrMiaYatiswaraandScottSuen_SalsaLatina,comptrMaiDahlbergandSheldonBenito,comptrAndradaNeaguandAlbertoJuarezGrifaldo,comptrRowenaDalumpienesandJeninaCarlaMangoma_RaineSymons,comptrStephanieHampsonandMiaYatiswara_SalsaLatina,comptrCarrieMartinandAnnieNie_LatinAddiction,comptrMartinCruzandMaxGallagher_SonidosdelMundo,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28" t="str">
        <f t="shared" si="0"/>
        <v>comptrMamboSabroso_SaslaLatina</v>
      </c>
      <c r="D28">
        <v>27</v>
      </c>
      <c r="E28" t="s">
        <v>5</v>
      </c>
      <c r="F28" t="str">
        <f t="shared" si="1"/>
        <v>var comptrMamboSabroso_SaslaLatina = new Competitor{Id = Guid.NewGuid(),EntityName = "Mambo Sabroso - Sasla Latina",EntityNumber = 28,Email ="MamboSabroso-SaslaLatina",CompetitorType = CompetitorType.Couple,Organisation = orgVivaDance,MobileNumber = "021",FirstName = "",LastName = ""};</v>
      </c>
    </row>
    <row r="29" spans="1:6" x14ac:dyDescent="0.25">
      <c r="A29" s="9" t="s">
        <v>133</v>
      </c>
      <c r="B29" t="str">
        <f t="shared" si="2"/>
        <v>comptrVivaDanceKaren_Ricardoworlddancecrew,comptrMamboSabroso_SaslaLatina,comptrSalsaConCoco_LaBendicion,comptrBambarakatunga_SalsaConcoco,comptrMaxGallagherandMarleneVillemure_BrazillianBeatzandEDP,comptrNazeefKhanandEmilyGlubb_EDP,comptrMiaYatiswaraandScottSuen_SalsaLatina,comptrMaiDahlbergandSheldonBenito,comptrAndradaNeaguandAlbertoJuarezGrifaldo,comptrRowenaDalumpienesandJeninaCarlaMangoma_RaineSymons,comptrStephanieHampsonandMiaYatiswara_SalsaLatina,comptrCarrieMartinandAnnieNie_LatinAddiction,comptrMartinCruzandMaxGallagher_SonidosdelMundo,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29" t="str">
        <f t="shared" si="0"/>
        <v>comptrVivaDanceKaren_Ricardoworlddancecrew</v>
      </c>
      <c r="D29">
        <v>28</v>
      </c>
      <c r="E29" t="s">
        <v>5</v>
      </c>
      <c r="F29" t="str">
        <f t="shared" si="1"/>
        <v>var comptrVivaDanceKaren_Ricardoworlddancecrew = new Competitor{Id = Guid.NewGuid(),EntityName = "Viva Dance Karen - Ricardo world dance crew",EntityNumber = 29,Email ="VivaDanceKaren-Ricardoworlddancecrew",CompetitorType = CompetitorType.Couple,Organisation = orgVivaDance,MobileNumber = "021",FirstName = "",LastName = ""};</v>
      </c>
    </row>
    <row r="30" spans="1:6" x14ac:dyDescent="0.25">
      <c r="A30" s="9" t="s">
        <v>114</v>
      </c>
      <c r="B30" t="str">
        <f t="shared" si="2"/>
        <v>comptrVivaSalsaTeam,comptrVivaDanceKaren_Ricardoworlddancecrew,comptrMamboSabroso_SaslaLatina,comptrSalsaConCoco_LaBendicion,comptrBambarakatunga_SalsaConcoco,comptrMaxGallagherandMarleneVillemure_BrazillianBeatzandEDP,comptrNazeefKhanandEmilyGlubb_EDP,comptrMiaYatiswaraandScottSuen_SalsaLatina,comptrMaiDahlbergandSheldonBenito,comptrAndradaNeaguandAlbertoJuarezGrifaldo,comptrRowenaDalumpienesandJeninaCarlaMangoma_RaineSymons,comptrStephanieHampsonandMiaYatiswara_SalsaLatina,comptrCarrieMartinandAnnieNie_LatinAddiction,comptrMartinCruzandMaxGallagher_SonidosdelMundo,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30" t="str">
        <f t="shared" si="0"/>
        <v>comptrVivaSalsaTeam</v>
      </c>
      <c r="D30">
        <v>29</v>
      </c>
      <c r="E30" t="s">
        <v>5</v>
      </c>
      <c r="F30" t="str">
        <f t="shared" si="1"/>
        <v>var comptrVivaSalsaTeam = new Competitor{Id = Guid.NewGuid(),EntityName = "Viva Salsa Team ",EntityNumber = 30,Email ="VivaSalsaTeam",CompetitorType = CompetitorType.Couple,Organisation = orgVivaDance,MobileNumber = "021",FirstName = "",LastName = ""};</v>
      </c>
    </row>
    <row r="31" spans="1:6" x14ac:dyDescent="0.25">
      <c r="A31" s="9" t="s">
        <v>116</v>
      </c>
      <c r="B31" t="str">
        <f t="shared" si="2"/>
        <v>comptrSalsaSabrosa_SalsaLatina,comptrVivaSalsaTeam,comptrVivaDanceKaren_Ricardoworlddancecrew,comptrMamboSabroso_SaslaLatina,comptrSalsaConCoco_LaBendicion,comptrBambarakatunga_SalsaConcoco,comptrMaxGallagherandMarleneVillemure_BrazillianBeatzandEDP,comptrNazeefKhanandEmilyGlubb_EDP,comptrMiaYatiswaraandScottSuen_SalsaLatina,comptrMaiDahlbergandSheldonBenito,comptrAndradaNeaguandAlbertoJuarezGrifaldo,comptrRowenaDalumpienesandJeninaCarlaMangoma_RaineSymons,comptrStephanieHampsonandMiaYatiswara_SalsaLatina,comptrCarrieMartinandAnnieNie_LatinAddiction,comptrMartinCruzandMaxGallagher_SonidosdelMundo,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31" t="str">
        <f t="shared" si="0"/>
        <v>comptrSalsaSabrosa_SalsaLatina</v>
      </c>
      <c r="D31">
        <v>30</v>
      </c>
      <c r="E31" t="s">
        <v>5</v>
      </c>
      <c r="F31" t="str">
        <f t="shared" si="1"/>
        <v>var comptrSalsaSabrosa_SalsaLatina = new Competitor{Id = Guid.NewGuid(),EntityName = "Salsa Sabrosa - Salsa Latina",EntityNumber = 31,Email ="SalsaSabrosa-SalsaLatina",CompetitorType = CompetitorType.Couple,Organisation = orgVivaDance,MobileNumber = "021",FirstName = "",LastName = ""};</v>
      </c>
    </row>
    <row r="32" spans="1:6" x14ac:dyDescent="0.25">
      <c r="A32" s="10" t="s">
        <v>117</v>
      </c>
      <c r="B32" t="str">
        <f t="shared" si="2"/>
        <v>comptrSalsaConCoco_BachataenNuevaYork,comptrSalsaSabrosa_SalsaLatina,comptrVivaSalsaTeam,comptrVivaDanceKaren_Ricardoworlddancecrew,comptrMamboSabroso_SaslaLatina,comptrSalsaConCoco_LaBendicion,comptrBambarakatunga_SalsaConcoco,comptrMaxGallagherandMarleneVillemure_BrazillianBeatzandEDP,comptrNazeefKhanandEmilyGlubb_EDP,comptrMiaYatiswaraandScottSuen_SalsaLatina,comptrMaiDahlbergandSheldonBenito,comptrAndradaNeaguandAlbertoJuarezGrifaldo,comptrRowenaDalumpienesandJeninaCarlaMangoma_RaineSymons,comptrStephanieHampsonandMiaYatiswara_SalsaLatina,comptrCarrieMartinandAnnieNie_LatinAddiction,comptrMartinCruzandMaxGallagher_SonidosdelMundo,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32" t="str">
        <f t="shared" si="0"/>
        <v>comptrSalsaConCoco_BachataenNuevaYork</v>
      </c>
      <c r="D32">
        <v>31</v>
      </c>
      <c r="E32" t="s">
        <v>5</v>
      </c>
      <c r="F32" t="str">
        <f t="shared" si="1"/>
        <v>var comptrSalsaConCoco_BachataenNuevaYork = new Competitor{Id = Guid.NewGuid(),EntityName = "Salsa Con Coco - Bachata en Nueva York",EntityNumber = 32,Email ="SalsaConCoco-BachataenNuevaYork",CompetitorType = CompetitorType.Couple,Organisation = orgVivaDance,MobileNumber = "021",FirstName = "",LastName = ""};</v>
      </c>
    </row>
    <row r="33" spans="1:6" x14ac:dyDescent="0.25">
      <c r="A33" s="10" t="s">
        <v>118</v>
      </c>
      <c r="B33" t="str">
        <f t="shared" si="2"/>
        <v>comptrStudio7,comptrSalsaConCoco_BachataenNuevaYork,comptrSalsaSabrosa_SalsaLatina,comptrVivaSalsaTeam,comptrVivaDanceKaren_Ricardoworlddancecrew,comptrMamboSabroso_SaslaLatina,comptrSalsaConCoco_LaBendicion,comptrBambarakatunga_SalsaConcoco,comptrMaxGallagherandMarleneVillemure_BrazillianBeatzandEDP,comptrNazeefKhanandEmilyGlubb_EDP,comptrMiaYatiswaraandScottSuen_SalsaLatina,comptrMaiDahlbergandSheldonBenito,comptrAndradaNeaguandAlbertoJuarezGrifaldo,comptrRowenaDalumpienesandJeninaCarlaMangoma_RaineSymons,comptrStephanieHampsonandMiaYatiswara_SalsaLatina,comptrCarrieMartinandAnnieNie_LatinAddiction,comptrMartinCruzandMaxGallagher_SonidosdelMundo,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33" t="str">
        <f t="shared" si="0"/>
        <v>comptrStudio7</v>
      </c>
      <c r="D33">
        <v>32</v>
      </c>
      <c r="E33" t="s">
        <v>2</v>
      </c>
      <c r="F33" t="str">
        <f t="shared" si="1"/>
        <v>var comptrStudio7 = new Competitor{Id = Guid.NewGuid(),EntityName = "Studio 7",EntityNumber = 33,Email ="Studio7",CompetitorType = CompetitorType.CouplesTeam,Organisation = orgVivaDance,MobileNumber = "021",FirstName = "",LastName = ""};</v>
      </c>
    </row>
    <row r="34" spans="1:6" x14ac:dyDescent="0.25">
      <c r="A34" s="10" t="s">
        <v>119</v>
      </c>
      <c r="B34" t="str">
        <f t="shared" si="2"/>
        <v>comptrVivaBrazoukaZoukTeam,comptrStudio7,comptrSalsaConCoco_BachataenNuevaYork,comptrSalsaSabrosa_SalsaLatina,comptrVivaSalsaTeam,comptrVivaDanceKaren_Ricardoworlddancecrew,comptrMamboSabroso_SaslaLatina,comptrSalsaConCoco_LaBendicion,comptrBambarakatunga_SalsaConcoco,comptrMaxGallagherandMarleneVillemure_BrazillianBeatzandEDP,comptrNazeefKhanandEmilyGlubb_EDP,comptrMiaYatiswaraandScottSuen_SalsaLatina,comptrMaiDahlbergandSheldonBenito,comptrAndradaNeaguandAlbertoJuarezGrifaldo,comptrRowenaDalumpienesandJeninaCarlaMangoma_RaineSymons,comptrStephanieHampsonandMiaYatiswara_SalsaLatina,comptrCarrieMartinandAnnieNie_LatinAddiction,comptrMartinCruzandMaxGallagher_SonidosdelMundo,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34" t="str">
        <f t="shared" si="0"/>
        <v>comptrVivaBrazoukaZoukTeam</v>
      </c>
      <c r="D34">
        <v>33</v>
      </c>
      <c r="E34" t="s">
        <v>2</v>
      </c>
      <c r="F34" t="str">
        <f t="shared" si="1"/>
        <v>var comptrVivaBrazoukaZoukTeam = new Competitor{Id = Guid.NewGuid(),EntityName = "Viva Brazouka Zouk Team",EntityNumber = 34,Email ="VivaBrazoukaZoukTeam",CompetitorType = CompetitorType.CouplesTeam,Organisation = orgVivaDance,MobileNumber = "021",FirstName = "",LastName = ""};</v>
      </c>
    </row>
    <row r="35" spans="1:6" x14ac:dyDescent="0.25">
      <c r="A35" s="10" t="s">
        <v>120</v>
      </c>
      <c r="B35" t="str">
        <f t="shared" si="2"/>
        <v>comptrTotalXtremeDanceNZBachataTeam,comptrVivaBrazoukaZoukTeam,comptrStudio7,comptrSalsaConCoco_BachataenNuevaYork,comptrSalsaSabrosa_SalsaLatina,comptrVivaSalsaTeam,comptrVivaDanceKaren_Ricardoworlddancecrew,comptrMamboSabroso_SaslaLatina,comptrSalsaConCoco_LaBendicion,comptrBambarakatunga_SalsaConcoco,comptrMaxGallagherandMarleneVillemure_BrazillianBeatzandEDP,comptrNazeefKhanandEmilyGlubb_EDP,comptrMiaYatiswaraandScottSuen_SalsaLatina,comptrMaiDahlbergandSheldonBenito,comptrAndradaNeaguandAlbertoJuarezGrifaldo,comptrRowenaDalumpienesandJeninaCarlaMangoma_RaineSymons,comptrStephanieHampsonandMiaYatiswara_SalsaLatina,comptrCarrieMartinandAnnieNie_LatinAddiction,comptrMartinCruzandMaxGallagher_SonidosdelMundo,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35" t="str">
        <f t="shared" si="0"/>
        <v>comptrTotalXtremeDanceNZBachataTeam</v>
      </c>
      <c r="D35">
        <v>34</v>
      </c>
      <c r="E35" t="s">
        <v>2</v>
      </c>
      <c r="F35" t="str">
        <f t="shared" si="1"/>
        <v>var comptrTotalXtremeDanceNZBachataTeam = new Competitor{Id = Guid.NewGuid(),EntityName = "Total Xtreme Dance NZ Bachata Team",EntityNumber = 35,Email ="TotalXtremeDanceNZBachataTeam",CompetitorType = CompetitorType.CouplesTeam,Organisation = orgVivaDance,MobileNumber = "021",FirstName = "",LastName = ""};</v>
      </c>
    </row>
    <row r="36" spans="1:6" x14ac:dyDescent="0.25">
      <c r="A36" s="10" t="s">
        <v>121</v>
      </c>
      <c r="B36" t="str">
        <f t="shared" si="2"/>
        <v>comptrSalsaConCoco_Ironia,comptrTotalXtremeDanceNZBachataTeam,comptrVivaBrazoukaZoukTeam,comptrStudio7,comptrSalsaConCoco_BachataenNuevaYork,comptrSalsaSabrosa_SalsaLatina,comptrVivaSalsaTeam,comptrVivaDanceKaren_Ricardoworlddancecrew,comptrMamboSabroso_SaslaLatina,comptrSalsaConCoco_LaBendicion,comptrBambarakatunga_SalsaConcoco,comptrMaxGallagherandMarleneVillemure_BrazillianBeatzandEDP,comptrNazeefKhanandEmilyGlubb_EDP,comptrMiaYatiswaraandScottSuen_SalsaLatina,comptrMaiDahlbergandSheldonBenito,comptrAndradaNeaguandAlbertoJuarezGrifaldo,comptrRowenaDalumpienesandJeninaCarlaMangoma_RaineSymons,comptrStephanieHampsonandMiaYatiswara_SalsaLatina,comptrCarrieMartinandAnnieNie_LatinAddiction,comptrMartinCruzandMaxGallagher_SonidosdelMundo,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36" t="str">
        <f t="shared" si="0"/>
        <v>comptrSalsaConCoco_Ironia</v>
      </c>
      <c r="D36">
        <v>35</v>
      </c>
      <c r="E36" t="s">
        <v>2</v>
      </c>
      <c r="F36" t="str">
        <f t="shared" si="1"/>
        <v>var comptrSalsaConCoco_Ironia = new Competitor{Id = Guid.NewGuid(),EntityName = "Salsa Con Coco- Ironia",EntityNumber = 36,Email ="SalsaConCoco-Ironia",CompetitorType = CompetitorType.CouplesTeam,Organisation = orgVivaDance,MobileNumber = "021",FirstName = "",LastName = ""};</v>
      </c>
    </row>
    <row r="37" spans="1:6" x14ac:dyDescent="0.25">
      <c r="A37" s="10" t="s">
        <v>122</v>
      </c>
      <c r="B37" t="str">
        <f t="shared" si="2"/>
        <v>comptrVivaliciousSalsaLadies,comptrSalsaConCoco_Ironia,comptrTotalXtremeDanceNZBachataTeam,comptrVivaBrazoukaZoukTeam,comptrStudio7,comptrSalsaConCoco_BachataenNuevaYork,comptrSalsaSabrosa_SalsaLatina,comptrVivaSalsaTeam,comptrVivaDanceKaren_Ricardoworlddancecrew,comptrMamboSabroso_SaslaLatina,comptrSalsaConCoco_LaBendicion,comptrBambarakatunga_SalsaConcoco,comptrMaxGallagherandMarleneVillemure_BrazillianBeatzandEDP,comptrNazeefKhanandEmilyGlubb_EDP,comptrMiaYatiswaraandScottSuen_SalsaLatina,comptrMaiDahlbergandSheldonBenito,comptrAndradaNeaguandAlbertoJuarezGrifaldo,comptrRowenaDalumpienesandJeninaCarlaMangoma_RaineSymons,comptrStephanieHampsonandMiaYatiswara_SalsaLatina,comptrCarrieMartinandAnnieNie_LatinAddiction,comptrMartinCruzandMaxGallagher_SonidosdelMundo,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37" t="str">
        <f t="shared" si="0"/>
        <v>comptrVivaliciousSalsaLadies</v>
      </c>
      <c r="D37">
        <v>36</v>
      </c>
      <c r="E37" t="s">
        <v>2</v>
      </c>
      <c r="F37" t="str">
        <f t="shared" si="1"/>
        <v>var comptrVivaliciousSalsaLadies = new Competitor{Id = Guid.NewGuid(),EntityName = "Vivalicious Salsa Ladies",EntityNumber = 37,Email ="VivaliciousSalsaLadies",CompetitorType = CompetitorType.CouplesTeam,Organisation = orgVivaDance,MobileNumber = "021",FirstName = "",LastName = ""};</v>
      </c>
    </row>
    <row r="38" spans="1:6" x14ac:dyDescent="0.25">
      <c r="A38" s="10" t="s">
        <v>134</v>
      </c>
      <c r="B38" t="str">
        <f t="shared" si="2"/>
        <v>comptrSweetAzucarLadiesBachataTeam,comptrVivaliciousSalsaLadies,comptrSalsaConCoco_Ironia,comptrTotalXtremeDanceNZBachataTeam,comptrVivaBrazoukaZoukTeam,comptrStudio7,comptrSalsaConCoco_BachataenNuevaYork,comptrSalsaSabrosa_SalsaLatina,comptrVivaSalsaTeam,comptrVivaDanceKaren_Ricardoworlddancecrew,comptrMamboSabroso_SaslaLatina,comptrSalsaConCoco_LaBendicion,comptrBambarakatunga_SalsaConcoco,comptrMaxGallagherandMarleneVillemure_BrazillianBeatzandEDP,comptrNazeefKhanandEmilyGlubb_EDP,comptrMiaYatiswaraandScottSuen_SalsaLatina,comptrMaiDahlbergandSheldonBenito,comptrAndradaNeaguandAlbertoJuarezGrifaldo,comptrRowenaDalumpienesandJeninaCarlaMangoma_RaineSymons,comptrStephanieHampsonandMiaYatiswara_SalsaLatina,comptrCarrieMartinandAnnieNie_LatinAddiction,comptrMartinCruzandMaxGallagher_SonidosdelMundo,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38" t="str">
        <f t="shared" si="0"/>
        <v>comptrSweetAzucarLadiesBachataTeam</v>
      </c>
      <c r="D38">
        <v>37</v>
      </c>
      <c r="E38" t="s">
        <v>2</v>
      </c>
      <c r="F38" t="str">
        <f t="shared" si="1"/>
        <v>var comptrSweetAzucarLadiesBachataTeam = new Competitor{Id = Guid.NewGuid(),EntityName = "Sweet Azucar Ladies Bachata Team",EntityNumber = 38,Email ="SweetAzucarLadiesBachataTeam",CompetitorType = CompetitorType.CouplesTeam,Organisation = orgVivaDance,MobileNumber = "021",FirstName = "",LastName = ""};</v>
      </c>
    </row>
    <row r="39" spans="1:6" x14ac:dyDescent="0.25">
      <c r="A39" s="10" t="s">
        <v>124</v>
      </c>
      <c r="B39" t="str">
        <f t="shared" si="2"/>
        <v>comptrStudio7ladiesZoukTeam,comptrSweetAzucarLadiesBachataTeam,comptrVivaliciousSalsaLadies,comptrSalsaConCoco_Ironia,comptrTotalXtremeDanceNZBachataTeam,comptrVivaBrazoukaZoukTeam,comptrStudio7,comptrSalsaConCoco_BachataenNuevaYork,comptrSalsaSabrosa_SalsaLatina,comptrVivaSalsaTeam,comptrVivaDanceKaren_Ricardoworlddancecrew,comptrMamboSabroso_SaslaLatina,comptrSalsaConCoco_LaBendicion,comptrBambarakatunga_SalsaConcoco,comptrMaxGallagherandMarleneVillemure_BrazillianBeatzandEDP,comptrNazeefKhanandEmilyGlubb_EDP,comptrMiaYatiswaraandScottSuen_SalsaLatina,comptrMaiDahlbergandSheldonBenito,comptrAndradaNeaguandAlbertoJuarezGrifaldo,comptrRowenaDalumpienesandJeninaCarlaMangoma_RaineSymons,comptrStephanieHampsonandMiaYatiswara_SalsaLatina,comptrCarrieMartinandAnnieNie_LatinAddiction,comptrMartinCruzandMaxGallagher_SonidosdelMundo,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39" t="str">
        <f t="shared" si="0"/>
        <v>comptrStudio7ladiesZoukTeam</v>
      </c>
      <c r="D39">
        <v>38</v>
      </c>
      <c r="E39" t="s">
        <v>2</v>
      </c>
      <c r="F39" t="str">
        <f>"var " &amp; C39 &amp;" = new Competitor{Id = Guid.NewGuid(),EntityName = """&amp; A39 &amp;""",EntityNumber = " &amp; D41 &amp; ",Email =""" &amp; SUBSTITUTE(A39," ","") &amp; """,CompetitorType = " &amp; E39 &amp; ",Organisation = orgVivaDance,MobileNumber = ""021"",FirstName = """",LastName = """"};"</f>
        <v>var comptrStudio7ladiesZoukTeam = new Competitor{Id = Guid.NewGuid(),EntityName = "Studio 7 ladies Zouk Team",EntityNumber = 39,Email ="Studio7ladiesZoukTeam",CompetitorType = CompetitorType.CouplesTeam,Organisation = orgVivaDance,MobileNumber = "021",FirstName = "",LastName = ""};</v>
      </c>
    </row>
    <row r="40" spans="1:6" x14ac:dyDescent="0.25">
      <c r="A40" s="10" t="s">
        <v>74</v>
      </c>
      <c r="B40" t="str">
        <f>C40 &amp; "," &amp;B38</f>
        <v>comptrEDanceProductions,comptrSweetAzucarLadiesBachataTeam,comptrVivaliciousSalsaLadies,comptrSalsaConCoco_Ironia,comptrTotalXtremeDanceNZBachataTeam,comptrVivaBrazoukaZoukTeam,comptrStudio7,comptrSalsaConCoco_BachataenNuevaYork,comptrSalsaSabrosa_SalsaLatina,comptrVivaSalsaTeam,comptrVivaDanceKaren_Ricardoworlddancecrew,comptrMamboSabroso_SaslaLatina,comptrSalsaConCoco_LaBendicion,comptrBambarakatunga_SalsaConcoco,comptrMaxGallagherandMarleneVillemure_BrazillianBeatzandEDP,comptrNazeefKhanandEmilyGlubb_EDP,comptrMiaYatiswaraandScottSuen_SalsaLatina,comptrMaiDahlbergandSheldonBenito,comptrAndradaNeaguandAlbertoJuarezGrifaldo,comptrRowenaDalumpienesandJeninaCarlaMangoma_RaineSymons,comptrStephanieHampsonandMiaYatiswara_SalsaLatina,comptrCarrieMartinandAnnieNie_LatinAddiction,comptrMartinCruzandMaxGallagher_SonidosdelMundo,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40" t="str">
        <f t="shared" ref="C40" si="3">"comptr" &amp;SUBSTITUTE(SUBSTITUTE(A40," ",""),"-","_")</f>
        <v>comptrEDanceProductions</v>
      </c>
      <c r="D40">
        <v>39</v>
      </c>
      <c r="E40" t="s">
        <v>2</v>
      </c>
      <c r="F40" t="str">
        <f t="shared" ref="F40" si="4">"var " &amp; C40 &amp;" = new Competitor{Id = Guid.NewGuid(),EntityName = """&amp; A40 &amp;""",EntityNumber = " &amp; D41 &amp; ",Email =""" &amp; SUBSTITUTE(A40," ","") &amp; """,CompetitorType = " &amp; E40 &amp; ",Organisation = orgVivaDance,MobileNumber = ""021"",FirstName = """",LastName = """"};"</f>
        <v>var comptrEDanceProductions = new Competitor{Id = Guid.NewGuid(),EntityName = "E Dance Productions",EntityNumber = 39,Email ="EDanceProductions",CompetitorType = CompetitorType.CouplesTeam,Organisation = orgVivaDance,MobileNumber = "021",FirstName = "",LastName = ""};</v>
      </c>
    </row>
    <row r="41" spans="1:6" x14ac:dyDescent="0.25">
      <c r="A41" s="10" t="s">
        <v>125</v>
      </c>
      <c r="B41" t="str">
        <f>C41 &amp; "," &amp;B39</f>
        <v>comptrDivasSonadas,comptrStudio7ladiesZoukTeam,comptrSweetAzucarLadiesBachataTeam,comptrVivaliciousSalsaLadies,comptrSalsaConCoco_Ironia,comptrTotalXtremeDanceNZBachataTeam,comptrVivaBrazoukaZoukTeam,comptrStudio7,comptrSalsaConCoco_BachataenNuevaYork,comptrSalsaSabrosa_SalsaLatina,comptrVivaSalsaTeam,comptrVivaDanceKaren_Ricardoworlddancecrew,comptrMamboSabroso_SaslaLatina,comptrSalsaConCoco_LaBendicion,comptrBambarakatunga_SalsaConcoco,comptrMaxGallagherandMarleneVillemure_BrazillianBeatzandEDP,comptrNazeefKhanandEmilyGlubb_EDP,comptrMiaYatiswaraandScottSuen_SalsaLatina,comptrMaiDahlbergandSheldonBenito,comptrAndradaNeaguandAlbertoJuarezGrifaldo,comptrRowenaDalumpienesandJeninaCarlaMangoma_RaineSymons,comptrStephanieHampsonandMiaYatiswara_SalsaLatina,comptrCarrieMartinandAnnieNie_LatinAddiction,comptrMartinCruzandMaxGallagher_SonidosdelMundo,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41" t="str">
        <f t="shared" si="0"/>
        <v>comptrDivasSonadas</v>
      </c>
      <c r="D41">
        <v>39</v>
      </c>
      <c r="E41" t="s">
        <v>2</v>
      </c>
      <c r="F41" t="str">
        <f t="shared" si="1"/>
        <v>var comptrDivasSonadas = new Competitor{Id = Guid.NewGuid(),EntityName = "Divas Sonadas",EntityNumber = 60,Email ="DivasSonadas",CompetitorType = CompetitorType.CouplesTeam,Organisation = orgVivaDance,MobileNumber = "021",FirstName = "",LastName = ""};</v>
      </c>
    </row>
    <row r="42" spans="1:6" x14ac:dyDescent="0.25">
      <c r="A42" s="9" t="s">
        <v>125</v>
      </c>
      <c r="B42" t="str">
        <f t="shared" si="2"/>
        <v>comptrDivasSonadas,comptrDivasSonadas,comptrStudio7ladiesZoukTeam,comptrSweetAzucarLadiesBachataTeam,comptrVivaliciousSalsaLadies,comptrSalsaConCoco_Ironia,comptrTotalXtremeDanceNZBachataTeam,comptrVivaBrazoukaZoukTeam,comptrStudio7,comptrSalsaConCoco_BachataenNuevaYork,comptrSalsaSabrosa_SalsaLatina,comptrVivaSalsaTeam,comptrVivaDanceKaren_Ricardoworlddancecrew,comptrMamboSabroso_SaslaLatina,comptrSalsaConCoco_LaBendicion,comptrBambarakatunga_SalsaConcoco,comptrMaxGallagherandMarleneVillemure_BrazillianBeatzandEDP,comptrNazeefKhanandEmilyGlubb_EDP,comptrMiaYatiswaraandScottSuen_SalsaLatina,comptrMaiDahlbergandSheldonBenito,comptrAndradaNeaguandAlbertoJuarezGrifaldo,comptrRowenaDalumpienesandJeninaCarlaMangoma_RaineSymons,comptrStephanieHampsonandMiaYatiswara_SalsaLatina,comptrCarrieMartinandAnnieNie_LatinAddiction,comptrMartinCruzandMaxGallagher_SonidosdelMundo,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</v>
      </c>
      <c r="C42" t="str">
        <f t="shared" ref="C42" si="5">"comptr" &amp;SUBSTITUTE(A42," ","")</f>
        <v>comptrDivasSonadas</v>
      </c>
      <c r="D42">
        <v>60</v>
      </c>
      <c r="E42" t="s">
        <v>5</v>
      </c>
      <c r="F42" s="4" t="str">
        <f t="shared" ref="F42" si="6">"new List&lt;Competitor&gt;{" &amp; B42 &amp; "}.ForEach(x=&gt;context.Competitors.Add(x));"</f>
        <v>new List&lt;Competitor&gt;{comptrDivasSonadas,comptrDivasSonadas,comptrStudio7ladiesZoukTeam,comptrSweetAzucarLadiesBachataTeam,comptrVivaliciousSalsaLadies,comptrSalsaConCoco_Ironia,comptrTotalXtremeDanceNZBachataTeam,comptrVivaBrazoukaZoukTeam,comptrStudio7,comptrSalsaConCoco_BachataenNuevaYork,comptrSalsaSabrosa_SalsaLatina,comptrVivaSalsaTeam,comptrVivaDanceKaren_Ricardoworlddancecrew,comptrMamboSabroso_SaslaLatina,comptrSalsaConCoco_LaBendicion,comptrBambarakatunga_SalsaConcoco,comptrMaxGallagherandMarleneVillemure_BrazillianBeatzandEDP,comptrNazeefKhanandEmilyGlubb_EDP,comptrMiaYatiswaraandScottSuen_SalsaLatina,comptrMaiDahlbergandSheldonBenito,comptrAndradaNeaguandAlbertoJuarezGrifaldo,comptrRowenaDalumpienesandJeninaCarlaMangoma_RaineSymons,comptrStephanieHampsonandMiaYatiswara_SalsaLatina,comptrCarrieMartinandAnnieNie_LatinAddiction,comptrMartinCruzandMaxGallagher_SonidosdelMundo,comptrChloeCouttsandAnnieNie_LatinAddiction,comptrAlinaSolomkinaandAimeeRhodes,comptrYoheyMikawa,comptrIzadoraCampos_SalsaLatina,comptrEmilyWoodfield_CasaDelRitmo,comptrMaiDahlberg,comptrRebeccaBijl_EDPandmamboLab,comptrYanZhou_EDP,comptrTakaLatinLatinShinesTeam,comptrSauvesitas_RaineSymons,comptrTakaLatinSalsaShinesTeam,comptrChristineMartinandCharlotteHardy_LatinAddiction,}.ForEach(x=&gt;context.Competitors.Add(x)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A8" sqref="A8"/>
    </sheetView>
  </sheetViews>
  <sheetFormatPr defaultRowHeight="15" x14ac:dyDescent="0.25"/>
  <cols>
    <col min="2" max="2" width="46.28515625" bestFit="1" customWidth="1"/>
    <col min="3" max="4" width="46.28515625" customWidth="1"/>
    <col min="5" max="5" width="6.7109375" customWidth="1"/>
    <col min="6" max="6" width="18" bestFit="1" customWidth="1"/>
    <col min="7" max="7" width="25.28515625" bestFit="1" customWidth="1"/>
    <col min="8" max="9" width="13.140625" bestFit="1" customWidth="1"/>
    <col min="11" max="11" width="92.28515625" bestFit="1" customWidth="1"/>
    <col min="12" max="12" width="187.140625" bestFit="1" customWidth="1"/>
  </cols>
  <sheetData>
    <row r="1" spans="1:11" s="4" customFormat="1" x14ac:dyDescent="0.25">
      <c r="F1" s="4" t="s">
        <v>88</v>
      </c>
      <c r="H1" s="4" t="s">
        <v>89</v>
      </c>
    </row>
    <row r="2" spans="1:11" x14ac:dyDescent="0.25">
      <c r="A2" s="7">
        <v>0.54166666666666663</v>
      </c>
      <c r="B2" t="str">
        <f t="shared" ref="B2:B16" si="0">G2 &amp; " " &amp; H2</f>
        <v>Youth Salsa Solo Mixed</v>
      </c>
      <c r="C2" t="str">
        <f>"comp" &amp;SUBSTITUTE(SUBSTITUTE(B2," ",""),"–","")</f>
        <v>compYouthSalsaSoloMixed</v>
      </c>
      <c r="D2" t="str">
        <f t="shared" ref="D2:D16" si="1">C2 &amp; "," &amp;D1</f>
        <v>compYouthSalsaSoloMixed,</v>
      </c>
      <c r="E2">
        <v>1</v>
      </c>
      <c r="F2" t="s">
        <v>12</v>
      </c>
      <c r="G2" t="str">
        <f>LOOKUP(F2,divisions!$A$1:$A$13,divisions!$B$1:$B$13)</f>
        <v>Youth</v>
      </c>
      <c r="H2" t="s">
        <v>126</v>
      </c>
      <c r="K2" t="str">
        <f t="shared" ref="K2:K16" si="2">"var "&amp;C2&amp;" = new Competition { Id = Guid.NewGuid(), Location = location, Name = """&amp;B2&amp;""", " &amp; "Category = "&amp;F2&amp;".Categories.First(x=&gt;x.Caption=="""&amp;H2&amp;"""), CompetitionStatus = CompetitionStatus.Created, StartedOn = DateTimeOffset.Parse(""2014-11-15 "&amp;A2&amp;"""), CompletedOn = null, " &amp; "CreatedOn = DateTimeOffset.Now, CompetitorCompetitions = competitorCompetitions, JudgeCompetitions = judgeCompetitions };"</f>
        <v>var compYouthSalsaSoloMixed = new Competition { Id = Guid.NewGuid(), Location = location, Name = "Youth Salsa Solo Mixed", Category = divYouth.Categories.First(x=&gt;x.Caption=="Salsa Solo Mixed"), CompetitionStatus = CompetitionStatus.Created, StartedOn = DateTimeOffset.Parse("2014-11-15 0.541666666666667"), CompletedOn = null, CreatedOn = DateTimeOffset.Now, CompetitorCompetitions = competitorCompetitions, JudgeCompetitions = judgeCompetitions };</v>
      </c>
    </row>
    <row r="3" spans="1:11" x14ac:dyDescent="0.25">
      <c r="A3" s="7">
        <v>0.55208333333333337</v>
      </c>
      <c r="B3" t="str">
        <f t="shared" si="0"/>
        <v>Youth Latin Solo Mixed</v>
      </c>
      <c r="C3" t="str">
        <f>"comp" &amp;SUBSTITUTE(SUBSTITUTE(B3," ",""),"–","")</f>
        <v>compYouthLatinSoloMixed</v>
      </c>
      <c r="D3" t="str">
        <f t="shared" si="1"/>
        <v>compYouthLatinSoloMixed,compYouthSalsaSoloMixed,</v>
      </c>
      <c r="E3">
        <v>2</v>
      </c>
      <c r="F3" t="s">
        <v>12</v>
      </c>
      <c r="G3" t="str">
        <f>LOOKUP(F3,divisions!$A$1:$A$13,divisions!$B$1:$B$13)</f>
        <v>Youth</v>
      </c>
      <c r="H3" t="s">
        <v>127</v>
      </c>
      <c r="K3" t="str">
        <f t="shared" si="2"/>
        <v>var compYouthLatinSoloMixed = new Competition { Id = Guid.NewGuid(), Location = location, Name = "Youth Latin Solo Mixed", Category = divYouth.Categories.First(x=&gt;x.Caption=="Latin Solo Mixed"), CompetitionStatus = CompetitionStatus.Created, StartedOn = DateTimeOffset.Parse("2014-11-15 0.552083333333333"), CompletedOn = null, CreatedOn = DateTimeOffset.Now, CompetitorCompetitions = competitorCompetitions, JudgeCompetitions = judgeCompetitions };</v>
      </c>
    </row>
    <row r="4" spans="1:11" x14ac:dyDescent="0.25">
      <c r="A4" s="7">
        <v>0.5625</v>
      </c>
      <c r="B4" t="str">
        <f t="shared" si="0"/>
        <v>Youth Salsa Duets Mixed</v>
      </c>
      <c r="C4" t="str">
        <f t="shared" ref="C4:C16" si="3">"comp" &amp;SUBSTITUTE(SUBSTITUTE(B4," ",""),"–","")</f>
        <v>compYouthSalsaDuetsMixed</v>
      </c>
      <c r="D4" t="str">
        <f t="shared" si="1"/>
        <v>compYouthSalsaDuetsMixed,compYouthLatinSoloMixed,compYouthSalsaSoloMixed,</v>
      </c>
      <c r="E4">
        <v>3</v>
      </c>
      <c r="F4" t="s">
        <v>12</v>
      </c>
      <c r="G4" t="str">
        <f>LOOKUP(F4,divisions!$A$1:$A$13,divisions!$B$1:$B$13)</f>
        <v>Youth</v>
      </c>
      <c r="H4" t="s">
        <v>128</v>
      </c>
      <c r="K4" t="str">
        <f t="shared" si="2"/>
        <v>var compYouthSalsaDuetsMixed = new Competition { Id = Guid.NewGuid(), Location = location, Name = "Youth Salsa Duets Mixed", Category = divYouth.Categories.First(x=&gt;x.Caption=="Salsa Duets Mixed"), CompetitionStatus = CompetitionStatus.Created, StartedOn = DateTimeOffset.Parse("2014-11-15 0.5625"), CompletedOn = null, CreatedOn = DateTimeOffset.Now, CompetitorCompetitions = competitorCompetitions, JudgeCompetitions = judgeCompetitions };</v>
      </c>
    </row>
    <row r="5" spans="1:11" x14ac:dyDescent="0.25">
      <c r="A5" s="7">
        <v>0.57291666666666696</v>
      </c>
      <c r="B5" t="str">
        <f t="shared" si="0"/>
        <v>Youth Salsa Shines Teams</v>
      </c>
      <c r="C5" t="str">
        <f t="shared" si="3"/>
        <v>compYouthSalsaShinesTeams</v>
      </c>
      <c r="D5" t="str">
        <f t="shared" si="1"/>
        <v>compYouthSalsaShinesTeams,compYouthSalsaDuetsMixed,compYouthLatinSoloMixed,compYouthSalsaSoloMixed,</v>
      </c>
      <c r="E5">
        <v>4</v>
      </c>
      <c r="F5" t="s">
        <v>12</v>
      </c>
      <c r="G5" t="str">
        <f>LOOKUP(F5,divisions!$A$1:$A$13,divisions!$B$1:$B$13)</f>
        <v>Youth</v>
      </c>
      <c r="H5" t="s">
        <v>26</v>
      </c>
      <c r="K5" t="str">
        <f t="shared" si="2"/>
        <v>var compYouthSalsaShinesTeams = new Competition { Id = Guid.NewGuid(), Location = location, Name = "Youth Salsa Shines Teams", Category = divYouth.Categories.First(x=&gt;x.Caption=="Salsa Shines Teams"), CompetitionStatus = CompetitionStatus.Created, StartedOn = DateTimeOffset.Parse("2014-11-15 0.572916666666667"), CompletedOn = null, CreatedOn = DateTimeOffset.Now, CompetitorCompetitions = competitorCompetitions, JudgeCompetitions = judgeCompetitions };</v>
      </c>
    </row>
    <row r="6" spans="1:11" x14ac:dyDescent="0.25">
      <c r="A6" s="7">
        <v>0.58333333333333404</v>
      </c>
      <c r="B6" t="str">
        <f t="shared" si="0"/>
        <v>Youth Latin Shines Teams</v>
      </c>
      <c r="C6" t="str">
        <f t="shared" si="3"/>
        <v>compYouthLatinShinesTeams</v>
      </c>
      <c r="D6" t="str">
        <f t="shared" si="1"/>
        <v>compYouthLatinShinesTeams,compYouthSalsaShinesTeams,compYouthSalsaDuetsMixed,compYouthLatinSoloMixed,compYouthSalsaSoloMixed,</v>
      </c>
      <c r="E6">
        <v>5</v>
      </c>
      <c r="F6" t="s">
        <v>12</v>
      </c>
      <c r="G6" t="str">
        <f>LOOKUP(F6,divisions!$A$1:$A$13,divisions!$B$1:$B$13)</f>
        <v>Youth</v>
      </c>
      <c r="H6" t="s">
        <v>21</v>
      </c>
      <c r="K6" t="str">
        <f t="shared" si="2"/>
        <v>var compYouthLatinShinesTeams = new Competition { Id = Guid.NewGuid(), Location = location, Name = "Youth Latin Shines Teams", Category = divYouth.Categories.First(x=&gt;x.Caption=="Latin Shines Teams"), CompetitionStatus = CompetitionStatus.Created, StartedOn = DateTimeOffset.Parse("2014-11-15 0.583333333333334"), CompletedOn = null, CreatedOn = DateTimeOffset.Now, CompetitorCompetitions = competitorCompetitions, JudgeCompetitions = judgeCompetitions };</v>
      </c>
    </row>
    <row r="7" spans="1:11" x14ac:dyDescent="0.25">
      <c r="A7" s="7">
        <v>0.59375</v>
      </c>
      <c r="B7" t="str">
        <f t="shared" si="0"/>
        <v>Amateur Salsa Solo</v>
      </c>
      <c r="C7" t="str">
        <f t="shared" si="3"/>
        <v>compAmateurSalsaSolo</v>
      </c>
      <c r="D7" t="str">
        <f t="shared" si="1"/>
        <v>compAmateurSalsaSolo,compYouthLatinShinesTeams,compYouthSalsaShinesTeams,compYouthSalsaDuetsMixed,compYouthLatinSoloMixed,compYouthSalsaSoloMixed,</v>
      </c>
      <c r="E7">
        <v>6</v>
      </c>
      <c r="F7" t="s">
        <v>7</v>
      </c>
      <c r="G7" t="str">
        <f>LOOKUP(F7,divisions!$A$1:$A$13,divisions!$B$1:$B$13)</f>
        <v>Amateur</v>
      </c>
      <c r="H7" t="s">
        <v>129</v>
      </c>
      <c r="K7" t="str">
        <f t="shared" si="2"/>
        <v>var compAmateurSalsaSolo = new Competition { Id = Guid.NewGuid(), Location = location, Name = "Amateur Salsa Solo", Category = divAmatuer.Categories.First(x=&gt;x.Caption=="Salsa Solo"), CompetitionStatus = CompetitionStatus.Created, StartedOn = DateTimeOffset.Parse("2014-11-15 0.59375"), CompletedOn = null, CreatedOn = DateTimeOffset.Now, CompetitorCompetitions = competitorCompetitions, JudgeCompetitions = judgeCompetitions };</v>
      </c>
    </row>
    <row r="8" spans="1:11" x14ac:dyDescent="0.25">
      <c r="A8" s="7">
        <v>0.60416666666666696</v>
      </c>
      <c r="B8" t="str">
        <f t="shared" si="0"/>
        <v>Semi_Pro Salsa Solo</v>
      </c>
      <c r="C8" t="str">
        <f t="shared" si="3"/>
        <v>compSemi_ProSalsaSolo</v>
      </c>
      <c r="D8" t="str">
        <f t="shared" si="1"/>
        <v>compSemi_ProSalsaSolo,compAmateurSalsaSolo,compYouthLatinShinesTeams,compYouthSalsaShinesTeams,compYouthSalsaDuetsMixed,compYouthLatinSoloMixed,compYouthSalsaSoloMixed,</v>
      </c>
      <c r="E8">
        <v>7</v>
      </c>
      <c r="F8" t="s">
        <v>6</v>
      </c>
      <c r="G8" t="str">
        <f>LOOKUP(F8,divisions!$A$1:$A$13,divisions!$B$1:$B$13)</f>
        <v>Semi_Pro</v>
      </c>
      <c r="H8" t="s">
        <v>129</v>
      </c>
      <c r="K8" t="str">
        <f t="shared" si="2"/>
        <v>var compSemi_ProSalsaSolo = new Competition { Id = Guid.NewGuid(), Location = location, Name = "Semi_Pro Salsa Solo", Category = divSemiPro.Categories.First(x=&gt;x.Caption=="Salsa Solo"), CompetitionStatus = CompetitionStatus.Created, StartedOn = DateTimeOffset.Parse("2014-11-15 0.604166666666667"), CompletedOn = null, CreatedOn = DateTimeOffset.Now, CompetitorCompetitions = competitorCompetitions, JudgeCompetitions = judgeCompetitions };</v>
      </c>
    </row>
    <row r="9" spans="1:11" x14ac:dyDescent="0.25">
      <c r="A9" s="7">
        <v>0.61458333333333404</v>
      </c>
      <c r="B9" t="str">
        <f t="shared" si="0"/>
        <v>Open Salsa Shines Duets</v>
      </c>
      <c r="C9" t="str">
        <f t="shared" si="3"/>
        <v>compOpenSalsaShinesDuets</v>
      </c>
      <c r="D9" t="str">
        <f t="shared" si="1"/>
        <v>compOpenSalsaShinesDuets,compSemi_ProSalsaSolo,compAmateurSalsaSolo,compYouthLatinShinesTeams,compYouthSalsaShinesTeams,compYouthSalsaDuetsMixed,compYouthLatinSoloMixed,compYouthSalsaSoloMixed,</v>
      </c>
      <c r="E9">
        <v>8</v>
      </c>
      <c r="F9" t="s">
        <v>15</v>
      </c>
      <c r="G9" t="str">
        <f>LOOKUP(F9,divisions!$A$1:$A$13,divisions!$B$1:$B$13)</f>
        <v>Open</v>
      </c>
      <c r="H9" t="s">
        <v>25</v>
      </c>
      <c r="K9" t="str">
        <f t="shared" si="2"/>
        <v>var compOpenSalsaShinesDuets = new Competition { Id = Guid.NewGuid(), Location = location, Name = "Open Salsa Shines Duets", Category = divOpen.Categories.First(x=&gt;x.Caption=="Salsa Shines Duets"), CompetitionStatus = CompetitionStatus.Created, StartedOn = DateTimeOffset.Parse("2014-11-15 0.614583333333334"), CompletedOn = null, CreatedOn = DateTimeOffset.Now, CompetitorCompetitions = competitorCompetitions, JudgeCompetitions = judgeCompetitions };</v>
      </c>
    </row>
    <row r="10" spans="1:11" x14ac:dyDescent="0.25">
      <c r="A10" s="7">
        <v>0.625000000000001</v>
      </c>
      <c r="B10" t="str">
        <f t="shared" si="0"/>
        <v>Open Latin Shines Duets</v>
      </c>
      <c r="C10" t="str">
        <f t="shared" si="3"/>
        <v>compOpenLatinShinesDuets</v>
      </c>
      <c r="D10" t="str">
        <f t="shared" si="1"/>
        <v>compOpenLatinShinesDuets,compOpenSalsaShinesDuets,compSemi_ProSalsaSolo,compAmateurSalsaSolo,compYouthLatinShinesTeams,compYouthSalsaShinesTeams,compYouthSalsaDuetsMixed,compYouthLatinSoloMixed,compYouthSalsaSoloMixed,</v>
      </c>
      <c r="E10">
        <v>9</v>
      </c>
      <c r="F10" t="s">
        <v>15</v>
      </c>
      <c r="G10" t="str">
        <f>LOOKUP(F10,divisions!$A$1:$A$13,divisions!$B$1:$B$13)</f>
        <v>Open</v>
      </c>
      <c r="H10" t="s">
        <v>130</v>
      </c>
      <c r="K10" t="str">
        <f t="shared" si="2"/>
        <v>var compOpenLatinShinesDuets = new Competition { Id = Guid.NewGuid(), Location = location, Name = "Open Latin Shines Duets", Category = divOpen.Categories.First(x=&gt;x.Caption=="Latin Shines Duets"), CompetitionStatus = CompetitionStatus.Created, StartedOn = DateTimeOffset.Parse("2014-11-15 0.625000000000001"), CompletedOn = null, CreatedOn = DateTimeOffset.Now, CompetitorCompetitions = competitorCompetitions, JudgeCompetitions = judgeCompetitions };</v>
      </c>
    </row>
    <row r="11" spans="1:11" x14ac:dyDescent="0.25">
      <c r="A11" s="7">
        <v>0.63541666666666696</v>
      </c>
      <c r="B11" t="str">
        <f t="shared" si="0"/>
        <v>Open Salsa Couples</v>
      </c>
      <c r="C11" t="str">
        <f t="shared" si="3"/>
        <v>compOpenSalsaCouples</v>
      </c>
      <c r="D11" t="str">
        <f t="shared" si="1"/>
        <v>compOpenSalsaCouples,compOpenLatinShinesDuets,compOpenSalsaShinesDuets,compSemi_ProSalsaSolo,compAmateurSalsaSolo,compYouthLatinShinesTeams,compYouthSalsaShinesTeams,compYouthSalsaDuetsMixed,compYouthLatinSoloMixed,compYouthSalsaSoloMixed,</v>
      </c>
      <c r="E11">
        <v>10</v>
      </c>
      <c r="F11" t="s">
        <v>15</v>
      </c>
      <c r="G11" t="str">
        <f>LOOKUP(F11,divisions!$A$1:$A$13,divisions!$B$1:$B$13)</f>
        <v>Open</v>
      </c>
      <c r="H11" t="s">
        <v>8</v>
      </c>
      <c r="K11" t="str">
        <f t="shared" si="2"/>
        <v>var compOpenSalsaCouples = new Competition { Id = Guid.NewGuid(), Location = location, Name = "Open Salsa Couples", Category = divOpen.Categories.First(x=&gt;x.Caption=="Salsa Couples"), CompetitionStatus = CompetitionStatus.Created, StartedOn = DateTimeOffset.Parse("2014-11-15 0.635416666666667"), CompletedOn = null, CreatedOn = DateTimeOffset.Now, CompetitorCompetitions = competitorCompetitions, JudgeCompetitions = judgeCompetitions };</v>
      </c>
    </row>
    <row r="12" spans="1:11" x14ac:dyDescent="0.25">
      <c r="A12" s="7">
        <v>0.64583333333333404</v>
      </c>
      <c r="B12" t="str">
        <f t="shared" ref="B12" si="4">G12 &amp; " " &amp; H12</f>
        <v>Amateur Bachata Couples</v>
      </c>
      <c r="C12" t="str">
        <f t="shared" ref="C12" si="5">"comp" &amp;SUBSTITUTE(SUBSTITUTE(B12," ",""),"–","")</f>
        <v>compAmateurBachataCouples</v>
      </c>
      <c r="D12" t="str">
        <f>C12 &amp; "," &amp;D10</f>
        <v>compAmateurBachataCouples,compOpenLatinShinesDuets,compOpenSalsaShinesDuets,compSemi_ProSalsaSolo,compAmateurSalsaSolo,compYouthLatinShinesTeams,compYouthSalsaShinesTeams,compYouthSalsaDuetsMixed,compYouthLatinSoloMixed,compYouthSalsaSoloMixed,</v>
      </c>
      <c r="E12">
        <v>11</v>
      </c>
      <c r="F12" t="s">
        <v>7</v>
      </c>
      <c r="G12" t="str">
        <f>LOOKUP(F12,divisions!$A$1:$A$13,divisions!$B$1:$B$13)</f>
        <v>Amateur</v>
      </c>
      <c r="H12" t="s">
        <v>18</v>
      </c>
      <c r="K12" t="str">
        <f t="shared" ref="K12" si="6">"var "&amp;C12&amp;" = new Competition { Id = Guid.NewGuid(), Location = location, Name = """&amp;B12&amp;""", " &amp; "Category = "&amp;F12&amp;".Categories.First(x=&gt;x.Caption=="""&amp;H12&amp;"""), CompetitionStatus = CompetitionStatus.Created, StartedOn = DateTimeOffset.Parse(""2014-11-15 "&amp;A12&amp;"""), CompletedOn = null, " &amp; "CreatedOn = DateTimeOffset.Now, CompetitorCompetitions = competitorCompetitions, JudgeCompetitions = judgeCompetitions };"</f>
        <v>var compAmateurBachataCouples = new Competition { Id = Guid.NewGuid(), Location = location, Name = "Amateur Bachata Couples", Category = divAmatuer.Categories.First(x=&gt;x.Caption=="Bachata Couples"), CompetitionStatus = CompetitionStatus.Created, StartedOn = DateTimeOffset.Parse("2014-11-15 0.645833333333334"), CompletedOn = null, CreatedOn = DateTimeOffset.Now, CompetitorCompetitions = competitorCompetitions, JudgeCompetitions = judgeCompetitions };</v>
      </c>
    </row>
    <row r="13" spans="1:11" x14ac:dyDescent="0.25">
      <c r="A13" s="7">
        <v>0.64583333333333404</v>
      </c>
      <c r="B13" t="str">
        <f t="shared" si="0"/>
        <v>Amateur Salsa Teams</v>
      </c>
      <c r="C13" t="str">
        <f t="shared" si="3"/>
        <v>compAmateurSalsaTeams</v>
      </c>
      <c r="D13" t="str">
        <f>C13 &amp; "," &amp;D11</f>
        <v>compAmateurSalsaTeams,compOpenSalsaCouples,compOpenLatinShinesDuets,compOpenSalsaShinesDuets,compSemi_ProSalsaSolo,compAmateurSalsaSolo,compYouthLatinShinesTeams,compYouthSalsaShinesTeams,compYouthSalsaDuetsMixed,compYouthLatinSoloMixed,compYouthSalsaSoloMixed,</v>
      </c>
      <c r="E13">
        <v>11</v>
      </c>
      <c r="F13" t="s">
        <v>7</v>
      </c>
      <c r="G13" t="str">
        <f>LOOKUP(F13,divisions!$A$1:$A$13,divisions!$B$1:$B$13)</f>
        <v>Amateur</v>
      </c>
      <c r="H13" t="s">
        <v>29</v>
      </c>
      <c r="K13" t="str">
        <f t="shared" si="2"/>
        <v>var compAmateurSalsaTeams = new Competition { Id = Guid.NewGuid(), Location = location, Name = "Amateur Salsa Teams", Category = divAmatuer.Categories.First(x=&gt;x.Caption=="Salsa Teams"), CompetitionStatus = CompetitionStatus.Created, StartedOn = DateTimeOffset.Parse("2014-11-15 0.645833333333334"), CompletedOn = null, CreatedOn = DateTimeOffset.Now, CompetitorCompetitions = competitorCompetitions, JudgeCompetitions = judgeCompetitions };</v>
      </c>
    </row>
    <row r="14" spans="1:11" x14ac:dyDescent="0.25">
      <c r="A14" s="7">
        <v>0.656250000000001</v>
      </c>
      <c r="B14" t="str">
        <f t="shared" si="0"/>
        <v>Open Salsa Teams</v>
      </c>
      <c r="C14" t="str">
        <f t="shared" si="3"/>
        <v>compOpenSalsaTeams</v>
      </c>
      <c r="D14" t="str">
        <f t="shared" si="1"/>
        <v>compOpenSalsaTeams,compAmateurSalsaTeams,compOpenSalsaCouples,compOpenLatinShinesDuets,compOpenSalsaShinesDuets,compSemi_ProSalsaSolo,compAmateurSalsaSolo,compYouthLatinShinesTeams,compYouthSalsaShinesTeams,compYouthSalsaDuetsMixed,compYouthLatinSoloMixed,compYouthSalsaSoloMixed,</v>
      </c>
      <c r="E14">
        <v>12</v>
      </c>
      <c r="F14" t="s">
        <v>15</v>
      </c>
      <c r="G14" t="str">
        <f>LOOKUP(F14,divisions!$A$1:$A$13,divisions!$B$1:$B$13)</f>
        <v>Open</v>
      </c>
      <c r="H14" t="s">
        <v>29</v>
      </c>
      <c r="K14" t="str">
        <f t="shared" si="2"/>
        <v>var compOpenSalsaTeams = new Competition { Id = Guid.NewGuid(), Location = location, Name = "Open Salsa Teams", Category = divOpen.Categories.First(x=&gt;x.Caption=="Salsa Teams"), CompetitionStatus = CompetitionStatus.Created, StartedOn = DateTimeOffset.Parse("2014-11-15 0.656250000000001"), CompletedOn = null, CreatedOn = DateTimeOffset.Now, CompetitorCompetitions = competitorCompetitions, JudgeCompetitions = judgeCompetitions };</v>
      </c>
    </row>
    <row r="15" spans="1:11" x14ac:dyDescent="0.25">
      <c r="A15" s="7">
        <v>0.66666666666666796</v>
      </c>
      <c r="B15" t="str">
        <f t="shared" si="0"/>
        <v>Open Latin Teams</v>
      </c>
      <c r="C15" t="str">
        <f t="shared" si="3"/>
        <v>compOpenLatinTeams</v>
      </c>
      <c r="D15" t="str">
        <f t="shared" si="1"/>
        <v>compOpenLatinTeams,compOpenSalsaTeams,compAmateurSalsaTeams,compOpenSalsaCouples,compOpenLatinShinesDuets,compOpenSalsaShinesDuets,compSemi_ProSalsaSolo,compAmateurSalsaSolo,compYouthLatinShinesTeams,compYouthSalsaShinesTeams,compYouthSalsaDuetsMixed,compYouthLatinSoloMixed,compYouthSalsaSoloMixed,</v>
      </c>
      <c r="E15">
        <v>13</v>
      </c>
      <c r="F15" t="s">
        <v>15</v>
      </c>
      <c r="G15" t="str">
        <f>LOOKUP(F15,divisions!$A$1:$A$13,divisions!$B$1:$B$13)</f>
        <v>Open</v>
      </c>
      <c r="H15" t="s">
        <v>22</v>
      </c>
      <c r="K15" t="str">
        <f t="shared" si="2"/>
        <v>var compOpenLatinTeams = new Competition { Id = Guid.NewGuid(), Location = location, Name = "Open Latin Teams", Category = divOpen.Categories.First(x=&gt;x.Caption=="Latin Teams"), CompetitionStatus = CompetitionStatus.Created, StartedOn = DateTimeOffset.Parse("2014-11-15 0.666666666666668"), CompletedOn = null, CreatedOn = DateTimeOffset.Now, CompetitorCompetitions = competitorCompetitions, JudgeCompetitions = judgeCompetitions };</v>
      </c>
    </row>
    <row r="16" spans="1:11" ht="19.5" customHeight="1" x14ac:dyDescent="0.25">
      <c r="A16" s="7">
        <v>0.67708333333333504</v>
      </c>
      <c r="B16" t="str">
        <f t="shared" si="0"/>
        <v>Open Salsa Shines Teams Ladies</v>
      </c>
      <c r="C16" t="str">
        <f t="shared" si="3"/>
        <v>compOpenSalsaShinesTeamsLadies</v>
      </c>
      <c r="D16" t="str">
        <f t="shared" si="1"/>
        <v>compOpenSalsaShinesTeamsLadies,compOpenLatinTeams,compOpenSalsaTeams,compAmateurSalsaTeams,compOpenSalsaCouples,compOpenLatinShinesDuets,compOpenSalsaShinesDuets,compSemi_ProSalsaSolo,compAmateurSalsaSolo,compYouthLatinShinesTeams,compYouthSalsaShinesTeams,compYouthSalsaDuetsMixed,compYouthLatinSoloMixed,compYouthSalsaSoloMixed,</v>
      </c>
      <c r="E16">
        <v>14</v>
      </c>
      <c r="F16" t="s">
        <v>15</v>
      </c>
      <c r="G16" t="str">
        <f>LOOKUP(F16,divisions!$A$1:$A$13,divisions!$B$1:$B$13)</f>
        <v>Open</v>
      </c>
      <c r="H16" t="s">
        <v>131</v>
      </c>
      <c r="K16" t="str">
        <f t="shared" si="2"/>
        <v>var compOpenSalsaShinesTeamsLadies = new Competition { Id = Guid.NewGuid(), Location = location, Name = "Open Salsa Shines Teams Ladies", Category = divOpen.Categories.First(x=&gt;x.Caption=="Salsa Shines Teams Ladies"), CompetitionStatus = CompetitionStatus.Created, StartedOn = DateTimeOffset.Parse("2014-11-15 0.677083333333335"), CompletedOn = null, CreatedOn = DateTimeOffset.Now, CompetitorCompetitions = competitorCompetitions, JudgeCompetitions = judgeCompetitions };</v>
      </c>
    </row>
    <row r="17" spans="1:11" ht="19.5" customHeight="1" x14ac:dyDescent="0.25">
      <c r="A17" s="7">
        <v>0.67708333333333504</v>
      </c>
      <c r="B17" t="str">
        <f t="shared" ref="B17" si="7">G17 &amp; " " &amp; H17</f>
        <v>Open Latin Shines Teams</v>
      </c>
      <c r="C17" t="str">
        <f t="shared" ref="C17" si="8">"comp" &amp;SUBSTITUTE(SUBSTITUTE(B17," ",""),"–","")</f>
        <v>compOpenLatinShinesTeams</v>
      </c>
      <c r="D17" t="str">
        <f t="shared" ref="D17" si="9">C17 &amp; "," &amp;D16</f>
        <v>compOpenLatinShinesTeams,compOpenSalsaShinesTeamsLadies,compOpenLatinTeams,compOpenSalsaTeams,compAmateurSalsaTeams,compOpenSalsaCouples,compOpenLatinShinesDuets,compOpenSalsaShinesDuets,compSemi_ProSalsaSolo,compAmateurSalsaSolo,compYouthLatinShinesTeams,compYouthSalsaShinesTeams,compYouthSalsaDuetsMixed,compYouthLatinSoloMixed,compYouthSalsaSoloMixed,</v>
      </c>
      <c r="E17">
        <v>14</v>
      </c>
      <c r="F17" t="s">
        <v>15</v>
      </c>
      <c r="G17" t="str">
        <f>LOOKUP(F17,divisions!$A$1:$A$13,divisions!$B$1:$B$13)</f>
        <v>Open</v>
      </c>
      <c r="H17" t="s">
        <v>21</v>
      </c>
      <c r="K17" t="str">
        <f t="shared" ref="K17" si="10">"var "&amp;C17&amp;" = new Competition { Id = Guid.NewGuid(), Location = location, Name = """&amp;B17&amp;""", " &amp; "Category = "&amp;F17&amp;".Categories.First(x=&gt;x.Caption=="""&amp;H17&amp;"""), CompetitionStatus = CompetitionStatus.Created, StartedOn = DateTimeOffset.Parse(""2014-11-15 "&amp;A17&amp;"""), CompletedOn = null, " &amp; "CreatedOn = DateTimeOffset.Now, CompetitorCompetitions = competitorCompetitions, JudgeCompetitions = judgeCompetitions };"</f>
        <v>var compOpenLatinShinesTeams = new Competition { Id = Guid.NewGuid(), Location = location, Name = "Open Latin Shines Teams", Category = divOpen.Categories.First(x=&gt;x.Caption=="Latin Shines Teams"), CompetitionStatus = CompetitionStatus.Created, StartedOn = DateTimeOffset.Parse("2014-11-15 0.677083333333335"), CompletedOn = null, CreatedOn = DateTimeOffset.Now, CompetitorCompetitions = competitorCompetitions, JudgeCompetitions = judgeCompetitions };</v>
      </c>
    </row>
    <row r="18" spans="1:11" x14ac:dyDescent="0.25">
      <c r="A18" s="7"/>
    </row>
    <row r="19" spans="1:11" x14ac:dyDescent="0.25">
      <c r="A19" s="7"/>
    </row>
    <row r="20" spans="1:11" x14ac:dyDescent="0.25">
      <c r="A20" s="7"/>
    </row>
    <row r="21" spans="1:11" x14ac:dyDescent="0.25">
      <c r="A21" s="7"/>
    </row>
    <row r="22" spans="1:11" ht="14.25" customHeight="1" x14ac:dyDescent="0.25">
      <c r="A22" s="7"/>
    </row>
    <row r="23" spans="1:11" ht="14.25" customHeight="1" x14ac:dyDescent="0.25">
      <c r="A23" s="7"/>
    </row>
    <row r="24" spans="1:11" ht="14.25" customHeight="1" x14ac:dyDescent="0.25">
      <c r="A24" s="7"/>
    </row>
    <row r="25" spans="1:11" ht="14.25" customHeight="1" x14ac:dyDescent="0.25">
      <c r="A25" s="7"/>
    </row>
    <row r="26" spans="1:11" ht="14.25" customHeight="1" x14ac:dyDescent="0.25">
      <c r="A26" s="7"/>
    </row>
    <row r="27" spans="1:11" ht="14.25" customHeight="1" x14ac:dyDescent="0.25">
      <c r="A27" s="7"/>
    </row>
    <row r="28" spans="1:11" x14ac:dyDescent="0.25">
      <c r="A28" s="7"/>
    </row>
    <row r="29" spans="1:11" x14ac:dyDescent="0.25">
      <c r="A29" s="7"/>
    </row>
    <row r="31" spans="1:11" x14ac:dyDescent="0.25">
      <c r="K31" t="str">
        <f>"new List&lt;Competition&gt;{" &amp; D16 &amp; "}.ForEach(x=&gt;context.Competitions.Add(x));"</f>
        <v>new List&lt;Competition&gt;{compOpenSalsaShinesTeamsLadies,compOpenLatinTeams,compOpenSalsaTeams,compAmateurSalsaTeams,compOpenSalsaCouples,compOpenLatinShinesDuets,compOpenSalsaShinesDuets,compSemi_ProSalsaSolo,compAmateurSalsaSolo,compYouthLatinShinesTeams,compYouthSalsaShinesTeams,compYouthSalsaDuetsMixed,compYouthLatinSoloMixed,compYouthSalsaSoloMixed,}.ForEach(x=&gt;context.Competitions.Add(x));</v>
      </c>
    </row>
    <row r="45" spans="6:6" x14ac:dyDescent="0.25">
      <c r="F45" t="b">
        <f>competitions!K31="new List&lt;Competitor&gt;{" &amp; B43 &amp; "}.ForEach(x=&gt;context.Competitors.Add(x));"</f>
        <v>0</v>
      </c>
    </row>
  </sheetData>
  <dataConsolidate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categories!$A$1:$A$34</xm:f>
          </x14:formula1>
          <xm:sqref>H2:H29</xm:sqref>
        </x14:dataValidation>
        <x14:dataValidation type="list" allowBlank="1" showInputMessage="1" showErrorMessage="1">
          <x14:formula1>
            <xm:f>divisions!$A$1:$A$13</xm:f>
          </x14:formula1>
          <xm:sqref>F2:F29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42"/>
  <sheetViews>
    <sheetView topLeftCell="E1" workbookViewId="0">
      <selection activeCell="E1" sqref="E1"/>
    </sheetView>
  </sheetViews>
  <sheetFormatPr defaultRowHeight="15" x14ac:dyDescent="0.25"/>
  <cols>
    <col min="2" max="2" width="46.28515625" bestFit="1" customWidth="1"/>
    <col min="3" max="5" width="46.28515625" customWidth="1"/>
    <col min="6" max="6" width="32.7109375" customWidth="1"/>
    <col min="7" max="8" width="13.140625" bestFit="1" customWidth="1"/>
    <col min="10" max="10" width="92.28515625" bestFit="1" customWidth="1"/>
    <col min="11" max="11" width="187.140625" bestFit="1" customWidth="1"/>
  </cols>
  <sheetData>
    <row r="14" spans="1:10" x14ac:dyDescent="0.25">
      <c r="A14" t="s">
        <v>9</v>
      </c>
      <c r="B14" t="s">
        <v>39</v>
      </c>
      <c r="C14" t="str">
        <f t="shared" ref="C14:C15" si="0">"comp" &amp;SUBSTITUTE(SUBSTITUTE(B14," ",""),"–","")</f>
        <v>compProAmSemiFinalsChoreography</v>
      </c>
      <c r="D14" t="str">
        <f t="shared" ref="D14:D15" si="1">C14 &amp; "," &amp;D13</f>
        <v>compProAmSemiFinalsChoreography,</v>
      </c>
      <c r="E14">
        <v>13</v>
      </c>
      <c r="F14" t="s">
        <v>16</v>
      </c>
      <c r="G14" t="s">
        <v>24</v>
      </c>
      <c r="J14" t="str">
        <f t="shared" ref="J14:J15" si="2">"var "&amp;C14&amp;" = new Competition { Id = Guid.NewGuid(), Location = location, Name = """&amp;B14&amp;""", " &amp; "Category = "&amp;F14&amp;".Categories.First(x=&gt;x.Caption=="""&amp;G14&amp;"""), CompetitionStatus = CompetitionStatus.Created, StartedOn = DateTimeOffset.Parse(""2014-11-15 "&amp;A14&amp;"""), CompletedOn = null, " &amp; "CreatedOn = DateTimeOffset.Now, CompetitorCompetitions = competitorCompetitions, JudgeCompetitions = judgeCompetitions };"</f>
        <v>var compProAmSemiFinalsChoreography = new Competition { Id = Guid.NewGuid(), Location = location, Name = "Pro Am Semi Finals Choreography ", Category = divProAm.Categories.First(x=&gt;x.Caption=="Salsa Couples Lead Pro"), CompetitionStatus = CompetitionStatus.Created, StartedOn = DateTimeOffset.Parse("2014-11-15 5.46pm "), CompletedOn = null, CreatedOn = DateTimeOffset.Now, CompetitorCompetitions = competitorCompetitions, JudgeCompetitions = judgeCompetitions };</v>
      </c>
    </row>
    <row r="15" spans="1:10" x14ac:dyDescent="0.25">
      <c r="A15" t="s">
        <v>10</v>
      </c>
      <c r="B15" t="s">
        <v>40</v>
      </c>
      <c r="C15" t="str">
        <f t="shared" si="0"/>
        <v>compProAmFinalsImprovisation</v>
      </c>
      <c r="D15" t="str">
        <f t="shared" si="1"/>
        <v>compProAmFinalsImprovisation,compProAmSemiFinalsChoreography,</v>
      </c>
      <c r="E15">
        <v>14</v>
      </c>
      <c r="F15" t="s">
        <v>16</v>
      </c>
      <c r="G15" t="s">
        <v>24</v>
      </c>
      <c r="J15" t="str">
        <f t="shared" si="2"/>
        <v>var compProAmFinalsImprovisation = new Competition { Id = Guid.NewGuid(), Location = location, Name = "Pro Am Finals Improvisation ", Category = divProAm.Categories.First(x=&gt;x.Caption=="Salsa Couples Lead Pro"), CompetitionStatus = CompetitionStatus.Created, StartedOn = DateTimeOffset.Parse("2014-11-15 5.54pm "), CompletedOn = null, CreatedOn = DateTimeOffset.Now, CompetitorCompetitions = competitorCompetitions, JudgeCompetitions = judgeCompetitions };</v>
      </c>
    </row>
    <row r="28" spans="10:10" x14ac:dyDescent="0.25">
      <c r="J28" t="str">
        <f>"new List&lt;Competition&gt;{" &amp; D26 &amp; "}.ForEach(x=&gt;context.Competitions.Add(x));"</f>
        <v>new List&lt;Competition&gt;{}.ForEach(x=&gt;context.Competitions.Add(x));</v>
      </c>
    </row>
    <row r="42" spans="6:6" x14ac:dyDescent="0.25">
      <c r="F42" t="b">
        <f>competitions!K31="new List&lt;Competitor&gt;{" &amp; B40 &amp; "}.ForEach(x=&gt;context.Competitors.Add(x));"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divisions!$A$1:$A$7</xm:f>
          </x14:formula1>
          <xm:sqref>F2:F26</xm:sqref>
        </x14:dataValidation>
        <x14:dataValidation type="list" allowBlank="1" showInputMessage="1" showErrorMessage="1">
          <x14:formula1>
            <xm:f>categories!$A$1:$A$33</xm:f>
          </x14:formula1>
          <xm:sqref>G2:G26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J1" sqref="J1"/>
    </sheetView>
  </sheetViews>
  <sheetFormatPr defaultRowHeight="15" x14ac:dyDescent="0.25"/>
  <sheetData>
    <row r="1" spans="1:10" x14ac:dyDescent="0.25">
      <c r="A1" t="s">
        <v>46</v>
      </c>
    </row>
    <row r="2" spans="1:10" x14ac:dyDescent="0.25">
      <c r="D2" t="s">
        <v>57</v>
      </c>
      <c r="E2" t="s">
        <v>56</v>
      </c>
      <c r="F2" t="s">
        <v>55</v>
      </c>
      <c r="G2" t="s">
        <v>54</v>
      </c>
      <c r="H2" t="s">
        <v>53</v>
      </c>
      <c r="I2" t="s">
        <v>51</v>
      </c>
      <c r="J2" t="s">
        <v>52</v>
      </c>
    </row>
    <row r="3" spans="1:10" x14ac:dyDescent="0.25">
      <c r="C3" t="s">
        <v>43</v>
      </c>
      <c r="D3">
        <v>17.5</v>
      </c>
      <c r="E3">
        <v>17</v>
      </c>
      <c r="G3">
        <v>17.5</v>
      </c>
      <c r="H3">
        <v>18</v>
      </c>
      <c r="I3">
        <f>SUM(D3:H3)</f>
        <v>70</v>
      </c>
      <c r="J3">
        <f>I3/4</f>
        <v>17.5</v>
      </c>
    </row>
    <row r="4" spans="1:10" x14ac:dyDescent="0.25">
      <c r="C4" t="s">
        <v>49</v>
      </c>
      <c r="E4">
        <v>18.5</v>
      </c>
      <c r="F4">
        <v>18</v>
      </c>
      <c r="H4">
        <v>18</v>
      </c>
      <c r="I4">
        <f t="shared" ref="I4:I6" si="0">SUM(D4:H4)</f>
        <v>54.5</v>
      </c>
      <c r="J4">
        <f>I4/3</f>
        <v>18.166666666666668</v>
      </c>
    </row>
    <row r="5" spans="1:10" x14ac:dyDescent="0.25">
      <c r="C5" t="s">
        <v>44</v>
      </c>
      <c r="D5">
        <v>18</v>
      </c>
      <c r="F5">
        <v>17</v>
      </c>
      <c r="I5">
        <f t="shared" si="0"/>
        <v>35</v>
      </c>
      <c r="J5">
        <f>I5/2</f>
        <v>17.5</v>
      </c>
    </row>
    <row r="6" spans="1:10" x14ac:dyDescent="0.25">
      <c r="C6" t="s">
        <v>42</v>
      </c>
      <c r="E6">
        <v>18</v>
      </c>
      <c r="F6">
        <v>18.5</v>
      </c>
      <c r="G6">
        <v>18</v>
      </c>
      <c r="I6">
        <f t="shared" si="0"/>
        <v>54.5</v>
      </c>
      <c r="J6">
        <f>I6/3</f>
        <v>18.166666666666668</v>
      </c>
    </row>
    <row r="7" spans="1:10" x14ac:dyDescent="0.25">
      <c r="C7" t="s">
        <v>45</v>
      </c>
      <c r="D7">
        <v>18</v>
      </c>
      <c r="G7">
        <v>18</v>
      </c>
      <c r="H7">
        <v>17</v>
      </c>
      <c r="I7">
        <f>SUM(D7:H7)</f>
        <v>53</v>
      </c>
      <c r="J7">
        <f>I7/3</f>
        <v>17.666666666666668</v>
      </c>
    </row>
    <row r="8" spans="1:10" x14ac:dyDescent="0.25">
      <c r="C8" t="s">
        <v>50</v>
      </c>
      <c r="J8">
        <f>SUM(J3:J7)</f>
        <v>89.000000000000014</v>
      </c>
    </row>
    <row r="13" spans="1:10" x14ac:dyDescent="0.25">
      <c r="A13" s="1" t="s">
        <v>47</v>
      </c>
      <c r="B13" s="1"/>
      <c r="C13" s="1" t="s">
        <v>11</v>
      </c>
    </row>
    <row r="14" spans="1:10" x14ac:dyDescent="0.25">
      <c r="D14" t="s">
        <v>57</v>
      </c>
      <c r="E14" t="s">
        <v>56</v>
      </c>
      <c r="F14" t="s">
        <v>55</v>
      </c>
      <c r="G14" t="s">
        <v>54</v>
      </c>
      <c r="H14" t="s">
        <v>53</v>
      </c>
      <c r="I14" t="s">
        <v>51</v>
      </c>
      <c r="J14" t="s">
        <v>52</v>
      </c>
    </row>
    <row r="15" spans="1:10" x14ac:dyDescent="0.25">
      <c r="C15" t="s">
        <v>43</v>
      </c>
      <c r="D15">
        <v>15</v>
      </c>
      <c r="E15">
        <v>14</v>
      </c>
      <c r="G15">
        <v>15</v>
      </c>
      <c r="H15">
        <v>15.5</v>
      </c>
      <c r="I15">
        <f>SUM(D15:H15)</f>
        <v>59.5</v>
      </c>
      <c r="J15">
        <f>I15/4</f>
        <v>14.875</v>
      </c>
    </row>
    <row r="16" spans="1:10" x14ac:dyDescent="0.25">
      <c r="C16" t="s">
        <v>49</v>
      </c>
      <c r="E16">
        <v>13</v>
      </c>
      <c r="F16">
        <v>14</v>
      </c>
      <c r="H16">
        <v>15</v>
      </c>
      <c r="I16">
        <f t="shared" ref="I16:I18" si="1">SUM(D16:H16)</f>
        <v>42</v>
      </c>
      <c r="J16">
        <f>I16/3</f>
        <v>14</v>
      </c>
    </row>
    <row r="17" spans="1:11" x14ac:dyDescent="0.25">
      <c r="C17" t="s">
        <v>44</v>
      </c>
      <c r="D17">
        <v>15.5</v>
      </c>
      <c r="F17">
        <v>14</v>
      </c>
      <c r="I17">
        <f t="shared" si="1"/>
        <v>29.5</v>
      </c>
      <c r="J17">
        <f>I17/2</f>
        <v>14.75</v>
      </c>
    </row>
    <row r="18" spans="1:11" x14ac:dyDescent="0.25">
      <c r="C18" t="s">
        <v>42</v>
      </c>
      <c r="E18">
        <v>14</v>
      </c>
      <c r="F18">
        <v>15</v>
      </c>
      <c r="G18">
        <v>16</v>
      </c>
      <c r="I18">
        <f t="shared" si="1"/>
        <v>45</v>
      </c>
      <c r="J18">
        <f>I18/3</f>
        <v>15</v>
      </c>
    </row>
    <row r="19" spans="1:11" x14ac:dyDescent="0.25">
      <c r="C19" t="s">
        <v>45</v>
      </c>
      <c r="D19">
        <v>15.5</v>
      </c>
      <c r="G19">
        <v>17</v>
      </c>
      <c r="H19">
        <v>15</v>
      </c>
      <c r="I19">
        <f>SUM(D19:H19)</f>
        <v>47.5</v>
      </c>
      <c r="J19">
        <f>I19/3</f>
        <v>15.833333333333334</v>
      </c>
    </row>
    <row r="20" spans="1:11" x14ac:dyDescent="0.25">
      <c r="D20">
        <v>-1</v>
      </c>
      <c r="J20">
        <f>SUM(J15:J19)</f>
        <v>74.458333333333329</v>
      </c>
      <c r="K20">
        <f>J20+D20</f>
        <v>73.458333333333329</v>
      </c>
    </row>
    <row r="21" spans="1:11" x14ac:dyDescent="0.25">
      <c r="A21" s="1" t="s">
        <v>48</v>
      </c>
      <c r="B21" s="1"/>
      <c r="C21" s="2" t="s">
        <v>41</v>
      </c>
    </row>
    <row r="22" spans="1:11" x14ac:dyDescent="0.25">
      <c r="D22" t="s">
        <v>57</v>
      </c>
      <c r="E22" t="s">
        <v>56</v>
      </c>
      <c r="F22" t="s">
        <v>55</v>
      </c>
      <c r="G22" t="s">
        <v>54</v>
      </c>
      <c r="H22" t="s">
        <v>53</v>
      </c>
      <c r="I22" t="s">
        <v>51</v>
      </c>
      <c r="J22" t="s">
        <v>52</v>
      </c>
    </row>
    <row r="23" spans="1:11" x14ac:dyDescent="0.25">
      <c r="C23" t="s">
        <v>43</v>
      </c>
      <c r="E23">
        <v>15</v>
      </c>
      <c r="G23">
        <v>16.5</v>
      </c>
      <c r="H23">
        <v>16</v>
      </c>
      <c r="I23">
        <f>SUM(D23:H23)</f>
        <v>47.5</v>
      </c>
      <c r="J23">
        <f>I23/4</f>
        <v>11.875</v>
      </c>
    </row>
    <row r="24" spans="1:11" x14ac:dyDescent="0.25">
      <c r="C24" t="s">
        <v>49</v>
      </c>
      <c r="D24">
        <v>15</v>
      </c>
      <c r="E24">
        <v>14</v>
      </c>
      <c r="F24">
        <v>17</v>
      </c>
      <c r="H24">
        <v>16</v>
      </c>
      <c r="I24">
        <f t="shared" ref="I24:I26" si="2">SUM(D24:H24)</f>
        <v>62</v>
      </c>
      <c r="J24">
        <f>I24/3</f>
        <v>20.666666666666668</v>
      </c>
    </row>
    <row r="25" spans="1:11" x14ac:dyDescent="0.25">
      <c r="C25" t="s">
        <v>44</v>
      </c>
      <c r="D25">
        <v>15.5</v>
      </c>
      <c r="F25">
        <v>16</v>
      </c>
      <c r="I25">
        <f t="shared" si="2"/>
        <v>31.5</v>
      </c>
      <c r="J25">
        <f>I25/2</f>
        <v>15.75</v>
      </c>
    </row>
    <row r="26" spans="1:11" x14ac:dyDescent="0.25">
      <c r="C26" t="s">
        <v>42</v>
      </c>
      <c r="E26">
        <v>14</v>
      </c>
      <c r="F26">
        <v>17.5</v>
      </c>
      <c r="G26">
        <v>17</v>
      </c>
      <c r="I26">
        <f t="shared" si="2"/>
        <v>48.5</v>
      </c>
      <c r="J26">
        <f>I26/3</f>
        <v>16.166666666666668</v>
      </c>
    </row>
    <row r="27" spans="1:11" x14ac:dyDescent="0.25">
      <c r="C27" t="s">
        <v>45</v>
      </c>
      <c r="D27">
        <v>15.5</v>
      </c>
      <c r="G27">
        <v>16</v>
      </c>
      <c r="H27">
        <v>16</v>
      </c>
      <c r="I27">
        <f>SUM(D27:H27)</f>
        <v>47.5</v>
      </c>
      <c r="J27">
        <f>I27/3</f>
        <v>15.833333333333334</v>
      </c>
    </row>
    <row r="28" spans="1:11" x14ac:dyDescent="0.25">
      <c r="J28">
        <f>SUM(J23:J27)</f>
        <v>80.291666666666671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19" sqref="D19"/>
    </sheetView>
  </sheetViews>
  <sheetFormatPr defaultRowHeight="15" x14ac:dyDescent="0.25"/>
  <cols>
    <col min="1" max="1" width="18" bestFit="1" customWidth="1"/>
    <col min="2" max="2" width="25.28515625" bestFit="1" customWidth="1"/>
    <col min="5" max="5" width="40.5703125" bestFit="1" customWidth="1"/>
  </cols>
  <sheetData>
    <row r="1" spans="1:7" x14ac:dyDescent="0.25">
      <c r="A1" t="s">
        <v>13</v>
      </c>
      <c r="B1" t="s">
        <v>78</v>
      </c>
      <c r="C1" t="s">
        <v>85</v>
      </c>
      <c r="D1" t="str">
        <f t="shared" ref="D1:D13" si="0">"var " &amp; A1 &amp; " = new Division(){Caption = """ &amp; B1 &amp; """,Id = Guid.NewGuid(),CreatedOn = DateTimeOffset.Now,Categories = categories};"</f>
        <v>var divAdultFree = new Division(){Caption = "Adult Freestyle",Id = Guid.NewGuid(),CreatedOn = DateTimeOffset.Now,Categories = categories};</v>
      </c>
      <c r="E1" t="str">
        <f t="shared" ref="E1:E13" si="1">"context.Divisions.AddOrUpdate(" &amp; A1 &amp; ");"</f>
        <v>context.Divisions.AddOrUpdate(divAdultFree);</v>
      </c>
      <c r="F1" t="s">
        <v>0</v>
      </c>
      <c r="G1" t="str">
        <f t="shared" ref="G1:G13" si="2">C1&amp;D1 &amp; E1</f>
        <v>categories = new HashSet&lt;Category&gt;();var divAdultFree = new Division(){Caption = "Adult Freestyle",Id = Guid.NewGuid(),CreatedOn = DateTimeOffset.Now,Categories = categories};context.Divisions.AddOrUpdate(divAdultFree);</v>
      </c>
    </row>
    <row r="2" spans="1:7" x14ac:dyDescent="0.25">
      <c r="A2" t="s">
        <v>7</v>
      </c>
      <c r="B2" t="s">
        <v>79</v>
      </c>
      <c r="C2" t="s">
        <v>85</v>
      </c>
      <c r="D2" t="str">
        <f t="shared" si="0"/>
        <v>var divAmatuer = new Division(){Caption = "Amateur",Id = Guid.NewGuid(),CreatedOn = DateTimeOffset.Now,Categories = categories};</v>
      </c>
      <c r="E2" t="str">
        <f t="shared" si="1"/>
        <v>context.Divisions.AddOrUpdate(divAmatuer);</v>
      </c>
      <c r="F2" t="s">
        <v>0</v>
      </c>
      <c r="G2" t="str">
        <f t="shared" si="2"/>
        <v>categories = new HashSet&lt;Category&gt;();var divAmatuer = new Division(){Caption = "Amateur",Id = Guid.NewGuid(),CreatedOn = DateTimeOffset.Now,Categories = categories};context.Divisions.AddOrUpdate(divAmatuer);</v>
      </c>
    </row>
    <row r="3" spans="1:7" x14ac:dyDescent="0.25">
      <c r="A3" t="s">
        <v>66</v>
      </c>
      <c r="B3" t="s">
        <v>80</v>
      </c>
      <c r="C3" t="s">
        <v>85</v>
      </c>
      <c r="D3" t="str">
        <f t="shared" si="0"/>
        <v>var divAmatuerChor = new Division(){Caption = "Amatuer Choreography",Id = Guid.NewGuid(),CreatedOn = DateTimeOffset.Now,Categories = categories};</v>
      </c>
      <c r="E3" t="str">
        <f t="shared" si="1"/>
        <v>context.Divisions.AddOrUpdate(divAmatuerChor);</v>
      </c>
      <c r="F3" t="s">
        <v>0</v>
      </c>
      <c r="G3" t="str">
        <f t="shared" si="2"/>
        <v>categories = new HashSet&lt;Category&gt;();var divAmatuerChor = new Division(){Caption = "Amatuer Choreography",Id = Guid.NewGuid(),CreatedOn = DateTimeOffset.Now,Categories = categories};context.Divisions.AddOrUpdate(divAmatuerChor);</v>
      </c>
    </row>
    <row r="4" spans="1:7" x14ac:dyDescent="0.25">
      <c r="A4" t="s">
        <v>69</v>
      </c>
      <c r="B4" t="s">
        <v>82</v>
      </c>
      <c r="C4" t="s">
        <v>85</v>
      </c>
      <c r="D4" t="str">
        <f t="shared" si="0"/>
        <v>var divAmatuerImprov = new Division(){Caption = "Amateur Improvisation",Id = Guid.NewGuid(),CreatedOn = DateTimeOffset.Now,Categories = categories};</v>
      </c>
      <c r="E4" t="str">
        <f t="shared" si="1"/>
        <v>context.Divisions.AddOrUpdate(divAmatuerImprov);</v>
      </c>
      <c r="F4" t="s">
        <v>0</v>
      </c>
      <c r="G4" t="str">
        <f t="shared" si="2"/>
        <v>categories = new HashSet&lt;Category&gt;();var divAmatuerImprov = new Division(){Caption = "Amateur Improvisation",Id = Guid.NewGuid(),CreatedOn = DateTimeOffset.Now,Categories = categories};context.Divisions.AddOrUpdate(divAmatuerImprov);</v>
      </c>
    </row>
    <row r="5" spans="1:7" x14ac:dyDescent="0.25">
      <c r="A5" t="s">
        <v>15</v>
      </c>
      <c r="B5" t="s">
        <v>76</v>
      </c>
      <c r="C5" t="s">
        <v>85</v>
      </c>
      <c r="D5" t="str">
        <f t="shared" si="0"/>
        <v>var divOpen = new Division(){Caption = "Open",Id = Guid.NewGuid(),CreatedOn = DateTimeOffset.Now,Categories = categories};</v>
      </c>
      <c r="E5" t="str">
        <f t="shared" si="1"/>
        <v>context.Divisions.AddOrUpdate(divOpen);</v>
      </c>
      <c r="F5" t="s">
        <v>0</v>
      </c>
      <c r="G5" t="str">
        <f t="shared" si="2"/>
        <v>categories = new HashSet&lt;Category&gt;();var divOpen = new Division(){Caption = "Open",Id = Guid.NewGuid(),CreatedOn = DateTimeOffset.Now,Categories = categories};context.Divisions.AddOrUpdate(divOpen);</v>
      </c>
    </row>
    <row r="6" spans="1:7" x14ac:dyDescent="0.25">
      <c r="A6" t="s">
        <v>16</v>
      </c>
      <c r="B6" t="s">
        <v>138</v>
      </c>
      <c r="C6" t="s">
        <v>85</v>
      </c>
      <c r="D6" t="str">
        <f t="shared" si="0"/>
        <v>var divProAm = new Division(){Caption = "Pro_Am",Id = Guid.NewGuid(),CreatedOn = DateTimeOffset.Now,Categories = categories};</v>
      </c>
      <c r="E6" t="str">
        <f t="shared" si="1"/>
        <v>context.Divisions.AddOrUpdate(divProAm);</v>
      </c>
      <c r="F6" t="s">
        <v>0</v>
      </c>
      <c r="G6" t="str">
        <f t="shared" si="2"/>
        <v>categories = new HashSet&lt;Category&gt;();var divProAm = new Division(){Caption = "Pro_Am",Id = Guid.NewGuid(),CreatedOn = DateTimeOffset.Now,Categories = categories};context.Divisions.AddOrUpdate(divProAm);</v>
      </c>
    </row>
    <row r="7" spans="1:7" x14ac:dyDescent="0.25">
      <c r="A7" t="s">
        <v>14</v>
      </c>
      <c r="B7" t="s">
        <v>77</v>
      </c>
      <c r="C7" t="s">
        <v>85</v>
      </c>
      <c r="D7" t="str">
        <f t="shared" si="0"/>
        <v>var divProf = new Division(){Caption = "Professional",Id = Guid.NewGuid(),CreatedOn = DateTimeOffset.Now,Categories = categories};</v>
      </c>
      <c r="E7" t="str">
        <f t="shared" si="1"/>
        <v>context.Divisions.AddOrUpdate(divProf);</v>
      </c>
      <c r="F7" t="s">
        <v>0</v>
      </c>
      <c r="G7" t="str">
        <f t="shared" si="2"/>
        <v>categories = new HashSet&lt;Category&gt;();var divProf = new Division(){Caption = "Professional",Id = Guid.NewGuid(),CreatedOn = DateTimeOffset.Now,Categories = categories};context.Divisions.AddOrUpdate(divProf);</v>
      </c>
    </row>
    <row r="8" spans="1:7" x14ac:dyDescent="0.25">
      <c r="A8" t="s">
        <v>68</v>
      </c>
      <c r="B8" t="s">
        <v>81</v>
      </c>
      <c r="C8" t="s">
        <v>85</v>
      </c>
      <c r="D8" t="str">
        <f t="shared" si="0"/>
        <v>var divProfChor = new Division(){Caption = "Professional Choreography",Id = Guid.NewGuid(),CreatedOn = DateTimeOffset.Now,Categories = categories};</v>
      </c>
      <c r="E8" t="str">
        <f t="shared" si="1"/>
        <v>context.Divisions.AddOrUpdate(divProfChor);</v>
      </c>
      <c r="F8" t="s">
        <v>0</v>
      </c>
      <c r="G8" t="str">
        <f t="shared" si="2"/>
        <v>categories = new HashSet&lt;Category&gt;();var divProfChor = new Division(){Caption = "Professional Choreography",Id = Guid.NewGuid(),CreatedOn = DateTimeOffset.Now,Categories = categories};context.Divisions.AddOrUpdate(divProfChor);</v>
      </c>
    </row>
    <row r="9" spans="1:7" x14ac:dyDescent="0.25">
      <c r="A9" t="s">
        <v>71</v>
      </c>
      <c r="B9" t="s">
        <v>83</v>
      </c>
      <c r="C9" t="s">
        <v>85</v>
      </c>
      <c r="D9" t="str">
        <f t="shared" si="0"/>
        <v>var divProfImProv = new Division(){Caption = "Professional Improvisation",Id = Guid.NewGuid(),CreatedOn = DateTimeOffset.Now,Categories = categories};</v>
      </c>
      <c r="E9" t="str">
        <f t="shared" si="1"/>
        <v>context.Divisions.AddOrUpdate(divProfImProv);</v>
      </c>
      <c r="F9" t="s">
        <v>0</v>
      </c>
      <c r="G9" t="str">
        <f t="shared" si="2"/>
        <v>categories = new HashSet&lt;Category&gt;();var divProfImProv = new Division(){Caption = "Professional Improvisation",Id = Guid.NewGuid(),CreatedOn = DateTimeOffset.Now,Categories = categories};context.Divisions.AddOrUpdate(divProfImProv);</v>
      </c>
    </row>
    <row r="10" spans="1:7" x14ac:dyDescent="0.25">
      <c r="A10" t="s">
        <v>6</v>
      </c>
      <c r="B10" t="s">
        <v>135</v>
      </c>
      <c r="C10" t="s">
        <v>85</v>
      </c>
      <c r="D10" t="str">
        <f t="shared" si="0"/>
        <v>var divSemiPro = new Division(){Caption = "Semi_Pro",Id = Guid.NewGuid(),CreatedOn = DateTimeOffset.Now,Categories = categories};</v>
      </c>
      <c r="E10" t="str">
        <f t="shared" si="1"/>
        <v>context.Divisions.AddOrUpdate(divSemiPro);</v>
      </c>
      <c r="F10" t="s">
        <v>0</v>
      </c>
      <c r="G10" t="str">
        <f t="shared" si="2"/>
        <v>categories = new HashSet&lt;Category&gt;();var divSemiPro = new Division(){Caption = "Semi_Pro",Id = Guid.NewGuid(),CreatedOn = DateTimeOffset.Now,Categories = categories};context.Divisions.AddOrUpdate(divSemiPro);</v>
      </c>
    </row>
    <row r="11" spans="1:7" x14ac:dyDescent="0.25">
      <c r="A11" t="s">
        <v>67</v>
      </c>
      <c r="B11" t="s">
        <v>136</v>
      </c>
      <c r="C11" t="s">
        <v>85</v>
      </c>
      <c r="D11" t="str">
        <f t="shared" si="0"/>
        <v>var divSemiProChor = new Division(){Caption = "Semi_Pro Choreography",Id = Guid.NewGuid(),CreatedOn = DateTimeOffset.Now,Categories = categories};</v>
      </c>
      <c r="E11" t="str">
        <f t="shared" si="1"/>
        <v>context.Divisions.AddOrUpdate(divSemiProChor);</v>
      </c>
      <c r="F11" t="s">
        <v>0</v>
      </c>
      <c r="G11" t="str">
        <f t="shared" si="2"/>
        <v>categories = new HashSet&lt;Category&gt;();var divSemiProChor = new Division(){Caption = "Semi_Pro Choreography",Id = Guid.NewGuid(),CreatedOn = DateTimeOffset.Now,Categories = categories};context.Divisions.AddOrUpdate(divSemiProChor);</v>
      </c>
    </row>
    <row r="12" spans="1:7" x14ac:dyDescent="0.25">
      <c r="A12" t="s">
        <v>70</v>
      </c>
      <c r="B12" t="s">
        <v>137</v>
      </c>
      <c r="C12" t="s">
        <v>85</v>
      </c>
      <c r="D12" t="str">
        <f t="shared" si="0"/>
        <v>var divSemiProImprov = new Division(){Caption = "Semi_Pro Improvisation",Id = Guid.NewGuid(),CreatedOn = DateTimeOffset.Now,Categories = categories};</v>
      </c>
      <c r="E12" t="str">
        <f t="shared" si="1"/>
        <v>context.Divisions.AddOrUpdate(divSemiProImprov);</v>
      </c>
      <c r="F12" t="s">
        <v>0</v>
      </c>
      <c r="G12" t="str">
        <f t="shared" si="2"/>
        <v>categories = new HashSet&lt;Category&gt;();var divSemiProImprov = new Division(){Caption = "Semi_Pro Improvisation",Id = Guid.NewGuid(),CreatedOn = DateTimeOffset.Now,Categories = categories};context.Divisions.AddOrUpdate(divSemiProImprov);</v>
      </c>
    </row>
    <row r="13" spans="1:7" x14ac:dyDescent="0.25">
      <c r="A13" t="s">
        <v>12</v>
      </c>
      <c r="B13" t="s">
        <v>75</v>
      </c>
      <c r="C13" t="s">
        <v>85</v>
      </c>
      <c r="D13" t="str">
        <f t="shared" si="0"/>
        <v>var divYouth = new Division(){Caption = "Youth",Id = Guid.NewGuid(),CreatedOn = DateTimeOffset.Now,Categories = categories};</v>
      </c>
      <c r="E13" t="str">
        <f t="shared" si="1"/>
        <v>context.Divisions.AddOrUpdate(divYouth);</v>
      </c>
      <c r="F13" t="s">
        <v>0</v>
      </c>
      <c r="G13" t="str">
        <f t="shared" si="2"/>
        <v>categories = new HashSet&lt;Category&gt;();var divYouth = new Division(){Caption = "Youth",Id = Guid.NewGuid(),CreatedOn = DateTimeOffset.Now,Categories = categories};context.Divisions.AddOrUpdate(divYouth);</v>
      </c>
    </row>
  </sheetData>
  <sortState ref="A1:G13">
    <sortCondition ref="A1:A13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A10" sqref="A10"/>
    </sheetView>
  </sheetViews>
  <sheetFormatPr defaultRowHeight="15" x14ac:dyDescent="0.25"/>
  <cols>
    <col min="1" max="1" width="29.7109375" bestFit="1" customWidth="1"/>
    <col min="2" max="2" width="53.28515625" bestFit="1" customWidth="1"/>
  </cols>
  <sheetData>
    <row r="1" spans="1:4" x14ac:dyDescent="0.25">
      <c r="A1" t="s">
        <v>17</v>
      </c>
      <c r="B1" t="s">
        <v>84</v>
      </c>
      <c r="D1" t="str">
        <f t="shared" ref="D1:D34" si="0">"categories.Add(new Category{Caption = """ &amp; A1 &amp; """,Requirements = """ &amp; B1 &amp; """,Id = Guid.NewGuid(),CreatedOn = DateTimeOffset.Now});"</f>
        <v>categories.Add(new Category{Caption = "Advanced",Requirements = "100% choreography",Id = Guid.NewGuid(),CreatedOn = DateTimeOffset.Now});</v>
      </c>
    </row>
    <row r="2" spans="1:4" x14ac:dyDescent="0.25">
      <c r="A2" t="s">
        <v>18</v>
      </c>
      <c r="B2" t="s">
        <v>84</v>
      </c>
      <c r="D2" t="str">
        <f t="shared" si="0"/>
        <v>categories.Add(new Category{Caption = "Bachata Couples",Requirements = "100% choreography",Id = Guid.NewGuid(),CreatedOn = DateTimeOffset.Now});</v>
      </c>
    </row>
    <row r="3" spans="1:4" x14ac:dyDescent="0.25">
      <c r="A3" t="s">
        <v>19</v>
      </c>
      <c r="B3" t="s">
        <v>84</v>
      </c>
      <c r="D3" t="str">
        <f t="shared" si="0"/>
        <v>categories.Add(new Category{Caption = "Beginner",Requirements = "100% choreography",Id = Guid.NewGuid(),CreatedOn = DateTimeOffset.Now});</v>
      </c>
    </row>
    <row r="4" spans="1:4" x14ac:dyDescent="0.25">
      <c r="A4" t="s">
        <v>20</v>
      </c>
      <c r="B4" t="s">
        <v>84</v>
      </c>
      <c r="D4" t="str">
        <f t="shared" si="0"/>
        <v>categories.Add(new Category{Caption = "Intermediate",Requirements = "100% choreography",Id = Guid.NewGuid(),CreatedOn = DateTimeOffset.Now});</v>
      </c>
    </row>
    <row r="5" spans="1:4" x14ac:dyDescent="0.25">
      <c r="A5" t="s">
        <v>86</v>
      </c>
      <c r="B5" t="s">
        <v>84</v>
      </c>
      <c r="D5" t="str">
        <f t="shared" ref="D5" si="1">"categories.Add(new Category{Caption = """ &amp; A5 &amp; """,Requirements = """ &amp; B5 &amp; """,Id = Guid.NewGuid(),CreatedOn = DateTimeOffset.Now});"</f>
        <v>categories.Add(new Category{Caption = "Latin Couples",Requirements = "100% choreography",Id = Guid.NewGuid(),CreatedOn = DateTimeOffset.Now});</v>
      </c>
    </row>
    <row r="6" spans="1:4" x14ac:dyDescent="0.25">
      <c r="A6" t="s">
        <v>127</v>
      </c>
      <c r="B6" t="s">
        <v>84</v>
      </c>
      <c r="D6" t="str">
        <f t="shared" si="0"/>
        <v>categories.Add(new Category{Caption = "Latin Solo Mixed",Requirements = "100% choreography",Id = Guid.NewGuid(),CreatedOn = DateTimeOffset.Now});</v>
      </c>
    </row>
    <row r="7" spans="1:4" x14ac:dyDescent="0.25">
      <c r="A7" t="s">
        <v>21</v>
      </c>
      <c r="B7" t="s">
        <v>84</v>
      </c>
      <c r="D7" t="str">
        <f t="shared" ref="D7" si="2">"categories.Add(new Category{Caption = """ &amp; A7 &amp; """,Requirements = """ &amp; B7 &amp; """,Id = Guid.NewGuid(),CreatedOn = DateTimeOffset.Now});"</f>
        <v>categories.Add(new Category{Caption = "Latin Shines Teams",Requirements = "100% choreography",Id = Guid.NewGuid(),CreatedOn = DateTimeOffset.Now});</v>
      </c>
    </row>
    <row r="8" spans="1:4" x14ac:dyDescent="0.25">
      <c r="A8" t="s">
        <v>130</v>
      </c>
      <c r="B8" t="s">
        <v>84</v>
      </c>
      <c r="D8" t="str">
        <f t="shared" si="0"/>
        <v>categories.Add(new Category{Caption = "Latin Shines Duets",Requirements = "100% choreography",Id = Guid.NewGuid(),CreatedOn = DateTimeOffset.Now});</v>
      </c>
    </row>
    <row r="9" spans="1:4" x14ac:dyDescent="0.25">
      <c r="A9" t="s">
        <v>22</v>
      </c>
      <c r="B9" t="s">
        <v>84</v>
      </c>
      <c r="D9" t="str">
        <f t="shared" si="0"/>
        <v>categories.Add(new Category{Caption = "Latin Teams",Requirements = "100% choreography",Id = Guid.NewGuid(),CreatedOn = DateTimeOffset.Now});</v>
      </c>
    </row>
    <row r="10" spans="1:4" x14ac:dyDescent="0.25">
      <c r="A10" t="s">
        <v>8</v>
      </c>
      <c r="B10" t="s">
        <v>84</v>
      </c>
      <c r="D10" t="str">
        <f t="shared" si="0"/>
        <v>categories.Add(new Category{Caption = "Salsa Couples",Requirements = "100% choreography",Id = Guid.NewGuid(),CreatedOn = DateTimeOffset.Now});</v>
      </c>
    </row>
    <row r="11" spans="1:4" x14ac:dyDescent="0.25">
      <c r="A11" t="s">
        <v>65</v>
      </c>
      <c r="B11" t="s">
        <v>84</v>
      </c>
      <c r="D11" t="str">
        <f t="shared" si="0"/>
        <v>categories.Add(new Category{Caption = "Salsa Couples Female Instructor",Requirements = "100% choreography",Id = Guid.NewGuid(),CreatedOn = DateTimeOffset.Now});</v>
      </c>
    </row>
    <row r="12" spans="1:4" x14ac:dyDescent="0.25">
      <c r="A12" t="s">
        <v>23</v>
      </c>
      <c r="B12" t="s">
        <v>84</v>
      </c>
      <c r="D12" t="str">
        <f t="shared" si="0"/>
        <v>categories.Add(new Category{Caption = "Salsa Couples Follower Pro",Requirements = "100% choreography",Id = Guid.NewGuid(),CreatedOn = DateTimeOffset.Now});</v>
      </c>
    </row>
    <row r="13" spans="1:4" x14ac:dyDescent="0.25">
      <c r="A13" t="s">
        <v>24</v>
      </c>
      <c r="B13" t="s">
        <v>84</v>
      </c>
      <c r="D13" t="str">
        <f t="shared" si="0"/>
        <v>categories.Add(new Category{Caption = "Salsa Couples Lead Pro",Requirements = "100% choreography",Id = Guid.NewGuid(),CreatedOn = DateTimeOffset.Now});</v>
      </c>
    </row>
    <row r="14" spans="1:4" x14ac:dyDescent="0.25">
      <c r="A14" t="s">
        <v>64</v>
      </c>
      <c r="B14" t="s">
        <v>84</v>
      </c>
      <c r="D14" t="str">
        <f t="shared" si="0"/>
        <v>categories.Add(new Category{Caption = "Salsa Couples Male Instructor",Requirements = "100% choreography",Id = Guid.NewGuid(),CreatedOn = DateTimeOffset.Now});</v>
      </c>
    </row>
    <row r="15" spans="1:4" x14ac:dyDescent="0.25">
      <c r="A15" t="s">
        <v>87</v>
      </c>
      <c r="B15" t="s">
        <v>84</v>
      </c>
      <c r="D15" t="str">
        <f t="shared" si="0"/>
        <v>categories.Add(new Category{Caption = "Salsa Duets",Requirements = "100% choreography",Id = Guid.NewGuid(),CreatedOn = DateTimeOffset.Now});</v>
      </c>
    </row>
    <row r="16" spans="1:4" x14ac:dyDescent="0.25">
      <c r="A16" t="s">
        <v>128</v>
      </c>
      <c r="B16" t="s">
        <v>84</v>
      </c>
      <c r="D16" t="str">
        <f t="shared" ref="D16" si="3">"categories.Add(new Category{Caption = """ &amp; A16 &amp; """,Requirements = """ &amp; B16 &amp; """,Id = Guid.NewGuid(),CreatedOn = DateTimeOffset.Now});"</f>
        <v>categories.Add(new Category{Caption = "Salsa Duets Mixed",Requirements = "100% choreography",Id = Guid.NewGuid(),CreatedOn = DateTimeOffset.Now});</v>
      </c>
    </row>
    <row r="17" spans="1:4" x14ac:dyDescent="0.25">
      <c r="A17" t="s">
        <v>25</v>
      </c>
      <c r="B17" t="s">
        <v>84</v>
      </c>
      <c r="D17" t="str">
        <f t="shared" si="0"/>
        <v>categories.Add(new Category{Caption = "Salsa Shines Duets",Requirements = "100% choreography",Id = Guid.NewGuid(),CreatedOn = DateTimeOffset.Now});</v>
      </c>
    </row>
    <row r="18" spans="1:4" x14ac:dyDescent="0.25">
      <c r="A18" t="s">
        <v>26</v>
      </c>
      <c r="B18" t="s">
        <v>84</v>
      </c>
      <c r="D18" t="str">
        <f t="shared" si="0"/>
        <v>categories.Add(new Category{Caption = "Salsa Shines Teams",Requirements = "100% choreography",Id = Guid.NewGuid(),CreatedOn = DateTimeOffset.Now});</v>
      </c>
    </row>
    <row r="19" spans="1:4" x14ac:dyDescent="0.25">
      <c r="A19" t="s">
        <v>131</v>
      </c>
      <c r="B19" t="s">
        <v>84</v>
      </c>
      <c r="D19" t="str">
        <f t="shared" ref="D19" si="4">"categories.Add(new Category{Caption = """ &amp; A19 &amp; """,Requirements = """ &amp; B19 &amp; """,Id = Guid.NewGuid(),CreatedOn = DateTimeOffset.Now});"</f>
        <v>categories.Add(new Category{Caption = "Salsa Shines Teams Ladies",Requirements = "100% choreography",Id = Guid.NewGuid(),CreatedOn = DateTimeOffset.Now});</v>
      </c>
    </row>
    <row r="20" spans="1:4" x14ac:dyDescent="0.25">
      <c r="A20" t="s">
        <v>129</v>
      </c>
      <c r="B20" t="s">
        <v>84</v>
      </c>
      <c r="D20" t="str">
        <f t="shared" si="0"/>
        <v>categories.Add(new Category{Caption = "Salsa Solo",Requirements = "100% choreography",Id = Guid.NewGuid(),CreatedOn = DateTimeOffset.Now});</v>
      </c>
    </row>
    <row r="21" spans="1:4" x14ac:dyDescent="0.25">
      <c r="A21" t="s">
        <v>126</v>
      </c>
      <c r="B21" t="s">
        <v>84</v>
      </c>
      <c r="D21" t="str">
        <f t="shared" ref="D21" si="5">"categories.Add(new Category{Caption = """ &amp; A21 &amp; """,Requirements = """ &amp; B21 &amp; """,Id = Guid.NewGuid(),CreatedOn = DateTimeOffset.Now});"</f>
        <v>categories.Add(new Category{Caption = "Salsa Solo Mixed",Requirements = "100% choreography",Id = Guid.NewGuid(),CreatedOn = DateTimeOffset.Now});</v>
      </c>
    </row>
    <row r="22" spans="1:4" x14ac:dyDescent="0.25">
      <c r="A22" t="s">
        <v>27</v>
      </c>
      <c r="B22" t="s">
        <v>84</v>
      </c>
      <c r="D22" t="str">
        <f t="shared" si="0"/>
        <v>categories.Add(new Category{Caption = "Salsa Solo Female",Requirements = "100% choreography",Id = Guid.NewGuid(),CreatedOn = DateTimeOffset.Now});</v>
      </c>
    </row>
    <row r="23" spans="1:4" x14ac:dyDescent="0.25">
      <c r="A23" t="s">
        <v>28</v>
      </c>
      <c r="B23" t="s">
        <v>84</v>
      </c>
      <c r="D23" t="str">
        <f t="shared" si="0"/>
        <v>categories.Add(new Category{Caption = "Salsa Solo Male",Requirements = "100% choreography",Id = Guid.NewGuid(),CreatedOn = DateTimeOffset.Now});</v>
      </c>
    </row>
    <row r="24" spans="1:4" x14ac:dyDescent="0.25">
      <c r="A24" t="s">
        <v>29</v>
      </c>
      <c r="B24" t="s">
        <v>84</v>
      </c>
      <c r="D24" t="str">
        <f t="shared" si="0"/>
        <v>categories.Add(new Category{Caption = "Salsa Teams",Requirements = "100% choreography",Id = Guid.NewGuid(),CreatedOn = DateTimeOffset.Now});</v>
      </c>
    </row>
    <row r="25" spans="1:4" x14ac:dyDescent="0.25">
      <c r="A25" t="s">
        <v>63</v>
      </c>
      <c r="B25" t="s">
        <v>84</v>
      </c>
      <c r="D25" t="str">
        <f t="shared" si="0"/>
        <v>categories.Add(new Category{Caption = "Solos",Requirements = "100% choreography",Id = Guid.NewGuid(),CreatedOn = DateTimeOffset.Now});</v>
      </c>
    </row>
    <row r="26" spans="1:4" x14ac:dyDescent="0.25">
      <c r="A26" t="s">
        <v>30</v>
      </c>
      <c r="B26" t="s">
        <v>84</v>
      </c>
      <c r="D26" t="str">
        <f t="shared" si="0"/>
        <v>categories.Add(new Category{Caption = "Under 18 Amateur Couples",Requirements = "100% choreography",Id = Guid.NewGuid(),CreatedOn = DateTimeOffset.Now});</v>
      </c>
    </row>
    <row r="27" spans="1:4" x14ac:dyDescent="0.25">
      <c r="A27" t="s">
        <v>31</v>
      </c>
      <c r="B27" t="s">
        <v>84</v>
      </c>
      <c r="D27" t="str">
        <f t="shared" si="0"/>
        <v>categories.Add(new Category{Caption = "Under 18 Latin Solo Team",Requirements = "100% choreography",Id = Guid.NewGuid(),CreatedOn = DateTimeOffset.Now});</v>
      </c>
    </row>
    <row r="28" spans="1:4" x14ac:dyDescent="0.25">
      <c r="A28" t="s">
        <v>32</v>
      </c>
      <c r="B28" t="s">
        <v>84</v>
      </c>
      <c r="D28" t="str">
        <f t="shared" si="0"/>
        <v>categories.Add(new Category{Caption = "Under 18 Latin Teams",Requirements = "100% choreography",Id = Guid.NewGuid(),CreatedOn = DateTimeOffset.Now});</v>
      </c>
    </row>
    <row r="29" spans="1:4" x14ac:dyDescent="0.25">
      <c r="A29" t="s">
        <v>33</v>
      </c>
      <c r="B29" t="s">
        <v>84</v>
      </c>
      <c r="D29" t="str">
        <f t="shared" si="0"/>
        <v>categories.Add(new Category{Caption = "Under 18 Mixed Latin Solo",Requirements = "100% choreography",Id = Guid.NewGuid(),CreatedOn = DateTimeOffset.Now});</v>
      </c>
    </row>
    <row r="30" spans="1:4" x14ac:dyDescent="0.25">
      <c r="A30" t="s">
        <v>34</v>
      </c>
      <c r="B30" t="s">
        <v>84</v>
      </c>
      <c r="D30" t="str">
        <f t="shared" si="0"/>
        <v>categories.Add(new Category{Caption = "Under 18 Mixed Salsa Solo",Requirements = "100% choreography",Id = Guid.NewGuid(),CreatedOn = DateTimeOffset.Now});</v>
      </c>
    </row>
    <row r="31" spans="1:4" x14ac:dyDescent="0.25">
      <c r="A31" t="s">
        <v>35</v>
      </c>
      <c r="B31" t="s">
        <v>84</v>
      </c>
      <c r="D31" t="str">
        <f t="shared" si="0"/>
        <v>categories.Add(new Category{Caption = "Under 18 Salsa Solo Team",Requirements = "100% choreography",Id = Guid.NewGuid(),CreatedOn = DateTimeOffset.Now});</v>
      </c>
    </row>
    <row r="32" spans="1:4" x14ac:dyDescent="0.25">
      <c r="A32" t="s">
        <v>36</v>
      </c>
      <c r="B32" t="s">
        <v>84</v>
      </c>
      <c r="D32" t="str">
        <f t="shared" si="0"/>
        <v>categories.Add(new Category{Caption = "Under 18 Salsa Teams",Requirements = "100% choreography",Id = Guid.NewGuid(),CreatedOn = DateTimeOffset.Now});</v>
      </c>
    </row>
    <row r="33" spans="1:4" x14ac:dyDescent="0.25">
      <c r="A33" t="s">
        <v>37</v>
      </c>
      <c r="B33" t="s">
        <v>84</v>
      </c>
      <c r="D33" t="str">
        <f t="shared" si="0"/>
        <v>categories.Add(new Category{Caption = "Under 18 Semi-Pro Couples",Requirements = "100% choreography",Id = Guid.NewGuid(),CreatedOn = DateTimeOffset.Now});</v>
      </c>
    </row>
    <row r="34" spans="1:4" x14ac:dyDescent="0.25">
      <c r="A34" t="s">
        <v>38</v>
      </c>
      <c r="B34" t="s">
        <v>84</v>
      </c>
      <c r="D34" t="str">
        <f t="shared" si="0"/>
        <v>categories.Add(new Category{Caption = "Zouk Couples",Requirements = "100% choreography",Id = Guid.NewGuid(),CreatedOn = DateTimeOffset.Now});</v>
      </c>
    </row>
  </sheetData>
  <sortState ref="A1:D28">
    <sortCondition ref="A1:A28"/>
  </sortState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0"/>
  <sheetViews>
    <sheetView zoomScale="70" zoomScaleNormal="70" workbookViewId="0">
      <selection activeCell="A39" sqref="A1:A39"/>
    </sheetView>
  </sheetViews>
  <sheetFormatPr defaultRowHeight="15" x14ac:dyDescent="0.25"/>
  <cols>
    <col min="1" max="1" width="77.7109375" customWidth="1"/>
  </cols>
  <sheetData>
    <row r="1" spans="1:1" x14ac:dyDescent="0.25">
      <c r="A1" s="10" t="s">
        <v>92</v>
      </c>
    </row>
    <row r="2" spans="1:1" x14ac:dyDescent="0.25">
      <c r="A2" s="10" t="s">
        <v>93</v>
      </c>
    </row>
    <row r="3" spans="1:1" x14ac:dyDescent="0.25">
      <c r="A3" s="10" t="s">
        <v>94</v>
      </c>
    </row>
    <row r="4" spans="1:1" x14ac:dyDescent="0.25">
      <c r="A4" s="10" t="s">
        <v>95</v>
      </c>
    </row>
    <row r="5" spans="1:1" x14ac:dyDescent="0.25">
      <c r="A5" s="10" t="s">
        <v>72</v>
      </c>
    </row>
    <row r="6" spans="1:1" x14ac:dyDescent="0.25">
      <c r="A6" s="10" t="s">
        <v>96</v>
      </c>
    </row>
    <row r="7" spans="1:1" x14ac:dyDescent="0.25">
      <c r="A7" s="10" t="s">
        <v>97</v>
      </c>
    </row>
    <row r="8" spans="1:1" x14ac:dyDescent="0.25">
      <c r="A8" s="10" t="s">
        <v>98</v>
      </c>
    </row>
    <row r="9" spans="1:1" x14ac:dyDescent="0.25">
      <c r="A9" s="10" t="s">
        <v>73</v>
      </c>
    </row>
    <row r="10" spans="1:1" x14ac:dyDescent="0.25">
      <c r="A10" s="10" t="s">
        <v>99</v>
      </c>
    </row>
    <row r="11" spans="1:1" x14ac:dyDescent="0.25">
      <c r="A11" s="10" t="s">
        <v>100</v>
      </c>
    </row>
    <row r="12" spans="1:1" x14ac:dyDescent="0.25">
      <c r="A12" s="10" t="s">
        <v>101</v>
      </c>
    </row>
    <row r="13" spans="1:1" x14ac:dyDescent="0.25">
      <c r="A13" s="10" t="s">
        <v>102</v>
      </c>
    </row>
    <row r="14" spans="1:1" x14ac:dyDescent="0.25">
      <c r="A14" s="10" t="s">
        <v>103</v>
      </c>
    </row>
    <row r="15" spans="1:1" x14ac:dyDescent="0.25">
      <c r="A15" s="10" t="s">
        <v>104</v>
      </c>
    </row>
    <row r="16" spans="1:1" x14ac:dyDescent="0.25">
      <c r="A16" s="10" t="s">
        <v>105</v>
      </c>
    </row>
    <row r="17" spans="1:1" x14ac:dyDescent="0.25">
      <c r="A17" s="10" t="s">
        <v>106</v>
      </c>
    </row>
    <row r="18" spans="1:1" x14ac:dyDescent="0.25">
      <c r="A18" s="10" t="s">
        <v>107</v>
      </c>
    </row>
    <row r="19" spans="1:1" x14ac:dyDescent="0.25">
      <c r="A19" s="10" t="s">
        <v>108</v>
      </c>
    </row>
    <row r="20" spans="1:1" x14ac:dyDescent="0.25">
      <c r="A20" s="10" t="s">
        <v>109</v>
      </c>
    </row>
    <row r="21" spans="1:1" x14ac:dyDescent="0.25">
      <c r="A21" s="10" t="s">
        <v>110</v>
      </c>
    </row>
    <row r="22" spans="1:1" x14ac:dyDescent="0.25">
      <c r="A22" s="10" t="s">
        <v>106</v>
      </c>
    </row>
    <row r="23" spans="1:1" x14ac:dyDescent="0.25">
      <c r="A23" s="9" t="s">
        <v>115</v>
      </c>
    </row>
    <row r="24" spans="1:1" x14ac:dyDescent="0.25">
      <c r="A24" s="9" t="s">
        <v>111</v>
      </c>
    </row>
    <row r="25" spans="1:1" x14ac:dyDescent="0.25">
      <c r="A25" s="9" t="s">
        <v>112</v>
      </c>
    </row>
    <row r="26" spans="1:1" x14ac:dyDescent="0.25">
      <c r="A26" s="9" t="s">
        <v>113</v>
      </c>
    </row>
    <row r="27" spans="1:1" x14ac:dyDescent="0.25">
      <c r="A27" s="9" t="s">
        <v>114</v>
      </c>
    </row>
    <row r="28" spans="1:1" x14ac:dyDescent="0.25">
      <c r="A28" s="9" t="s">
        <v>116</v>
      </c>
    </row>
    <row r="29" spans="1:1" x14ac:dyDescent="0.25">
      <c r="A29" s="10" t="s">
        <v>117</v>
      </c>
    </row>
    <row r="30" spans="1:1" x14ac:dyDescent="0.25">
      <c r="A30" s="10" t="s">
        <v>118</v>
      </c>
    </row>
    <row r="31" spans="1:1" x14ac:dyDescent="0.25">
      <c r="A31" s="10" t="s">
        <v>119</v>
      </c>
    </row>
    <row r="32" spans="1:1" x14ac:dyDescent="0.25">
      <c r="A32" s="10" t="s">
        <v>120</v>
      </c>
    </row>
    <row r="33" spans="1:1" x14ac:dyDescent="0.25">
      <c r="A33" s="10" t="s">
        <v>121</v>
      </c>
    </row>
    <row r="34" spans="1:1" x14ac:dyDescent="0.25">
      <c r="A34" s="10" t="s">
        <v>74</v>
      </c>
    </row>
    <row r="35" spans="1:1" x14ac:dyDescent="0.25">
      <c r="A35" s="10" t="s">
        <v>122</v>
      </c>
    </row>
    <row r="36" spans="1:1" x14ac:dyDescent="0.25">
      <c r="A36" s="10" t="s">
        <v>123</v>
      </c>
    </row>
    <row r="37" spans="1:1" x14ac:dyDescent="0.25">
      <c r="A37" s="10" t="s">
        <v>124</v>
      </c>
    </row>
    <row r="38" spans="1:1" x14ac:dyDescent="0.25">
      <c r="A38" s="10" t="s">
        <v>74</v>
      </c>
    </row>
    <row r="39" spans="1:1" x14ac:dyDescent="0.25">
      <c r="A39" s="9" t="s">
        <v>125</v>
      </c>
    </row>
    <row r="40" spans="1:1" x14ac:dyDescent="0.25">
      <c r="A40" s="8"/>
    </row>
    <row r="41" spans="1:1" x14ac:dyDescent="0.25">
      <c r="A41" s="11"/>
    </row>
    <row r="47" spans="1:1" x14ac:dyDescent="0.25">
      <c r="A47" s="4"/>
    </row>
    <row r="71" spans="1:1" x14ac:dyDescent="0.25">
      <c r="A71" s="4"/>
    </row>
    <row r="77" spans="1:1" x14ac:dyDescent="0.25">
      <c r="A77" s="4"/>
    </row>
    <row r="81" spans="1:1" x14ac:dyDescent="0.25">
      <c r="A81" s="6"/>
    </row>
    <row r="83" spans="1:1" x14ac:dyDescent="0.25">
      <c r="A83" s="4"/>
    </row>
    <row r="91" spans="1:1" x14ac:dyDescent="0.25">
      <c r="A91" s="4"/>
    </row>
    <row r="95" spans="1:1" x14ac:dyDescent="0.25">
      <c r="A95" s="4"/>
    </row>
    <row r="99" spans="1:1" x14ac:dyDescent="0.25">
      <c r="A99" s="4"/>
    </row>
    <row r="107" spans="1:1" x14ac:dyDescent="0.25">
      <c r="A107" s="4"/>
    </row>
    <row r="111" spans="1:1" x14ac:dyDescent="0.25">
      <c r="A111" s="4"/>
    </row>
    <row r="115" spans="1:1" x14ac:dyDescent="0.25">
      <c r="A115" s="6"/>
    </row>
    <row r="117" spans="1:1" x14ac:dyDescent="0.25">
      <c r="A117" s="4"/>
    </row>
    <row r="121" spans="1:1" x14ac:dyDescent="0.25">
      <c r="A121" s="4"/>
    </row>
    <row r="124" spans="1:1" x14ac:dyDescent="0.25">
      <c r="A124" s="5"/>
    </row>
    <row r="126" spans="1:1" x14ac:dyDescent="0.25">
      <c r="A126" s="4"/>
    </row>
    <row r="128" spans="1:1" x14ac:dyDescent="0.25">
      <c r="A128" s="4"/>
    </row>
    <row r="132" spans="1:1" x14ac:dyDescent="0.25">
      <c r="A132" s="4"/>
    </row>
    <row r="136" spans="1:1" x14ac:dyDescent="0.25">
      <c r="A136" s="4"/>
    </row>
    <row r="140" spans="1:1" x14ac:dyDescent="0.25">
      <c r="A140" s="4"/>
    </row>
    <row r="142" spans="1:1" x14ac:dyDescent="0.25">
      <c r="A142" s="4"/>
    </row>
    <row r="150" spans="1:1" x14ac:dyDescent="0.25">
      <c r="A150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4" sqref="A4"/>
    </sheetView>
  </sheetViews>
  <sheetFormatPr defaultRowHeight="15" x14ac:dyDescent="0.25"/>
  <cols>
    <col min="1" max="1" width="58.85546875" bestFit="1" customWidth="1"/>
  </cols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3" t="s">
        <v>61</v>
      </c>
    </row>
    <row r="5" spans="1:1" x14ac:dyDescent="0.25">
      <c r="A5" s="3" t="s">
        <v>62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competitors</vt:lpstr>
      <vt:lpstr>competitions</vt:lpstr>
      <vt:lpstr>competitionAddons</vt:lpstr>
      <vt:lpstr>additional scores</vt:lpstr>
      <vt:lpstr>divisions</vt:lpstr>
      <vt:lpstr>categories</vt:lpstr>
      <vt:lpstr>Notes 2015</vt:lpstr>
      <vt:lpstr>judges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Yang</dc:creator>
  <cp:lastModifiedBy>David Yang [DATACOM]</cp:lastModifiedBy>
  <dcterms:created xsi:type="dcterms:W3CDTF">2014-11-14T09:34:24Z</dcterms:created>
  <dcterms:modified xsi:type="dcterms:W3CDTF">2016-11-17T22:18:07Z</dcterms:modified>
</cp:coreProperties>
</file>