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CRUDE/"/>
    </mc:Choice>
  </mc:AlternateContent>
  <xr:revisionPtr revIDLastSave="311" documentId="E6FC85D721AFD22DE3C8BBCA75D3DE46266A7960" xr6:coauthVersionLast="47" xr6:coauthVersionMax="47" xr10:uidLastSave="{B7615839-8D6A-4FE9-9F0C-745D33E523C2}"/>
  <bookViews>
    <workbookView xWindow="-108" yWindow="-108" windowWidth="23256" windowHeight="1245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<sst xmlns="http://schemas.openxmlformats.org/spreadsheetml/2006/main" count="98" uniqueCount="59">
  <si>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</si>
  <si>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</si>
  <si>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</si>
  <si>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</si>
  <si>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</si>
  <si>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</si>
  <si>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</si>
  <si>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</si>
  <si>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</si>
  <si>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</si>
  <si>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</si>
  <si>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</si>
  <si>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</si>
  <si>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</si>
  <si>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</si>
  <si>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</si>
  <si>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</si>
  <si>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</si>
  <si>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</si>
  <si>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</si>
  <si>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</si>
  <si>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</si>
  <si>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</si>
  <si>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</si>
  <si>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</si>
  <si>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</si>
  <si>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</si>
  <si>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</si>
  <si>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</si>
  <si>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</si>
  <si>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</si>
  <si>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</si>
  <si>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</si>
  <si>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</si>
  <si>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</si>
  <si>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</si>
  <si>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</si>
  <si>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</si>
  <si>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</si>
  <si>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</si>
  <si>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</si>
  <si>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</si>
  <si>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</si>
  <si>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</si>
  <si>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</si>
  <si>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</si>
  <si>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</si>
  <si>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</si>
  <si>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</si>
  <si>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</si>
  <si>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</si>
  <si>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</si>
  <si>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</si>
  <si>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</si>
  <si>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</si>
  <si>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Wendorf, C. A. (2021).</t>
  </si>
  <si>
    <t>CRUDE: Course Resource for Understanding Distributions with Excel [Excel Spreadsheets].</t>
  </si>
  <si>
    <t>https://github.com/cwendorf/BASE/tree/main/CRUDE</t>
  </si>
  <si>
    <t>Version: 2.241027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</si>
</sst>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3" applyFont="1" applyProtection="1">
      <protection hidden="1"/>
    </xf>
    <xf numFmtId="0" fontId="3" fillId="0" borderId="0" xfId="3"/>
    <xf numFmtId="0" fontId="9" fillId="0" borderId="0" xfId="3" applyFont="1" applyAlignment="1" applyProtection="1">
      <alignment wrapText="1"/>
      <protection hidden="1"/>
    </xf>
    <xf numFmtId="0" fontId="10" fillId="0" borderId="0" xfId="3" applyFont="1" applyProtection="1">
      <protection hidden="1"/>
    </xf>
    <xf numFmtId="0" fontId="11" fillId="0" borderId="0" xfId="3" applyFont="1" applyProtection="1">
      <protection hidden="1"/>
    </xf>
    <xf numFmtId="0" fontId="10" fillId="0" borderId="0" xfId="3" applyFont="1"/>
    <xf numFmtId="0" fontId="13" fillId="0" borderId="0" xfId="3" applyFont="1" applyProtection="1">
      <protection hidden="1"/>
    </xf>
    <xf numFmtId="0" fontId="3" fillId="0" borderId="0" xfId="3" applyProtection="1">
      <protection hidden="1"/>
    </xf>
    <xf numFmtId="0" fontId="12" fillId="0" borderId="0" xfId="4" applyProtection="1">
      <protection hidden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/>
    <xf numFmtId="0" fontId="18" fillId="0" borderId="0" xfId="0" applyFont="1"/>
    <xf numFmtId="0" fontId="19" fillId="0" borderId="0" xfId="0" quotePrefix="1" applyFont="1" applyAlignment="1">
      <alignment horizontal="centerContinuous"/>
    </xf>
    <xf numFmtId="2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164" fontId="20" fillId="0" borderId="0" xfId="0" applyNumberFormat="1" applyFont="1"/>
    <xf numFmtId="0" fontId="18" fillId="0" borderId="0" xfId="0" applyFont="1" applyAlignment="1">
      <alignment horizontal="right"/>
    </xf>
    <xf numFmtId="1" fontId="21" fillId="2" borderId="0" xfId="1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5" fillId="0" borderId="0" xfId="0" applyNumberFormat="1" applyFont="1"/>
    <xf numFmtId="16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3" fillId="0" borderId="0" xfId="0" applyFont="1" applyAlignment="1">
      <alignment horizontal="center"/>
    </xf>
    <xf numFmtId="164" fontId="21" fillId="2" borderId="0" xfId="1" applyNumberFormat="1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/>
    <xf numFmtId="0" fontId="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0" xfId="0" applyNumberFormat="1" applyFont="1"/>
    <xf numFmtId="164" fontId="2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vertical="top" wrapText="1"/>
    </xf>
    <xf numFmtId="164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5" fillId="0" borderId="0" xfId="0" applyFont="1" applyAlignment="1">
      <alignment horizontal="right"/>
    </xf>
    <xf numFmtId="0" fontId="30" fillId="0" borderId="0" xfId="0" applyFont="1"/>
    <xf numFmtId="0" fontId="23" fillId="0" borderId="0" xfId="0" applyFont="1"/>
    <xf numFmtId="164" fontId="8" fillId="0" borderId="0" xfId="0" applyNumberFormat="1" applyFont="1" applyAlignment="1">
      <alignment horizontal="right"/>
    </xf>
    <xf numFmtId="0" fontId="2" fillId="0" borderId="0" xfId="3" applyFont="1" applyProtection="1">
      <protection hidden="1"/>
    </xf>
    <xf numFmtId="164" fontId="21" fillId="0" borderId="0" xfId="1" applyNumberFormat="1" applyFont="1" applyFill="1" applyBorder="1" applyAlignment="1" applyProtection="1">
      <alignment horizontal="center"/>
    </xf>
    <xf numFmtId="164" fontId="29" fillId="0" borderId="0" xfId="1" applyNumberFormat="1" applyFont="1" applyFill="1" applyBorder="1" applyAlignment="1" applyProtection="1">
      <alignment horizontal="center"/>
    </xf>
    <xf numFmtId="0" fontId="12" fillId="0" borderId="0" xfId="2" applyFont="1" applyProtection="1">
      <protection hidden="1"/>
    </xf>
    <xf numFmtId="0" fontId="2" fillId="0" borderId="0" xfId="3" applyFont="1"/>
    <xf numFmtId="0" fontId="1" fillId="0" borderId="0" xfId="3" applyFont="1" applyProtection="1">
      <protection hidden="1"/>
    </xf>
    <xf numFmtId="0" fontId="9" fillId="0" borderId="0" xfId="3" applyFont="1" applyAlignment="1" applyProtection="1">
      <alignment horizontal="center" wrapText="1"/>
      <protection hidden="1"/>
    </xf>
    <xf numFmtId="0" fontId="9" fillId="0" borderId="0" xfId="3" applyFont="1" applyAlignment="1">
      <alignment horizontal="center"/>
    </xf>
    <xf numFmtId="0" fontId="10" fillId="0" borderId="0" xfId="3" applyFont="1" applyAlignment="1" applyProtection="1">
      <alignment horizontal="center"/>
      <protection hidden="1"/>
    </xf>
    <xf numFmtId="0" fontId="16" fillId="0" borderId="0" xfId="2" applyFont="1" applyAlignment="1" applyProtection="1">
      <alignment horizontal="center"/>
      <protection hidden="1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K4" sqref="K4:Q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7" t="s">
        <v>24</v>
      </c>
      <c r="C2" s="77"/>
      <c r="D2" s="77"/>
      <c r="E2" s="77"/>
      <c r="F2" s="77"/>
      <c r="G2" s="77"/>
      <c r="H2" s="77"/>
      <c r="I2" s="3"/>
      <c r="J2" s="3"/>
      <c r="K2" s="78" t="s">
        <v>11</v>
      </c>
      <c r="L2" s="78"/>
      <c r="M2" s="78"/>
      <c r="N2" s="78"/>
      <c r="O2" s="78"/>
      <c r="P2" s="78"/>
      <c r="Q2" s="78"/>
    </row>
    <row r="3" spans="1:17" ht="18" customHeight="1" x14ac:dyDescent="0.35">
      <c r="A3" s="1"/>
      <c r="B3" s="79" t="s">
        <v>25</v>
      </c>
      <c r="C3" s="79"/>
      <c r="D3" s="79"/>
      <c r="E3" s="79"/>
      <c r="F3" s="79"/>
      <c r="G3" s="79"/>
      <c r="H3" s="79"/>
      <c r="I3" s="4"/>
      <c r="J3" s="4"/>
      <c r="K3" s="79" t="s">
        <v>58</v>
      </c>
      <c r="L3" s="79"/>
      <c r="M3" s="79"/>
      <c r="N3" s="79"/>
      <c r="O3" s="79"/>
      <c r="P3" s="79"/>
      <c r="Q3" s="79"/>
    </row>
    <row r="4" spans="1:17" s="6" customFormat="1" ht="18" customHeight="1" x14ac:dyDescent="0.35">
      <c r="A4" s="5"/>
      <c r="B4" s="79" t="s">
        <v>12</v>
      </c>
      <c r="C4" s="79"/>
      <c r="D4" s="79"/>
      <c r="E4" s="79"/>
      <c r="F4" s="79"/>
      <c r="G4" s="79"/>
      <c r="H4" s="79"/>
      <c r="I4" s="4"/>
      <c r="J4" s="4"/>
      <c r="K4" s="80" t="s">
        <v>57</v>
      </c>
      <c r="L4" s="79"/>
      <c r="M4" s="79"/>
      <c r="N4" s="79"/>
      <c r="O4" s="79"/>
      <c r="P4" s="79"/>
      <c r="Q4" s="79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27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48</v>
      </c>
      <c r="C8" s="8"/>
      <c r="D8" s="8"/>
      <c r="E8" s="8"/>
      <c r="F8" s="8"/>
      <c r="G8" s="8"/>
      <c r="H8" s="8"/>
      <c r="I8" s="8"/>
      <c r="J8" s="8"/>
      <c r="K8" s="71" t="s">
        <v>51</v>
      </c>
    </row>
    <row r="9" spans="1:17" ht="15" customHeight="1" x14ac:dyDescent="0.3">
      <c r="A9" s="1"/>
      <c r="B9" s="71" t="s">
        <v>49</v>
      </c>
      <c r="C9" s="8"/>
      <c r="D9" s="8"/>
      <c r="E9" s="8"/>
      <c r="F9" s="8"/>
      <c r="G9" s="8"/>
      <c r="H9" s="8"/>
      <c r="I9" s="8"/>
      <c r="J9" s="8"/>
      <c r="K9" s="75" t="s">
        <v>52</v>
      </c>
    </row>
    <row r="10" spans="1:17" ht="15" customHeight="1" x14ac:dyDescent="0.3">
      <c r="A10" s="1"/>
      <c r="B10" s="71" t="s">
        <v>50</v>
      </c>
      <c r="C10" s="8"/>
      <c r="D10" s="8"/>
      <c r="E10" s="8"/>
      <c r="F10" s="8"/>
      <c r="G10" s="8"/>
      <c r="H10" s="8"/>
      <c r="I10" s="8"/>
      <c r="J10" s="8"/>
      <c r="K10" s="75" t="s">
        <v>53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41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42</v>
      </c>
      <c r="D15" s="1" t="s">
        <v>45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43</v>
      </c>
      <c r="D16" s="1" t="s">
        <v>46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44</v>
      </c>
      <c r="D17" s="1" t="s">
        <v>47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26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55</v>
      </c>
    </row>
    <row r="23" spans="1:11" ht="15" customHeight="1" x14ac:dyDescent="0.3">
      <c r="B23" s="1" t="s">
        <v>40</v>
      </c>
      <c r="C23" s="1"/>
      <c r="D23" s="1"/>
      <c r="E23" s="1"/>
      <c r="F23" s="1"/>
      <c r="G23" s="1"/>
      <c r="H23" s="1"/>
      <c r="K23" s="76" t="s">
        <v>56</v>
      </c>
    </row>
    <row r="24" spans="1:11" ht="15" customHeight="1" x14ac:dyDescent="0.3">
      <c r="C24" s="1"/>
      <c r="K24" s="10" t="s">
        <v>57</v>
      </c>
    </row>
    <row r="25" spans="1:11" ht="15" customHeight="1" x14ac:dyDescent="0.3">
      <c r="K25" s="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37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40</v>
      </c>
      <c r="S3" s="13">
        <f>NORMDIST(R3,$C$6,$C$7,1)</f>
        <v>1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-40</v>
      </c>
      <c r="S4" s="13">
        <f>NORMDIST(R4,$C$6,$C$7,1)</f>
        <v>0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38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39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0</v>
      </c>
      <c r="S7" s="38" t="str">
        <f t="shared" ref="S7:S70" si="2">IF(R7,Q7,"")</f>
        <v/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0</v>
      </c>
      <c r="S8" s="38" t="str">
        <f t="shared" si="2"/>
        <v/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0</v>
      </c>
      <c r="S9" s="38" t="str">
        <f t="shared" si="2"/>
        <v/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0</v>
      </c>
      <c r="S10" s="38" t="str">
        <f t="shared" si="2"/>
        <v/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0</v>
      </c>
      <c r="S11" s="38" t="str">
        <f t="shared" si="2"/>
        <v/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0</v>
      </c>
      <c r="S12" s="38" t="str">
        <f t="shared" si="2"/>
        <v/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0</v>
      </c>
      <c r="S13" s="38" t="str">
        <f t="shared" si="2"/>
        <v/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0</v>
      </c>
      <c r="S14" s="38" t="str">
        <f t="shared" si="2"/>
        <v/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0</v>
      </c>
      <c r="S15" s="38" t="str">
        <f t="shared" si="2"/>
        <v/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0</v>
      </c>
      <c r="S16" s="38" t="str">
        <f t="shared" si="2"/>
        <v/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0</v>
      </c>
      <c r="S17" s="38" t="str">
        <f t="shared" si="2"/>
        <v/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 t="str">
        <f>IFERROR(NORMINV(D18,$C$6,$C$7),"")</f>
        <v/>
      </c>
      <c r="D18" s="41"/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0</v>
      </c>
      <c r="S18" s="38" t="str">
        <f t="shared" si="2"/>
        <v/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 t="str">
        <f>IFERROR(NORMINV(D19,$C$6,$C$7),"")</f>
        <v/>
      </c>
      <c r="D19" s="41"/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0</v>
      </c>
      <c r="S19" s="38" t="str">
        <f t="shared" si="2"/>
        <v/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0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0</v>
      </c>
      <c r="S20" s="38" t="str">
        <f t="shared" si="2"/>
        <v/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0</v>
      </c>
      <c r="S21" s="38" t="str">
        <f t="shared" si="2"/>
        <v/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0</v>
      </c>
      <c r="S22" s="38" t="str">
        <f t="shared" si="2"/>
        <v/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0</v>
      </c>
      <c r="S23" s="38" t="str">
        <f t="shared" si="2"/>
        <v/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0</v>
      </c>
      <c r="S24" s="38" t="str">
        <f t="shared" si="2"/>
        <v/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0</v>
      </c>
      <c r="S25" s="38" t="str">
        <f t="shared" si="2"/>
        <v/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0</v>
      </c>
      <c r="S26" s="38" t="str">
        <f t="shared" si="2"/>
        <v/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0</v>
      </c>
      <c r="S27" s="38" t="str">
        <f t="shared" si="2"/>
        <v/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0</v>
      </c>
      <c r="S28" s="38" t="str">
        <f t="shared" si="2"/>
        <v/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0</v>
      </c>
      <c r="S29" s="38" t="str">
        <f t="shared" si="2"/>
        <v/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0</v>
      </c>
      <c r="S30" s="38" t="str">
        <f t="shared" si="2"/>
        <v/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0</v>
      </c>
      <c r="S31" s="38" t="str">
        <f t="shared" si="2"/>
        <v/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0</v>
      </c>
      <c r="S32" s="38" t="str">
        <f t="shared" si="2"/>
        <v/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0</v>
      </c>
      <c r="S33" s="38" t="str">
        <f t="shared" si="2"/>
        <v/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0</v>
      </c>
      <c r="S34" s="38" t="str">
        <f t="shared" si="2"/>
        <v/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0</v>
      </c>
      <c r="S35" s="38" t="str">
        <f t="shared" si="2"/>
        <v/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0</v>
      </c>
      <c r="S36" s="38" t="str">
        <f t="shared" si="2"/>
        <v/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0</v>
      </c>
      <c r="S37" s="38" t="str">
        <f t="shared" si="2"/>
        <v/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0</v>
      </c>
      <c r="S38" s="38" t="str">
        <f t="shared" si="2"/>
        <v/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0</v>
      </c>
      <c r="S39" s="38" t="str">
        <f t="shared" si="2"/>
        <v/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0</v>
      </c>
      <c r="S40" s="38" t="str">
        <f t="shared" si="2"/>
        <v/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0</v>
      </c>
      <c r="S41" s="38" t="str">
        <f t="shared" si="2"/>
        <v/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0</v>
      </c>
      <c r="S42" s="38" t="str">
        <f t="shared" si="2"/>
        <v/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0</v>
      </c>
      <c r="S43" s="38" t="str">
        <f t="shared" si="2"/>
        <v/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0</v>
      </c>
      <c r="S44" s="38" t="str">
        <f t="shared" si="2"/>
        <v/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0</v>
      </c>
      <c r="S45" s="38" t="str">
        <f t="shared" si="2"/>
        <v/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0</v>
      </c>
      <c r="S46" s="38" t="str">
        <f t="shared" si="2"/>
        <v/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0</v>
      </c>
      <c r="S47" s="38" t="str">
        <f t="shared" si="2"/>
        <v/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0</v>
      </c>
      <c r="S48" s="38" t="str">
        <f t="shared" si="2"/>
        <v/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0</v>
      </c>
      <c r="S49" s="38" t="str">
        <f t="shared" si="2"/>
        <v/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0</v>
      </c>
      <c r="S50" s="38" t="str">
        <f t="shared" si="2"/>
        <v/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0</v>
      </c>
      <c r="S51" s="38" t="str">
        <f t="shared" si="2"/>
        <v/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0</v>
      </c>
      <c r="S52" s="38" t="str">
        <f t="shared" si="2"/>
        <v/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0</v>
      </c>
      <c r="S53" s="38" t="str">
        <f t="shared" si="2"/>
        <v/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0</v>
      </c>
      <c r="S54" s="38" t="str">
        <f t="shared" si="2"/>
        <v/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0</v>
      </c>
      <c r="S55" s="38" t="str">
        <f t="shared" si="2"/>
        <v/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0</v>
      </c>
      <c r="S56" s="38" t="str">
        <f t="shared" si="2"/>
        <v/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0</v>
      </c>
      <c r="S57" s="38" t="str">
        <f t="shared" si="2"/>
        <v/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0</v>
      </c>
      <c r="S58" s="38" t="str">
        <f t="shared" si="2"/>
        <v/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0</v>
      </c>
      <c r="S156" s="38" t="str">
        <f t="shared" si="10"/>
        <v/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0</v>
      </c>
      <c r="S157" s="38" t="str">
        <f t="shared" si="10"/>
        <v/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0</v>
      </c>
      <c r="S158" s="38" t="str">
        <f t="shared" si="10"/>
        <v/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0</v>
      </c>
      <c r="S159" s="38" t="str">
        <f t="shared" si="10"/>
        <v/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0</v>
      </c>
      <c r="S160" s="38" t="str">
        <f t="shared" si="10"/>
        <v/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0</v>
      </c>
      <c r="S161" s="38" t="str">
        <f t="shared" si="10"/>
        <v/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0</v>
      </c>
      <c r="S162" s="38" t="str">
        <f t="shared" si="10"/>
        <v/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0</v>
      </c>
      <c r="S163" s="38" t="str">
        <f t="shared" si="10"/>
        <v/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0</v>
      </c>
      <c r="S164" s="38" t="str">
        <f t="shared" si="10"/>
        <v/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0</v>
      </c>
      <c r="S165" s="38" t="str">
        <f t="shared" si="10"/>
        <v/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0</v>
      </c>
      <c r="S166" s="38" t="str">
        <f t="shared" si="10"/>
        <v/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0</v>
      </c>
      <c r="S167" s="38" t="str">
        <f t="shared" si="10"/>
        <v/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0</v>
      </c>
      <c r="S168" s="38" t="str">
        <f t="shared" si="10"/>
        <v/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0</v>
      </c>
      <c r="S169" s="38" t="str">
        <f t="shared" si="10"/>
        <v/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0</v>
      </c>
      <c r="S170" s="38" t="str">
        <f t="shared" si="10"/>
        <v/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0</v>
      </c>
      <c r="S171" s="38" t="str">
        <f t="shared" si="10"/>
        <v/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0</v>
      </c>
      <c r="S172" s="38" t="str">
        <f t="shared" si="10"/>
        <v/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0</v>
      </c>
      <c r="S173" s="38" t="str">
        <f t="shared" si="10"/>
        <v/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0</v>
      </c>
      <c r="S174" s="38" t="str">
        <f t="shared" si="10"/>
        <v/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0</v>
      </c>
      <c r="S175" s="38" t="str">
        <f t="shared" si="10"/>
        <v/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0</v>
      </c>
      <c r="S176" s="38" t="str">
        <f t="shared" si="10"/>
        <v/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0</v>
      </c>
      <c r="S177" s="38" t="str">
        <f t="shared" si="10"/>
        <v/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0</v>
      </c>
      <c r="S178" s="38" t="str">
        <f t="shared" si="10"/>
        <v/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0</v>
      </c>
      <c r="S179" s="38" t="str">
        <f t="shared" si="10"/>
        <v/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0</v>
      </c>
      <c r="S180" s="38" t="str">
        <f t="shared" si="10"/>
        <v/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0</v>
      </c>
      <c r="S181" s="38" t="str">
        <f t="shared" si="10"/>
        <v/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0</v>
      </c>
      <c r="S182" s="38" t="str">
        <f t="shared" si="10"/>
        <v/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0</v>
      </c>
      <c r="S183" s="38" t="str">
        <f t="shared" si="10"/>
        <v/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0</v>
      </c>
      <c r="S184" s="38" t="str">
        <f t="shared" si="10"/>
        <v/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0</v>
      </c>
      <c r="S185" s="38" t="str">
        <f t="shared" si="10"/>
        <v/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0</v>
      </c>
      <c r="S186" s="38" t="str">
        <f t="shared" si="10"/>
        <v/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0</v>
      </c>
      <c r="S187" s="38" t="str">
        <f t="shared" si="10"/>
        <v/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0</v>
      </c>
      <c r="S188" s="38" t="str">
        <f t="shared" si="10"/>
        <v/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0</v>
      </c>
      <c r="S189" s="38" t="str">
        <f t="shared" si="10"/>
        <v/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0</v>
      </c>
      <c r="S190" s="38" t="str">
        <f t="shared" si="10"/>
        <v/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0</v>
      </c>
      <c r="S191" s="38" t="str">
        <f t="shared" si="10"/>
        <v/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0</v>
      </c>
      <c r="S192" s="38" t="str">
        <f t="shared" si="10"/>
        <v/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0</v>
      </c>
      <c r="S193" s="38" t="str">
        <f t="shared" si="10"/>
        <v/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0</v>
      </c>
      <c r="S194" s="38" t="str">
        <f t="shared" si="10"/>
        <v/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0</v>
      </c>
      <c r="S195" s="38" t="str">
        <f t="shared" si="10"/>
        <v/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0</v>
      </c>
      <c r="S196" s="38" t="str">
        <f t="shared" si="10"/>
        <v/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0</v>
      </c>
      <c r="S197" s="38" t="str">
        <f t="shared" si="10"/>
        <v/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0</v>
      </c>
      <c r="S198" s="38" t="str">
        <f t="shared" si="10"/>
        <v/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0</v>
      </c>
      <c r="S199" s="38" t="str">
        <f t="shared" ref="S199:S207" si="14">IF(R199,Q199,"")</f>
        <v/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0</v>
      </c>
      <c r="S200" s="38" t="str">
        <f t="shared" si="14"/>
        <v/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0</v>
      </c>
      <c r="S201" s="38" t="str">
        <f t="shared" si="14"/>
        <v/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0</v>
      </c>
      <c r="S202" s="38" t="str">
        <f t="shared" si="14"/>
        <v/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0</v>
      </c>
      <c r="S203" s="38" t="str">
        <f t="shared" si="14"/>
        <v/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0</v>
      </c>
      <c r="S204" s="38" t="str">
        <f t="shared" si="14"/>
        <v/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0</v>
      </c>
      <c r="S205" s="38" t="str">
        <f t="shared" si="14"/>
        <v/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0</v>
      </c>
      <c r="S206" s="38" t="str">
        <f t="shared" si="14"/>
        <v/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0</v>
      </c>
      <c r="S207" s="38" t="str">
        <f t="shared" si="14"/>
        <v/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C12" sqref="C12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36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 t="e">
        <f>-ROUNDDOWN(TINV(0.0001,C6),0)</f>
        <v>#NUM!</v>
      </c>
      <c r="Q3" s="13"/>
      <c r="R3" s="13" t="e">
        <f>IF(COUNTBLANK($C$12:$C$13)=2,IF(COUNTBLANK($D$18:$D$19)=2,$P$4*10,IF(COUNTBLANK($C$18),$P$3*10,$C$18)),IF(COUNTBLANK($C$12),$P$3*10,$C$12))</f>
        <v>#NUM!</v>
      </c>
      <c r="S3" s="13" t="e">
        <f>IF(R3&gt;0,1-TDIST(ABS(R3),$C$6,1),TDIST(ABS(R3),$C$6,1))</f>
        <v>#NUM!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 t="e">
        <f>ROUNDDOWN(TINV(0.0001,C6),0)</f>
        <v>#NUM!</v>
      </c>
      <c r="Q4" s="13"/>
      <c r="R4" s="13" t="e">
        <f>IF(COUNTBLANK($C$12:$C$13)=2,IF(COUNTBLANK($D$18:$D$19)=2,$P$3*10,IF(COUNTBLANK($C$19),$P$4*10,$C$19)),IF(COUNTBLANK($C$13),$P$4*10,$C$13))</f>
        <v>#NUM!</v>
      </c>
      <c r="S4" s="13" t="e">
        <f>IF(R4&gt;0,1-TDIST(ABS(R4),$C$6,1),TDIST(ABS(R4),$C$6,1))</f>
        <v>#NUM!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54</v>
      </c>
      <c r="C6" s="29"/>
      <c r="D6" s="30"/>
      <c r="E6" s="30"/>
      <c r="F6" s="30"/>
      <c r="J6" s="10"/>
      <c r="K6" s="10"/>
      <c r="L6" s="10"/>
      <c r="M6" s="10"/>
      <c r="N6" s="10"/>
      <c r="O6" s="10"/>
      <c r="P6" s="17" t="e">
        <f>(P4-P3)/200</f>
        <v>#NUM!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 t="e">
        <f t="shared" ref="P7:P70" si="0">P8-$P$6</f>
        <v>#NUM!</v>
      </c>
      <c r="Q7" s="37" t="e">
        <f t="shared" ref="Q7:Q70" si="1">((EXP(GAMMALN(($C$6+1)/2)))/(EXP(GAMMALN($C$6/2))))*(1/SQRT($C$6*PI()))*(1+(P7^2)/$C$6)^(-($C$6+1)/2)</f>
        <v>#NUM!</v>
      </c>
      <c r="R7" s="38" t="e">
        <f>IF($R$4&gt;$R$3,IF(AND(P7&lt;$R$4,P7&gt;$R$3),TRUE,FALSE),IF(OR(P7&lt;$R$4,P7&gt;$R$3),TRUE,FALSE))</f>
        <v>#NUM!</v>
      </c>
      <c r="S7" s="38" t="e">
        <f t="shared" ref="S7:S70" si="2">IF(R7,Q7,"")</f>
        <v>#NUM!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 t="e">
        <f t="shared" si="0"/>
        <v>#NUM!</v>
      </c>
      <c r="Q8" s="37" t="e">
        <f t="shared" si="1"/>
        <v>#NUM!</v>
      </c>
      <c r="R8" s="38" t="e">
        <f t="shared" ref="R8:R71" si="3">IF($R$4&gt;$R$3,IF(AND(P8&lt;$R$4,P8&gt;$R$3),TRUE,FALSE),IF(OR(P8&lt;$R$4,P8&gt;$R$3),TRUE,FALSE))</f>
        <v>#NUM!</v>
      </c>
      <c r="S8" s="38" t="e">
        <f t="shared" si="2"/>
        <v>#NUM!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si="0"/>
        <v>#NUM!</v>
      </c>
      <c r="Q9" s="37" t="e">
        <f t="shared" si="1"/>
        <v>#NUM!</v>
      </c>
      <c r="R9" s="38" t="e">
        <f t="shared" si="3"/>
        <v>#NUM!</v>
      </c>
      <c r="S9" s="38" t="e">
        <f t="shared" si="2"/>
        <v>#NUM!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0"/>
        <v>#NUM!</v>
      </c>
      <c r="Q10" s="37" t="e">
        <f t="shared" si="1"/>
        <v>#NUM!</v>
      </c>
      <c r="R10" s="38" t="e">
        <f t="shared" si="3"/>
        <v>#NUM!</v>
      </c>
      <c r="S10" s="38" t="e">
        <f t="shared" si="2"/>
        <v>#NUM!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0"/>
        <v>#NUM!</v>
      </c>
      <c r="Q11" s="37" t="e">
        <f t="shared" si="1"/>
        <v>#NUM!</v>
      </c>
      <c r="R11" s="38" t="e">
        <f t="shared" si="3"/>
        <v>#NUM!</v>
      </c>
      <c r="S11" s="38" t="e">
        <f t="shared" si="2"/>
        <v>#NUM!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/>
      <c r="D12" s="11" t="str">
        <f>IF(C12="","",IF(C12&gt;0,1-TDIST(ABS(C12),$C$6,1),TDIST(ABS(C12),$C$6,1)))</f>
        <v/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0"/>
        <v>#NUM!</v>
      </c>
      <c r="Q12" s="37" t="e">
        <f t="shared" si="1"/>
        <v>#NUM!</v>
      </c>
      <c r="R12" s="38" t="e">
        <f t="shared" si="3"/>
        <v>#NUM!</v>
      </c>
      <c r="S12" s="38" t="e">
        <f t="shared" si="2"/>
        <v>#NUM!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/>
      <c r="D13" s="11" t="str">
        <f>IF(C13="","",IF(C13&gt;0,1-TDIST(ABS(C13),$C$6,1),TDIST(ABS(C13),$C$6,1)))</f>
        <v/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0"/>
        <v>#NUM!</v>
      </c>
      <c r="Q13" s="37" t="e">
        <f t="shared" si="1"/>
        <v>#NUM!</v>
      </c>
      <c r="R13" s="38" t="e">
        <f t="shared" si="3"/>
        <v>#NUM!</v>
      </c>
      <c r="S13" s="38" t="e">
        <f t="shared" si="2"/>
        <v>#NUM!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0"/>
        <v>#NUM!</v>
      </c>
      <c r="Q14" s="37" t="e">
        <f t="shared" si="1"/>
        <v>#NUM!</v>
      </c>
      <c r="R14" s="38" t="e">
        <f t="shared" si="3"/>
        <v>#NUM!</v>
      </c>
      <c r="S14" s="38" t="e">
        <f t="shared" si="2"/>
        <v>#NUM!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0"/>
        <v>#NUM!</v>
      </c>
      <c r="Q15" s="37" t="e">
        <f t="shared" si="1"/>
        <v>#NUM!</v>
      </c>
      <c r="R15" s="38" t="e">
        <f t="shared" si="3"/>
        <v>#NUM!</v>
      </c>
      <c r="S15" s="38" t="e">
        <f t="shared" si="2"/>
        <v>#NUM!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0"/>
        <v>#NUM!</v>
      </c>
      <c r="Q16" s="37" t="e">
        <f t="shared" si="1"/>
        <v>#NUM!</v>
      </c>
      <c r="R16" s="38" t="e">
        <f t="shared" si="3"/>
        <v>#NUM!</v>
      </c>
      <c r="S16" s="38" t="e">
        <f t="shared" si="2"/>
        <v>#NUM!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 t="e">
        <f t="shared" si="0"/>
        <v>#NUM!</v>
      </c>
      <c r="Q17" s="37" t="e">
        <f t="shared" si="1"/>
        <v>#NUM!</v>
      </c>
      <c r="R17" s="38" t="e">
        <f t="shared" si="3"/>
        <v>#NUM!</v>
      </c>
      <c r="S17" s="38" t="e">
        <f t="shared" si="2"/>
        <v>#NUM!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 t="e">
        <f t="shared" si="0"/>
        <v>#NUM!</v>
      </c>
      <c r="Q18" s="37" t="e">
        <f t="shared" si="1"/>
        <v>#NUM!</v>
      </c>
      <c r="R18" s="38" t="e">
        <f t="shared" si="3"/>
        <v>#NUM!</v>
      </c>
      <c r="S18" s="38" t="e">
        <f t="shared" si="2"/>
        <v>#NUM!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 t="e">
        <f t="shared" si="0"/>
        <v>#NUM!</v>
      </c>
      <c r="Q19" s="37" t="e">
        <f t="shared" si="1"/>
        <v>#NUM!</v>
      </c>
      <c r="R19" s="38" t="e">
        <f t="shared" si="3"/>
        <v>#NUM!</v>
      </c>
      <c r="S19" s="38" t="e">
        <f t="shared" si="2"/>
        <v>#NUM!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 t="e">
        <f>IF(R3&lt;R4,S4-S3,S4+(1-S3))</f>
        <v>#NUM!</v>
      </c>
      <c r="M20" s="10"/>
      <c r="N20" s="10"/>
      <c r="O20" s="10"/>
      <c r="P20" s="14" t="e">
        <f t="shared" si="0"/>
        <v>#NUM!</v>
      </c>
      <c r="Q20" s="37" t="e">
        <f t="shared" si="1"/>
        <v>#NUM!</v>
      </c>
      <c r="R20" s="38" t="e">
        <f t="shared" si="3"/>
        <v>#NUM!</v>
      </c>
      <c r="S20" s="38" t="e">
        <f t="shared" si="2"/>
        <v>#NUM!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0"/>
        <v>#NUM!</v>
      </c>
      <c r="Q21" s="37" t="e">
        <f t="shared" si="1"/>
        <v>#NUM!</v>
      </c>
      <c r="R21" s="38" t="e">
        <f t="shared" si="3"/>
        <v>#NUM!</v>
      </c>
      <c r="S21" s="38" t="e">
        <f t="shared" si="2"/>
        <v>#NUM!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0"/>
        <v>#NUM!</v>
      </c>
      <c r="Q22" s="37" t="e">
        <f t="shared" si="1"/>
        <v>#NUM!</v>
      </c>
      <c r="R22" s="38" t="e">
        <f t="shared" si="3"/>
        <v>#NUM!</v>
      </c>
      <c r="S22" s="38" t="e">
        <f t="shared" si="2"/>
        <v>#NUM!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 t="e">
        <f t="shared" si="0"/>
        <v>#NUM!</v>
      </c>
      <c r="Q23" s="37" t="e">
        <f t="shared" si="1"/>
        <v>#NUM!</v>
      </c>
      <c r="R23" s="38" t="e">
        <f t="shared" si="3"/>
        <v>#NUM!</v>
      </c>
      <c r="S23" s="38" t="e">
        <f t="shared" si="2"/>
        <v>#NUM!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 t="e">
        <f t="shared" si="0"/>
        <v>#NUM!</v>
      </c>
      <c r="Q24" s="37" t="e">
        <f t="shared" si="1"/>
        <v>#NUM!</v>
      </c>
      <c r="R24" s="38" t="e">
        <f t="shared" si="3"/>
        <v>#NUM!</v>
      </c>
      <c r="S24" s="38" t="e">
        <f t="shared" si="2"/>
        <v>#NUM!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 t="e">
        <f t="shared" si="0"/>
        <v>#NUM!</v>
      </c>
      <c r="Q25" s="37" t="e">
        <f t="shared" si="1"/>
        <v>#NUM!</v>
      </c>
      <c r="R25" s="38" t="e">
        <f t="shared" si="3"/>
        <v>#NUM!</v>
      </c>
      <c r="S25" s="38" t="e">
        <f t="shared" si="2"/>
        <v>#NUM!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 t="e">
        <f t="shared" si="0"/>
        <v>#NUM!</v>
      </c>
      <c r="Q26" s="37" t="e">
        <f t="shared" si="1"/>
        <v>#NUM!</v>
      </c>
      <c r="R26" s="38" t="e">
        <f t="shared" si="3"/>
        <v>#NUM!</v>
      </c>
      <c r="S26" s="38" t="e">
        <f t="shared" si="2"/>
        <v>#NUM!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 t="e">
        <f t="shared" si="0"/>
        <v>#NUM!</v>
      </c>
      <c r="Q27" s="37" t="e">
        <f t="shared" si="1"/>
        <v>#NUM!</v>
      </c>
      <c r="R27" s="38" t="e">
        <f t="shared" si="3"/>
        <v>#NUM!</v>
      </c>
      <c r="S27" s="38" t="e">
        <f t="shared" si="2"/>
        <v>#NUM!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 t="e">
        <f t="shared" si="0"/>
        <v>#NUM!</v>
      </c>
      <c r="Q28" s="37" t="e">
        <f t="shared" si="1"/>
        <v>#NUM!</v>
      </c>
      <c r="R28" s="38" t="e">
        <f t="shared" si="3"/>
        <v>#NUM!</v>
      </c>
      <c r="S28" s="38" t="e">
        <f t="shared" si="2"/>
        <v>#NUM!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 t="e">
        <f t="shared" si="0"/>
        <v>#NUM!</v>
      </c>
      <c r="Q29" s="37" t="e">
        <f t="shared" si="1"/>
        <v>#NUM!</v>
      </c>
      <c r="R29" s="38" t="e">
        <f t="shared" si="3"/>
        <v>#NUM!</v>
      </c>
      <c r="S29" s="38" t="e">
        <f t="shared" si="2"/>
        <v>#NUM!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 t="e">
        <f t="shared" si="0"/>
        <v>#NUM!</v>
      </c>
      <c r="Q30" s="37" t="e">
        <f t="shared" si="1"/>
        <v>#NUM!</v>
      </c>
      <c r="R30" s="38" t="e">
        <f t="shared" si="3"/>
        <v>#NUM!</v>
      </c>
      <c r="S30" s="38" t="e">
        <f t="shared" si="2"/>
        <v>#NUM!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 t="e">
        <f t="shared" si="0"/>
        <v>#NUM!</v>
      </c>
      <c r="Q31" s="37" t="e">
        <f t="shared" si="1"/>
        <v>#NUM!</v>
      </c>
      <c r="R31" s="38" t="e">
        <f t="shared" si="3"/>
        <v>#NUM!</v>
      </c>
      <c r="S31" s="38" t="e">
        <f t="shared" si="2"/>
        <v>#NUM!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0"/>
        <v>#NUM!</v>
      </c>
      <c r="Q32" s="37" t="e">
        <f t="shared" si="1"/>
        <v>#NUM!</v>
      </c>
      <c r="R32" s="38" t="e">
        <f t="shared" si="3"/>
        <v>#NUM!</v>
      </c>
      <c r="S32" s="38" t="e">
        <f t="shared" si="2"/>
        <v>#NUM!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0"/>
        <v>#NUM!</v>
      </c>
      <c r="Q33" s="37" t="e">
        <f t="shared" si="1"/>
        <v>#NUM!</v>
      </c>
      <c r="R33" s="38" t="e">
        <f t="shared" si="3"/>
        <v>#NUM!</v>
      </c>
      <c r="S33" s="38" t="e">
        <f t="shared" si="2"/>
        <v>#NUM!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0"/>
        <v>#NUM!</v>
      </c>
      <c r="Q34" s="37" t="e">
        <f t="shared" si="1"/>
        <v>#NUM!</v>
      </c>
      <c r="R34" s="38" t="e">
        <f t="shared" si="3"/>
        <v>#NUM!</v>
      </c>
      <c r="S34" s="38" t="e">
        <f t="shared" si="2"/>
        <v>#NUM!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0"/>
        <v>#NUM!</v>
      </c>
      <c r="Q35" s="37" t="e">
        <f t="shared" si="1"/>
        <v>#NUM!</v>
      </c>
      <c r="R35" s="38" t="e">
        <f t="shared" si="3"/>
        <v>#NUM!</v>
      </c>
      <c r="S35" s="38" t="e">
        <f t="shared" si="2"/>
        <v>#NUM!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0"/>
        <v>#NUM!</v>
      </c>
      <c r="Q36" s="37" t="e">
        <f t="shared" si="1"/>
        <v>#NUM!</v>
      </c>
      <c r="R36" s="38" t="e">
        <f t="shared" si="3"/>
        <v>#NUM!</v>
      </c>
      <c r="S36" s="38" t="e">
        <f t="shared" si="2"/>
        <v>#NUM!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0"/>
        <v>#NUM!</v>
      </c>
      <c r="Q37" s="37" t="e">
        <f t="shared" si="1"/>
        <v>#NUM!</v>
      </c>
      <c r="R37" s="38" t="e">
        <f t="shared" si="3"/>
        <v>#NUM!</v>
      </c>
      <c r="S37" s="38" t="e">
        <f t="shared" si="2"/>
        <v>#NUM!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0"/>
        <v>#NUM!</v>
      </c>
      <c r="Q38" s="37" t="e">
        <f t="shared" si="1"/>
        <v>#NUM!</v>
      </c>
      <c r="R38" s="38" t="e">
        <f t="shared" si="3"/>
        <v>#NUM!</v>
      </c>
      <c r="S38" s="38" t="e">
        <f t="shared" si="2"/>
        <v>#NUM!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0"/>
        <v>#NUM!</v>
      </c>
      <c r="Q39" s="37" t="e">
        <f t="shared" si="1"/>
        <v>#NUM!</v>
      </c>
      <c r="R39" s="38" t="e">
        <f t="shared" si="3"/>
        <v>#NUM!</v>
      </c>
      <c r="S39" s="38" t="e">
        <f t="shared" si="2"/>
        <v>#NUM!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0"/>
        <v>#NUM!</v>
      </c>
      <c r="Q40" s="37" t="e">
        <f t="shared" si="1"/>
        <v>#NUM!</v>
      </c>
      <c r="R40" s="38" t="e">
        <f t="shared" si="3"/>
        <v>#NUM!</v>
      </c>
      <c r="S40" s="38" t="e">
        <f t="shared" si="2"/>
        <v>#NUM!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0"/>
        <v>#NUM!</v>
      </c>
      <c r="Q41" s="37" t="e">
        <f t="shared" si="1"/>
        <v>#NUM!</v>
      </c>
      <c r="R41" s="38" t="e">
        <f t="shared" si="3"/>
        <v>#NUM!</v>
      </c>
      <c r="S41" s="38" t="e">
        <f t="shared" si="2"/>
        <v>#NUM!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0"/>
        <v>#NUM!</v>
      </c>
      <c r="Q42" s="37" t="e">
        <f t="shared" si="1"/>
        <v>#NUM!</v>
      </c>
      <c r="R42" s="38" t="e">
        <f t="shared" si="3"/>
        <v>#NUM!</v>
      </c>
      <c r="S42" s="38" t="e">
        <f t="shared" si="2"/>
        <v>#NUM!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0"/>
        <v>#NUM!</v>
      </c>
      <c r="Q43" s="37" t="e">
        <f t="shared" si="1"/>
        <v>#NUM!</v>
      </c>
      <c r="R43" s="38" t="e">
        <f t="shared" si="3"/>
        <v>#NUM!</v>
      </c>
      <c r="S43" s="38" t="e">
        <f t="shared" si="2"/>
        <v>#NUM!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0"/>
        <v>#NUM!</v>
      </c>
      <c r="Q44" s="37" t="e">
        <f t="shared" si="1"/>
        <v>#NUM!</v>
      </c>
      <c r="R44" s="38" t="e">
        <f t="shared" si="3"/>
        <v>#NUM!</v>
      </c>
      <c r="S44" s="38" t="e">
        <f t="shared" si="2"/>
        <v>#NUM!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0"/>
        <v>#NUM!</v>
      </c>
      <c r="Q45" s="37" t="e">
        <f t="shared" si="1"/>
        <v>#NUM!</v>
      </c>
      <c r="R45" s="38" t="e">
        <f t="shared" si="3"/>
        <v>#NUM!</v>
      </c>
      <c r="S45" s="38" t="e">
        <f t="shared" si="2"/>
        <v>#NUM!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0"/>
        <v>#NUM!</v>
      </c>
      <c r="Q46" s="37" t="e">
        <f t="shared" si="1"/>
        <v>#NUM!</v>
      </c>
      <c r="R46" s="38" t="e">
        <f t="shared" si="3"/>
        <v>#NUM!</v>
      </c>
      <c r="S46" s="38" t="e">
        <f t="shared" si="2"/>
        <v>#NUM!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0"/>
        <v>#NUM!</v>
      </c>
      <c r="Q47" s="37" t="e">
        <f t="shared" si="1"/>
        <v>#NUM!</v>
      </c>
      <c r="R47" s="38" t="e">
        <f t="shared" si="3"/>
        <v>#NUM!</v>
      </c>
      <c r="S47" s="38" t="e">
        <f t="shared" si="2"/>
        <v>#NUM!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0"/>
        <v>#NUM!</v>
      </c>
      <c r="Q48" s="37" t="e">
        <f t="shared" si="1"/>
        <v>#NUM!</v>
      </c>
      <c r="R48" s="38" t="e">
        <f t="shared" si="3"/>
        <v>#NUM!</v>
      </c>
      <c r="S48" s="38" t="e">
        <f t="shared" si="2"/>
        <v>#NUM!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0"/>
        <v>#NUM!</v>
      </c>
      <c r="Q49" s="37" t="e">
        <f t="shared" si="1"/>
        <v>#NUM!</v>
      </c>
      <c r="R49" s="38" t="e">
        <f t="shared" si="3"/>
        <v>#NUM!</v>
      </c>
      <c r="S49" s="38" t="e">
        <f t="shared" si="2"/>
        <v>#NUM!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0"/>
        <v>#NUM!</v>
      </c>
      <c r="Q50" s="37" t="e">
        <f t="shared" si="1"/>
        <v>#NUM!</v>
      </c>
      <c r="R50" s="38" t="e">
        <f t="shared" si="3"/>
        <v>#NUM!</v>
      </c>
      <c r="S50" s="38" t="e">
        <f t="shared" si="2"/>
        <v>#NUM!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0"/>
        <v>#NUM!</v>
      </c>
      <c r="Q51" s="37" t="e">
        <f t="shared" si="1"/>
        <v>#NUM!</v>
      </c>
      <c r="R51" s="38" t="e">
        <f t="shared" si="3"/>
        <v>#NUM!</v>
      </c>
      <c r="S51" s="38" t="e">
        <f t="shared" si="2"/>
        <v>#NUM!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0"/>
        <v>#NUM!</v>
      </c>
      <c r="Q52" s="37" t="e">
        <f t="shared" si="1"/>
        <v>#NUM!</v>
      </c>
      <c r="R52" s="38" t="e">
        <f t="shared" si="3"/>
        <v>#NUM!</v>
      </c>
      <c r="S52" s="38" t="e">
        <f t="shared" si="2"/>
        <v>#NUM!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0"/>
        <v>#NUM!</v>
      </c>
      <c r="Q53" s="37" t="e">
        <f t="shared" si="1"/>
        <v>#NUM!</v>
      </c>
      <c r="R53" s="38" t="e">
        <f t="shared" si="3"/>
        <v>#NUM!</v>
      </c>
      <c r="S53" s="38" t="e">
        <f t="shared" si="2"/>
        <v>#NUM!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0"/>
        <v>#NUM!</v>
      </c>
      <c r="Q54" s="37" t="e">
        <f t="shared" si="1"/>
        <v>#NUM!</v>
      </c>
      <c r="R54" s="38" t="e">
        <f t="shared" si="3"/>
        <v>#NUM!</v>
      </c>
      <c r="S54" s="38" t="e">
        <f t="shared" si="2"/>
        <v>#NUM!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0"/>
        <v>#NUM!</v>
      </c>
      <c r="Q55" s="37" t="e">
        <f t="shared" si="1"/>
        <v>#NUM!</v>
      </c>
      <c r="R55" s="38" t="e">
        <f t="shared" si="3"/>
        <v>#NUM!</v>
      </c>
      <c r="S55" s="38" t="e">
        <f t="shared" si="2"/>
        <v>#NUM!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0"/>
        <v>#NUM!</v>
      </c>
      <c r="Q56" s="37" t="e">
        <f t="shared" si="1"/>
        <v>#NUM!</v>
      </c>
      <c r="R56" s="38" t="e">
        <f t="shared" si="3"/>
        <v>#NUM!</v>
      </c>
      <c r="S56" s="38" t="e">
        <f t="shared" si="2"/>
        <v>#NUM!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0"/>
        <v>#NUM!</v>
      </c>
      <c r="Q57" s="37" t="e">
        <f t="shared" si="1"/>
        <v>#NUM!</v>
      </c>
      <c r="R57" s="38" t="e">
        <f t="shared" si="3"/>
        <v>#NUM!</v>
      </c>
      <c r="S57" s="38" t="e">
        <f t="shared" si="2"/>
        <v>#NUM!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0"/>
        <v>#NUM!</v>
      </c>
      <c r="Q58" s="37" t="e">
        <f t="shared" si="1"/>
        <v>#NUM!</v>
      </c>
      <c r="R58" s="38" t="e">
        <f t="shared" si="3"/>
        <v>#NUM!</v>
      </c>
      <c r="S58" s="38" t="e">
        <f t="shared" si="2"/>
        <v>#NUM!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0"/>
        <v>#NUM!</v>
      </c>
      <c r="Q59" s="37" t="e">
        <f t="shared" si="1"/>
        <v>#NUM!</v>
      </c>
      <c r="R59" s="38" t="e">
        <f t="shared" si="3"/>
        <v>#NUM!</v>
      </c>
      <c r="S59" s="38" t="e">
        <f t="shared" si="2"/>
        <v>#NUM!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0"/>
        <v>#NUM!</v>
      </c>
      <c r="Q60" s="37" t="e">
        <f t="shared" si="1"/>
        <v>#NUM!</v>
      </c>
      <c r="R60" s="38" t="e">
        <f t="shared" si="3"/>
        <v>#NUM!</v>
      </c>
      <c r="S60" s="38" t="e">
        <f t="shared" si="2"/>
        <v>#NUM!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0"/>
        <v>#NUM!</v>
      </c>
      <c r="Q61" s="37" t="e">
        <f t="shared" si="1"/>
        <v>#NUM!</v>
      </c>
      <c r="R61" s="38" t="e">
        <f t="shared" si="3"/>
        <v>#NUM!</v>
      </c>
      <c r="S61" s="38" t="e">
        <f t="shared" si="2"/>
        <v>#NUM!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0"/>
        <v>#NUM!</v>
      </c>
      <c r="Q62" s="37" t="e">
        <f t="shared" si="1"/>
        <v>#NUM!</v>
      </c>
      <c r="R62" s="38" t="e">
        <f t="shared" si="3"/>
        <v>#NUM!</v>
      </c>
      <c r="S62" s="38" t="e">
        <f t="shared" si="2"/>
        <v>#NUM!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0"/>
        <v>#NUM!</v>
      </c>
      <c r="Q63" s="37" t="e">
        <f t="shared" si="1"/>
        <v>#NUM!</v>
      </c>
      <c r="R63" s="38" t="e">
        <f t="shared" si="3"/>
        <v>#NUM!</v>
      </c>
      <c r="S63" s="38" t="e">
        <f t="shared" si="2"/>
        <v>#NUM!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0"/>
        <v>#NUM!</v>
      </c>
      <c r="Q64" s="37" t="e">
        <f t="shared" si="1"/>
        <v>#NUM!</v>
      </c>
      <c r="R64" s="38" t="e">
        <f t="shared" si="3"/>
        <v>#NUM!</v>
      </c>
      <c r="S64" s="38" t="e">
        <f t="shared" si="2"/>
        <v>#NUM!</v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0"/>
        <v>#NUM!</v>
      </c>
      <c r="Q65" s="37" t="e">
        <f t="shared" si="1"/>
        <v>#NUM!</v>
      </c>
      <c r="R65" s="38" t="e">
        <f t="shared" si="3"/>
        <v>#NUM!</v>
      </c>
      <c r="S65" s="38" t="e">
        <f t="shared" si="2"/>
        <v>#NUM!</v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0"/>
        <v>#NUM!</v>
      </c>
      <c r="Q66" s="37" t="e">
        <f t="shared" si="1"/>
        <v>#NUM!</v>
      </c>
      <c r="R66" s="38" t="e">
        <f t="shared" si="3"/>
        <v>#NUM!</v>
      </c>
      <c r="S66" s="38" t="e">
        <f t="shared" si="2"/>
        <v>#NUM!</v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0"/>
        <v>#NUM!</v>
      </c>
      <c r="Q67" s="37" t="e">
        <f t="shared" si="1"/>
        <v>#NUM!</v>
      </c>
      <c r="R67" s="38" t="e">
        <f t="shared" si="3"/>
        <v>#NUM!</v>
      </c>
      <c r="S67" s="38" t="e">
        <f t="shared" si="2"/>
        <v>#NUM!</v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0"/>
        <v>#NUM!</v>
      </c>
      <c r="Q68" s="37" t="e">
        <f t="shared" si="1"/>
        <v>#NUM!</v>
      </c>
      <c r="R68" s="38" t="e">
        <f t="shared" si="3"/>
        <v>#NUM!</v>
      </c>
      <c r="S68" s="38" t="e">
        <f t="shared" si="2"/>
        <v>#NUM!</v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0"/>
        <v>#NUM!</v>
      </c>
      <c r="Q69" s="37" t="e">
        <f t="shared" si="1"/>
        <v>#NUM!</v>
      </c>
      <c r="R69" s="38" t="e">
        <f t="shared" si="3"/>
        <v>#NUM!</v>
      </c>
      <c r="S69" s="38" t="e">
        <f t="shared" si="2"/>
        <v>#NUM!</v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0"/>
        <v>#NUM!</v>
      </c>
      <c r="Q70" s="37" t="e">
        <f t="shared" si="1"/>
        <v>#NUM!</v>
      </c>
      <c r="R70" s="38" t="e">
        <f t="shared" si="3"/>
        <v>#NUM!</v>
      </c>
      <c r="S70" s="38" t="e">
        <f t="shared" si="2"/>
        <v>#NUM!</v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ref="P71:P105" si="4">P72-$P$6</f>
        <v>#NUM!</v>
      </c>
      <c r="Q71" s="37" t="e">
        <f t="shared" ref="Q71:Q134" si="5">((EXP(GAMMALN(($C$6+1)/2)))/(EXP(GAMMALN($C$6/2))))*(1/SQRT($C$6*PI()))*(1+(P71^2)/$C$6)^(-($C$6+1)/2)</f>
        <v>#NUM!</v>
      </c>
      <c r="R71" s="38" t="e">
        <f t="shared" si="3"/>
        <v>#NUM!</v>
      </c>
      <c r="S71" s="38" t="e">
        <f t="shared" ref="S71:S134" si="6">IF(R71,Q71,"")</f>
        <v>#NUM!</v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4"/>
        <v>#NUM!</v>
      </c>
      <c r="Q72" s="37" t="e">
        <f t="shared" si="5"/>
        <v>#NUM!</v>
      </c>
      <c r="R72" s="38" t="e">
        <f t="shared" ref="R72:R135" si="7">IF($R$4&gt;$R$3,IF(AND(P72&lt;$R$4,P72&gt;$R$3),TRUE,FALSE),IF(OR(P72&lt;$R$4,P72&gt;$R$3),TRUE,FALSE))</f>
        <v>#NUM!</v>
      </c>
      <c r="S72" s="38" t="e">
        <f t="shared" si="6"/>
        <v>#NUM!</v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si="4"/>
        <v>#NUM!</v>
      </c>
      <c r="Q73" s="37" t="e">
        <f t="shared" si="5"/>
        <v>#NUM!</v>
      </c>
      <c r="R73" s="38" t="e">
        <f t="shared" si="7"/>
        <v>#NUM!</v>
      </c>
      <c r="S73" s="38" t="e">
        <f t="shared" si="6"/>
        <v>#NUM!</v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4"/>
        <v>#NUM!</v>
      </c>
      <c r="Q74" s="37" t="e">
        <f t="shared" si="5"/>
        <v>#NUM!</v>
      </c>
      <c r="R74" s="38" t="e">
        <f t="shared" si="7"/>
        <v>#NUM!</v>
      </c>
      <c r="S74" s="38" t="e">
        <f t="shared" si="6"/>
        <v>#NUM!</v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4"/>
        <v>#NUM!</v>
      </c>
      <c r="Q75" s="37" t="e">
        <f t="shared" si="5"/>
        <v>#NUM!</v>
      </c>
      <c r="R75" s="38" t="e">
        <f t="shared" si="7"/>
        <v>#NUM!</v>
      </c>
      <c r="S75" s="38" t="e">
        <f t="shared" si="6"/>
        <v>#NUM!</v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4"/>
        <v>#NUM!</v>
      </c>
      <c r="Q76" s="37" t="e">
        <f t="shared" si="5"/>
        <v>#NUM!</v>
      </c>
      <c r="R76" s="38" t="e">
        <f t="shared" si="7"/>
        <v>#NUM!</v>
      </c>
      <c r="S76" s="38" t="e">
        <f t="shared" si="6"/>
        <v>#NUM!</v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4"/>
        <v>#NUM!</v>
      </c>
      <c r="Q77" s="37" t="e">
        <f t="shared" si="5"/>
        <v>#NUM!</v>
      </c>
      <c r="R77" s="38" t="e">
        <f t="shared" si="7"/>
        <v>#NUM!</v>
      </c>
      <c r="S77" s="38" t="e">
        <f t="shared" si="6"/>
        <v>#NUM!</v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4"/>
        <v>#NUM!</v>
      </c>
      <c r="Q78" s="37" t="e">
        <f t="shared" si="5"/>
        <v>#NUM!</v>
      </c>
      <c r="R78" s="38" t="e">
        <f t="shared" si="7"/>
        <v>#NUM!</v>
      </c>
      <c r="S78" s="38" t="e">
        <f t="shared" si="6"/>
        <v>#NUM!</v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4"/>
        <v>#NUM!</v>
      </c>
      <c r="Q79" s="37" t="e">
        <f t="shared" si="5"/>
        <v>#NUM!</v>
      </c>
      <c r="R79" s="38" t="e">
        <f t="shared" si="7"/>
        <v>#NUM!</v>
      </c>
      <c r="S79" s="38" t="e">
        <f t="shared" si="6"/>
        <v>#NUM!</v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4"/>
        <v>#NUM!</v>
      </c>
      <c r="Q80" s="37" t="e">
        <f t="shared" si="5"/>
        <v>#NUM!</v>
      </c>
      <c r="R80" s="38" t="e">
        <f t="shared" si="7"/>
        <v>#NUM!</v>
      </c>
      <c r="S80" s="38" t="e">
        <f t="shared" si="6"/>
        <v>#NUM!</v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4"/>
        <v>#NUM!</v>
      </c>
      <c r="Q81" s="37" t="e">
        <f t="shared" si="5"/>
        <v>#NUM!</v>
      </c>
      <c r="R81" s="38" t="e">
        <f t="shared" si="7"/>
        <v>#NUM!</v>
      </c>
      <c r="S81" s="38" t="e">
        <f t="shared" si="6"/>
        <v>#NUM!</v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4"/>
        <v>#NUM!</v>
      </c>
      <c r="Q82" s="37" t="e">
        <f t="shared" si="5"/>
        <v>#NUM!</v>
      </c>
      <c r="R82" s="38" t="e">
        <f t="shared" si="7"/>
        <v>#NUM!</v>
      </c>
      <c r="S82" s="38" t="e">
        <f t="shared" si="6"/>
        <v>#NUM!</v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4"/>
        <v>#NUM!</v>
      </c>
      <c r="Q83" s="37" t="e">
        <f t="shared" si="5"/>
        <v>#NUM!</v>
      </c>
      <c r="R83" s="38" t="e">
        <f t="shared" si="7"/>
        <v>#NUM!</v>
      </c>
      <c r="S83" s="38" t="e">
        <f t="shared" si="6"/>
        <v>#NUM!</v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4"/>
        <v>#NUM!</v>
      </c>
      <c r="Q84" s="37" t="e">
        <f t="shared" si="5"/>
        <v>#NUM!</v>
      </c>
      <c r="R84" s="38" t="e">
        <f t="shared" si="7"/>
        <v>#NUM!</v>
      </c>
      <c r="S84" s="38" t="e">
        <f t="shared" si="6"/>
        <v>#NUM!</v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4"/>
        <v>#NUM!</v>
      </c>
      <c r="Q85" s="37" t="e">
        <f t="shared" si="5"/>
        <v>#NUM!</v>
      </c>
      <c r="R85" s="38" t="e">
        <f t="shared" si="7"/>
        <v>#NUM!</v>
      </c>
      <c r="S85" s="38" t="e">
        <f t="shared" si="6"/>
        <v>#NUM!</v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4"/>
        <v>#NUM!</v>
      </c>
      <c r="Q86" s="37" t="e">
        <f t="shared" si="5"/>
        <v>#NUM!</v>
      </c>
      <c r="R86" s="38" t="e">
        <f t="shared" si="7"/>
        <v>#NUM!</v>
      </c>
      <c r="S86" s="38" t="e">
        <f t="shared" si="6"/>
        <v>#NUM!</v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4"/>
        <v>#NUM!</v>
      </c>
      <c r="Q87" s="37" t="e">
        <f t="shared" si="5"/>
        <v>#NUM!</v>
      </c>
      <c r="R87" s="38" t="e">
        <f t="shared" si="7"/>
        <v>#NUM!</v>
      </c>
      <c r="S87" s="38" t="e">
        <f t="shared" si="6"/>
        <v>#NUM!</v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4"/>
        <v>#NUM!</v>
      </c>
      <c r="Q88" s="37" t="e">
        <f t="shared" si="5"/>
        <v>#NUM!</v>
      </c>
      <c r="R88" s="38" t="e">
        <f t="shared" si="7"/>
        <v>#NUM!</v>
      </c>
      <c r="S88" s="38" t="e">
        <f t="shared" si="6"/>
        <v>#NUM!</v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4"/>
        <v>#NUM!</v>
      </c>
      <c r="Q89" s="37" t="e">
        <f t="shared" si="5"/>
        <v>#NUM!</v>
      </c>
      <c r="R89" s="38" t="e">
        <f t="shared" si="7"/>
        <v>#NUM!</v>
      </c>
      <c r="S89" s="38" t="e">
        <f t="shared" si="6"/>
        <v>#NUM!</v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4"/>
        <v>#NUM!</v>
      </c>
      <c r="Q90" s="37" t="e">
        <f t="shared" si="5"/>
        <v>#NUM!</v>
      </c>
      <c r="R90" s="38" t="e">
        <f t="shared" si="7"/>
        <v>#NUM!</v>
      </c>
      <c r="S90" s="38" t="e">
        <f t="shared" si="6"/>
        <v>#NUM!</v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4"/>
        <v>#NUM!</v>
      </c>
      <c r="Q91" s="37" t="e">
        <f t="shared" si="5"/>
        <v>#NUM!</v>
      </c>
      <c r="R91" s="38" t="e">
        <f t="shared" si="7"/>
        <v>#NUM!</v>
      </c>
      <c r="S91" s="38" t="e">
        <f t="shared" si="6"/>
        <v>#NUM!</v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4"/>
        <v>#NUM!</v>
      </c>
      <c r="Q92" s="37" t="e">
        <f t="shared" si="5"/>
        <v>#NUM!</v>
      </c>
      <c r="R92" s="38" t="e">
        <f t="shared" si="7"/>
        <v>#NUM!</v>
      </c>
      <c r="S92" s="38" t="e">
        <f t="shared" si="6"/>
        <v>#NUM!</v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4"/>
        <v>#NUM!</v>
      </c>
      <c r="Q93" s="37" t="e">
        <f t="shared" si="5"/>
        <v>#NUM!</v>
      </c>
      <c r="R93" s="38" t="e">
        <f t="shared" si="7"/>
        <v>#NUM!</v>
      </c>
      <c r="S93" s="38" t="e">
        <f t="shared" si="6"/>
        <v>#NUM!</v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4"/>
        <v>#NUM!</v>
      </c>
      <c r="Q94" s="37" t="e">
        <f t="shared" si="5"/>
        <v>#NUM!</v>
      </c>
      <c r="R94" s="38" t="e">
        <f t="shared" si="7"/>
        <v>#NUM!</v>
      </c>
      <c r="S94" s="38" t="e">
        <f t="shared" si="6"/>
        <v>#NUM!</v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4"/>
        <v>#NUM!</v>
      </c>
      <c r="Q95" s="37" t="e">
        <f t="shared" si="5"/>
        <v>#NUM!</v>
      </c>
      <c r="R95" s="38" t="e">
        <f t="shared" si="7"/>
        <v>#NUM!</v>
      </c>
      <c r="S95" s="38" t="e">
        <f t="shared" si="6"/>
        <v>#NUM!</v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4"/>
        <v>#NUM!</v>
      </c>
      <c r="Q96" s="37" t="e">
        <f t="shared" si="5"/>
        <v>#NUM!</v>
      </c>
      <c r="R96" s="38" t="e">
        <f t="shared" si="7"/>
        <v>#NUM!</v>
      </c>
      <c r="S96" s="38" t="e">
        <f t="shared" si="6"/>
        <v>#NUM!</v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4"/>
        <v>#NUM!</v>
      </c>
      <c r="Q97" s="37" t="e">
        <f t="shared" si="5"/>
        <v>#NUM!</v>
      </c>
      <c r="R97" s="38" t="e">
        <f t="shared" si="7"/>
        <v>#NUM!</v>
      </c>
      <c r="S97" s="38" t="e">
        <f t="shared" si="6"/>
        <v>#NUM!</v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4"/>
        <v>#NUM!</v>
      </c>
      <c r="Q98" s="37" t="e">
        <f t="shared" si="5"/>
        <v>#NUM!</v>
      </c>
      <c r="R98" s="38" t="e">
        <f t="shared" si="7"/>
        <v>#NUM!</v>
      </c>
      <c r="S98" s="38" t="e">
        <f t="shared" si="6"/>
        <v>#NUM!</v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4"/>
        <v>#NUM!</v>
      </c>
      <c r="Q99" s="37" t="e">
        <f t="shared" si="5"/>
        <v>#NUM!</v>
      </c>
      <c r="R99" s="38" t="e">
        <f t="shared" si="7"/>
        <v>#NUM!</v>
      </c>
      <c r="S99" s="38" t="e">
        <f t="shared" si="6"/>
        <v>#NUM!</v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4"/>
        <v>#NUM!</v>
      </c>
      <c r="Q100" s="37" t="e">
        <f t="shared" si="5"/>
        <v>#NUM!</v>
      </c>
      <c r="R100" s="38" t="e">
        <f t="shared" si="7"/>
        <v>#NUM!</v>
      </c>
      <c r="S100" s="38" t="e">
        <f t="shared" si="6"/>
        <v>#NUM!</v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4"/>
        <v>#NUM!</v>
      </c>
      <c r="Q101" s="37" t="e">
        <f t="shared" si="5"/>
        <v>#NUM!</v>
      </c>
      <c r="R101" s="38" t="e">
        <f t="shared" si="7"/>
        <v>#NUM!</v>
      </c>
      <c r="S101" s="38" t="e">
        <f t="shared" si="6"/>
        <v>#NUM!</v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4"/>
        <v>#NUM!</v>
      </c>
      <c r="Q102" s="37" t="e">
        <f t="shared" si="5"/>
        <v>#NUM!</v>
      </c>
      <c r="R102" s="38" t="e">
        <f t="shared" si="7"/>
        <v>#NUM!</v>
      </c>
      <c r="S102" s="38" t="e">
        <f t="shared" si="6"/>
        <v>#NUM!</v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4"/>
        <v>#NUM!</v>
      </c>
      <c r="Q103" s="37" t="e">
        <f t="shared" si="5"/>
        <v>#NUM!</v>
      </c>
      <c r="R103" s="38" t="e">
        <f t="shared" si="7"/>
        <v>#NUM!</v>
      </c>
      <c r="S103" s="38" t="e">
        <f t="shared" si="6"/>
        <v>#NUM!</v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4"/>
        <v>#NUM!</v>
      </c>
      <c r="Q104" s="37" t="e">
        <f t="shared" si="5"/>
        <v>#NUM!</v>
      </c>
      <c r="R104" s="38" t="e">
        <f t="shared" si="7"/>
        <v>#NUM!</v>
      </c>
      <c r="S104" s="38" t="e">
        <f t="shared" si="6"/>
        <v>#NUM!</v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4"/>
        <v>#NUM!</v>
      </c>
      <c r="Q105" s="37" t="e">
        <f t="shared" si="5"/>
        <v>#NUM!</v>
      </c>
      <c r="R105" s="38" t="e">
        <f t="shared" si="7"/>
        <v>#NUM!</v>
      </c>
      <c r="S105" s="38" t="e">
        <f t="shared" si="6"/>
        <v>#NUM!</v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>P107-$P$6</f>
        <v>#NUM!</v>
      </c>
      <c r="Q106" s="37" t="e">
        <f t="shared" si="5"/>
        <v>#NUM!</v>
      </c>
      <c r="R106" s="38" t="e">
        <f t="shared" si="7"/>
        <v>#NUM!</v>
      </c>
      <c r="S106" s="38" t="e">
        <f t="shared" si="6"/>
        <v>#NUM!</v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 t="e">
        <f t="shared" si="5"/>
        <v>#NUM!</v>
      </c>
      <c r="R107" s="38" t="e">
        <f t="shared" si="7"/>
        <v>#NUM!</v>
      </c>
      <c r="S107" s="38" t="e">
        <f t="shared" si="6"/>
        <v>#NUM!</v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>P107+$P$6</f>
        <v>#NUM!</v>
      </c>
      <c r="Q108" s="37" t="e">
        <f t="shared" si="5"/>
        <v>#NUM!</v>
      </c>
      <c r="R108" s="38" t="e">
        <f t="shared" si="7"/>
        <v>#NUM!</v>
      </c>
      <c r="S108" s="38" t="e">
        <f t="shared" si="6"/>
        <v>#NUM!</v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ref="P109:P172" si="8">P108+$P$6</f>
        <v>#NUM!</v>
      </c>
      <c r="Q109" s="37" t="e">
        <f t="shared" si="5"/>
        <v>#NUM!</v>
      </c>
      <c r="R109" s="38" t="e">
        <f t="shared" si="7"/>
        <v>#NUM!</v>
      </c>
      <c r="S109" s="38" t="e">
        <f t="shared" si="6"/>
        <v>#NUM!</v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8" t="e">
        <f t="shared" si="7"/>
        <v>#NUM!</v>
      </c>
      <c r="S110" s="38" t="e">
        <f t="shared" si="6"/>
        <v>#NUM!</v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8" t="e">
        <f t="shared" si="7"/>
        <v>#NUM!</v>
      </c>
      <c r="S111" s="38" t="e">
        <f t="shared" si="6"/>
        <v>#NUM!</v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8" t="e">
        <f t="shared" si="7"/>
        <v>#NUM!</v>
      </c>
      <c r="S112" s="38" t="e">
        <f t="shared" si="6"/>
        <v>#NUM!</v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8" t="e">
        <f t="shared" si="7"/>
        <v>#NUM!</v>
      </c>
      <c r="S113" s="38" t="e">
        <f t="shared" si="6"/>
        <v>#NUM!</v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8" t="e">
        <f t="shared" si="7"/>
        <v>#NUM!</v>
      </c>
      <c r="S114" s="38" t="e">
        <f t="shared" si="6"/>
        <v>#NUM!</v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8" t="e">
        <f t="shared" si="7"/>
        <v>#NUM!</v>
      </c>
      <c r="S115" s="38" t="e">
        <f t="shared" si="6"/>
        <v>#NUM!</v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8" t="e">
        <f t="shared" si="7"/>
        <v>#NUM!</v>
      </c>
      <c r="S116" s="38" t="e">
        <f t="shared" si="6"/>
        <v>#NUM!</v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8" t="e">
        <f t="shared" si="7"/>
        <v>#NUM!</v>
      </c>
      <c r="S117" s="38" t="e">
        <f t="shared" si="6"/>
        <v>#NUM!</v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8" t="e">
        <f t="shared" si="7"/>
        <v>#NUM!</v>
      </c>
      <c r="S118" s="38" t="e">
        <f t="shared" si="6"/>
        <v>#NUM!</v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8" t="e">
        <f t="shared" si="7"/>
        <v>#NUM!</v>
      </c>
      <c r="S119" s="38" t="e">
        <f t="shared" si="6"/>
        <v>#NUM!</v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8" t="e">
        <f t="shared" si="7"/>
        <v>#NUM!</v>
      </c>
      <c r="S120" s="38" t="e">
        <f t="shared" si="6"/>
        <v>#NUM!</v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8" t="e">
        <f t="shared" si="7"/>
        <v>#NUM!</v>
      </c>
      <c r="S121" s="38" t="e">
        <f t="shared" si="6"/>
        <v>#NUM!</v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8" t="e">
        <f t="shared" si="7"/>
        <v>#NUM!</v>
      </c>
      <c r="S122" s="38" t="e">
        <f t="shared" si="6"/>
        <v>#NUM!</v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8" t="e">
        <f t="shared" si="7"/>
        <v>#NUM!</v>
      </c>
      <c r="S123" s="38" t="e">
        <f t="shared" si="6"/>
        <v>#NUM!</v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8" t="e">
        <f t="shared" si="7"/>
        <v>#NUM!</v>
      </c>
      <c r="S124" s="38" t="e">
        <f t="shared" si="6"/>
        <v>#NUM!</v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8" t="e">
        <f t="shared" si="7"/>
        <v>#NUM!</v>
      </c>
      <c r="S125" s="38" t="e">
        <f t="shared" si="6"/>
        <v>#NUM!</v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8" t="e">
        <f t="shared" si="7"/>
        <v>#NUM!</v>
      </c>
      <c r="S126" s="38" t="e">
        <f t="shared" si="6"/>
        <v>#NUM!</v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8" t="e">
        <f t="shared" si="7"/>
        <v>#NUM!</v>
      </c>
      <c r="S127" s="38" t="e">
        <f t="shared" si="6"/>
        <v>#NUM!</v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8" t="e">
        <f t="shared" si="7"/>
        <v>#NUM!</v>
      </c>
      <c r="S128" s="38" t="e">
        <f t="shared" si="6"/>
        <v>#NUM!</v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8" t="e">
        <f t="shared" si="7"/>
        <v>#NUM!</v>
      </c>
      <c r="S129" s="38" t="e">
        <f t="shared" si="6"/>
        <v>#NUM!</v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8" t="e">
        <f t="shared" si="7"/>
        <v>#NUM!</v>
      </c>
      <c r="S130" s="38" t="e">
        <f t="shared" si="6"/>
        <v>#NUM!</v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8" t="e">
        <f t="shared" si="7"/>
        <v>#NUM!</v>
      </c>
      <c r="S131" s="38" t="e">
        <f t="shared" si="6"/>
        <v>#NUM!</v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8" t="e">
        <f t="shared" si="7"/>
        <v>#NUM!</v>
      </c>
      <c r="S132" s="38" t="e">
        <f t="shared" si="6"/>
        <v>#NUM!</v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8" t="e">
        <f t="shared" si="7"/>
        <v>#NUM!</v>
      </c>
      <c r="S133" s="38" t="e">
        <f t="shared" si="6"/>
        <v>#NUM!</v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8" t="e">
        <f t="shared" si="7"/>
        <v>#NUM!</v>
      </c>
      <c r="S134" s="38" t="e">
        <f t="shared" si="6"/>
        <v>#NUM!</v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9">((EXP(GAMMALN(($C$6+1)/2)))/(EXP(GAMMALN($C$6/2))))*(1/SQRT($C$6*PI()))*(1+(P135^2)/$C$6)^(-($C$6+1)/2)</f>
        <v>#NUM!</v>
      </c>
      <c r="R135" s="38" t="e">
        <f t="shared" si="7"/>
        <v>#NUM!</v>
      </c>
      <c r="S135" s="38" t="e">
        <f t="shared" ref="S135:S198" si="10">IF(R135,Q135,"")</f>
        <v>#NUM!</v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9"/>
        <v>#NUM!</v>
      </c>
      <c r="R136" s="38" t="e">
        <f t="shared" ref="R136:R199" si="11">IF($R$4&gt;$R$3,IF(AND(P136&lt;$R$4,P136&gt;$R$3),TRUE,FALSE),IF(OR(P136&lt;$R$4,P136&gt;$R$3),TRUE,FALSE))</f>
        <v>#NUM!</v>
      </c>
      <c r="S136" s="38" t="e">
        <f t="shared" si="10"/>
        <v>#NUM!</v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si="8"/>
        <v>#NUM!</v>
      </c>
      <c r="Q137" s="37" t="e">
        <f t="shared" si="9"/>
        <v>#NUM!</v>
      </c>
      <c r="R137" s="38" t="e">
        <f t="shared" si="11"/>
        <v>#NUM!</v>
      </c>
      <c r="S137" s="38" t="e">
        <f t="shared" si="10"/>
        <v>#NUM!</v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8"/>
        <v>#NUM!</v>
      </c>
      <c r="Q138" s="37" t="e">
        <f t="shared" si="9"/>
        <v>#NUM!</v>
      </c>
      <c r="R138" s="38" t="e">
        <f t="shared" si="11"/>
        <v>#NUM!</v>
      </c>
      <c r="S138" s="38" t="e">
        <f t="shared" si="10"/>
        <v>#NUM!</v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8"/>
        <v>#NUM!</v>
      </c>
      <c r="Q139" s="37" t="e">
        <f t="shared" si="9"/>
        <v>#NUM!</v>
      </c>
      <c r="R139" s="38" t="e">
        <f t="shared" si="11"/>
        <v>#NUM!</v>
      </c>
      <c r="S139" s="38" t="e">
        <f t="shared" si="10"/>
        <v>#NUM!</v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8"/>
        <v>#NUM!</v>
      </c>
      <c r="Q140" s="37" t="e">
        <f t="shared" si="9"/>
        <v>#NUM!</v>
      </c>
      <c r="R140" s="38" t="e">
        <f t="shared" si="11"/>
        <v>#NUM!</v>
      </c>
      <c r="S140" s="38" t="e">
        <f t="shared" si="10"/>
        <v>#NUM!</v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8"/>
        <v>#NUM!</v>
      </c>
      <c r="Q141" s="37" t="e">
        <f t="shared" si="9"/>
        <v>#NUM!</v>
      </c>
      <c r="R141" s="38" t="e">
        <f t="shared" si="11"/>
        <v>#NUM!</v>
      </c>
      <c r="S141" s="38" t="e">
        <f t="shared" si="10"/>
        <v>#NUM!</v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8"/>
        <v>#NUM!</v>
      </c>
      <c r="Q142" s="37" t="e">
        <f t="shared" si="9"/>
        <v>#NUM!</v>
      </c>
      <c r="R142" s="38" t="e">
        <f t="shared" si="11"/>
        <v>#NUM!</v>
      </c>
      <c r="S142" s="38" t="e">
        <f t="shared" si="10"/>
        <v>#NUM!</v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8"/>
        <v>#NUM!</v>
      </c>
      <c r="Q143" s="37" t="e">
        <f t="shared" si="9"/>
        <v>#NUM!</v>
      </c>
      <c r="R143" s="38" t="e">
        <f t="shared" si="11"/>
        <v>#NUM!</v>
      </c>
      <c r="S143" s="38" t="e">
        <f t="shared" si="10"/>
        <v>#NUM!</v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8"/>
        <v>#NUM!</v>
      </c>
      <c r="Q144" s="37" t="e">
        <f t="shared" si="9"/>
        <v>#NUM!</v>
      </c>
      <c r="R144" s="38" t="e">
        <f t="shared" si="11"/>
        <v>#NUM!</v>
      </c>
      <c r="S144" s="38" t="e">
        <f t="shared" si="10"/>
        <v>#NUM!</v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8"/>
        <v>#NUM!</v>
      </c>
      <c r="Q145" s="37" t="e">
        <f t="shared" si="9"/>
        <v>#NUM!</v>
      </c>
      <c r="R145" s="38" t="e">
        <f t="shared" si="11"/>
        <v>#NUM!</v>
      </c>
      <c r="S145" s="38" t="e">
        <f t="shared" si="10"/>
        <v>#NUM!</v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8"/>
        <v>#NUM!</v>
      </c>
      <c r="Q146" s="37" t="e">
        <f t="shared" si="9"/>
        <v>#NUM!</v>
      </c>
      <c r="R146" s="38" t="e">
        <f t="shared" si="11"/>
        <v>#NUM!</v>
      </c>
      <c r="S146" s="38" t="e">
        <f t="shared" si="10"/>
        <v>#NUM!</v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8"/>
        <v>#NUM!</v>
      </c>
      <c r="Q147" s="37" t="e">
        <f t="shared" si="9"/>
        <v>#NUM!</v>
      </c>
      <c r="R147" s="38" t="e">
        <f t="shared" si="11"/>
        <v>#NUM!</v>
      </c>
      <c r="S147" s="38" t="e">
        <f t="shared" si="10"/>
        <v>#NUM!</v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8"/>
        <v>#NUM!</v>
      </c>
      <c r="Q148" s="37" t="e">
        <f t="shared" si="9"/>
        <v>#NUM!</v>
      </c>
      <c r="R148" s="38" t="e">
        <f t="shared" si="11"/>
        <v>#NUM!</v>
      </c>
      <c r="S148" s="38" t="e">
        <f t="shared" si="10"/>
        <v>#NUM!</v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8"/>
        <v>#NUM!</v>
      </c>
      <c r="Q149" s="37" t="e">
        <f t="shared" si="9"/>
        <v>#NUM!</v>
      </c>
      <c r="R149" s="38" t="e">
        <f t="shared" si="11"/>
        <v>#NUM!</v>
      </c>
      <c r="S149" s="38" t="e">
        <f t="shared" si="10"/>
        <v>#NUM!</v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8"/>
        <v>#NUM!</v>
      </c>
      <c r="Q150" s="37" t="e">
        <f t="shared" si="9"/>
        <v>#NUM!</v>
      </c>
      <c r="R150" s="38" t="e">
        <f t="shared" si="11"/>
        <v>#NUM!</v>
      </c>
      <c r="S150" s="38" t="e">
        <f t="shared" si="10"/>
        <v>#NUM!</v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8"/>
        <v>#NUM!</v>
      </c>
      <c r="Q151" s="37" t="e">
        <f t="shared" si="9"/>
        <v>#NUM!</v>
      </c>
      <c r="R151" s="38" t="e">
        <f t="shared" si="11"/>
        <v>#NUM!</v>
      </c>
      <c r="S151" s="38" t="e">
        <f t="shared" si="10"/>
        <v>#NUM!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8"/>
        <v>#NUM!</v>
      </c>
      <c r="Q152" s="37" t="e">
        <f t="shared" si="9"/>
        <v>#NUM!</v>
      </c>
      <c r="R152" s="38" t="e">
        <f t="shared" si="11"/>
        <v>#NUM!</v>
      </c>
      <c r="S152" s="38" t="e">
        <f t="shared" si="10"/>
        <v>#NUM!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8"/>
        <v>#NUM!</v>
      </c>
      <c r="Q153" s="37" t="e">
        <f t="shared" si="9"/>
        <v>#NUM!</v>
      </c>
      <c r="R153" s="38" t="e">
        <f t="shared" si="11"/>
        <v>#NUM!</v>
      </c>
      <c r="S153" s="38" t="e">
        <f t="shared" si="10"/>
        <v>#NUM!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8"/>
        <v>#NUM!</v>
      </c>
      <c r="Q154" s="37" t="e">
        <f t="shared" si="9"/>
        <v>#NUM!</v>
      </c>
      <c r="R154" s="38" t="e">
        <f t="shared" si="11"/>
        <v>#NUM!</v>
      </c>
      <c r="S154" s="38" t="e">
        <f t="shared" si="10"/>
        <v>#NUM!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8"/>
        <v>#NUM!</v>
      </c>
      <c r="Q155" s="37" t="e">
        <f t="shared" si="9"/>
        <v>#NUM!</v>
      </c>
      <c r="R155" s="38" t="e">
        <f t="shared" si="11"/>
        <v>#NUM!</v>
      </c>
      <c r="S155" s="38" t="e">
        <f t="shared" si="10"/>
        <v>#NUM!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8"/>
        <v>#NUM!</v>
      </c>
      <c r="Q156" s="37" t="e">
        <f t="shared" si="9"/>
        <v>#NUM!</v>
      </c>
      <c r="R156" s="38" t="e">
        <f t="shared" si="11"/>
        <v>#NUM!</v>
      </c>
      <c r="S156" s="38" t="e">
        <f t="shared" si="10"/>
        <v>#NUM!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8"/>
        <v>#NUM!</v>
      </c>
      <c r="Q157" s="37" t="e">
        <f t="shared" si="9"/>
        <v>#NUM!</v>
      </c>
      <c r="R157" s="38" t="e">
        <f t="shared" si="11"/>
        <v>#NUM!</v>
      </c>
      <c r="S157" s="38" t="e">
        <f t="shared" si="10"/>
        <v>#NUM!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8"/>
        <v>#NUM!</v>
      </c>
      <c r="Q158" s="37" t="e">
        <f t="shared" si="9"/>
        <v>#NUM!</v>
      </c>
      <c r="R158" s="38" t="e">
        <f t="shared" si="11"/>
        <v>#NUM!</v>
      </c>
      <c r="S158" s="38" t="e">
        <f t="shared" si="10"/>
        <v>#NUM!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8"/>
        <v>#NUM!</v>
      </c>
      <c r="Q159" s="37" t="e">
        <f t="shared" si="9"/>
        <v>#NUM!</v>
      </c>
      <c r="R159" s="38" t="e">
        <f t="shared" si="11"/>
        <v>#NUM!</v>
      </c>
      <c r="S159" s="38" t="e">
        <f t="shared" si="10"/>
        <v>#NUM!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8"/>
        <v>#NUM!</v>
      </c>
      <c r="Q160" s="37" t="e">
        <f t="shared" si="9"/>
        <v>#NUM!</v>
      </c>
      <c r="R160" s="38" t="e">
        <f t="shared" si="11"/>
        <v>#NUM!</v>
      </c>
      <c r="S160" s="38" t="e">
        <f t="shared" si="10"/>
        <v>#NUM!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8"/>
        <v>#NUM!</v>
      </c>
      <c r="Q161" s="37" t="e">
        <f t="shared" si="9"/>
        <v>#NUM!</v>
      </c>
      <c r="R161" s="38" t="e">
        <f t="shared" si="11"/>
        <v>#NUM!</v>
      </c>
      <c r="S161" s="38" t="e">
        <f t="shared" si="10"/>
        <v>#NUM!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8"/>
        <v>#NUM!</v>
      </c>
      <c r="Q162" s="37" t="e">
        <f t="shared" si="9"/>
        <v>#NUM!</v>
      </c>
      <c r="R162" s="38" t="e">
        <f t="shared" si="11"/>
        <v>#NUM!</v>
      </c>
      <c r="S162" s="38" t="e">
        <f t="shared" si="10"/>
        <v>#NUM!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8"/>
        <v>#NUM!</v>
      </c>
      <c r="Q163" s="37" t="e">
        <f t="shared" si="9"/>
        <v>#NUM!</v>
      </c>
      <c r="R163" s="38" t="e">
        <f t="shared" si="11"/>
        <v>#NUM!</v>
      </c>
      <c r="S163" s="38" t="e">
        <f t="shared" si="10"/>
        <v>#NUM!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8"/>
        <v>#NUM!</v>
      </c>
      <c r="Q164" s="37" t="e">
        <f t="shared" si="9"/>
        <v>#NUM!</v>
      </c>
      <c r="R164" s="38" t="e">
        <f t="shared" si="11"/>
        <v>#NUM!</v>
      </c>
      <c r="S164" s="38" t="e">
        <f t="shared" si="10"/>
        <v>#NUM!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8"/>
        <v>#NUM!</v>
      </c>
      <c r="Q165" s="37" t="e">
        <f t="shared" si="9"/>
        <v>#NUM!</v>
      </c>
      <c r="R165" s="38" t="e">
        <f t="shared" si="11"/>
        <v>#NUM!</v>
      </c>
      <c r="S165" s="38" t="e">
        <f t="shared" si="10"/>
        <v>#NUM!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8"/>
        <v>#NUM!</v>
      </c>
      <c r="Q166" s="37" t="e">
        <f t="shared" si="9"/>
        <v>#NUM!</v>
      </c>
      <c r="R166" s="38" t="e">
        <f t="shared" si="11"/>
        <v>#NUM!</v>
      </c>
      <c r="S166" s="38" t="e">
        <f t="shared" si="10"/>
        <v>#NUM!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8"/>
        <v>#NUM!</v>
      </c>
      <c r="Q167" s="37" t="e">
        <f t="shared" si="9"/>
        <v>#NUM!</v>
      </c>
      <c r="R167" s="38" t="e">
        <f t="shared" si="11"/>
        <v>#NUM!</v>
      </c>
      <c r="S167" s="38" t="e">
        <f t="shared" si="10"/>
        <v>#NUM!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8"/>
        <v>#NUM!</v>
      </c>
      <c r="Q168" s="37" t="e">
        <f t="shared" si="9"/>
        <v>#NUM!</v>
      </c>
      <c r="R168" s="38" t="e">
        <f t="shared" si="11"/>
        <v>#NUM!</v>
      </c>
      <c r="S168" s="38" t="e">
        <f t="shared" si="10"/>
        <v>#NUM!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8"/>
        <v>#NUM!</v>
      </c>
      <c r="Q169" s="37" t="e">
        <f t="shared" si="9"/>
        <v>#NUM!</v>
      </c>
      <c r="R169" s="38" t="e">
        <f t="shared" si="11"/>
        <v>#NUM!</v>
      </c>
      <c r="S169" s="38" t="e">
        <f t="shared" si="10"/>
        <v>#NUM!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8"/>
        <v>#NUM!</v>
      </c>
      <c r="Q170" s="37" t="e">
        <f t="shared" si="9"/>
        <v>#NUM!</v>
      </c>
      <c r="R170" s="38" t="e">
        <f t="shared" si="11"/>
        <v>#NUM!</v>
      </c>
      <c r="S170" s="38" t="e">
        <f t="shared" si="10"/>
        <v>#NUM!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8"/>
        <v>#NUM!</v>
      </c>
      <c r="Q171" s="37" t="e">
        <f t="shared" si="9"/>
        <v>#NUM!</v>
      </c>
      <c r="R171" s="38" t="e">
        <f t="shared" si="11"/>
        <v>#NUM!</v>
      </c>
      <c r="S171" s="38" t="e">
        <f t="shared" si="10"/>
        <v>#NUM!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8"/>
        <v>#NUM!</v>
      </c>
      <c r="Q172" s="37" t="e">
        <f t="shared" si="9"/>
        <v>#NUM!</v>
      </c>
      <c r="R172" s="38" t="e">
        <f t="shared" si="11"/>
        <v>#NUM!</v>
      </c>
      <c r="S172" s="38" t="e">
        <f t="shared" si="10"/>
        <v>#NUM!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ref="P173:P207" si="12">P172+$P$6</f>
        <v>#NUM!</v>
      </c>
      <c r="Q173" s="37" t="e">
        <f t="shared" si="9"/>
        <v>#NUM!</v>
      </c>
      <c r="R173" s="38" t="e">
        <f t="shared" si="11"/>
        <v>#NUM!</v>
      </c>
      <c r="S173" s="38" t="e">
        <f t="shared" si="10"/>
        <v>#NUM!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2"/>
        <v>#NUM!</v>
      </c>
      <c r="Q174" s="37" t="e">
        <f t="shared" si="9"/>
        <v>#NUM!</v>
      </c>
      <c r="R174" s="38" t="e">
        <f t="shared" si="11"/>
        <v>#NUM!</v>
      </c>
      <c r="S174" s="38" t="e">
        <f t="shared" si="10"/>
        <v>#NUM!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2"/>
        <v>#NUM!</v>
      </c>
      <c r="Q175" s="37" t="e">
        <f t="shared" si="9"/>
        <v>#NUM!</v>
      </c>
      <c r="R175" s="38" t="e">
        <f t="shared" si="11"/>
        <v>#NUM!</v>
      </c>
      <c r="S175" s="38" t="e">
        <f t="shared" si="10"/>
        <v>#NUM!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2"/>
        <v>#NUM!</v>
      </c>
      <c r="Q176" s="37" t="e">
        <f t="shared" si="9"/>
        <v>#NUM!</v>
      </c>
      <c r="R176" s="38" t="e">
        <f t="shared" si="11"/>
        <v>#NUM!</v>
      </c>
      <c r="S176" s="38" t="e">
        <f t="shared" si="10"/>
        <v>#NUM!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2"/>
        <v>#NUM!</v>
      </c>
      <c r="Q177" s="37" t="e">
        <f t="shared" si="9"/>
        <v>#NUM!</v>
      </c>
      <c r="R177" s="38" t="e">
        <f t="shared" si="11"/>
        <v>#NUM!</v>
      </c>
      <c r="S177" s="38" t="e">
        <f t="shared" si="10"/>
        <v>#NUM!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2"/>
        <v>#NUM!</v>
      </c>
      <c r="Q178" s="37" t="e">
        <f t="shared" si="9"/>
        <v>#NUM!</v>
      </c>
      <c r="R178" s="38" t="e">
        <f t="shared" si="11"/>
        <v>#NUM!</v>
      </c>
      <c r="S178" s="38" t="e">
        <f t="shared" si="10"/>
        <v>#NUM!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2"/>
        <v>#NUM!</v>
      </c>
      <c r="Q179" s="37" t="e">
        <f t="shared" si="9"/>
        <v>#NUM!</v>
      </c>
      <c r="R179" s="38" t="e">
        <f t="shared" si="11"/>
        <v>#NUM!</v>
      </c>
      <c r="S179" s="38" t="e">
        <f t="shared" si="10"/>
        <v>#NUM!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2"/>
        <v>#NUM!</v>
      </c>
      <c r="Q180" s="37" t="e">
        <f t="shared" si="9"/>
        <v>#NUM!</v>
      </c>
      <c r="R180" s="38" t="e">
        <f t="shared" si="11"/>
        <v>#NUM!</v>
      </c>
      <c r="S180" s="38" t="e">
        <f t="shared" si="10"/>
        <v>#NUM!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2"/>
        <v>#NUM!</v>
      </c>
      <c r="Q181" s="37" t="e">
        <f t="shared" si="9"/>
        <v>#NUM!</v>
      </c>
      <c r="R181" s="38" t="e">
        <f t="shared" si="11"/>
        <v>#NUM!</v>
      </c>
      <c r="S181" s="38" t="e">
        <f t="shared" si="10"/>
        <v>#NUM!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2"/>
        <v>#NUM!</v>
      </c>
      <c r="Q182" s="37" t="e">
        <f t="shared" si="9"/>
        <v>#NUM!</v>
      </c>
      <c r="R182" s="38" t="e">
        <f t="shared" si="11"/>
        <v>#NUM!</v>
      </c>
      <c r="S182" s="38" t="e">
        <f t="shared" si="10"/>
        <v>#NUM!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2"/>
        <v>#NUM!</v>
      </c>
      <c r="Q183" s="37" t="e">
        <f t="shared" si="9"/>
        <v>#NUM!</v>
      </c>
      <c r="R183" s="38" t="e">
        <f t="shared" si="11"/>
        <v>#NUM!</v>
      </c>
      <c r="S183" s="38" t="e">
        <f t="shared" si="10"/>
        <v>#NUM!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2"/>
        <v>#NUM!</v>
      </c>
      <c r="Q184" s="37" t="e">
        <f t="shared" si="9"/>
        <v>#NUM!</v>
      </c>
      <c r="R184" s="38" t="e">
        <f t="shared" si="11"/>
        <v>#NUM!</v>
      </c>
      <c r="S184" s="38" t="e">
        <f t="shared" si="10"/>
        <v>#NUM!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2"/>
        <v>#NUM!</v>
      </c>
      <c r="Q185" s="37" t="e">
        <f t="shared" si="9"/>
        <v>#NUM!</v>
      </c>
      <c r="R185" s="38" t="e">
        <f t="shared" si="11"/>
        <v>#NUM!</v>
      </c>
      <c r="S185" s="38" t="e">
        <f t="shared" si="10"/>
        <v>#NUM!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2"/>
        <v>#NUM!</v>
      </c>
      <c r="Q186" s="37" t="e">
        <f t="shared" si="9"/>
        <v>#NUM!</v>
      </c>
      <c r="R186" s="38" t="e">
        <f t="shared" si="11"/>
        <v>#NUM!</v>
      </c>
      <c r="S186" s="38" t="e">
        <f t="shared" si="10"/>
        <v>#NUM!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2"/>
        <v>#NUM!</v>
      </c>
      <c r="Q187" s="37" t="e">
        <f t="shared" si="9"/>
        <v>#NUM!</v>
      </c>
      <c r="R187" s="38" t="e">
        <f t="shared" si="11"/>
        <v>#NUM!</v>
      </c>
      <c r="S187" s="38" t="e">
        <f t="shared" si="10"/>
        <v>#NUM!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2"/>
        <v>#NUM!</v>
      </c>
      <c r="Q188" s="37" t="e">
        <f t="shared" si="9"/>
        <v>#NUM!</v>
      </c>
      <c r="R188" s="38" t="e">
        <f t="shared" si="11"/>
        <v>#NUM!</v>
      </c>
      <c r="S188" s="38" t="e">
        <f t="shared" si="10"/>
        <v>#NUM!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2"/>
        <v>#NUM!</v>
      </c>
      <c r="Q189" s="37" t="e">
        <f t="shared" si="9"/>
        <v>#NUM!</v>
      </c>
      <c r="R189" s="38" t="e">
        <f t="shared" si="11"/>
        <v>#NUM!</v>
      </c>
      <c r="S189" s="38" t="e">
        <f t="shared" si="10"/>
        <v>#NUM!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2"/>
        <v>#NUM!</v>
      </c>
      <c r="Q190" s="37" t="e">
        <f t="shared" si="9"/>
        <v>#NUM!</v>
      </c>
      <c r="R190" s="38" t="e">
        <f t="shared" si="11"/>
        <v>#NUM!</v>
      </c>
      <c r="S190" s="38" t="e">
        <f t="shared" si="10"/>
        <v>#NUM!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2"/>
        <v>#NUM!</v>
      </c>
      <c r="Q191" s="37" t="e">
        <f t="shared" si="9"/>
        <v>#NUM!</v>
      </c>
      <c r="R191" s="38" t="e">
        <f t="shared" si="11"/>
        <v>#NUM!</v>
      </c>
      <c r="S191" s="38" t="e">
        <f t="shared" si="10"/>
        <v>#NUM!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2"/>
        <v>#NUM!</v>
      </c>
      <c r="Q192" s="37" t="e">
        <f t="shared" si="9"/>
        <v>#NUM!</v>
      </c>
      <c r="R192" s="38" t="e">
        <f t="shared" si="11"/>
        <v>#NUM!</v>
      </c>
      <c r="S192" s="38" t="e">
        <f t="shared" si="10"/>
        <v>#NUM!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2"/>
        <v>#NUM!</v>
      </c>
      <c r="Q193" s="37" t="e">
        <f t="shared" si="9"/>
        <v>#NUM!</v>
      </c>
      <c r="R193" s="38" t="e">
        <f t="shared" si="11"/>
        <v>#NUM!</v>
      </c>
      <c r="S193" s="38" t="e">
        <f t="shared" si="10"/>
        <v>#NUM!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2"/>
        <v>#NUM!</v>
      </c>
      <c r="Q194" s="37" t="e">
        <f t="shared" si="9"/>
        <v>#NUM!</v>
      </c>
      <c r="R194" s="38" t="e">
        <f t="shared" si="11"/>
        <v>#NUM!</v>
      </c>
      <c r="S194" s="38" t="e">
        <f t="shared" si="10"/>
        <v>#NUM!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2"/>
        <v>#NUM!</v>
      </c>
      <c r="Q195" s="37" t="e">
        <f t="shared" si="9"/>
        <v>#NUM!</v>
      </c>
      <c r="R195" s="38" t="e">
        <f t="shared" si="11"/>
        <v>#NUM!</v>
      </c>
      <c r="S195" s="38" t="e">
        <f t="shared" si="10"/>
        <v>#NUM!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2"/>
        <v>#NUM!</v>
      </c>
      <c r="Q196" s="37" t="e">
        <f t="shared" si="9"/>
        <v>#NUM!</v>
      </c>
      <c r="R196" s="38" t="e">
        <f t="shared" si="11"/>
        <v>#NUM!</v>
      </c>
      <c r="S196" s="38" t="e">
        <f t="shared" si="10"/>
        <v>#NUM!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2"/>
        <v>#NUM!</v>
      </c>
      <c r="Q197" s="37" t="e">
        <f t="shared" si="9"/>
        <v>#NUM!</v>
      </c>
      <c r="R197" s="38" t="e">
        <f t="shared" si="11"/>
        <v>#NUM!</v>
      </c>
      <c r="S197" s="38" t="e">
        <f t="shared" si="10"/>
        <v>#NUM!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2"/>
        <v>#NUM!</v>
      </c>
      <c r="Q198" s="37" t="e">
        <f t="shared" si="9"/>
        <v>#NUM!</v>
      </c>
      <c r="R198" s="38" t="e">
        <f t="shared" si="11"/>
        <v>#NUM!</v>
      </c>
      <c r="S198" s="38" t="e">
        <f t="shared" si="10"/>
        <v>#NUM!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2"/>
        <v>#NUM!</v>
      </c>
      <c r="Q199" s="37" t="e">
        <f t="shared" ref="Q199:Q207" si="13">((EXP(GAMMALN(($C$6+1)/2)))/(EXP(GAMMALN($C$6/2))))*(1/SQRT($C$6*PI()))*(1+(P199^2)/$C$6)^(-($C$6+1)/2)</f>
        <v>#NUM!</v>
      </c>
      <c r="R199" s="38" t="e">
        <f t="shared" si="11"/>
        <v>#NUM!</v>
      </c>
      <c r="S199" s="38" t="e">
        <f t="shared" ref="S199:S207" si="14">IF(R199,Q199,"")</f>
        <v>#NUM!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2"/>
        <v>#NUM!</v>
      </c>
      <c r="Q200" s="37" t="e">
        <f t="shared" si="13"/>
        <v>#NUM!</v>
      </c>
      <c r="R200" s="38" t="e">
        <f t="shared" ref="R200:R207" si="15">IF($R$4&gt;$R$3,IF(AND(P200&lt;$R$4,P200&gt;$R$3),TRUE,FALSE),IF(OR(P200&lt;$R$4,P200&gt;$R$3),TRUE,FALSE))</f>
        <v>#NUM!</v>
      </c>
      <c r="S200" s="38" t="e">
        <f t="shared" si="14"/>
        <v>#NUM!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si="12"/>
        <v>#NUM!</v>
      </c>
      <c r="Q201" s="37" t="e">
        <f t="shared" si="13"/>
        <v>#NUM!</v>
      </c>
      <c r="R201" s="38" t="e">
        <f t="shared" si="15"/>
        <v>#NUM!</v>
      </c>
      <c r="S201" s="38" t="e">
        <f t="shared" si="14"/>
        <v>#NUM!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2"/>
        <v>#NUM!</v>
      </c>
      <c r="Q202" s="37" t="e">
        <f t="shared" si="13"/>
        <v>#NUM!</v>
      </c>
      <c r="R202" s="38" t="e">
        <f t="shared" si="15"/>
        <v>#NUM!</v>
      </c>
      <c r="S202" s="38" t="e">
        <f t="shared" si="14"/>
        <v>#NUM!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2"/>
        <v>#NUM!</v>
      </c>
      <c r="Q203" s="37" t="e">
        <f t="shared" si="13"/>
        <v>#NUM!</v>
      </c>
      <c r="R203" s="38" t="e">
        <f t="shared" si="15"/>
        <v>#NUM!</v>
      </c>
      <c r="S203" s="38" t="e">
        <f t="shared" si="14"/>
        <v>#NUM!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2"/>
        <v>#NUM!</v>
      </c>
      <c r="Q204" s="37" t="e">
        <f t="shared" si="13"/>
        <v>#NUM!</v>
      </c>
      <c r="R204" s="38" t="e">
        <f t="shared" si="15"/>
        <v>#NUM!</v>
      </c>
      <c r="S204" s="38" t="e">
        <f t="shared" si="14"/>
        <v>#NUM!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2"/>
        <v>#NUM!</v>
      </c>
      <c r="Q205" s="37" t="e">
        <f t="shared" si="13"/>
        <v>#NUM!</v>
      </c>
      <c r="R205" s="38" t="e">
        <f t="shared" si="15"/>
        <v>#NUM!</v>
      </c>
      <c r="S205" s="38" t="e">
        <f t="shared" si="14"/>
        <v>#NUM!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2"/>
        <v>#NUM!</v>
      </c>
      <c r="Q206" s="37" t="e">
        <f t="shared" si="13"/>
        <v>#NUM!</v>
      </c>
      <c r="R206" s="38" t="e">
        <f t="shared" si="15"/>
        <v>#NUM!</v>
      </c>
      <c r="S206" s="38" t="e">
        <f t="shared" si="14"/>
        <v>#NUM!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2"/>
        <v>#NUM!</v>
      </c>
      <c r="Q207" s="37" t="e">
        <f t="shared" si="13"/>
        <v>#NUM!</v>
      </c>
      <c r="R207" s="38" t="e">
        <f t="shared" si="15"/>
        <v>#NUM!</v>
      </c>
      <c r="S207" s="38" t="e">
        <f t="shared" si="14"/>
        <v>#NUM!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8" sqref="D18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1" t="s">
        <v>35</v>
      </c>
      <c r="C2" s="82"/>
      <c r="D2" s="82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 t="e">
        <f>IF(COUNTBLANK($C$12:$C$13)=2,IF(COUNTBLANK($D$18:$D$19)=2,$P$4*10,IF(COUNTBLANK($C$18),$P$3,$C$18)),IF(COUNTBLANK($C$12),$P$3,$C$12))</f>
        <v>#NUM!</v>
      </c>
      <c r="T3" s="18" t="e">
        <f>IF(S3="","",1-FDIST(S3,$C$6,$C$7))</f>
        <v>#NUM!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 t="e">
        <f>FINV(0.01,C6,C7)+0.1</f>
        <v>#NUM!</v>
      </c>
      <c r="Q4" s="13"/>
      <c r="R4" s="13"/>
      <c r="S4" s="13">
        <f>IF(COUNTBLANK($C$12:$C$13)=2,IF(COUNTBLANK($D$18:$D$19)=2,$P$3,IF(COUNTBLANK($C$19),$P$4*10,$C$19)),IF(COUNTBLANK($C$13),$P$4*10,$C$13))</f>
        <v>0</v>
      </c>
      <c r="T4" s="18" t="e">
        <f>IF(S4="","",1-FDIST(S4,$C$6,$C$7))</f>
        <v>#NUM!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31</v>
      </c>
      <c r="C6" s="29"/>
      <c r="E6" s="30"/>
      <c r="F6" s="30"/>
      <c r="J6" s="10"/>
      <c r="K6" s="10"/>
      <c r="L6" s="10"/>
      <c r="M6" s="10"/>
      <c r="N6" s="10"/>
      <c r="O6" s="10"/>
      <c r="P6" s="17" t="e">
        <f>ROUND((P4-P3)/200,2)</f>
        <v>#NUM!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32</v>
      </c>
      <c r="C7" s="29"/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 t="e">
        <f t="shared" ref="Q7:Q70" si="0">1-FDIST(P7,$C$6,$C$7)</f>
        <v>#NUM!</v>
      </c>
      <c r="R7" s="37" t="e">
        <f>IF(C6=1,NA(),IF(C6=2,1,(Q7-P7)/2/$P$6))</f>
        <v>#NUM!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 t="e">
        <f>P7+$P$6</f>
        <v>#NUM!</v>
      </c>
      <c r="Q8" s="37" t="e">
        <f t="shared" si="0"/>
        <v>#NUM!</v>
      </c>
      <c r="R8" s="37" t="e">
        <f>(Q9-Q7)/2/$P$6</f>
        <v>#NUM!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29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 t="e">
        <f t="shared" ref="P9:P72" si="3">P8+$P$6</f>
        <v>#NUM!</v>
      </c>
      <c r="Q9" s="37" t="e">
        <f t="shared" si="0"/>
        <v>#NUM!</v>
      </c>
      <c r="R9" s="37" t="e">
        <f t="shared" ref="R9:R72" si="4">(Q10-Q8)/2/$P$6</f>
        <v>#NUM!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 t="e">
        <f t="shared" si="3"/>
        <v>#NUM!</v>
      </c>
      <c r="Q10" s="37" t="e">
        <f t="shared" si="0"/>
        <v>#NUM!</v>
      </c>
      <c r="R10" s="37" t="e">
        <f t="shared" si="4"/>
        <v>#NUM!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 t="e">
        <f t="shared" si="3"/>
        <v>#NUM!</v>
      </c>
      <c r="Q11" s="37" t="e">
        <f t="shared" si="0"/>
        <v>#NUM!</v>
      </c>
      <c r="R11" s="37" t="e">
        <f t="shared" si="4"/>
        <v>#NUM!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33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 t="e">
        <f t="shared" si="3"/>
        <v>#NUM!</v>
      </c>
      <c r="Q12" s="37" t="e">
        <f t="shared" si="0"/>
        <v>#NUM!</v>
      </c>
      <c r="R12" s="37" t="e">
        <f t="shared" si="4"/>
        <v>#NUM!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34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 t="e">
        <f t="shared" si="3"/>
        <v>#NUM!</v>
      </c>
      <c r="Q13" s="37" t="e">
        <f t="shared" si="0"/>
        <v>#NUM!</v>
      </c>
      <c r="R13" s="37" t="e">
        <f t="shared" si="4"/>
        <v>#NUM!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 t="e">
        <f t="shared" si="3"/>
        <v>#NUM!</v>
      </c>
      <c r="Q14" s="37" t="e">
        <f t="shared" si="0"/>
        <v>#NUM!</v>
      </c>
      <c r="R14" s="37" t="e">
        <f t="shared" si="4"/>
        <v>#NUM!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30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 t="e">
        <f t="shared" si="3"/>
        <v>#NUM!</v>
      </c>
      <c r="Q15" s="37" t="e">
        <f t="shared" si="0"/>
        <v>#NUM!</v>
      </c>
      <c r="R15" s="37" t="e">
        <f t="shared" si="4"/>
        <v>#NUM!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 t="e">
        <f t="shared" si="3"/>
        <v>#NUM!</v>
      </c>
      <c r="Q16" s="37" t="e">
        <f t="shared" si="0"/>
        <v>#NUM!</v>
      </c>
      <c r="R16" s="37" t="e">
        <f t="shared" si="4"/>
        <v>#NUM!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 t="e">
        <f t="shared" si="3"/>
        <v>#NUM!</v>
      </c>
      <c r="Q17" s="37" t="e">
        <f t="shared" si="0"/>
        <v>#NUM!</v>
      </c>
      <c r="R17" s="37" t="e">
        <f t="shared" si="4"/>
        <v>#NUM!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33</v>
      </c>
      <c r="C18" s="11" t="str">
        <f>IF(D18="","",FINV(1-D18,$C$6,$C$7))</f>
        <v/>
      </c>
      <c r="D18" s="41"/>
      <c r="G18" s="10"/>
      <c r="H18" s="10"/>
      <c r="K18" s="46"/>
      <c r="L18" s="45"/>
      <c r="M18" s="45"/>
      <c r="N18" s="45"/>
      <c r="O18" s="45"/>
      <c r="P18" s="14" t="e">
        <f t="shared" si="3"/>
        <v>#NUM!</v>
      </c>
      <c r="Q18" s="37" t="e">
        <f t="shared" si="0"/>
        <v>#NUM!</v>
      </c>
      <c r="R18" s="37" t="e">
        <f t="shared" si="4"/>
        <v>#NUM!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34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 t="e">
        <f t="shared" si="3"/>
        <v>#NUM!</v>
      </c>
      <c r="Q19" s="37" t="e">
        <f t="shared" si="0"/>
        <v>#NUM!</v>
      </c>
      <c r="R19" s="37" t="e">
        <f t="shared" si="4"/>
        <v>#NUM!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 t="e">
        <f>IF(S3&lt;S4,T4-T3,T4+(1-T3))</f>
        <v>#NUM!</v>
      </c>
      <c r="M20" s="10"/>
      <c r="N20" s="10"/>
      <c r="O20" s="10"/>
      <c r="P20" s="14" t="e">
        <f t="shared" si="3"/>
        <v>#NUM!</v>
      </c>
      <c r="Q20" s="37" t="e">
        <f t="shared" si="0"/>
        <v>#NUM!</v>
      </c>
      <c r="R20" s="37" t="e">
        <f t="shared" si="4"/>
        <v>#NUM!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 t="e">
        <f t="shared" si="3"/>
        <v>#NUM!</v>
      </c>
      <c r="Q21" s="37" t="e">
        <f t="shared" si="0"/>
        <v>#NUM!</v>
      </c>
      <c r="R21" s="37" t="e">
        <f t="shared" si="4"/>
        <v>#NUM!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 t="e">
        <f t="shared" si="3"/>
        <v>#NUM!</v>
      </c>
      <c r="Q22" s="37" t="e">
        <f t="shared" si="0"/>
        <v>#NUM!</v>
      </c>
      <c r="R22" s="37" t="e">
        <f t="shared" si="4"/>
        <v>#NUM!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 t="e">
        <f t="shared" si="3"/>
        <v>#NUM!</v>
      </c>
      <c r="Q23" s="37" t="e">
        <f t="shared" si="0"/>
        <v>#NUM!</v>
      </c>
      <c r="R23" s="37" t="e">
        <f t="shared" si="4"/>
        <v>#NUM!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 t="e">
        <f t="shared" si="3"/>
        <v>#NUM!</v>
      </c>
      <c r="Q24" s="37" t="e">
        <f t="shared" si="0"/>
        <v>#NUM!</v>
      </c>
      <c r="R24" s="37" t="e">
        <f t="shared" si="4"/>
        <v>#NUM!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 t="e">
        <f t="shared" si="3"/>
        <v>#NUM!</v>
      </c>
      <c r="Q25" s="37" t="e">
        <f t="shared" si="0"/>
        <v>#NUM!</v>
      </c>
      <c r="R25" s="37" t="e">
        <f t="shared" si="4"/>
        <v>#NUM!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 t="e">
        <f t="shared" si="3"/>
        <v>#NUM!</v>
      </c>
      <c r="Q26" s="37" t="e">
        <f t="shared" si="0"/>
        <v>#NUM!</v>
      </c>
      <c r="R26" s="37" t="e">
        <f t="shared" si="4"/>
        <v>#NUM!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 t="e">
        <f t="shared" si="3"/>
        <v>#NUM!</v>
      </c>
      <c r="Q27" s="37" t="e">
        <f t="shared" si="0"/>
        <v>#NUM!</v>
      </c>
      <c r="R27" s="37" t="e">
        <f t="shared" si="4"/>
        <v>#NUM!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 t="e">
        <f t="shared" si="3"/>
        <v>#NUM!</v>
      </c>
      <c r="Q28" s="37" t="e">
        <f t="shared" si="0"/>
        <v>#NUM!</v>
      </c>
      <c r="R28" s="37" t="e">
        <f t="shared" si="4"/>
        <v>#NUM!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 t="e">
        <f t="shared" si="3"/>
        <v>#NUM!</v>
      </c>
      <c r="Q29" s="37" t="e">
        <f t="shared" si="0"/>
        <v>#NUM!</v>
      </c>
      <c r="R29" s="37" t="e">
        <f t="shared" si="4"/>
        <v>#NUM!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 t="e">
        <f t="shared" si="3"/>
        <v>#NUM!</v>
      </c>
      <c r="Q30" s="37" t="e">
        <f t="shared" si="0"/>
        <v>#NUM!</v>
      </c>
      <c r="R30" s="37" t="e">
        <f t="shared" si="4"/>
        <v>#NUM!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 t="e">
        <f t="shared" si="3"/>
        <v>#NUM!</v>
      </c>
      <c r="Q31" s="37" t="e">
        <f t="shared" si="0"/>
        <v>#NUM!</v>
      </c>
      <c r="R31" s="37" t="e">
        <f t="shared" si="4"/>
        <v>#NUM!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 t="e">
        <f t="shared" si="3"/>
        <v>#NUM!</v>
      </c>
      <c r="Q32" s="37" t="e">
        <f t="shared" si="0"/>
        <v>#NUM!</v>
      </c>
      <c r="R32" s="37" t="e">
        <f t="shared" si="4"/>
        <v>#NUM!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 t="e">
        <f t="shared" si="3"/>
        <v>#NUM!</v>
      </c>
      <c r="Q33" s="37" t="e">
        <f t="shared" si="0"/>
        <v>#NUM!</v>
      </c>
      <c r="R33" s="37" t="e">
        <f t="shared" si="4"/>
        <v>#NUM!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 t="e">
        <f t="shared" si="3"/>
        <v>#NUM!</v>
      </c>
      <c r="Q34" s="37" t="e">
        <f t="shared" si="0"/>
        <v>#NUM!</v>
      </c>
      <c r="R34" s="37" t="e">
        <f t="shared" si="4"/>
        <v>#NUM!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 t="e">
        <f t="shared" si="3"/>
        <v>#NUM!</v>
      </c>
      <c r="Q35" s="37" t="e">
        <f t="shared" si="0"/>
        <v>#NUM!</v>
      </c>
      <c r="R35" s="37" t="e">
        <f t="shared" si="4"/>
        <v>#NUM!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 t="e">
        <f t="shared" si="3"/>
        <v>#NUM!</v>
      </c>
      <c r="Q36" s="37" t="e">
        <f t="shared" si="0"/>
        <v>#NUM!</v>
      </c>
      <c r="R36" s="37" t="e">
        <f t="shared" si="4"/>
        <v>#NUM!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 t="e">
        <f t="shared" si="3"/>
        <v>#NUM!</v>
      </c>
      <c r="Q37" s="37" t="e">
        <f t="shared" si="0"/>
        <v>#NUM!</v>
      </c>
      <c r="R37" s="37" t="e">
        <f t="shared" si="4"/>
        <v>#NUM!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 t="e">
        <f t="shared" si="3"/>
        <v>#NUM!</v>
      </c>
      <c r="Q38" s="37" t="e">
        <f t="shared" si="0"/>
        <v>#NUM!</v>
      </c>
      <c r="R38" s="37" t="e">
        <f t="shared" si="4"/>
        <v>#NUM!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 t="e">
        <f t="shared" si="3"/>
        <v>#NUM!</v>
      </c>
      <c r="Q39" s="37" t="e">
        <f t="shared" si="0"/>
        <v>#NUM!</v>
      </c>
      <c r="R39" s="37" t="e">
        <f t="shared" si="4"/>
        <v>#NUM!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 t="e">
        <f t="shared" si="3"/>
        <v>#NUM!</v>
      </c>
      <c r="Q40" s="37" t="e">
        <f t="shared" si="0"/>
        <v>#NUM!</v>
      </c>
      <c r="R40" s="37" t="e">
        <f t="shared" si="4"/>
        <v>#NUM!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 t="e">
        <f t="shared" si="3"/>
        <v>#NUM!</v>
      </c>
      <c r="Q41" s="37" t="e">
        <f t="shared" si="0"/>
        <v>#NUM!</v>
      </c>
      <c r="R41" s="37" t="e">
        <f t="shared" si="4"/>
        <v>#NUM!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 t="e">
        <f t="shared" si="3"/>
        <v>#NUM!</v>
      </c>
      <c r="Q42" s="37" t="e">
        <f t="shared" si="0"/>
        <v>#NUM!</v>
      </c>
      <c r="R42" s="37" t="e">
        <f t="shared" si="4"/>
        <v>#NUM!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 t="e">
        <f t="shared" si="3"/>
        <v>#NUM!</v>
      </c>
      <c r="Q43" s="37" t="e">
        <f t="shared" si="0"/>
        <v>#NUM!</v>
      </c>
      <c r="R43" s="37" t="e">
        <f t="shared" si="4"/>
        <v>#NUM!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 t="e">
        <f t="shared" si="3"/>
        <v>#NUM!</v>
      </c>
      <c r="Q44" s="37" t="e">
        <f t="shared" si="0"/>
        <v>#NUM!</v>
      </c>
      <c r="R44" s="37" t="e">
        <f t="shared" si="4"/>
        <v>#NUM!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 t="e">
        <f t="shared" si="3"/>
        <v>#NUM!</v>
      </c>
      <c r="Q45" s="37" t="e">
        <f t="shared" si="0"/>
        <v>#NUM!</v>
      </c>
      <c r="R45" s="37" t="e">
        <f t="shared" si="4"/>
        <v>#NUM!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 t="e">
        <f t="shared" si="3"/>
        <v>#NUM!</v>
      </c>
      <c r="Q46" s="37" t="e">
        <f t="shared" si="0"/>
        <v>#NUM!</v>
      </c>
      <c r="R46" s="37" t="e">
        <f t="shared" si="4"/>
        <v>#NUM!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 t="e">
        <f t="shared" si="3"/>
        <v>#NUM!</v>
      </c>
      <c r="Q47" s="37" t="e">
        <f t="shared" si="0"/>
        <v>#NUM!</v>
      </c>
      <c r="R47" s="37" t="e">
        <f t="shared" si="4"/>
        <v>#NUM!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 t="e">
        <f t="shared" si="3"/>
        <v>#NUM!</v>
      </c>
      <c r="Q48" s="37" t="e">
        <f t="shared" si="0"/>
        <v>#NUM!</v>
      </c>
      <c r="R48" s="37" t="e">
        <f t="shared" si="4"/>
        <v>#NUM!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 t="e">
        <f t="shared" si="3"/>
        <v>#NUM!</v>
      </c>
      <c r="Q49" s="37" t="e">
        <f t="shared" si="0"/>
        <v>#NUM!</v>
      </c>
      <c r="R49" s="37" t="e">
        <f t="shared" si="4"/>
        <v>#NUM!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 t="e">
        <f t="shared" si="3"/>
        <v>#NUM!</v>
      </c>
      <c r="Q50" s="37" t="e">
        <f t="shared" si="0"/>
        <v>#NUM!</v>
      </c>
      <c r="R50" s="37" t="e">
        <f t="shared" si="4"/>
        <v>#NUM!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 t="e">
        <f t="shared" si="3"/>
        <v>#NUM!</v>
      </c>
      <c r="Q51" s="37" t="e">
        <f t="shared" si="0"/>
        <v>#NUM!</v>
      </c>
      <c r="R51" s="37" t="e">
        <f t="shared" si="4"/>
        <v>#NUM!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 t="e">
        <f t="shared" si="3"/>
        <v>#NUM!</v>
      </c>
      <c r="Q52" s="37" t="e">
        <f t="shared" si="0"/>
        <v>#NUM!</v>
      </c>
      <c r="R52" s="37" t="e">
        <f t="shared" si="4"/>
        <v>#NUM!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 t="e">
        <f t="shared" si="3"/>
        <v>#NUM!</v>
      </c>
      <c r="Q53" s="37" t="e">
        <f t="shared" si="0"/>
        <v>#NUM!</v>
      </c>
      <c r="R53" s="37" t="e">
        <f t="shared" si="4"/>
        <v>#NUM!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 t="e">
        <f t="shared" si="3"/>
        <v>#NUM!</v>
      </c>
      <c r="Q54" s="37" t="e">
        <f t="shared" si="0"/>
        <v>#NUM!</v>
      </c>
      <c r="R54" s="37" t="e">
        <f t="shared" si="4"/>
        <v>#NUM!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 t="e">
        <f t="shared" si="3"/>
        <v>#NUM!</v>
      </c>
      <c r="Q55" s="37" t="e">
        <f t="shared" si="0"/>
        <v>#NUM!</v>
      </c>
      <c r="R55" s="37" t="e">
        <f t="shared" si="4"/>
        <v>#NUM!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 t="e">
        <f t="shared" si="3"/>
        <v>#NUM!</v>
      </c>
      <c r="Q56" s="37" t="e">
        <f t="shared" si="0"/>
        <v>#NUM!</v>
      </c>
      <c r="R56" s="37" t="e">
        <f t="shared" si="4"/>
        <v>#NUM!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 t="e">
        <f t="shared" si="3"/>
        <v>#NUM!</v>
      </c>
      <c r="Q57" s="37" t="e">
        <f t="shared" si="0"/>
        <v>#NUM!</v>
      </c>
      <c r="R57" s="37" t="e">
        <f t="shared" si="4"/>
        <v>#NUM!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 t="e">
        <f t="shared" si="3"/>
        <v>#NUM!</v>
      </c>
      <c r="Q58" s="37" t="e">
        <f t="shared" si="0"/>
        <v>#NUM!</v>
      </c>
      <c r="R58" s="37" t="e">
        <f t="shared" si="4"/>
        <v>#NUM!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 t="e">
        <f t="shared" si="3"/>
        <v>#NUM!</v>
      </c>
      <c r="Q59" s="37" t="e">
        <f t="shared" si="0"/>
        <v>#NUM!</v>
      </c>
      <c r="R59" s="37" t="e">
        <f t="shared" si="4"/>
        <v>#NUM!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 t="e">
        <f t="shared" si="3"/>
        <v>#NUM!</v>
      </c>
      <c r="Q60" s="37" t="e">
        <f t="shared" si="0"/>
        <v>#NUM!</v>
      </c>
      <c r="R60" s="37" t="e">
        <f t="shared" si="4"/>
        <v>#NUM!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 t="e">
        <f t="shared" si="3"/>
        <v>#NUM!</v>
      </c>
      <c r="Q61" s="37" t="e">
        <f t="shared" si="0"/>
        <v>#NUM!</v>
      </c>
      <c r="R61" s="37" t="e">
        <f t="shared" si="4"/>
        <v>#NUM!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 t="e">
        <f t="shared" si="3"/>
        <v>#NUM!</v>
      </c>
      <c r="Q62" s="37" t="e">
        <f t="shared" si="0"/>
        <v>#NUM!</v>
      </c>
      <c r="R62" s="37" t="e">
        <f t="shared" si="4"/>
        <v>#NUM!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 t="e">
        <f t="shared" si="3"/>
        <v>#NUM!</v>
      </c>
      <c r="Q63" s="37" t="e">
        <f t="shared" si="0"/>
        <v>#NUM!</v>
      </c>
      <c r="R63" s="37" t="e">
        <f t="shared" si="4"/>
        <v>#NUM!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 t="e">
        <f t="shared" si="3"/>
        <v>#NUM!</v>
      </c>
      <c r="Q64" s="37" t="e">
        <f t="shared" si="0"/>
        <v>#NUM!</v>
      </c>
      <c r="R64" s="37" t="e">
        <f t="shared" si="4"/>
        <v>#NUM!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 t="e">
        <f t="shared" si="3"/>
        <v>#NUM!</v>
      </c>
      <c r="Q65" s="37" t="e">
        <f t="shared" si="0"/>
        <v>#NUM!</v>
      </c>
      <c r="R65" s="37" t="e">
        <f t="shared" si="4"/>
        <v>#NUM!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 t="e">
        <f t="shared" si="3"/>
        <v>#NUM!</v>
      </c>
      <c r="Q66" s="37" t="e">
        <f t="shared" si="0"/>
        <v>#NUM!</v>
      </c>
      <c r="R66" s="37" t="e">
        <f t="shared" si="4"/>
        <v>#NUM!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 t="e">
        <f t="shared" si="3"/>
        <v>#NUM!</v>
      </c>
      <c r="Q67" s="37" t="e">
        <f t="shared" si="0"/>
        <v>#NUM!</v>
      </c>
      <c r="R67" s="37" t="e">
        <f t="shared" si="4"/>
        <v>#NUM!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 t="e">
        <f t="shared" si="3"/>
        <v>#NUM!</v>
      </c>
      <c r="Q68" s="37" t="e">
        <f t="shared" si="0"/>
        <v>#NUM!</v>
      </c>
      <c r="R68" s="37" t="e">
        <f t="shared" si="4"/>
        <v>#NUM!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 t="e">
        <f t="shared" si="3"/>
        <v>#NUM!</v>
      </c>
      <c r="Q69" s="37" t="e">
        <f t="shared" si="0"/>
        <v>#NUM!</v>
      </c>
      <c r="R69" s="37" t="e">
        <f t="shared" si="4"/>
        <v>#NUM!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 t="e">
        <f t="shared" si="3"/>
        <v>#NUM!</v>
      </c>
      <c r="Q70" s="37" t="e">
        <f t="shared" si="0"/>
        <v>#NUM!</v>
      </c>
      <c r="R70" s="37" t="e">
        <f t="shared" si="4"/>
        <v>#NUM!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 t="e">
        <f t="shared" si="3"/>
        <v>#NUM!</v>
      </c>
      <c r="Q71" s="37" t="e">
        <f t="shared" ref="Q71:Q134" si="5">1-FDIST(P71,$C$6,$C$7)</f>
        <v>#NUM!</v>
      </c>
      <c r="R71" s="37" t="e">
        <f t="shared" si="4"/>
        <v>#NUM!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 t="e">
        <f t="shared" si="3"/>
        <v>#NUM!</v>
      </c>
      <c r="Q72" s="37" t="e">
        <f t="shared" si="5"/>
        <v>#NUM!</v>
      </c>
      <c r="R72" s="37" t="e">
        <f t="shared" si="4"/>
        <v>#NUM!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 t="e">
        <f t="shared" ref="P73:P136" si="8">P72+$P$6</f>
        <v>#NUM!</v>
      </c>
      <c r="Q73" s="37" t="e">
        <f t="shared" si="5"/>
        <v>#NUM!</v>
      </c>
      <c r="R73" s="37" t="e">
        <f t="shared" ref="R73:R136" si="9">(Q74-Q72)/2/$P$6</f>
        <v>#NUM!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 t="e">
        <f t="shared" si="8"/>
        <v>#NUM!</v>
      </c>
      <c r="Q74" s="37" t="e">
        <f t="shared" si="5"/>
        <v>#NUM!</v>
      </c>
      <c r="R74" s="37" t="e">
        <f t="shared" si="9"/>
        <v>#NUM!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 t="e">
        <f t="shared" si="8"/>
        <v>#NUM!</v>
      </c>
      <c r="Q75" s="37" t="e">
        <f t="shared" si="5"/>
        <v>#NUM!</v>
      </c>
      <c r="R75" s="37" t="e">
        <f t="shared" si="9"/>
        <v>#NUM!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 t="e">
        <f t="shared" si="8"/>
        <v>#NUM!</v>
      </c>
      <c r="Q76" s="37" t="e">
        <f t="shared" si="5"/>
        <v>#NUM!</v>
      </c>
      <c r="R76" s="37" t="e">
        <f t="shared" si="9"/>
        <v>#NUM!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 t="e">
        <f t="shared" si="8"/>
        <v>#NUM!</v>
      </c>
      <c r="Q77" s="37" t="e">
        <f t="shared" si="5"/>
        <v>#NUM!</v>
      </c>
      <c r="R77" s="37" t="e">
        <f t="shared" si="9"/>
        <v>#NUM!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 t="e">
        <f t="shared" si="8"/>
        <v>#NUM!</v>
      </c>
      <c r="Q78" s="37" t="e">
        <f t="shared" si="5"/>
        <v>#NUM!</v>
      </c>
      <c r="R78" s="37" t="e">
        <f t="shared" si="9"/>
        <v>#NUM!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 t="e">
        <f t="shared" si="8"/>
        <v>#NUM!</v>
      </c>
      <c r="Q79" s="37" t="e">
        <f t="shared" si="5"/>
        <v>#NUM!</v>
      </c>
      <c r="R79" s="37" t="e">
        <f t="shared" si="9"/>
        <v>#NUM!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 t="e">
        <f t="shared" si="8"/>
        <v>#NUM!</v>
      </c>
      <c r="Q80" s="37" t="e">
        <f t="shared" si="5"/>
        <v>#NUM!</v>
      </c>
      <c r="R80" s="37" t="e">
        <f t="shared" si="9"/>
        <v>#NUM!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 t="e">
        <f t="shared" si="8"/>
        <v>#NUM!</v>
      </c>
      <c r="Q81" s="37" t="e">
        <f t="shared" si="5"/>
        <v>#NUM!</v>
      </c>
      <c r="R81" s="37" t="e">
        <f t="shared" si="9"/>
        <v>#NUM!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 t="e">
        <f t="shared" si="8"/>
        <v>#NUM!</v>
      </c>
      <c r="Q82" s="37" t="e">
        <f t="shared" si="5"/>
        <v>#NUM!</v>
      </c>
      <c r="R82" s="37" t="e">
        <f t="shared" si="9"/>
        <v>#NUM!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 t="e">
        <f t="shared" si="8"/>
        <v>#NUM!</v>
      </c>
      <c r="Q83" s="37" t="e">
        <f t="shared" si="5"/>
        <v>#NUM!</v>
      </c>
      <c r="R83" s="37" t="e">
        <f t="shared" si="9"/>
        <v>#NUM!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 t="e">
        <f t="shared" si="8"/>
        <v>#NUM!</v>
      </c>
      <c r="Q84" s="37" t="e">
        <f t="shared" si="5"/>
        <v>#NUM!</v>
      </c>
      <c r="R84" s="37" t="e">
        <f t="shared" si="9"/>
        <v>#NUM!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 t="e">
        <f t="shared" si="8"/>
        <v>#NUM!</v>
      </c>
      <c r="Q85" s="37" t="e">
        <f t="shared" si="5"/>
        <v>#NUM!</v>
      </c>
      <c r="R85" s="37" t="e">
        <f t="shared" si="9"/>
        <v>#NUM!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 t="e">
        <f t="shared" si="8"/>
        <v>#NUM!</v>
      </c>
      <c r="Q86" s="37" t="e">
        <f t="shared" si="5"/>
        <v>#NUM!</v>
      </c>
      <c r="R86" s="37" t="e">
        <f t="shared" si="9"/>
        <v>#NUM!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 t="e">
        <f t="shared" si="8"/>
        <v>#NUM!</v>
      </c>
      <c r="Q87" s="37" t="e">
        <f t="shared" si="5"/>
        <v>#NUM!</v>
      </c>
      <c r="R87" s="37" t="e">
        <f t="shared" si="9"/>
        <v>#NUM!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 t="e">
        <f t="shared" si="8"/>
        <v>#NUM!</v>
      </c>
      <c r="Q88" s="37" t="e">
        <f t="shared" si="5"/>
        <v>#NUM!</v>
      </c>
      <c r="R88" s="37" t="e">
        <f t="shared" si="9"/>
        <v>#NUM!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 t="e">
        <f t="shared" si="8"/>
        <v>#NUM!</v>
      </c>
      <c r="Q89" s="37" t="e">
        <f t="shared" si="5"/>
        <v>#NUM!</v>
      </c>
      <c r="R89" s="37" t="e">
        <f t="shared" si="9"/>
        <v>#NUM!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 t="e">
        <f t="shared" si="8"/>
        <v>#NUM!</v>
      </c>
      <c r="Q90" s="37" t="e">
        <f t="shared" si="5"/>
        <v>#NUM!</v>
      </c>
      <c r="R90" s="37" t="e">
        <f t="shared" si="9"/>
        <v>#NUM!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 t="e">
        <f t="shared" si="8"/>
        <v>#NUM!</v>
      </c>
      <c r="Q91" s="37" t="e">
        <f t="shared" si="5"/>
        <v>#NUM!</v>
      </c>
      <c r="R91" s="37" t="e">
        <f t="shared" si="9"/>
        <v>#NUM!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 t="e">
        <f t="shared" si="8"/>
        <v>#NUM!</v>
      </c>
      <c r="Q92" s="37" t="e">
        <f t="shared" si="5"/>
        <v>#NUM!</v>
      </c>
      <c r="R92" s="37" t="e">
        <f t="shared" si="9"/>
        <v>#NUM!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 t="e">
        <f t="shared" si="8"/>
        <v>#NUM!</v>
      </c>
      <c r="Q93" s="37" t="e">
        <f t="shared" si="5"/>
        <v>#NUM!</v>
      </c>
      <c r="R93" s="37" t="e">
        <f t="shared" si="9"/>
        <v>#NUM!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 t="e">
        <f t="shared" si="8"/>
        <v>#NUM!</v>
      </c>
      <c r="Q94" s="37" t="e">
        <f t="shared" si="5"/>
        <v>#NUM!</v>
      </c>
      <c r="R94" s="37" t="e">
        <f t="shared" si="9"/>
        <v>#NUM!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 t="e">
        <f t="shared" si="8"/>
        <v>#NUM!</v>
      </c>
      <c r="Q95" s="37" t="e">
        <f t="shared" si="5"/>
        <v>#NUM!</v>
      </c>
      <c r="R95" s="37" t="e">
        <f t="shared" si="9"/>
        <v>#NUM!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 t="e">
        <f t="shared" si="8"/>
        <v>#NUM!</v>
      </c>
      <c r="Q96" s="37" t="e">
        <f t="shared" si="5"/>
        <v>#NUM!</v>
      </c>
      <c r="R96" s="37" t="e">
        <f t="shared" si="9"/>
        <v>#NUM!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 t="e">
        <f t="shared" si="8"/>
        <v>#NUM!</v>
      </c>
      <c r="Q97" s="37" t="e">
        <f t="shared" si="5"/>
        <v>#NUM!</v>
      </c>
      <c r="R97" s="37" t="e">
        <f t="shared" si="9"/>
        <v>#NUM!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 t="e">
        <f t="shared" si="8"/>
        <v>#NUM!</v>
      </c>
      <c r="Q98" s="37" t="e">
        <f t="shared" si="5"/>
        <v>#NUM!</v>
      </c>
      <c r="R98" s="37" t="e">
        <f t="shared" si="9"/>
        <v>#NUM!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 t="e">
        <f t="shared" si="8"/>
        <v>#NUM!</v>
      </c>
      <c r="Q99" s="37" t="e">
        <f t="shared" si="5"/>
        <v>#NUM!</v>
      </c>
      <c r="R99" s="37" t="e">
        <f t="shared" si="9"/>
        <v>#NUM!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 t="e">
        <f t="shared" si="8"/>
        <v>#NUM!</v>
      </c>
      <c r="Q100" s="37" t="e">
        <f t="shared" si="5"/>
        <v>#NUM!</v>
      </c>
      <c r="R100" s="37" t="e">
        <f t="shared" si="9"/>
        <v>#NUM!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 t="e">
        <f t="shared" si="8"/>
        <v>#NUM!</v>
      </c>
      <c r="Q101" s="37" t="e">
        <f t="shared" si="5"/>
        <v>#NUM!</v>
      </c>
      <c r="R101" s="37" t="e">
        <f t="shared" si="9"/>
        <v>#NUM!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 t="e">
        <f t="shared" si="8"/>
        <v>#NUM!</v>
      </c>
      <c r="Q102" s="37" t="e">
        <f t="shared" si="5"/>
        <v>#NUM!</v>
      </c>
      <c r="R102" s="37" t="e">
        <f t="shared" si="9"/>
        <v>#NUM!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 t="e">
        <f t="shared" si="8"/>
        <v>#NUM!</v>
      </c>
      <c r="Q103" s="37" t="e">
        <f t="shared" si="5"/>
        <v>#NUM!</v>
      </c>
      <c r="R103" s="37" t="e">
        <f t="shared" si="9"/>
        <v>#NUM!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 t="e">
        <f t="shared" si="8"/>
        <v>#NUM!</v>
      </c>
      <c r="Q104" s="37" t="e">
        <f t="shared" si="5"/>
        <v>#NUM!</v>
      </c>
      <c r="R104" s="37" t="e">
        <f t="shared" si="9"/>
        <v>#NUM!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 t="e">
        <f t="shared" si="8"/>
        <v>#NUM!</v>
      </c>
      <c r="Q105" s="37" t="e">
        <f t="shared" si="5"/>
        <v>#NUM!</v>
      </c>
      <c r="R105" s="37" t="e">
        <f t="shared" si="9"/>
        <v>#NUM!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 t="e">
        <f t="shared" si="8"/>
        <v>#NUM!</v>
      </c>
      <c r="Q106" s="37" t="e">
        <f t="shared" si="5"/>
        <v>#NUM!</v>
      </c>
      <c r="R106" s="37" t="e">
        <f t="shared" si="9"/>
        <v>#NUM!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 t="e">
        <f t="shared" si="8"/>
        <v>#NUM!</v>
      </c>
      <c r="Q107" s="37" t="e">
        <f t="shared" si="5"/>
        <v>#NUM!</v>
      </c>
      <c r="R107" s="37" t="e">
        <f t="shared" si="9"/>
        <v>#NUM!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 t="e">
        <f t="shared" si="8"/>
        <v>#NUM!</v>
      </c>
      <c r="Q108" s="37" t="e">
        <f t="shared" si="5"/>
        <v>#NUM!</v>
      </c>
      <c r="R108" s="37" t="e">
        <f t="shared" si="9"/>
        <v>#NUM!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 t="e">
        <f t="shared" si="8"/>
        <v>#NUM!</v>
      </c>
      <c r="Q109" s="37" t="e">
        <f t="shared" si="5"/>
        <v>#NUM!</v>
      </c>
      <c r="R109" s="37" t="e">
        <f t="shared" si="9"/>
        <v>#NUM!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 t="e">
        <f t="shared" si="8"/>
        <v>#NUM!</v>
      </c>
      <c r="Q110" s="37" t="e">
        <f t="shared" si="5"/>
        <v>#NUM!</v>
      </c>
      <c r="R110" s="37" t="e">
        <f t="shared" si="9"/>
        <v>#NUM!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 t="e">
        <f t="shared" si="8"/>
        <v>#NUM!</v>
      </c>
      <c r="Q111" s="37" t="e">
        <f t="shared" si="5"/>
        <v>#NUM!</v>
      </c>
      <c r="R111" s="37" t="e">
        <f t="shared" si="9"/>
        <v>#NUM!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 t="e">
        <f t="shared" si="8"/>
        <v>#NUM!</v>
      </c>
      <c r="Q112" s="37" t="e">
        <f t="shared" si="5"/>
        <v>#NUM!</v>
      </c>
      <c r="R112" s="37" t="e">
        <f t="shared" si="9"/>
        <v>#NUM!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 t="e">
        <f t="shared" si="8"/>
        <v>#NUM!</v>
      </c>
      <c r="Q113" s="37" t="e">
        <f t="shared" si="5"/>
        <v>#NUM!</v>
      </c>
      <c r="R113" s="37" t="e">
        <f t="shared" si="9"/>
        <v>#NUM!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 t="e">
        <f t="shared" si="8"/>
        <v>#NUM!</v>
      </c>
      <c r="Q114" s="37" t="e">
        <f t="shared" si="5"/>
        <v>#NUM!</v>
      </c>
      <c r="R114" s="37" t="e">
        <f t="shared" si="9"/>
        <v>#NUM!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 t="e">
        <f t="shared" si="8"/>
        <v>#NUM!</v>
      </c>
      <c r="Q115" s="37" t="e">
        <f t="shared" si="5"/>
        <v>#NUM!</v>
      </c>
      <c r="R115" s="37" t="e">
        <f t="shared" si="9"/>
        <v>#NUM!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 t="e">
        <f t="shared" si="8"/>
        <v>#NUM!</v>
      </c>
      <c r="Q116" s="37" t="e">
        <f t="shared" si="5"/>
        <v>#NUM!</v>
      </c>
      <c r="R116" s="37" t="e">
        <f t="shared" si="9"/>
        <v>#NUM!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 t="e">
        <f t="shared" si="8"/>
        <v>#NUM!</v>
      </c>
      <c r="Q117" s="37" t="e">
        <f t="shared" si="5"/>
        <v>#NUM!</v>
      </c>
      <c r="R117" s="37" t="e">
        <f t="shared" si="9"/>
        <v>#NUM!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 t="e">
        <f t="shared" si="8"/>
        <v>#NUM!</v>
      </c>
      <c r="Q118" s="37" t="e">
        <f t="shared" si="5"/>
        <v>#NUM!</v>
      </c>
      <c r="R118" s="37" t="e">
        <f t="shared" si="9"/>
        <v>#NUM!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 t="e">
        <f t="shared" si="8"/>
        <v>#NUM!</v>
      </c>
      <c r="Q119" s="37" t="e">
        <f t="shared" si="5"/>
        <v>#NUM!</v>
      </c>
      <c r="R119" s="37" t="e">
        <f t="shared" si="9"/>
        <v>#NUM!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 t="e">
        <f t="shared" si="8"/>
        <v>#NUM!</v>
      </c>
      <c r="Q120" s="37" t="e">
        <f t="shared" si="5"/>
        <v>#NUM!</v>
      </c>
      <c r="R120" s="37" t="e">
        <f t="shared" si="9"/>
        <v>#NUM!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 t="e">
        <f t="shared" si="8"/>
        <v>#NUM!</v>
      </c>
      <c r="Q121" s="37" t="e">
        <f t="shared" si="5"/>
        <v>#NUM!</v>
      </c>
      <c r="R121" s="37" t="e">
        <f t="shared" si="9"/>
        <v>#NUM!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 t="e">
        <f t="shared" si="8"/>
        <v>#NUM!</v>
      </c>
      <c r="Q122" s="37" t="e">
        <f t="shared" si="5"/>
        <v>#NUM!</v>
      </c>
      <c r="R122" s="37" t="e">
        <f t="shared" si="9"/>
        <v>#NUM!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 t="e">
        <f t="shared" si="8"/>
        <v>#NUM!</v>
      </c>
      <c r="Q123" s="37" t="e">
        <f t="shared" si="5"/>
        <v>#NUM!</v>
      </c>
      <c r="R123" s="37" t="e">
        <f t="shared" si="9"/>
        <v>#NUM!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 t="e">
        <f t="shared" si="8"/>
        <v>#NUM!</v>
      </c>
      <c r="Q124" s="37" t="e">
        <f t="shared" si="5"/>
        <v>#NUM!</v>
      </c>
      <c r="R124" s="37" t="e">
        <f t="shared" si="9"/>
        <v>#NUM!</v>
      </c>
      <c r="S124" s="38" t="b">
        <f t="shared" si="6"/>
        <v>0</v>
      </c>
      <c r="T124" s="38" t="str">
        <f t="shared" si="7"/>
        <v/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 t="e">
        <f t="shared" si="8"/>
        <v>#NUM!</v>
      </c>
      <c r="Q125" s="37" t="e">
        <f t="shared" si="5"/>
        <v>#NUM!</v>
      </c>
      <c r="R125" s="37" t="e">
        <f t="shared" si="9"/>
        <v>#NUM!</v>
      </c>
      <c r="S125" s="38" t="b">
        <f t="shared" si="6"/>
        <v>0</v>
      </c>
      <c r="T125" s="38" t="str">
        <f t="shared" si="7"/>
        <v/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 t="e">
        <f t="shared" si="8"/>
        <v>#NUM!</v>
      </c>
      <c r="Q126" s="37" t="e">
        <f t="shared" si="5"/>
        <v>#NUM!</v>
      </c>
      <c r="R126" s="37" t="e">
        <f t="shared" si="9"/>
        <v>#NUM!</v>
      </c>
      <c r="S126" s="38" t="b">
        <f t="shared" si="6"/>
        <v>0</v>
      </c>
      <c r="T126" s="38" t="str">
        <f t="shared" si="7"/>
        <v/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 t="e">
        <f t="shared" si="8"/>
        <v>#NUM!</v>
      </c>
      <c r="Q127" s="37" t="e">
        <f t="shared" si="5"/>
        <v>#NUM!</v>
      </c>
      <c r="R127" s="37" t="e">
        <f t="shared" si="9"/>
        <v>#NUM!</v>
      </c>
      <c r="S127" s="38" t="b">
        <f t="shared" si="6"/>
        <v>0</v>
      </c>
      <c r="T127" s="38" t="str">
        <f t="shared" si="7"/>
        <v/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 t="e">
        <f t="shared" si="8"/>
        <v>#NUM!</v>
      </c>
      <c r="Q128" s="37" t="e">
        <f t="shared" si="5"/>
        <v>#NUM!</v>
      </c>
      <c r="R128" s="37" t="e">
        <f t="shared" si="9"/>
        <v>#NUM!</v>
      </c>
      <c r="S128" s="38" t="b">
        <f t="shared" si="6"/>
        <v>0</v>
      </c>
      <c r="T128" s="38" t="str">
        <f t="shared" si="7"/>
        <v/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 t="e">
        <f t="shared" si="8"/>
        <v>#NUM!</v>
      </c>
      <c r="Q129" s="37" t="e">
        <f t="shared" si="5"/>
        <v>#NUM!</v>
      </c>
      <c r="R129" s="37" t="e">
        <f t="shared" si="9"/>
        <v>#NUM!</v>
      </c>
      <c r="S129" s="38" t="b">
        <f t="shared" si="6"/>
        <v>0</v>
      </c>
      <c r="T129" s="38" t="str">
        <f t="shared" si="7"/>
        <v/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 t="e">
        <f t="shared" si="8"/>
        <v>#NUM!</v>
      </c>
      <c r="Q130" s="37" t="e">
        <f t="shared" si="5"/>
        <v>#NUM!</v>
      </c>
      <c r="R130" s="37" t="e">
        <f t="shared" si="9"/>
        <v>#NUM!</v>
      </c>
      <c r="S130" s="38" t="b">
        <f t="shared" si="6"/>
        <v>0</v>
      </c>
      <c r="T130" s="38" t="str">
        <f t="shared" si="7"/>
        <v/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 t="e">
        <f t="shared" si="8"/>
        <v>#NUM!</v>
      </c>
      <c r="Q131" s="37" t="e">
        <f t="shared" si="5"/>
        <v>#NUM!</v>
      </c>
      <c r="R131" s="37" t="e">
        <f t="shared" si="9"/>
        <v>#NUM!</v>
      </c>
      <c r="S131" s="38" t="b">
        <f t="shared" si="6"/>
        <v>0</v>
      </c>
      <c r="T131" s="38" t="str">
        <f t="shared" si="7"/>
        <v/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 t="e">
        <f t="shared" si="8"/>
        <v>#NUM!</v>
      </c>
      <c r="Q132" s="37" t="e">
        <f t="shared" si="5"/>
        <v>#NUM!</v>
      </c>
      <c r="R132" s="37" t="e">
        <f t="shared" si="9"/>
        <v>#NUM!</v>
      </c>
      <c r="S132" s="38" t="b">
        <f t="shared" si="6"/>
        <v>0</v>
      </c>
      <c r="T132" s="38" t="str">
        <f t="shared" si="7"/>
        <v/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 t="e">
        <f t="shared" si="8"/>
        <v>#NUM!</v>
      </c>
      <c r="Q133" s="37" t="e">
        <f t="shared" si="5"/>
        <v>#NUM!</v>
      </c>
      <c r="R133" s="37" t="e">
        <f t="shared" si="9"/>
        <v>#NUM!</v>
      </c>
      <c r="S133" s="38" t="b">
        <f t="shared" si="6"/>
        <v>0</v>
      </c>
      <c r="T133" s="38" t="str">
        <f t="shared" si="7"/>
        <v/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 t="e">
        <f t="shared" si="8"/>
        <v>#NUM!</v>
      </c>
      <c r="Q134" s="37" t="e">
        <f t="shared" si="5"/>
        <v>#NUM!</v>
      </c>
      <c r="R134" s="37" t="e">
        <f t="shared" si="9"/>
        <v>#NUM!</v>
      </c>
      <c r="S134" s="38" t="b">
        <f t="shared" si="6"/>
        <v>0</v>
      </c>
      <c r="T134" s="38" t="str">
        <f t="shared" si="7"/>
        <v/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 t="e">
        <f t="shared" si="8"/>
        <v>#NUM!</v>
      </c>
      <c r="Q135" s="37" t="e">
        <f t="shared" ref="Q135:Q198" si="10">1-FDIST(P135,$C$6,$C$7)</f>
        <v>#NUM!</v>
      </c>
      <c r="R135" s="37" t="e">
        <f t="shared" si="9"/>
        <v>#NUM!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0</v>
      </c>
      <c r="T135" s="38" t="str">
        <f t="shared" si="7"/>
        <v/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 t="e">
        <f t="shared" si="8"/>
        <v>#NUM!</v>
      </c>
      <c r="Q136" s="37" t="e">
        <f t="shared" si="10"/>
        <v>#NUM!</v>
      </c>
      <c r="R136" s="37" t="e">
        <f t="shared" si="9"/>
        <v>#NUM!</v>
      </c>
      <c r="S136" s="38" t="b">
        <f t="shared" si="11"/>
        <v>0</v>
      </c>
      <c r="T136" s="38" t="str">
        <f t="shared" ref="T136:T199" si="12">IF(S136,R136,"")</f>
        <v/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 t="e">
        <f t="shared" ref="P137:P200" si="13">P136+$P$6</f>
        <v>#NUM!</v>
      </c>
      <c r="Q137" s="37" t="e">
        <f t="shared" si="10"/>
        <v>#NUM!</v>
      </c>
      <c r="R137" s="37" t="e">
        <f t="shared" ref="R137:R200" si="14">(Q138-Q136)/2/$P$6</f>
        <v>#NUM!</v>
      </c>
      <c r="S137" s="38" t="b">
        <f t="shared" si="11"/>
        <v>0</v>
      </c>
      <c r="T137" s="38" t="str">
        <f t="shared" si="12"/>
        <v/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 t="e">
        <f t="shared" si="13"/>
        <v>#NUM!</v>
      </c>
      <c r="Q138" s="37" t="e">
        <f t="shared" si="10"/>
        <v>#NUM!</v>
      </c>
      <c r="R138" s="37" t="e">
        <f t="shared" si="14"/>
        <v>#NUM!</v>
      </c>
      <c r="S138" s="38" t="b">
        <f t="shared" si="11"/>
        <v>0</v>
      </c>
      <c r="T138" s="38" t="str">
        <f t="shared" si="12"/>
        <v/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 t="e">
        <f t="shared" si="13"/>
        <v>#NUM!</v>
      </c>
      <c r="Q139" s="37" t="e">
        <f t="shared" si="10"/>
        <v>#NUM!</v>
      </c>
      <c r="R139" s="37" t="e">
        <f t="shared" si="14"/>
        <v>#NUM!</v>
      </c>
      <c r="S139" s="38" t="b">
        <f t="shared" si="11"/>
        <v>0</v>
      </c>
      <c r="T139" s="38" t="str">
        <f t="shared" si="12"/>
        <v/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 t="e">
        <f t="shared" si="13"/>
        <v>#NUM!</v>
      </c>
      <c r="Q140" s="37" t="e">
        <f t="shared" si="10"/>
        <v>#NUM!</v>
      </c>
      <c r="R140" s="37" t="e">
        <f t="shared" si="14"/>
        <v>#NUM!</v>
      </c>
      <c r="S140" s="38" t="b">
        <f t="shared" si="11"/>
        <v>0</v>
      </c>
      <c r="T140" s="38" t="str">
        <f t="shared" si="12"/>
        <v/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 t="e">
        <f t="shared" si="13"/>
        <v>#NUM!</v>
      </c>
      <c r="Q141" s="37" t="e">
        <f t="shared" si="10"/>
        <v>#NUM!</v>
      </c>
      <c r="R141" s="37" t="e">
        <f t="shared" si="14"/>
        <v>#NUM!</v>
      </c>
      <c r="S141" s="38" t="b">
        <f t="shared" si="11"/>
        <v>0</v>
      </c>
      <c r="T141" s="38" t="str">
        <f t="shared" si="12"/>
        <v/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 t="e">
        <f t="shared" si="13"/>
        <v>#NUM!</v>
      </c>
      <c r="Q142" s="37" t="e">
        <f t="shared" si="10"/>
        <v>#NUM!</v>
      </c>
      <c r="R142" s="37" t="e">
        <f t="shared" si="14"/>
        <v>#NUM!</v>
      </c>
      <c r="S142" s="38" t="b">
        <f t="shared" si="11"/>
        <v>0</v>
      </c>
      <c r="T142" s="38" t="str">
        <f t="shared" si="12"/>
        <v/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 t="e">
        <f t="shared" si="13"/>
        <v>#NUM!</v>
      </c>
      <c r="Q143" s="37" t="e">
        <f t="shared" si="10"/>
        <v>#NUM!</v>
      </c>
      <c r="R143" s="37" t="e">
        <f t="shared" si="14"/>
        <v>#NUM!</v>
      </c>
      <c r="S143" s="38" t="b">
        <f t="shared" si="11"/>
        <v>0</v>
      </c>
      <c r="T143" s="38" t="str">
        <f t="shared" si="12"/>
        <v/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 t="e">
        <f t="shared" si="13"/>
        <v>#NUM!</v>
      </c>
      <c r="Q144" s="37" t="e">
        <f t="shared" si="10"/>
        <v>#NUM!</v>
      </c>
      <c r="R144" s="37" t="e">
        <f t="shared" si="14"/>
        <v>#NUM!</v>
      </c>
      <c r="S144" s="38" t="b">
        <f t="shared" si="11"/>
        <v>0</v>
      </c>
      <c r="T144" s="38" t="str">
        <f t="shared" si="12"/>
        <v/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 t="e">
        <f t="shared" si="13"/>
        <v>#NUM!</v>
      </c>
      <c r="Q145" s="37" t="e">
        <f t="shared" si="10"/>
        <v>#NUM!</v>
      </c>
      <c r="R145" s="37" t="e">
        <f t="shared" si="14"/>
        <v>#NUM!</v>
      </c>
      <c r="S145" s="38" t="b">
        <f t="shared" si="11"/>
        <v>0</v>
      </c>
      <c r="T145" s="38" t="str">
        <f t="shared" si="12"/>
        <v/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 t="e">
        <f t="shared" si="13"/>
        <v>#NUM!</v>
      </c>
      <c r="Q146" s="37" t="e">
        <f t="shared" si="10"/>
        <v>#NUM!</v>
      </c>
      <c r="R146" s="37" t="e">
        <f t="shared" si="14"/>
        <v>#NUM!</v>
      </c>
      <c r="S146" s="38" t="b">
        <f t="shared" si="11"/>
        <v>0</v>
      </c>
      <c r="T146" s="38" t="str">
        <f t="shared" si="12"/>
        <v/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 t="e">
        <f t="shared" si="13"/>
        <v>#NUM!</v>
      </c>
      <c r="Q147" s="37" t="e">
        <f t="shared" si="10"/>
        <v>#NUM!</v>
      </c>
      <c r="R147" s="37" t="e">
        <f t="shared" si="14"/>
        <v>#NUM!</v>
      </c>
      <c r="S147" s="38" t="b">
        <f t="shared" si="11"/>
        <v>0</v>
      </c>
      <c r="T147" s="38" t="str">
        <f t="shared" si="12"/>
        <v/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 t="e">
        <f t="shared" si="13"/>
        <v>#NUM!</v>
      </c>
      <c r="Q148" s="37" t="e">
        <f t="shared" si="10"/>
        <v>#NUM!</v>
      </c>
      <c r="R148" s="37" t="e">
        <f t="shared" si="14"/>
        <v>#NUM!</v>
      </c>
      <c r="S148" s="38" t="b">
        <f t="shared" si="11"/>
        <v>0</v>
      </c>
      <c r="T148" s="38" t="str">
        <f t="shared" si="12"/>
        <v/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 t="e">
        <f t="shared" si="13"/>
        <v>#NUM!</v>
      </c>
      <c r="Q149" s="37" t="e">
        <f t="shared" si="10"/>
        <v>#NUM!</v>
      </c>
      <c r="R149" s="37" t="e">
        <f t="shared" si="14"/>
        <v>#NUM!</v>
      </c>
      <c r="S149" s="38" t="b">
        <f t="shared" si="11"/>
        <v>0</v>
      </c>
      <c r="T149" s="38" t="str">
        <f t="shared" si="12"/>
        <v/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 t="e">
        <f t="shared" si="13"/>
        <v>#NUM!</v>
      </c>
      <c r="Q150" s="37" t="e">
        <f t="shared" si="10"/>
        <v>#NUM!</v>
      </c>
      <c r="R150" s="37" t="e">
        <f t="shared" si="14"/>
        <v>#NUM!</v>
      </c>
      <c r="S150" s="38" t="b">
        <f t="shared" si="11"/>
        <v>0</v>
      </c>
      <c r="T150" s="38" t="str">
        <f t="shared" si="12"/>
        <v/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 t="e">
        <f t="shared" si="13"/>
        <v>#NUM!</v>
      </c>
      <c r="Q151" s="37" t="e">
        <f t="shared" si="10"/>
        <v>#NUM!</v>
      </c>
      <c r="R151" s="37" t="e">
        <f t="shared" si="14"/>
        <v>#NUM!</v>
      </c>
      <c r="S151" s="38" t="b">
        <f t="shared" si="11"/>
        <v>0</v>
      </c>
      <c r="T151" s="38" t="str">
        <f t="shared" si="12"/>
        <v/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 t="e">
        <f t="shared" si="13"/>
        <v>#NUM!</v>
      </c>
      <c r="Q152" s="37" t="e">
        <f t="shared" si="10"/>
        <v>#NUM!</v>
      </c>
      <c r="R152" s="37" t="e">
        <f t="shared" si="14"/>
        <v>#NUM!</v>
      </c>
      <c r="S152" s="38" t="b">
        <f t="shared" si="11"/>
        <v>0</v>
      </c>
      <c r="T152" s="38" t="str">
        <f t="shared" si="12"/>
        <v/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 t="e">
        <f t="shared" si="13"/>
        <v>#NUM!</v>
      </c>
      <c r="Q153" s="37" t="e">
        <f t="shared" si="10"/>
        <v>#NUM!</v>
      </c>
      <c r="R153" s="37" t="e">
        <f t="shared" si="14"/>
        <v>#NUM!</v>
      </c>
      <c r="S153" s="38" t="b">
        <f t="shared" si="11"/>
        <v>0</v>
      </c>
      <c r="T153" s="38" t="str">
        <f t="shared" si="12"/>
        <v/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 t="e">
        <f t="shared" si="13"/>
        <v>#NUM!</v>
      </c>
      <c r="Q154" s="37" t="e">
        <f t="shared" si="10"/>
        <v>#NUM!</v>
      </c>
      <c r="R154" s="37" t="e">
        <f t="shared" si="14"/>
        <v>#NUM!</v>
      </c>
      <c r="S154" s="38" t="b">
        <f t="shared" si="11"/>
        <v>0</v>
      </c>
      <c r="T154" s="38" t="str">
        <f t="shared" si="12"/>
        <v/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 t="e">
        <f t="shared" si="13"/>
        <v>#NUM!</v>
      </c>
      <c r="Q155" s="37" t="e">
        <f t="shared" si="10"/>
        <v>#NUM!</v>
      </c>
      <c r="R155" s="37" t="e">
        <f t="shared" si="14"/>
        <v>#NUM!</v>
      </c>
      <c r="S155" s="38" t="b">
        <f t="shared" si="11"/>
        <v>0</v>
      </c>
      <c r="T155" s="38" t="str">
        <f t="shared" si="12"/>
        <v/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 t="e">
        <f t="shared" si="13"/>
        <v>#NUM!</v>
      </c>
      <c r="Q156" s="37" t="e">
        <f t="shared" si="10"/>
        <v>#NUM!</v>
      </c>
      <c r="R156" s="37" t="e">
        <f t="shared" si="14"/>
        <v>#NUM!</v>
      </c>
      <c r="S156" s="38" t="b">
        <f t="shared" si="11"/>
        <v>0</v>
      </c>
      <c r="T156" s="38" t="str">
        <f t="shared" si="12"/>
        <v/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 t="e">
        <f t="shared" si="13"/>
        <v>#NUM!</v>
      </c>
      <c r="Q157" s="37" t="e">
        <f t="shared" si="10"/>
        <v>#NUM!</v>
      </c>
      <c r="R157" s="37" t="e">
        <f t="shared" si="14"/>
        <v>#NUM!</v>
      </c>
      <c r="S157" s="38" t="b">
        <f t="shared" si="11"/>
        <v>0</v>
      </c>
      <c r="T157" s="38" t="str">
        <f t="shared" si="12"/>
        <v/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 t="e">
        <f t="shared" si="13"/>
        <v>#NUM!</v>
      </c>
      <c r="Q158" s="37" t="e">
        <f t="shared" si="10"/>
        <v>#NUM!</v>
      </c>
      <c r="R158" s="37" t="e">
        <f t="shared" si="14"/>
        <v>#NUM!</v>
      </c>
      <c r="S158" s="38" t="b">
        <f t="shared" si="11"/>
        <v>0</v>
      </c>
      <c r="T158" s="38" t="str">
        <f t="shared" si="12"/>
        <v/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 t="e">
        <f t="shared" si="13"/>
        <v>#NUM!</v>
      </c>
      <c r="Q159" s="37" t="e">
        <f t="shared" si="10"/>
        <v>#NUM!</v>
      </c>
      <c r="R159" s="37" t="e">
        <f t="shared" si="14"/>
        <v>#NUM!</v>
      </c>
      <c r="S159" s="38" t="b">
        <f t="shared" si="11"/>
        <v>0</v>
      </c>
      <c r="T159" s="38" t="str">
        <f t="shared" si="12"/>
        <v/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 t="e">
        <f t="shared" si="13"/>
        <v>#NUM!</v>
      </c>
      <c r="Q160" s="37" t="e">
        <f t="shared" si="10"/>
        <v>#NUM!</v>
      </c>
      <c r="R160" s="37" t="e">
        <f t="shared" si="14"/>
        <v>#NUM!</v>
      </c>
      <c r="S160" s="38" t="b">
        <f t="shared" si="11"/>
        <v>0</v>
      </c>
      <c r="T160" s="38" t="str">
        <f t="shared" si="12"/>
        <v/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 t="e">
        <f t="shared" si="13"/>
        <v>#NUM!</v>
      </c>
      <c r="Q161" s="37" t="e">
        <f t="shared" si="10"/>
        <v>#NUM!</v>
      </c>
      <c r="R161" s="37" t="e">
        <f t="shared" si="14"/>
        <v>#NUM!</v>
      </c>
      <c r="S161" s="38" t="b">
        <f t="shared" si="11"/>
        <v>0</v>
      </c>
      <c r="T161" s="38" t="str">
        <f t="shared" si="12"/>
        <v/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 t="e">
        <f t="shared" si="13"/>
        <v>#NUM!</v>
      </c>
      <c r="Q162" s="37" t="e">
        <f t="shared" si="10"/>
        <v>#NUM!</v>
      </c>
      <c r="R162" s="37" t="e">
        <f t="shared" si="14"/>
        <v>#NUM!</v>
      </c>
      <c r="S162" s="38" t="b">
        <f t="shared" si="11"/>
        <v>0</v>
      </c>
      <c r="T162" s="38" t="str">
        <f t="shared" si="12"/>
        <v/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 t="e">
        <f t="shared" si="13"/>
        <v>#NUM!</v>
      </c>
      <c r="Q163" s="37" t="e">
        <f t="shared" si="10"/>
        <v>#NUM!</v>
      </c>
      <c r="R163" s="37" t="e">
        <f t="shared" si="14"/>
        <v>#NUM!</v>
      </c>
      <c r="S163" s="38" t="b">
        <f t="shared" si="11"/>
        <v>0</v>
      </c>
      <c r="T163" s="38" t="str">
        <f t="shared" si="12"/>
        <v/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 t="e">
        <f t="shared" si="13"/>
        <v>#NUM!</v>
      </c>
      <c r="Q164" s="37" t="e">
        <f t="shared" si="10"/>
        <v>#NUM!</v>
      </c>
      <c r="R164" s="37" t="e">
        <f t="shared" si="14"/>
        <v>#NUM!</v>
      </c>
      <c r="S164" s="38" t="b">
        <f t="shared" si="11"/>
        <v>0</v>
      </c>
      <c r="T164" s="38" t="str">
        <f t="shared" si="12"/>
        <v/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 t="e">
        <f t="shared" si="13"/>
        <v>#NUM!</v>
      </c>
      <c r="Q165" s="37" t="e">
        <f t="shared" si="10"/>
        <v>#NUM!</v>
      </c>
      <c r="R165" s="37" t="e">
        <f t="shared" si="14"/>
        <v>#NUM!</v>
      </c>
      <c r="S165" s="38" t="b">
        <f t="shared" si="11"/>
        <v>0</v>
      </c>
      <c r="T165" s="38" t="str">
        <f t="shared" si="12"/>
        <v/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 t="e">
        <f t="shared" si="13"/>
        <v>#NUM!</v>
      </c>
      <c r="Q166" s="37" t="e">
        <f t="shared" si="10"/>
        <v>#NUM!</v>
      </c>
      <c r="R166" s="37" t="e">
        <f t="shared" si="14"/>
        <v>#NUM!</v>
      </c>
      <c r="S166" s="38" t="b">
        <f t="shared" si="11"/>
        <v>0</v>
      </c>
      <c r="T166" s="38" t="str">
        <f t="shared" si="12"/>
        <v/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 t="e">
        <f t="shared" si="13"/>
        <v>#NUM!</v>
      </c>
      <c r="Q167" s="37" t="e">
        <f t="shared" si="10"/>
        <v>#NUM!</v>
      </c>
      <c r="R167" s="37" t="e">
        <f t="shared" si="14"/>
        <v>#NUM!</v>
      </c>
      <c r="S167" s="38" t="b">
        <f t="shared" si="11"/>
        <v>0</v>
      </c>
      <c r="T167" s="38" t="str">
        <f t="shared" si="12"/>
        <v/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 t="e">
        <f t="shared" si="13"/>
        <v>#NUM!</v>
      </c>
      <c r="Q168" s="37" t="e">
        <f t="shared" si="10"/>
        <v>#NUM!</v>
      </c>
      <c r="R168" s="37" t="e">
        <f t="shared" si="14"/>
        <v>#NUM!</v>
      </c>
      <c r="S168" s="38" t="b">
        <f t="shared" si="11"/>
        <v>0</v>
      </c>
      <c r="T168" s="38" t="str">
        <f t="shared" si="12"/>
        <v/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 t="e">
        <f t="shared" si="13"/>
        <v>#NUM!</v>
      </c>
      <c r="Q169" s="37" t="e">
        <f t="shared" si="10"/>
        <v>#NUM!</v>
      </c>
      <c r="R169" s="37" t="e">
        <f t="shared" si="14"/>
        <v>#NUM!</v>
      </c>
      <c r="S169" s="38" t="b">
        <f t="shared" si="11"/>
        <v>0</v>
      </c>
      <c r="T169" s="38" t="str">
        <f t="shared" si="12"/>
        <v/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 t="e">
        <f t="shared" si="13"/>
        <v>#NUM!</v>
      </c>
      <c r="Q170" s="37" t="e">
        <f t="shared" si="10"/>
        <v>#NUM!</v>
      </c>
      <c r="R170" s="37" t="e">
        <f t="shared" si="14"/>
        <v>#NUM!</v>
      </c>
      <c r="S170" s="38" t="b">
        <f t="shared" si="11"/>
        <v>0</v>
      </c>
      <c r="T170" s="38" t="str">
        <f t="shared" si="12"/>
        <v/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 t="e">
        <f t="shared" si="13"/>
        <v>#NUM!</v>
      </c>
      <c r="Q171" s="37" t="e">
        <f t="shared" si="10"/>
        <v>#NUM!</v>
      </c>
      <c r="R171" s="37" t="e">
        <f t="shared" si="14"/>
        <v>#NUM!</v>
      </c>
      <c r="S171" s="38" t="b">
        <f t="shared" si="11"/>
        <v>0</v>
      </c>
      <c r="T171" s="38" t="str">
        <f t="shared" si="12"/>
        <v/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 t="e">
        <f t="shared" si="13"/>
        <v>#NUM!</v>
      </c>
      <c r="Q172" s="37" t="e">
        <f t="shared" si="10"/>
        <v>#NUM!</v>
      </c>
      <c r="R172" s="37" t="e">
        <f t="shared" si="14"/>
        <v>#NUM!</v>
      </c>
      <c r="S172" s="38" t="b">
        <f t="shared" si="11"/>
        <v>0</v>
      </c>
      <c r="T172" s="38" t="str">
        <f t="shared" si="12"/>
        <v/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 t="e">
        <f t="shared" si="13"/>
        <v>#NUM!</v>
      </c>
      <c r="Q173" s="37" t="e">
        <f t="shared" si="10"/>
        <v>#NUM!</v>
      </c>
      <c r="R173" s="37" t="e">
        <f t="shared" si="14"/>
        <v>#NUM!</v>
      </c>
      <c r="S173" s="38" t="b">
        <f t="shared" si="11"/>
        <v>0</v>
      </c>
      <c r="T173" s="38" t="str">
        <f t="shared" si="12"/>
        <v/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 t="e">
        <f t="shared" si="13"/>
        <v>#NUM!</v>
      </c>
      <c r="Q174" s="37" t="e">
        <f t="shared" si="10"/>
        <v>#NUM!</v>
      </c>
      <c r="R174" s="37" t="e">
        <f t="shared" si="14"/>
        <v>#NUM!</v>
      </c>
      <c r="S174" s="38" t="b">
        <f t="shared" si="11"/>
        <v>0</v>
      </c>
      <c r="T174" s="38" t="str">
        <f t="shared" si="12"/>
        <v/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 t="e">
        <f t="shared" si="13"/>
        <v>#NUM!</v>
      </c>
      <c r="Q175" s="37" t="e">
        <f t="shared" si="10"/>
        <v>#NUM!</v>
      </c>
      <c r="R175" s="37" t="e">
        <f t="shared" si="14"/>
        <v>#NUM!</v>
      </c>
      <c r="S175" s="38" t="b">
        <f t="shared" si="11"/>
        <v>0</v>
      </c>
      <c r="T175" s="38" t="str">
        <f t="shared" si="12"/>
        <v/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 t="e">
        <f t="shared" si="13"/>
        <v>#NUM!</v>
      </c>
      <c r="Q176" s="37" t="e">
        <f t="shared" si="10"/>
        <v>#NUM!</v>
      </c>
      <c r="R176" s="37" t="e">
        <f t="shared" si="14"/>
        <v>#NUM!</v>
      </c>
      <c r="S176" s="38" t="b">
        <f t="shared" si="11"/>
        <v>0</v>
      </c>
      <c r="T176" s="38" t="str">
        <f t="shared" si="12"/>
        <v/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 t="e">
        <f t="shared" si="13"/>
        <v>#NUM!</v>
      </c>
      <c r="Q177" s="37" t="e">
        <f t="shared" si="10"/>
        <v>#NUM!</v>
      </c>
      <c r="R177" s="37" t="e">
        <f t="shared" si="14"/>
        <v>#NUM!</v>
      </c>
      <c r="S177" s="38" t="b">
        <f t="shared" si="11"/>
        <v>0</v>
      </c>
      <c r="T177" s="38" t="str">
        <f t="shared" si="12"/>
        <v/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 t="e">
        <f t="shared" si="13"/>
        <v>#NUM!</v>
      </c>
      <c r="Q178" s="37" t="e">
        <f t="shared" si="10"/>
        <v>#NUM!</v>
      </c>
      <c r="R178" s="37" t="e">
        <f t="shared" si="14"/>
        <v>#NUM!</v>
      </c>
      <c r="S178" s="38" t="b">
        <f t="shared" si="11"/>
        <v>0</v>
      </c>
      <c r="T178" s="38" t="str">
        <f t="shared" si="12"/>
        <v/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 t="e">
        <f t="shared" si="13"/>
        <v>#NUM!</v>
      </c>
      <c r="Q179" s="37" t="e">
        <f t="shared" si="10"/>
        <v>#NUM!</v>
      </c>
      <c r="R179" s="37" t="e">
        <f t="shared" si="14"/>
        <v>#NUM!</v>
      </c>
      <c r="S179" s="38" t="b">
        <f t="shared" si="11"/>
        <v>0</v>
      </c>
      <c r="T179" s="38" t="str">
        <f t="shared" si="12"/>
        <v/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 t="e">
        <f t="shared" si="13"/>
        <v>#NUM!</v>
      </c>
      <c r="Q180" s="37" t="e">
        <f t="shared" si="10"/>
        <v>#NUM!</v>
      </c>
      <c r="R180" s="37" t="e">
        <f t="shared" si="14"/>
        <v>#NUM!</v>
      </c>
      <c r="S180" s="38" t="b">
        <f t="shared" si="11"/>
        <v>0</v>
      </c>
      <c r="T180" s="38" t="str">
        <f t="shared" si="12"/>
        <v/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 t="e">
        <f t="shared" si="13"/>
        <v>#NUM!</v>
      </c>
      <c r="Q181" s="37" t="e">
        <f t="shared" si="10"/>
        <v>#NUM!</v>
      </c>
      <c r="R181" s="37" t="e">
        <f t="shared" si="14"/>
        <v>#NUM!</v>
      </c>
      <c r="S181" s="38" t="b">
        <f t="shared" si="11"/>
        <v>0</v>
      </c>
      <c r="T181" s="38" t="str">
        <f t="shared" si="12"/>
        <v/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 t="e">
        <f t="shared" si="13"/>
        <v>#NUM!</v>
      </c>
      <c r="Q182" s="37" t="e">
        <f t="shared" si="10"/>
        <v>#NUM!</v>
      </c>
      <c r="R182" s="37" t="e">
        <f t="shared" si="14"/>
        <v>#NUM!</v>
      </c>
      <c r="S182" s="38" t="b">
        <f t="shared" si="11"/>
        <v>0</v>
      </c>
      <c r="T182" s="38" t="str">
        <f t="shared" si="12"/>
        <v/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 t="e">
        <f t="shared" si="13"/>
        <v>#NUM!</v>
      </c>
      <c r="Q183" s="37" t="e">
        <f t="shared" si="10"/>
        <v>#NUM!</v>
      </c>
      <c r="R183" s="37" t="e">
        <f t="shared" si="14"/>
        <v>#NUM!</v>
      </c>
      <c r="S183" s="38" t="b">
        <f t="shared" si="11"/>
        <v>0</v>
      </c>
      <c r="T183" s="38" t="str">
        <f t="shared" si="12"/>
        <v/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 t="e">
        <f t="shared" si="13"/>
        <v>#NUM!</v>
      </c>
      <c r="Q184" s="37" t="e">
        <f t="shared" si="10"/>
        <v>#NUM!</v>
      </c>
      <c r="R184" s="37" t="e">
        <f t="shared" si="14"/>
        <v>#NUM!</v>
      </c>
      <c r="S184" s="38" t="b">
        <f t="shared" si="11"/>
        <v>0</v>
      </c>
      <c r="T184" s="38" t="str">
        <f t="shared" si="12"/>
        <v/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 t="e">
        <f t="shared" si="13"/>
        <v>#NUM!</v>
      </c>
      <c r="Q185" s="37" t="e">
        <f t="shared" si="10"/>
        <v>#NUM!</v>
      </c>
      <c r="R185" s="37" t="e">
        <f t="shared" si="14"/>
        <v>#NUM!</v>
      </c>
      <c r="S185" s="38" t="b">
        <f t="shared" si="11"/>
        <v>0</v>
      </c>
      <c r="T185" s="38" t="str">
        <f t="shared" si="12"/>
        <v/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 t="e">
        <f t="shared" si="13"/>
        <v>#NUM!</v>
      </c>
      <c r="Q186" s="37" t="e">
        <f t="shared" si="10"/>
        <v>#NUM!</v>
      </c>
      <c r="R186" s="37" t="e">
        <f t="shared" si="14"/>
        <v>#NUM!</v>
      </c>
      <c r="S186" s="38" t="b">
        <f t="shared" si="11"/>
        <v>0</v>
      </c>
      <c r="T186" s="38" t="str">
        <f t="shared" si="12"/>
        <v/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 t="e">
        <f t="shared" si="13"/>
        <v>#NUM!</v>
      </c>
      <c r="Q187" s="37" t="e">
        <f t="shared" si="10"/>
        <v>#NUM!</v>
      </c>
      <c r="R187" s="37" t="e">
        <f t="shared" si="14"/>
        <v>#NUM!</v>
      </c>
      <c r="S187" s="38" t="b">
        <f t="shared" si="11"/>
        <v>0</v>
      </c>
      <c r="T187" s="38" t="str">
        <f t="shared" si="12"/>
        <v/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 t="e">
        <f t="shared" si="13"/>
        <v>#NUM!</v>
      </c>
      <c r="Q188" s="37" t="e">
        <f t="shared" si="10"/>
        <v>#NUM!</v>
      </c>
      <c r="R188" s="37" t="e">
        <f t="shared" si="14"/>
        <v>#NUM!</v>
      </c>
      <c r="S188" s="38" t="b">
        <f t="shared" si="11"/>
        <v>0</v>
      </c>
      <c r="T188" s="38" t="str">
        <f t="shared" si="12"/>
        <v/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 t="e">
        <f t="shared" si="13"/>
        <v>#NUM!</v>
      </c>
      <c r="Q189" s="37" t="e">
        <f t="shared" si="10"/>
        <v>#NUM!</v>
      </c>
      <c r="R189" s="37" t="e">
        <f t="shared" si="14"/>
        <v>#NUM!</v>
      </c>
      <c r="S189" s="38" t="b">
        <f t="shared" si="11"/>
        <v>0</v>
      </c>
      <c r="T189" s="38" t="str">
        <f t="shared" si="12"/>
        <v/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 t="e">
        <f t="shared" si="13"/>
        <v>#NUM!</v>
      </c>
      <c r="Q190" s="37" t="e">
        <f t="shared" si="10"/>
        <v>#NUM!</v>
      </c>
      <c r="R190" s="37" t="e">
        <f t="shared" si="14"/>
        <v>#NUM!</v>
      </c>
      <c r="S190" s="38" t="b">
        <f t="shared" si="11"/>
        <v>0</v>
      </c>
      <c r="T190" s="38" t="str">
        <f t="shared" si="12"/>
        <v/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 t="e">
        <f t="shared" si="13"/>
        <v>#NUM!</v>
      </c>
      <c r="Q191" s="37" t="e">
        <f t="shared" si="10"/>
        <v>#NUM!</v>
      </c>
      <c r="R191" s="37" t="e">
        <f t="shared" si="14"/>
        <v>#NUM!</v>
      </c>
      <c r="S191" s="38" t="b">
        <f t="shared" si="11"/>
        <v>0</v>
      </c>
      <c r="T191" s="38" t="str">
        <f t="shared" si="12"/>
        <v/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 t="e">
        <f t="shared" si="13"/>
        <v>#NUM!</v>
      </c>
      <c r="Q192" s="37" t="e">
        <f t="shared" si="10"/>
        <v>#NUM!</v>
      </c>
      <c r="R192" s="37" t="e">
        <f t="shared" si="14"/>
        <v>#NUM!</v>
      </c>
      <c r="S192" s="38" t="b">
        <f t="shared" si="11"/>
        <v>0</v>
      </c>
      <c r="T192" s="38" t="str">
        <f t="shared" si="12"/>
        <v/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 t="e">
        <f t="shared" si="13"/>
        <v>#NUM!</v>
      </c>
      <c r="Q193" s="37" t="e">
        <f t="shared" si="10"/>
        <v>#NUM!</v>
      </c>
      <c r="R193" s="37" t="e">
        <f t="shared" si="14"/>
        <v>#NUM!</v>
      </c>
      <c r="S193" s="38" t="b">
        <f t="shared" si="11"/>
        <v>0</v>
      </c>
      <c r="T193" s="38" t="str">
        <f t="shared" si="12"/>
        <v/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 t="e">
        <f t="shared" si="13"/>
        <v>#NUM!</v>
      </c>
      <c r="Q194" s="37" t="e">
        <f t="shared" si="10"/>
        <v>#NUM!</v>
      </c>
      <c r="R194" s="37" t="e">
        <f t="shared" si="14"/>
        <v>#NUM!</v>
      </c>
      <c r="S194" s="38" t="b">
        <f t="shared" si="11"/>
        <v>0</v>
      </c>
      <c r="T194" s="38" t="str">
        <f t="shared" si="12"/>
        <v/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 t="e">
        <f t="shared" si="13"/>
        <v>#NUM!</v>
      </c>
      <c r="Q195" s="37" t="e">
        <f t="shared" si="10"/>
        <v>#NUM!</v>
      </c>
      <c r="R195" s="37" t="e">
        <f t="shared" si="14"/>
        <v>#NUM!</v>
      </c>
      <c r="S195" s="38" t="b">
        <f t="shared" si="11"/>
        <v>0</v>
      </c>
      <c r="T195" s="38" t="str">
        <f t="shared" si="12"/>
        <v/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 t="e">
        <f t="shared" si="13"/>
        <v>#NUM!</v>
      </c>
      <c r="Q196" s="37" t="e">
        <f t="shared" si="10"/>
        <v>#NUM!</v>
      </c>
      <c r="R196" s="37" t="e">
        <f t="shared" si="14"/>
        <v>#NUM!</v>
      </c>
      <c r="S196" s="38" t="b">
        <f t="shared" si="11"/>
        <v>0</v>
      </c>
      <c r="T196" s="38" t="str">
        <f t="shared" si="12"/>
        <v/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 t="e">
        <f t="shared" si="13"/>
        <v>#NUM!</v>
      </c>
      <c r="Q197" s="37" t="e">
        <f t="shared" si="10"/>
        <v>#NUM!</v>
      </c>
      <c r="R197" s="37" t="e">
        <f t="shared" si="14"/>
        <v>#NUM!</v>
      </c>
      <c r="S197" s="38" t="b">
        <f t="shared" si="11"/>
        <v>0</v>
      </c>
      <c r="T197" s="38" t="str">
        <f t="shared" si="12"/>
        <v/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 t="e">
        <f t="shared" si="13"/>
        <v>#NUM!</v>
      </c>
      <c r="Q198" s="37" t="e">
        <f t="shared" si="10"/>
        <v>#NUM!</v>
      </c>
      <c r="R198" s="37" t="e">
        <f t="shared" si="14"/>
        <v>#NUM!</v>
      </c>
      <c r="S198" s="38" t="b">
        <f t="shared" si="11"/>
        <v>0</v>
      </c>
      <c r="T198" s="38" t="str">
        <f t="shared" si="12"/>
        <v/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 t="e">
        <f t="shared" si="13"/>
        <v>#NUM!</v>
      </c>
      <c r="Q199" s="37" t="e">
        <f t="shared" ref="Q199:Q207" si="15">1-FDIST(P199,$C$6,$C$7)</f>
        <v>#NUM!</v>
      </c>
      <c r="R199" s="37" t="e">
        <f t="shared" si="14"/>
        <v>#NUM!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0</v>
      </c>
      <c r="T199" s="38" t="str">
        <f t="shared" si="12"/>
        <v/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 t="e">
        <f t="shared" si="13"/>
        <v>#NUM!</v>
      </c>
      <c r="Q200" s="37" t="e">
        <f t="shared" si="15"/>
        <v>#NUM!</v>
      </c>
      <c r="R200" s="37" t="e">
        <f t="shared" si="14"/>
        <v>#NUM!</v>
      </c>
      <c r="S200" s="38" t="b">
        <f t="shared" si="16"/>
        <v>0</v>
      </c>
      <c r="T200" s="38" t="str">
        <f t="shared" ref="T200:T207" si="17">IF(S200,R200,"")</f>
        <v/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 t="e">
        <f t="shared" ref="P201:P207" si="18">P200+$P$6</f>
        <v>#NUM!</v>
      </c>
      <c r="Q201" s="37" t="e">
        <f t="shared" si="15"/>
        <v>#NUM!</v>
      </c>
      <c r="R201" s="37" t="e">
        <f t="shared" ref="R201:R206" si="19">(Q202-Q200)/2/$P$6</f>
        <v>#NUM!</v>
      </c>
      <c r="S201" s="38" t="b">
        <f t="shared" si="16"/>
        <v>0</v>
      </c>
      <c r="T201" s="38" t="str">
        <f t="shared" si="17"/>
        <v/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 t="e">
        <f t="shared" si="18"/>
        <v>#NUM!</v>
      </c>
      <c r="Q202" s="37" t="e">
        <f t="shared" si="15"/>
        <v>#NUM!</v>
      </c>
      <c r="R202" s="37" t="e">
        <f t="shared" si="19"/>
        <v>#NUM!</v>
      </c>
      <c r="S202" s="38" t="b">
        <f t="shared" si="16"/>
        <v>0</v>
      </c>
      <c r="T202" s="38" t="str">
        <f t="shared" si="17"/>
        <v/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 t="e">
        <f t="shared" si="18"/>
        <v>#NUM!</v>
      </c>
      <c r="Q203" s="37" t="e">
        <f t="shared" si="15"/>
        <v>#NUM!</v>
      </c>
      <c r="R203" s="37" t="e">
        <f t="shared" si="19"/>
        <v>#NUM!</v>
      </c>
      <c r="S203" s="38" t="b">
        <f t="shared" si="16"/>
        <v>0</v>
      </c>
      <c r="T203" s="38" t="str">
        <f t="shared" si="17"/>
        <v/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 t="e">
        <f t="shared" si="18"/>
        <v>#NUM!</v>
      </c>
      <c r="Q204" s="37" t="e">
        <f t="shared" si="15"/>
        <v>#NUM!</v>
      </c>
      <c r="R204" s="37" t="e">
        <f t="shared" si="19"/>
        <v>#NUM!</v>
      </c>
      <c r="S204" s="38" t="b">
        <f t="shared" si="16"/>
        <v>0</v>
      </c>
      <c r="T204" s="38" t="str">
        <f t="shared" si="17"/>
        <v/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 t="e">
        <f t="shared" si="18"/>
        <v>#NUM!</v>
      </c>
      <c r="Q205" s="37" t="e">
        <f t="shared" si="15"/>
        <v>#NUM!</v>
      </c>
      <c r="R205" s="37" t="e">
        <f t="shared" si="19"/>
        <v>#NUM!</v>
      </c>
      <c r="S205" s="38" t="b">
        <f t="shared" si="16"/>
        <v>0</v>
      </c>
      <c r="T205" s="38" t="str">
        <f t="shared" si="17"/>
        <v/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 t="e">
        <f t="shared" si="18"/>
        <v>#NUM!</v>
      </c>
      <c r="Q206" s="37" t="e">
        <f t="shared" si="15"/>
        <v>#NUM!</v>
      </c>
      <c r="R206" s="37" t="e">
        <f t="shared" si="19"/>
        <v>#NUM!</v>
      </c>
      <c r="S206" s="38" t="b">
        <f t="shared" si="16"/>
        <v>0</v>
      </c>
      <c r="T206" s="38" t="str">
        <f t="shared" si="17"/>
        <v/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 t="e">
        <f t="shared" si="18"/>
        <v>#NUM!</v>
      </c>
      <c r="Q207" s="37" t="e">
        <f t="shared" si="15"/>
        <v>#NUM!</v>
      </c>
      <c r="R207" s="37"/>
      <c r="S207" s="38" t="b">
        <f t="shared" si="16"/>
        <v>0</v>
      </c>
      <c r="T207" s="38" t="str">
        <f t="shared" si="17"/>
        <v/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Wendorf</dc:creator>
  <cp:lastModifiedBy>Wendorf, Craig</cp:lastModifiedBy>
  <dcterms:created xsi:type="dcterms:W3CDTF">2000-08-18T12:36:08Z</dcterms:created>
  <dcterms:modified xsi:type="dcterms:W3CDTF">2024-10-27T14:12:44Z</dcterms:modified>
</cp:coreProperties>
</file>