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CRUDE/"/>
    </mc:Choice>
  </mc:AlternateContent>
  <xr:revisionPtr revIDLastSave="296" documentId="E6FC85D721AFD22DE3C8BBCA75D3DE46266A7960" xr6:coauthVersionLast="47" xr6:coauthVersionMax="47" xr10:uidLastSave="{7463117C-625E-4E1B-AA4D-F955D08DAD0F}"/>
  <bookViews>
    <workbookView xWindow="-108" yWindow="-108" windowWidth="23256" windowHeight="12576" tabRatio="548" xr2:uid="{00000000-000D-0000-FFFF-FFFF00000000}"/>
  </bookViews>
  <sheets>
    <sheet name="Intro" sheetId="30" r:id="rId1"/>
    <sheet name="Normal Distribution" sheetId="29" r:id="rId2"/>
    <sheet name="t Distribution" sheetId="24" r:id="rId3"/>
    <sheet name="F Distribution" sheetId="26" r:id="rId4"/>
    <sheet name="Macros" sheetId="15" state="veryHidden" r:id="rId5"/>
    <sheet name="B" sheetId="16" state="hidden" r:id="rId6"/>
    <sheet name="C" sheetId="17" state="hidden" r:id="rId7"/>
    <sheet name="FG" sheetId="18" state="hidden" r:id="rId8"/>
    <sheet name="E" sheetId="19" state="hidden" r:id="rId9"/>
  </sheets>
  <externalReferences>
    <externalReference r:id="rId10"/>
    <externalReference r:id="rId11"/>
    <externalReference r:id="rId12"/>
  </externalReferences>
  <definedNames>
    <definedName name="Another" localSheetId="1">#REF!</definedName>
    <definedName name="Another">#REF!</definedName>
    <definedName name="Graph">[1]Data!#REF!</definedName>
    <definedName name="HelpData" localSheetId="8">E!HelpData</definedName>
    <definedName name="Macros.HelpData" localSheetId="8">E!Macros.HelpData</definedName>
    <definedName name="Macros.PasteData" localSheetId="8">E!Macros.PasteData</definedName>
    <definedName name="More" localSheetId="1">#REF!</definedName>
    <definedName name="More">#REF!</definedName>
    <definedName name="PasteData" localSheetId="8">E!PasteData</definedName>
    <definedName name="_xlnm.Print_Area" localSheetId="3">'F Distribution'!$B$3:$I$23</definedName>
    <definedName name="_xlnm.Print_Area" localSheetId="1">'Normal Distribution'!$B$3:$I$23</definedName>
    <definedName name="_xlnm.Print_Area" localSheetId="2">'t Distribution'!$B$3:$I$23</definedName>
    <definedName name="Relational">[1]Data!#REF!</definedName>
    <definedName name="SPSS">[2]Data!#REF!</definedName>
    <definedName name="SPSS2">[3]Data!#REF!</definedName>
    <definedName name="Stuff" localSheetId="3">#REF!</definedName>
    <definedName name="Stuff" localSheetId="1">#REF!</definedName>
    <definedName name="Stuff" localSheetId="2">#REF!</definedName>
    <definedName name="Stuff">#REF!</definedName>
    <definedName name="Style" localSheetId="1">#REF!</definedName>
    <definedName name="Style">#REF!</definedName>
    <definedName name="Thing" localSheetId="1">#REF!</definedName>
    <definedName name="Thing">#REF!</definedName>
    <definedName name="Thus" localSheetId="1">#REF!</definedName>
    <definedName name="Thus">#REF!</definedName>
    <definedName name="Time" localSheetId="1">#REF!</definedName>
    <definedName name="Time">#REF!</definedName>
    <definedName name="Version" localSheetId="3">#REF!</definedName>
    <definedName name="Version" localSheetId="1">#REF!</definedName>
    <definedName name="Version" localSheetId="2">#REF!</definedName>
    <definedName name="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9" l="1"/>
  <c r="P4" i="26" l="1"/>
  <c r="D13" i="24" l="1"/>
  <c r="D12" i="24" l="1"/>
  <c r="P3" i="24"/>
  <c r="P107" i="29"/>
  <c r="C19" i="29"/>
  <c r="C18" i="29"/>
  <c r="D13" i="29"/>
  <c r="D12" i="29"/>
  <c r="P4" i="29"/>
  <c r="D13" i="26"/>
  <c r="D12" i="26"/>
  <c r="P4" i="24"/>
  <c r="Q107" i="24"/>
  <c r="R3" i="29" l="1"/>
  <c r="S3" i="29" s="1"/>
  <c r="P6" i="29"/>
  <c r="P106" i="29" s="1"/>
  <c r="Q106" i="29" s="1"/>
  <c r="Q107" i="29"/>
  <c r="R4" i="29"/>
  <c r="C19" i="26"/>
  <c r="S4" i="26" s="1"/>
  <c r="C18" i="26"/>
  <c r="P7" i="26"/>
  <c r="Q7" i="26" s="1"/>
  <c r="C19" i="24"/>
  <c r="C18" i="24"/>
  <c r="R3" i="24" s="1"/>
  <c r="P108" i="29" l="1"/>
  <c r="R108" i="29" s="1"/>
  <c r="P105" i="29"/>
  <c r="Q105" i="29" s="1"/>
  <c r="R107" i="29"/>
  <c r="R106" i="29"/>
  <c r="S4" i="29"/>
  <c r="J20" i="29" s="1"/>
  <c r="R4" i="24"/>
  <c r="S4" i="24" s="1"/>
  <c r="S3" i="26"/>
  <c r="T3" i="26" s="1"/>
  <c r="S3" i="24"/>
  <c r="P6" i="26"/>
  <c r="P8" i="26" s="1"/>
  <c r="P9" i="26" s="1"/>
  <c r="P6" i="24"/>
  <c r="P106" i="24" s="1"/>
  <c r="Q106" i="24" s="1"/>
  <c r="Q108" i="29" l="1"/>
  <c r="P109" i="29"/>
  <c r="P110" i="29" s="1"/>
  <c r="P104" i="29"/>
  <c r="P103" i="29" s="1"/>
  <c r="R105" i="29"/>
  <c r="R107" i="24"/>
  <c r="S107" i="24" s="1"/>
  <c r="J20" i="24"/>
  <c r="R7" i="26"/>
  <c r="T4" i="26"/>
  <c r="J20" i="26" s="1"/>
  <c r="R106" i="24"/>
  <c r="S106" i="24" s="1"/>
  <c r="Q8" i="26"/>
  <c r="P10" i="26"/>
  <c r="Q9" i="26"/>
  <c r="R8" i="26" s="1"/>
  <c r="P105" i="24"/>
  <c r="P108" i="24"/>
  <c r="R109" i="29" l="1"/>
  <c r="Q109" i="29"/>
  <c r="R104" i="29"/>
  <c r="Q104" i="29"/>
  <c r="P111" i="29"/>
  <c r="Q110" i="29"/>
  <c r="R110" i="29"/>
  <c r="P102" i="29"/>
  <c r="Q103" i="29"/>
  <c r="R103" i="29"/>
  <c r="Q108" i="24"/>
  <c r="R108" i="24"/>
  <c r="S108" i="24" s="1"/>
  <c r="Q105" i="24"/>
  <c r="R105" i="24"/>
  <c r="S105" i="24" s="1"/>
  <c r="P11" i="26"/>
  <c r="Q10" i="26"/>
  <c r="R9" i="26" s="1"/>
  <c r="P104" i="24"/>
  <c r="P109" i="24"/>
  <c r="P101" i="29" l="1"/>
  <c r="Q102" i="29"/>
  <c r="R102" i="29"/>
  <c r="P112" i="29"/>
  <c r="Q111" i="29"/>
  <c r="R111" i="29"/>
  <c r="Q109" i="24"/>
  <c r="R109" i="24"/>
  <c r="S109" i="24" s="1"/>
  <c r="Q104" i="24"/>
  <c r="R104" i="24"/>
  <c r="P12" i="26"/>
  <c r="Q11" i="26"/>
  <c r="R10" i="26" s="1"/>
  <c r="P103" i="24"/>
  <c r="P110" i="24"/>
  <c r="P113" i="29" l="1"/>
  <c r="Q112" i="29"/>
  <c r="R112" i="29"/>
  <c r="P100" i="29"/>
  <c r="Q101" i="29"/>
  <c r="R101" i="29"/>
  <c r="Q103" i="24"/>
  <c r="R103" i="24"/>
  <c r="S103" i="24" s="1"/>
  <c r="Q110" i="24"/>
  <c r="R110" i="24"/>
  <c r="P13" i="26"/>
  <c r="Q12" i="26"/>
  <c r="R11" i="26" s="1"/>
  <c r="S104" i="24"/>
  <c r="P102" i="24"/>
  <c r="P111" i="24"/>
  <c r="S110" i="24" l="1"/>
  <c r="P99" i="29"/>
  <c r="Q100" i="29"/>
  <c r="R100" i="29"/>
  <c r="P114" i="29"/>
  <c r="Q113" i="29"/>
  <c r="R113" i="29"/>
  <c r="Q102" i="24"/>
  <c r="R102" i="24"/>
  <c r="Q111" i="24"/>
  <c r="R111" i="24"/>
  <c r="P14" i="26"/>
  <c r="Q13" i="26"/>
  <c r="R12" i="26" s="1"/>
  <c r="P101" i="24"/>
  <c r="P112" i="24"/>
  <c r="P115" i="29" l="1"/>
  <c r="Q114" i="29"/>
  <c r="R114" i="29"/>
  <c r="P98" i="29"/>
  <c r="Q99" i="29"/>
  <c r="R99" i="29"/>
  <c r="Q101" i="24"/>
  <c r="R101" i="24"/>
  <c r="Q112" i="24"/>
  <c r="R112" i="24"/>
  <c r="P15" i="26"/>
  <c r="Q14" i="26"/>
  <c r="R13" i="26" s="1"/>
  <c r="S111" i="24"/>
  <c r="S102" i="24"/>
  <c r="P100" i="24"/>
  <c r="P113" i="24"/>
  <c r="P97" i="29" l="1"/>
  <c r="Q98" i="29"/>
  <c r="R98" i="29"/>
  <c r="P116" i="29"/>
  <c r="Q115" i="29"/>
  <c r="R115" i="29"/>
  <c r="Q100" i="24"/>
  <c r="R100" i="24"/>
  <c r="Q113" i="24"/>
  <c r="R113" i="24"/>
  <c r="P16" i="26"/>
  <c r="Q15" i="26"/>
  <c r="R14" i="26" s="1"/>
  <c r="S112" i="24"/>
  <c r="S101" i="24"/>
  <c r="P99" i="24"/>
  <c r="P114" i="24"/>
  <c r="P117" i="29" l="1"/>
  <c r="Q116" i="29"/>
  <c r="R116" i="29"/>
  <c r="P96" i="29"/>
  <c r="Q97" i="29"/>
  <c r="R97" i="29"/>
  <c r="Q99" i="24"/>
  <c r="R99" i="24"/>
  <c r="Q114" i="24"/>
  <c r="R114" i="24"/>
  <c r="P17" i="26"/>
  <c r="Q16" i="26"/>
  <c r="R15" i="26" s="1"/>
  <c r="S113" i="24"/>
  <c r="S100" i="24"/>
  <c r="P98" i="24"/>
  <c r="P115" i="24"/>
  <c r="P95" i="29" l="1"/>
  <c r="Q96" i="29"/>
  <c r="R96" i="29"/>
  <c r="P118" i="29"/>
  <c r="Q117" i="29"/>
  <c r="R117" i="29"/>
  <c r="Q98" i="24"/>
  <c r="R98" i="24"/>
  <c r="Q115" i="24"/>
  <c r="R115" i="24"/>
  <c r="P18" i="26"/>
  <c r="Q17" i="26"/>
  <c r="R16" i="26" s="1"/>
  <c r="S114" i="24"/>
  <c r="S99" i="24"/>
  <c r="P97" i="24"/>
  <c r="P116" i="24"/>
  <c r="P119" i="29" l="1"/>
  <c r="Q118" i="29"/>
  <c r="R118" i="29"/>
  <c r="P94" i="29"/>
  <c r="Q95" i="29"/>
  <c r="R95" i="29"/>
  <c r="Q116" i="24"/>
  <c r="R116" i="24"/>
  <c r="Q97" i="24"/>
  <c r="R97" i="24"/>
  <c r="P19" i="26"/>
  <c r="Q18" i="26"/>
  <c r="R17" i="26" s="1"/>
  <c r="S115" i="24"/>
  <c r="S98" i="24"/>
  <c r="P96" i="24"/>
  <c r="P117" i="24"/>
  <c r="P93" i="29" l="1"/>
  <c r="Q94" i="29"/>
  <c r="R94" i="29"/>
  <c r="P120" i="29"/>
  <c r="Q119" i="29"/>
  <c r="R119" i="29"/>
  <c r="Q117" i="24"/>
  <c r="R117" i="24"/>
  <c r="Q96" i="24"/>
  <c r="R96" i="24"/>
  <c r="P20" i="26"/>
  <c r="Q19" i="26"/>
  <c r="R18" i="26" s="1"/>
  <c r="S116" i="24"/>
  <c r="S97" i="24"/>
  <c r="P95" i="24"/>
  <c r="P118" i="24"/>
  <c r="P121" i="29" l="1"/>
  <c r="Q120" i="29"/>
  <c r="R120" i="29"/>
  <c r="P92" i="29"/>
  <c r="Q93" i="29"/>
  <c r="R93" i="29"/>
  <c r="Q118" i="24"/>
  <c r="R118" i="24"/>
  <c r="Q95" i="24"/>
  <c r="R95" i="24"/>
  <c r="P21" i="26"/>
  <c r="Q20" i="26"/>
  <c r="R19" i="26" s="1"/>
  <c r="S117" i="24"/>
  <c r="S96" i="24"/>
  <c r="P94" i="24"/>
  <c r="P119" i="24"/>
  <c r="P91" i="29" l="1"/>
  <c r="Q92" i="29"/>
  <c r="R92" i="29"/>
  <c r="P122" i="29"/>
  <c r="Q121" i="29"/>
  <c r="R121" i="29"/>
  <c r="Q119" i="24"/>
  <c r="R119" i="24"/>
  <c r="Q94" i="24"/>
  <c r="R94" i="24"/>
  <c r="P22" i="26"/>
  <c r="Q21" i="26"/>
  <c r="R20" i="26" s="1"/>
  <c r="S118" i="24"/>
  <c r="S95" i="24"/>
  <c r="P93" i="24"/>
  <c r="P120" i="24"/>
  <c r="P123" i="29" l="1"/>
  <c r="Q122" i="29"/>
  <c r="R122" i="29"/>
  <c r="P90" i="29"/>
  <c r="Q91" i="29"/>
  <c r="R91" i="29"/>
  <c r="Q120" i="24"/>
  <c r="R120" i="24"/>
  <c r="Q93" i="24"/>
  <c r="R93" i="24"/>
  <c r="P23" i="26"/>
  <c r="Q22" i="26"/>
  <c r="R21" i="26" s="1"/>
  <c r="S119" i="24"/>
  <c r="S94" i="24"/>
  <c r="P92" i="24"/>
  <c r="P121" i="24"/>
  <c r="P89" i="29" l="1"/>
  <c r="Q90" i="29"/>
  <c r="R90" i="29"/>
  <c r="P124" i="29"/>
  <c r="Q123" i="29"/>
  <c r="R123" i="29"/>
  <c r="Q121" i="24"/>
  <c r="R121" i="24"/>
  <c r="Q92" i="24"/>
  <c r="R92" i="24"/>
  <c r="P24" i="26"/>
  <c r="Q23" i="26"/>
  <c r="R22" i="26" s="1"/>
  <c r="S120" i="24"/>
  <c r="S93" i="24"/>
  <c r="P91" i="24"/>
  <c r="P122" i="24"/>
  <c r="P125" i="29" l="1"/>
  <c r="Q124" i="29"/>
  <c r="R124" i="29"/>
  <c r="P88" i="29"/>
  <c r="Q89" i="29"/>
  <c r="R89" i="29"/>
  <c r="Q122" i="24"/>
  <c r="R122" i="24"/>
  <c r="Q91" i="24"/>
  <c r="R91" i="24"/>
  <c r="P25" i="26"/>
  <c r="Q24" i="26"/>
  <c r="R23" i="26" s="1"/>
  <c r="S121" i="24"/>
  <c r="S92" i="24"/>
  <c r="P90" i="24"/>
  <c r="P123" i="24"/>
  <c r="P87" i="29" l="1"/>
  <c r="Q88" i="29"/>
  <c r="R88" i="29"/>
  <c r="P126" i="29"/>
  <c r="Q125" i="29"/>
  <c r="R125" i="29"/>
  <c r="Q123" i="24"/>
  <c r="R123" i="24"/>
  <c r="Q90" i="24"/>
  <c r="R90" i="24"/>
  <c r="P26" i="26"/>
  <c r="Q25" i="26"/>
  <c r="R24" i="26" s="1"/>
  <c r="S122" i="24"/>
  <c r="S91" i="24"/>
  <c r="P89" i="24"/>
  <c r="P124" i="24"/>
  <c r="P127" i="29" l="1"/>
  <c r="Q126" i="29"/>
  <c r="R126" i="29"/>
  <c r="P86" i="29"/>
  <c r="Q87" i="29"/>
  <c r="R87" i="29"/>
  <c r="S123" i="24"/>
  <c r="Q89" i="24"/>
  <c r="R89" i="24"/>
  <c r="Q124" i="24"/>
  <c r="R124" i="24"/>
  <c r="P27" i="26"/>
  <c r="Q26" i="26"/>
  <c r="R25" i="26" s="1"/>
  <c r="S90" i="24"/>
  <c r="P88" i="24"/>
  <c r="P125" i="24"/>
  <c r="S89" i="24" l="1"/>
  <c r="P85" i="29"/>
  <c r="Q86" i="29"/>
  <c r="R86" i="29"/>
  <c r="P128" i="29"/>
  <c r="Q127" i="29"/>
  <c r="R127" i="29"/>
  <c r="Q88" i="24"/>
  <c r="R88" i="24"/>
  <c r="S88" i="24" s="1"/>
  <c r="Q125" i="24"/>
  <c r="R125" i="24"/>
  <c r="P28" i="26"/>
  <c r="Q27" i="26"/>
  <c r="R26" i="26" s="1"/>
  <c r="S124" i="24"/>
  <c r="P87" i="24"/>
  <c r="P126" i="24"/>
  <c r="P129" i="29" l="1"/>
  <c r="Q128" i="29"/>
  <c r="R128" i="29"/>
  <c r="P84" i="29"/>
  <c r="Q85" i="29"/>
  <c r="R85" i="29"/>
  <c r="Q87" i="24"/>
  <c r="R87" i="24"/>
  <c r="Q126" i="24"/>
  <c r="R126" i="24"/>
  <c r="S86" i="29"/>
  <c r="P29" i="26"/>
  <c r="Q28" i="26"/>
  <c r="R27" i="26" s="1"/>
  <c r="S125" i="24"/>
  <c r="P86" i="24"/>
  <c r="P127" i="24"/>
  <c r="S85" i="29" l="1"/>
  <c r="S87" i="24"/>
  <c r="P83" i="29"/>
  <c r="Q84" i="29"/>
  <c r="R84" i="29"/>
  <c r="S84" i="29" s="1"/>
  <c r="P130" i="29"/>
  <c r="Q129" i="29"/>
  <c r="R129" i="29"/>
  <c r="Q86" i="24"/>
  <c r="R86" i="24"/>
  <c r="Q127" i="24"/>
  <c r="R127" i="24"/>
  <c r="S87" i="29"/>
  <c r="S88" i="29"/>
  <c r="S89" i="29"/>
  <c r="P30" i="26"/>
  <c r="Q29" i="26"/>
  <c r="R28" i="26" s="1"/>
  <c r="S126" i="24"/>
  <c r="P85" i="24"/>
  <c r="P128" i="24"/>
  <c r="S86" i="24" l="1"/>
  <c r="P131" i="29"/>
  <c r="Q130" i="29"/>
  <c r="R130" i="29"/>
  <c r="P82" i="29"/>
  <c r="Q83" i="29"/>
  <c r="R83" i="29"/>
  <c r="Q85" i="24"/>
  <c r="R85" i="24"/>
  <c r="Q128" i="24"/>
  <c r="R128" i="24"/>
  <c r="S90" i="29"/>
  <c r="S91" i="29"/>
  <c r="S92" i="29"/>
  <c r="P31" i="26"/>
  <c r="Q30" i="26"/>
  <c r="R29" i="26" s="1"/>
  <c r="S127" i="24"/>
  <c r="P84" i="24"/>
  <c r="P129" i="24"/>
  <c r="S83" i="29" l="1"/>
  <c r="S85" i="24"/>
  <c r="P81" i="29"/>
  <c r="Q82" i="29"/>
  <c r="R82" i="29"/>
  <c r="P132" i="29"/>
  <c r="Q131" i="29"/>
  <c r="R131" i="29"/>
  <c r="Q84" i="24"/>
  <c r="R84" i="24"/>
  <c r="Q129" i="24"/>
  <c r="R129" i="24"/>
  <c r="S93" i="29"/>
  <c r="S94" i="29"/>
  <c r="S95" i="29"/>
  <c r="P32" i="26"/>
  <c r="Q31" i="26"/>
  <c r="R30" i="26" s="1"/>
  <c r="S128" i="24"/>
  <c r="P83" i="24"/>
  <c r="P130" i="24"/>
  <c r="S82" i="29" l="1"/>
  <c r="S84" i="24"/>
  <c r="P133" i="29"/>
  <c r="Q132" i="29"/>
  <c r="R132" i="29"/>
  <c r="P80" i="29"/>
  <c r="Q81" i="29"/>
  <c r="R81" i="29"/>
  <c r="Q83" i="24"/>
  <c r="R83" i="24"/>
  <c r="Q130" i="24"/>
  <c r="R130" i="24"/>
  <c r="S98" i="29"/>
  <c r="S96" i="29"/>
  <c r="S97" i="29"/>
  <c r="P33" i="26"/>
  <c r="Q32" i="26"/>
  <c r="R31" i="26" s="1"/>
  <c r="S129" i="24"/>
  <c r="P82" i="24"/>
  <c r="P131" i="24"/>
  <c r="S81" i="29" l="1"/>
  <c r="S83" i="24"/>
  <c r="P79" i="29"/>
  <c r="Q80" i="29"/>
  <c r="R80" i="29"/>
  <c r="P134" i="29"/>
  <c r="Q133" i="29"/>
  <c r="R133" i="29"/>
  <c r="Q82" i="24"/>
  <c r="R82" i="24"/>
  <c r="Q131" i="24"/>
  <c r="R131" i="24"/>
  <c r="S100" i="29"/>
  <c r="S101" i="29"/>
  <c r="S99" i="29"/>
  <c r="P34" i="26"/>
  <c r="Q33" i="26"/>
  <c r="R32" i="26" s="1"/>
  <c r="S130" i="24"/>
  <c r="P81" i="24"/>
  <c r="P132" i="24"/>
  <c r="S80" i="29" l="1"/>
  <c r="S82" i="24"/>
  <c r="P135" i="29"/>
  <c r="Q134" i="29"/>
  <c r="R134" i="29"/>
  <c r="P78" i="29"/>
  <c r="Q79" i="29"/>
  <c r="R79" i="29"/>
  <c r="S79" i="29" s="1"/>
  <c r="Q81" i="24"/>
  <c r="R81" i="24"/>
  <c r="S81" i="24" s="1"/>
  <c r="Q132" i="24"/>
  <c r="R132" i="24"/>
  <c r="S102" i="29"/>
  <c r="S103" i="29"/>
  <c r="S104" i="29"/>
  <c r="P35" i="26"/>
  <c r="Q34" i="26"/>
  <c r="R33" i="26" s="1"/>
  <c r="S131" i="24"/>
  <c r="P80" i="24"/>
  <c r="P133" i="24"/>
  <c r="P77" i="29" l="1"/>
  <c r="Q78" i="29"/>
  <c r="R78" i="29"/>
  <c r="P136" i="29"/>
  <c r="Q135" i="29"/>
  <c r="R135" i="29"/>
  <c r="Q80" i="24"/>
  <c r="R80" i="24"/>
  <c r="Q133" i="24"/>
  <c r="R133" i="24"/>
  <c r="S107" i="29"/>
  <c r="S105" i="29"/>
  <c r="S108" i="29"/>
  <c r="S106" i="29"/>
  <c r="P36" i="26"/>
  <c r="Q35" i="26"/>
  <c r="R34" i="26" s="1"/>
  <c r="S132" i="24"/>
  <c r="P79" i="24"/>
  <c r="P134" i="24"/>
  <c r="S78" i="29" l="1"/>
  <c r="S80" i="24"/>
  <c r="P137" i="29"/>
  <c r="Q136" i="29"/>
  <c r="R136" i="29"/>
  <c r="P76" i="29"/>
  <c r="Q77" i="29"/>
  <c r="R77" i="29"/>
  <c r="S77" i="29" s="1"/>
  <c r="Q134" i="24"/>
  <c r="R134" i="24"/>
  <c r="Q79" i="24"/>
  <c r="R79" i="24"/>
  <c r="S79" i="24" s="1"/>
  <c r="S109" i="29"/>
  <c r="S110" i="29"/>
  <c r="P37" i="26"/>
  <c r="Q36" i="26"/>
  <c r="R35" i="26" s="1"/>
  <c r="S133" i="24"/>
  <c r="P78" i="24"/>
  <c r="P135" i="24"/>
  <c r="P75" i="29" l="1"/>
  <c r="Q76" i="29"/>
  <c r="R76" i="29"/>
  <c r="P138" i="29"/>
  <c r="Q137" i="29"/>
  <c r="R137" i="29"/>
  <c r="Q78" i="24"/>
  <c r="R78" i="24"/>
  <c r="Q135" i="24"/>
  <c r="R135" i="24"/>
  <c r="S112" i="29"/>
  <c r="S111" i="29"/>
  <c r="S113" i="29"/>
  <c r="P38" i="26"/>
  <c r="Q37" i="26"/>
  <c r="R36" i="26" s="1"/>
  <c r="S134" i="24"/>
  <c r="P77" i="24"/>
  <c r="P136" i="24"/>
  <c r="S76" i="29" l="1"/>
  <c r="S78" i="24"/>
  <c r="P139" i="29"/>
  <c r="Q138" i="29"/>
  <c r="R138" i="29"/>
  <c r="P74" i="29"/>
  <c r="Q75" i="29"/>
  <c r="R75" i="29"/>
  <c r="S75" i="29" s="1"/>
  <c r="Q77" i="24"/>
  <c r="R77" i="24"/>
  <c r="Q136" i="24"/>
  <c r="R136" i="24"/>
  <c r="S116" i="29"/>
  <c r="S115" i="29"/>
  <c r="S114" i="29"/>
  <c r="P39" i="26"/>
  <c r="Q38" i="26"/>
  <c r="R37" i="26" s="1"/>
  <c r="S135" i="24"/>
  <c r="P76" i="24"/>
  <c r="P137" i="24"/>
  <c r="S77" i="24" l="1"/>
  <c r="P73" i="29"/>
  <c r="Q74" i="29"/>
  <c r="R74" i="29"/>
  <c r="S74" i="29" s="1"/>
  <c r="P140" i="29"/>
  <c r="Q139" i="29"/>
  <c r="R139" i="29"/>
  <c r="Q76" i="24"/>
  <c r="R76" i="24"/>
  <c r="Q137" i="24"/>
  <c r="R137" i="24"/>
  <c r="S117" i="29"/>
  <c r="S119" i="29"/>
  <c r="S118" i="29"/>
  <c r="P40" i="26"/>
  <c r="Q39" i="26"/>
  <c r="R38" i="26" s="1"/>
  <c r="S136" i="24"/>
  <c r="P75" i="24"/>
  <c r="P138" i="24"/>
  <c r="S76" i="24" l="1"/>
  <c r="P141" i="29"/>
  <c r="Q140" i="29"/>
  <c r="R140" i="29"/>
  <c r="P72" i="29"/>
  <c r="Q73" i="29"/>
  <c r="R73" i="29"/>
  <c r="Q75" i="24"/>
  <c r="R75" i="24"/>
  <c r="Q138" i="24"/>
  <c r="R138" i="24"/>
  <c r="S121" i="29"/>
  <c r="S120" i="29"/>
  <c r="S122" i="29"/>
  <c r="P41" i="26"/>
  <c r="Q40" i="26"/>
  <c r="R39" i="26" s="1"/>
  <c r="S137" i="24"/>
  <c r="P74" i="24"/>
  <c r="P139" i="24"/>
  <c r="S73" i="29" l="1"/>
  <c r="S75" i="24"/>
  <c r="P71" i="29"/>
  <c r="Q72" i="29"/>
  <c r="R72" i="29"/>
  <c r="P142" i="29"/>
  <c r="Q141" i="29"/>
  <c r="R141" i="29"/>
  <c r="Q74" i="24"/>
  <c r="R74" i="24"/>
  <c r="Q139" i="24"/>
  <c r="R139" i="24"/>
  <c r="S124" i="29"/>
  <c r="S125" i="29"/>
  <c r="S123" i="29"/>
  <c r="S126" i="29"/>
  <c r="P42" i="26"/>
  <c r="Q41" i="26"/>
  <c r="R40" i="26" s="1"/>
  <c r="S138" i="24"/>
  <c r="P73" i="24"/>
  <c r="P140" i="24"/>
  <c r="S72" i="29" l="1"/>
  <c r="S74" i="24"/>
  <c r="P143" i="29"/>
  <c r="Q142" i="29"/>
  <c r="R142" i="29"/>
  <c r="P70" i="29"/>
  <c r="Q71" i="29"/>
  <c r="R71" i="29"/>
  <c r="Q140" i="24"/>
  <c r="R140" i="24"/>
  <c r="Q73" i="24"/>
  <c r="R73" i="24"/>
  <c r="S128" i="29"/>
  <c r="S127" i="29"/>
  <c r="P43" i="26"/>
  <c r="Q42" i="26"/>
  <c r="R41" i="26" s="1"/>
  <c r="S139" i="24"/>
  <c r="P72" i="24"/>
  <c r="P141" i="24"/>
  <c r="S71" i="29" l="1"/>
  <c r="P69" i="29"/>
  <c r="Q70" i="29"/>
  <c r="R70" i="29"/>
  <c r="P144" i="29"/>
  <c r="Q143" i="29"/>
  <c r="R143" i="29"/>
  <c r="Q72" i="24"/>
  <c r="R72" i="24"/>
  <c r="Q141" i="24"/>
  <c r="R141" i="24"/>
  <c r="S129" i="29"/>
  <c r="S131" i="29"/>
  <c r="S130" i="29"/>
  <c r="P44" i="26"/>
  <c r="Q43" i="26"/>
  <c r="R42" i="26" s="1"/>
  <c r="S140" i="24"/>
  <c r="P71" i="24"/>
  <c r="S73" i="24"/>
  <c r="P142" i="24"/>
  <c r="S70" i="29" l="1"/>
  <c r="P145" i="29"/>
  <c r="Q144" i="29"/>
  <c r="R144" i="29"/>
  <c r="P68" i="29"/>
  <c r="Q69" i="29"/>
  <c r="R69" i="29"/>
  <c r="Q71" i="24"/>
  <c r="R71" i="24"/>
  <c r="Q142" i="24"/>
  <c r="R142" i="24"/>
  <c r="S133" i="29"/>
  <c r="S132" i="29"/>
  <c r="S134" i="29"/>
  <c r="P45" i="26"/>
  <c r="Q44" i="26"/>
  <c r="R43" i="26" s="1"/>
  <c r="S141" i="24"/>
  <c r="P70" i="24"/>
  <c r="S72" i="24"/>
  <c r="P143" i="24"/>
  <c r="S69" i="29" l="1"/>
  <c r="P67" i="29"/>
  <c r="Q68" i="29"/>
  <c r="R68" i="29"/>
  <c r="S68" i="29" s="1"/>
  <c r="P146" i="29"/>
  <c r="Q145" i="29"/>
  <c r="R145" i="29"/>
  <c r="Q70" i="24"/>
  <c r="R70" i="24"/>
  <c r="Q143" i="24"/>
  <c r="R143" i="24"/>
  <c r="S137" i="29"/>
  <c r="S136" i="29"/>
  <c r="S135" i="29"/>
  <c r="P46" i="26"/>
  <c r="Q45" i="26"/>
  <c r="R44" i="26" s="1"/>
  <c r="S142" i="24"/>
  <c r="P69" i="24"/>
  <c r="S71" i="24"/>
  <c r="P144" i="24"/>
  <c r="P147" i="29" l="1"/>
  <c r="Q146" i="29"/>
  <c r="R146" i="29"/>
  <c r="P66" i="29"/>
  <c r="Q67" i="29"/>
  <c r="R67" i="29"/>
  <c r="Q69" i="24"/>
  <c r="R69" i="24"/>
  <c r="Q144" i="24"/>
  <c r="R144" i="24"/>
  <c r="S138" i="29"/>
  <c r="S140" i="29"/>
  <c r="S139" i="29"/>
  <c r="P47" i="26"/>
  <c r="Q46" i="26"/>
  <c r="R45" i="26" s="1"/>
  <c r="S143" i="24"/>
  <c r="P68" i="24"/>
  <c r="S70" i="24"/>
  <c r="P145" i="24"/>
  <c r="S67" i="29" l="1"/>
  <c r="P65" i="29"/>
  <c r="Q66" i="29"/>
  <c r="R66" i="29"/>
  <c r="S66" i="29" s="1"/>
  <c r="P148" i="29"/>
  <c r="Q147" i="29"/>
  <c r="R147" i="29"/>
  <c r="Q68" i="24"/>
  <c r="R68" i="24"/>
  <c r="Q145" i="24"/>
  <c r="R145" i="24"/>
  <c r="S142" i="29"/>
  <c r="S141" i="29"/>
  <c r="S143" i="29"/>
  <c r="P48" i="26"/>
  <c r="Q47" i="26"/>
  <c r="R46" i="26" s="1"/>
  <c r="S144" i="24"/>
  <c r="P67" i="24"/>
  <c r="S69" i="24"/>
  <c r="P146" i="24"/>
  <c r="P149" i="29" l="1"/>
  <c r="Q148" i="29"/>
  <c r="R148" i="29"/>
  <c r="P64" i="29"/>
  <c r="Q65" i="29"/>
  <c r="R65" i="29"/>
  <c r="Q67" i="24"/>
  <c r="R67" i="24"/>
  <c r="Q146" i="24"/>
  <c r="R146" i="24"/>
  <c r="S145" i="29"/>
  <c r="S146" i="29"/>
  <c r="S144" i="29"/>
  <c r="P49" i="26"/>
  <c r="Q48" i="26"/>
  <c r="R47" i="26" s="1"/>
  <c r="S145" i="24"/>
  <c r="P66" i="24"/>
  <c r="S68" i="24"/>
  <c r="P147" i="24"/>
  <c r="S65" i="29" l="1"/>
  <c r="P63" i="29"/>
  <c r="Q64" i="29"/>
  <c r="R64" i="29"/>
  <c r="S64" i="29" s="1"/>
  <c r="P150" i="29"/>
  <c r="Q149" i="29"/>
  <c r="R149" i="29"/>
  <c r="Q66" i="24"/>
  <c r="R66" i="24"/>
  <c r="Q147" i="24"/>
  <c r="R147" i="24"/>
  <c r="S148" i="29"/>
  <c r="S147" i="29"/>
  <c r="P50" i="26"/>
  <c r="Q49" i="26"/>
  <c r="R48" i="26" s="1"/>
  <c r="S146" i="24"/>
  <c r="P65" i="24"/>
  <c r="S67" i="24"/>
  <c r="P148" i="24"/>
  <c r="S149" i="29" l="1"/>
  <c r="P151" i="29"/>
  <c r="Q150" i="29"/>
  <c r="R150" i="29"/>
  <c r="S150" i="29" s="1"/>
  <c r="P62" i="29"/>
  <c r="Q63" i="29"/>
  <c r="R63" i="29"/>
  <c r="Q65" i="24"/>
  <c r="R65" i="24"/>
  <c r="Q148" i="24"/>
  <c r="R148" i="24"/>
  <c r="P51" i="26"/>
  <c r="Q50" i="26"/>
  <c r="R49" i="26" s="1"/>
  <c r="S147" i="24"/>
  <c r="P64" i="24"/>
  <c r="S66" i="24"/>
  <c r="P149" i="24"/>
  <c r="S63" i="29" l="1"/>
  <c r="P61" i="29"/>
  <c r="Q62" i="29"/>
  <c r="R62" i="29"/>
  <c r="S62" i="29" s="1"/>
  <c r="P152" i="29"/>
  <c r="Q151" i="29"/>
  <c r="R151" i="29"/>
  <c r="Q64" i="24"/>
  <c r="R64" i="24"/>
  <c r="Q149" i="24"/>
  <c r="R149" i="24"/>
  <c r="P52" i="26"/>
  <c r="Q51" i="26"/>
  <c r="R50" i="26" s="1"/>
  <c r="S148" i="24"/>
  <c r="P63" i="24"/>
  <c r="S65" i="24"/>
  <c r="P150" i="24"/>
  <c r="S151" i="29" l="1"/>
  <c r="P153" i="29"/>
  <c r="Q152" i="29"/>
  <c r="R152" i="29"/>
  <c r="S152" i="29" s="1"/>
  <c r="P60" i="29"/>
  <c r="Q61" i="29"/>
  <c r="R61" i="29"/>
  <c r="Q63" i="24"/>
  <c r="R63" i="24"/>
  <c r="Q150" i="24"/>
  <c r="R150" i="24"/>
  <c r="P53" i="26"/>
  <c r="Q52" i="26"/>
  <c r="R51" i="26" s="1"/>
  <c r="S149" i="24"/>
  <c r="P62" i="24"/>
  <c r="S64" i="24"/>
  <c r="P151" i="24"/>
  <c r="S61" i="29" l="1"/>
  <c r="P59" i="29"/>
  <c r="Q60" i="29"/>
  <c r="R60" i="29"/>
  <c r="P154" i="29"/>
  <c r="Q153" i="29"/>
  <c r="R153" i="29"/>
  <c r="Q62" i="24"/>
  <c r="R62" i="24"/>
  <c r="Q151" i="24"/>
  <c r="R151" i="24"/>
  <c r="P54" i="26"/>
  <c r="Q53" i="26"/>
  <c r="R52" i="26" s="1"/>
  <c r="S150" i="24"/>
  <c r="P61" i="24"/>
  <c r="S63" i="24"/>
  <c r="P152" i="24"/>
  <c r="S153" i="29" l="1"/>
  <c r="S60" i="29"/>
  <c r="P155" i="29"/>
  <c r="Q154" i="29"/>
  <c r="R154" i="29"/>
  <c r="P58" i="29"/>
  <c r="Q59" i="29"/>
  <c r="R59" i="29"/>
  <c r="S59" i="29" s="1"/>
  <c r="Q61" i="24"/>
  <c r="R61" i="24"/>
  <c r="Q152" i="24"/>
  <c r="R152" i="24"/>
  <c r="P55" i="26"/>
  <c r="Q54" i="26"/>
  <c r="R53" i="26" s="1"/>
  <c r="S151" i="24"/>
  <c r="P60" i="24"/>
  <c r="S62" i="24"/>
  <c r="P153" i="24"/>
  <c r="S154" i="29" l="1"/>
  <c r="P57" i="29"/>
  <c r="Q58" i="29"/>
  <c r="R58" i="29"/>
  <c r="P156" i="29"/>
  <c r="Q155" i="29"/>
  <c r="R155" i="29"/>
  <c r="Q60" i="24"/>
  <c r="R60" i="24"/>
  <c r="Q153" i="24"/>
  <c r="R153" i="24"/>
  <c r="P56" i="26"/>
  <c r="Q55" i="26"/>
  <c r="R54" i="26" s="1"/>
  <c r="S152" i="24"/>
  <c r="P59" i="24"/>
  <c r="S61" i="24"/>
  <c r="P154" i="24"/>
  <c r="S58" i="29" l="1"/>
  <c r="S155" i="29"/>
  <c r="P157" i="29"/>
  <c r="Q156" i="29"/>
  <c r="R156" i="29"/>
  <c r="S156" i="29" s="1"/>
  <c r="P56" i="29"/>
  <c r="Q57" i="29"/>
  <c r="R57" i="29"/>
  <c r="S57" i="29" s="1"/>
  <c r="Q59" i="24"/>
  <c r="R59" i="24"/>
  <c r="Q154" i="24"/>
  <c r="R154" i="24"/>
  <c r="P57" i="26"/>
  <c r="Q56" i="26"/>
  <c r="R55" i="26" s="1"/>
  <c r="S153" i="24"/>
  <c r="P58" i="24"/>
  <c r="S60" i="24"/>
  <c r="P155" i="24"/>
  <c r="P55" i="29" l="1"/>
  <c r="Q56" i="29"/>
  <c r="R56" i="29"/>
  <c r="P158" i="29"/>
  <c r="Q157" i="29"/>
  <c r="R157" i="29"/>
  <c r="Q155" i="24"/>
  <c r="R155" i="24"/>
  <c r="Q58" i="24"/>
  <c r="R58" i="24"/>
  <c r="P58" i="26"/>
  <c r="S58" i="26" s="1"/>
  <c r="Q57" i="26"/>
  <c r="R56" i="26" s="1"/>
  <c r="S57" i="26"/>
  <c r="S154" i="24"/>
  <c r="P57" i="24"/>
  <c r="S59" i="24"/>
  <c r="P156" i="24"/>
  <c r="S56" i="29" l="1"/>
  <c r="S157" i="29"/>
  <c r="P159" i="29"/>
  <c r="Q158" i="29"/>
  <c r="R158" i="29"/>
  <c r="P54" i="29"/>
  <c r="Q55" i="29"/>
  <c r="R55" i="29"/>
  <c r="Q57" i="24"/>
  <c r="R57" i="24"/>
  <c r="Q156" i="24"/>
  <c r="R156" i="24"/>
  <c r="P59" i="26"/>
  <c r="S59" i="26" s="1"/>
  <c r="Q58" i="26"/>
  <c r="R57" i="26" s="1"/>
  <c r="T57" i="26" s="1"/>
  <c r="S56" i="26"/>
  <c r="T56" i="26" s="1"/>
  <c r="S155" i="24"/>
  <c r="P56" i="24"/>
  <c r="S58" i="24"/>
  <c r="P157" i="24"/>
  <c r="S55" i="29" l="1"/>
  <c r="S158" i="29"/>
  <c r="P53" i="29"/>
  <c r="Q54" i="29"/>
  <c r="R54" i="29"/>
  <c r="S54" i="29" s="1"/>
  <c r="P160" i="29"/>
  <c r="Q159" i="29"/>
  <c r="R159" i="29"/>
  <c r="Q157" i="24"/>
  <c r="R157" i="24"/>
  <c r="Q56" i="24"/>
  <c r="R56" i="24"/>
  <c r="P60" i="26"/>
  <c r="S60" i="26" s="1"/>
  <c r="Q59" i="26"/>
  <c r="R58" i="26" s="1"/>
  <c r="T58" i="26" s="1"/>
  <c r="S55" i="26"/>
  <c r="T55" i="26" s="1"/>
  <c r="S156" i="24"/>
  <c r="P55" i="24"/>
  <c r="S57" i="24"/>
  <c r="P158" i="24"/>
  <c r="S159" i="29" l="1"/>
  <c r="P161" i="29"/>
  <c r="Q160" i="29"/>
  <c r="R160" i="29"/>
  <c r="P52" i="29"/>
  <c r="Q53" i="29"/>
  <c r="R53" i="29"/>
  <c r="Q158" i="24"/>
  <c r="R158" i="24"/>
  <c r="Q55" i="24"/>
  <c r="R55" i="24"/>
  <c r="P61" i="26"/>
  <c r="S61" i="26" s="1"/>
  <c r="Q60" i="26"/>
  <c r="R59" i="26" s="1"/>
  <c r="T59" i="26" s="1"/>
  <c r="S54" i="26"/>
  <c r="T54" i="26" s="1"/>
  <c r="S157" i="24"/>
  <c r="P54" i="24"/>
  <c r="S56" i="24"/>
  <c r="P159" i="24"/>
  <c r="S53" i="29" l="1"/>
  <c r="S160" i="29"/>
  <c r="P162" i="29"/>
  <c r="Q161" i="29"/>
  <c r="R161" i="29"/>
  <c r="P51" i="29"/>
  <c r="Q52" i="29"/>
  <c r="R52" i="29"/>
  <c r="S52" i="29" s="1"/>
  <c r="Q159" i="24"/>
  <c r="R159" i="24"/>
  <c r="Q54" i="24"/>
  <c r="R54" i="24"/>
  <c r="P62" i="26"/>
  <c r="S62" i="26" s="1"/>
  <c r="Q61" i="26"/>
  <c r="R60" i="26" s="1"/>
  <c r="T60" i="26" s="1"/>
  <c r="S53" i="26"/>
  <c r="T53" i="26" s="1"/>
  <c r="S158" i="24"/>
  <c r="P53" i="24"/>
  <c r="S55" i="24"/>
  <c r="P160" i="24"/>
  <c r="S161" i="29" l="1"/>
  <c r="P163" i="29"/>
  <c r="Q162" i="29"/>
  <c r="R162" i="29"/>
  <c r="P50" i="29"/>
  <c r="Q51" i="29"/>
  <c r="R51" i="29"/>
  <c r="Q160" i="24"/>
  <c r="R160" i="24"/>
  <c r="Q53" i="24"/>
  <c r="R53" i="24"/>
  <c r="P63" i="26"/>
  <c r="S63" i="26" s="1"/>
  <c r="Q62" i="26"/>
  <c r="R61" i="26" s="1"/>
  <c r="T61" i="26" s="1"/>
  <c r="S52" i="26"/>
  <c r="T52" i="26" s="1"/>
  <c r="S159" i="24"/>
  <c r="P52" i="24"/>
  <c r="S54" i="24"/>
  <c r="P161" i="24"/>
  <c r="S51" i="29" l="1"/>
  <c r="S162" i="29"/>
  <c r="P49" i="29"/>
  <c r="Q50" i="29"/>
  <c r="R50" i="29"/>
  <c r="P164" i="29"/>
  <c r="Q163" i="29"/>
  <c r="R163" i="29"/>
  <c r="Q161" i="24"/>
  <c r="R161" i="24"/>
  <c r="Q52" i="24"/>
  <c r="R52" i="24"/>
  <c r="P64" i="26"/>
  <c r="S64" i="26" s="1"/>
  <c r="Q63" i="26"/>
  <c r="R62" i="26" s="1"/>
  <c r="T62" i="26" s="1"/>
  <c r="S51" i="26"/>
  <c r="T51" i="26" s="1"/>
  <c r="S160" i="24"/>
  <c r="P51" i="24"/>
  <c r="S53" i="24"/>
  <c r="P162" i="24"/>
  <c r="S50" i="29" l="1"/>
  <c r="S163" i="29"/>
  <c r="P165" i="29"/>
  <c r="Q164" i="29"/>
  <c r="R164" i="29"/>
  <c r="S164" i="29" s="1"/>
  <c r="P48" i="29"/>
  <c r="Q49" i="29"/>
  <c r="R49" i="29"/>
  <c r="Q162" i="24"/>
  <c r="R162" i="24"/>
  <c r="Q51" i="24"/>
  <c r="R51" i="24"/>
  <c r="P65" i="26"/>
  <c r="S65" i="26" s="1"/>
  <c r="Q64" i="26"/>
  <c r="R63" i="26" s="1"/>
  <c r="T63" i="26" s="1"/>
  <c r="S50" i="26"/>
  <c r="T50" i="26" s="1"/>
  <c r="S161" i="24"/>
  <c r="P50" i="24"/>
  <c r="S52" i="24"/>
  <c r="P163" i="24"/>
  <c r="S49" i="29" l="1"/>
  <c r="P166" i="29"/>
  <c r="Q165" i="29"/>
  <c r="R165" i="29"/>
  <c r="P47" i="29"/>
  <c r="Q48" i="29"/>
  <c r="R48" i="29"/>
  <c r="Q163" i="24"/>
  <c r="R163" i="24"/>
  <c r="Q50" i="24"/>
  <c r="R50" i="24"/>
  <c r="P66" i="26"/>
  <c r="S66" i="26" s="1"/>
  <c r="Q65" i="26"/>
  <c r="R64" i="26" s="1"/>
  <c r="T64" i="26" s="1"/>
  <c r="S49" i="26"/>
  <c r="T49" i="26" s="1"/>
  <c r="S162" i="24"/>
  <c r="P49" i="24"/>
  <c r="S51" i="24"/>
  <c r="P164" i="24"/>
  <c r="S48" i="29" l="1"/>
  <c r="S165" i="29"/>
  <c r="P46" i="29"/>
  <c r="Q47" i="29"/>
  <c r="R47" i="29"/>
  <c r="P167" i="29"/>
  <c r="Q166" i="29"/>
  <c r="R166" i="29"/>
  <c r="Q164" i="24"/>
  <c r="R164" i="24"/>
  <c r="Q49" i="24"/>
  <c r="R49" i="24"/>
  <c r="P67" i="26"/>
  <c r="S67" i="26" s="1"/>
  <c r="Q66" i="26"/>
  <c r="R65" i="26" s="1"/>
  <c r="T65" i="26" s="1"/>
  <c r="S48" i="26"/>
  <c r="T48" i="26" s="1"/>
  <c r="S163" i="24"/>
  <c r="P48" i="24"/>
  <c r="S50" i="24"/>
  <c r="P165" i="24"/>
  <c r="S47" i="29" l="1"/>
  <c r="S49" i="24"/>
  <c r="S166" i="29"/>
  <c r="P168" i="29"/>
  <c r="Q167" i="29"/>
  <c r="R167" i="29"/>
  <c r="P45" i="29"/>
  <c r="Q46" i="29"/>
  <c r="R46" i="29"/>
  <c r="Q165" i="24"/>
  <c r="R165" i="24"/>
  <c r="Q48" i="24"/>
  <c r="R48" i="24"/>
  <c r="P68" i="26"/>
  <c r="S68" i="26" s="1"/>
  <c r="Q67" i="26"/>
  <c r="R66" i="26" s="1"/>
  <c r="T66" i="26" s="1"/>
  <c r="S47" i="26"/>
  <c r="T47" i="26" s="1"/>
  <c r="S164" i="24"/>
  <c r="P47" i="24"/>
  <c r="P166" i="24"/>
  <c r="S167" i="29" l="1"/>
  <c r="S46" i="29"/>
  <c r="S48" i="24"/>
  <c r="P169" i="29"/>
  <c r="Q168" i="29"/>
  <c r="R168" i="29"/>
  <c r="P44" i="29"/>
  <c r="Q45" i="29"/>
  <c r="R45" i="29"/>
  <c r="Q47" i="24"/>
  <c r="R47" i="24"/>
  <c r="Q166" i="24"/>
  <c r="R166" i="24"/>
  <c r="P69" i="26"/>
  <c r="S69" i="26" s="1"/>
  <c r="Q68" i="26"/>
  <c r="R67" i="26" s="1"/>
  <c r="T67" i="26" s="1"/>
  <c r="S46" i="26"/>
  <c r="T46" i="26" s="1"/>
  <c r="S165" i="24"/>
  <c r="P46" i="24"/>
  <c r="P167" i="24"/>
  <c r="S45" i="29" l="1"/>
  <c r="S168" i="29"/>
  <c r="S47" i="24"/>
  <c r="P43" i="29"/>
  <c r="Q44" i="29"/>
  <c r="R44" i="29"/>
  <c r="P170" i="29"/>
  <c r="Q169" i="29"/>
  <c r="R169" i="29"/>
  <c r="S166" i="24"/>
  <c r="Q167" i="24"/>
  <c r="R167" i="24"/>
  <c r="Q46" i="24"/>
  <c r="R46" i="24"/>
  <c r="P70" i="26"/>
  <c r="S70" i="26" s="1"/>
  <c r="Q69" i="26"/>
  <c r="R68" i="26" s="1"/>
  <c r="T68" i="26" s="1"/>
  <c r="S45" i="26"/>
  <c r="T45" i="26" s="1"/>
  <c r="P45" i="24"/>
  <c r="P168" i="24"/>
  <c r="S44" i="29" l="1"/>
  <c r="S169" i="29"/>
  <c r="P171" i="29"/>
  <c r="Q170" i="29"/>
  <c r="R170" i="29"/>
  <c r="P42" i="29"/>
  <c r="Q43" i="29"/>
  <c r="R43" i="29"/>
  <c r="Q168" i="24"/>
  <c r="R168" i="24"/>
  <c r="Q45" i="24"/>
  <c r="R45" i="24"/>
  <c r="P71" i="26"/>
  <c r="S71" i="26" s="1"/>
  <c r="Q70" i="26"/>
  <c r="R69" i="26" s="1"/>
  <c r="T69" i="26" s="1"/>
  <c r="S44" i="26"/>
  <c r="T44" i="26" s="1"/>
  <c r="S46" i="24"/>
  <c r="S167" i="24"/>
  <c r="P44" i="24"/>
  <c r="P169" i="24"/>
  <c r="S43" i="29" l="1"/>
  <c r="S170" i="29"/>
  <c r="P172" i="29"/>
  <c r="Q171" i="29"/>
  <c r="R171" i="29"/>
  <c r="S171" i="29" s="1"/>
  <c r="P41" i="29"/>
  <c r="Q42" i="29"/>
  <c r="R42" i="29"/>
  <c r="Q169" i="24"/>
  <c r="R169" i="24"/>
  <c r="Q44" i="24"/>
  <c r="R44" i="24"/>
  <c r="P72" i="26"/>
  <c r="S72" i="26" s="1"/>
  <c r="Q71" i="26"/>
  <c r="R70" i="26" s="1"/>
  <c r="T70" i="26" s="1"/>
  <c r="S43" i="26"/>
  <c r="T43" i="26" s="1"/>
  <c r="S168" i="24"/>
  <c r="S45" i="24"/>
  <c r="P43" i="24"/>
  <c r="P170" i="24"/>
  <c r="S42" i="29" l="1"/>
  <c r="P40" i="29"/>
  <c r="Q41" i="29"/>
  <c r="R41" i="29"/>
  <c r="S41" i="29" s="1"/>
  <c r="P173" i="29"/>
  <c r="Q172" i="29"/>
  <c r="R172" i="29"/>
  <c r="Q43" i="24"/>
  <c r="R43" i="24"/>
  <c r="Q170" i="24"/>
  <c r="R170" i="24"/>
  <c r="P73" i="26"/>
  <c r="S73" i="26" s="1"/>
  <c r="Q72" i="26"/>
  <c r="R71" i="26" s="1"/>
  <c r="T71" i="26" s="1"/>
  <c r="S42" i="26"/>
  <c r="T42" i="26" s="1"/>
  <c r="S44" i="24"/>
  <c r="S169" i="24"/>
  <c r="P42" i="24"/>
  <c r="P171" i="24"/>
  <c r="S172" i="29" l="1"/>
  <c r="P174" i="29"/>
  <c r="Q173" i="29"/>
  <c r="R173" i="29"/>
  <c r="S173" i="29" s="1"/>
  <c r="P39" i="29"/>
  <c r="Q40" i="29"/>
  <c r="R40" i="29"/>
  <c r="Q42" i="24"/>
  <c r="R42" i="24"/>
  <c r="Q171" i="24"/>
  <c r="R171" i="24"/>
  <c r="P74" i="26"/>
  <c r="S74" i="26" s="1"/>
  <c r="Q73" i="26"/>
  <c r="R72" i="26" s="1"/>
  <c r="T72" i="26" s="1"/>
  <c r="S41" i="26"/>
  <c r="T41" i="26" s="1"/>
  <c r="S170" i="24"/>
  <c r="S43" i="24"/>
  <c r="P41" i="24"/>
  <c r="P172" i="24"/>
  <c r="S40" i="29" l="1"/>
  <c r="P175" i="29"/>
  <c r="Q174" i="29"/>
  <c r="R174" i="29"/>
  <c r="S174" i="29" s="1"/>
  <c r="P38" i="29"/>
  <c r="Q39" i="29"/>
  <c r="R39" i="29"/>
  <c r="Q41" i="24"/>
  <c r="R41" i="24"/>
  <c r="Q172" i="24"/>
  <c r="R172" i="24"/>
  <c r="P75" i="26"/>
  <c r="S75" i="26" s="1"/>
  <c r="Q74" i="26"/>
  <c r="R73" i="26" s="1"/>
  <c r="T73" i="26" s="1"/>
  <c r="S40" i="26"/>
  <c r="T40" i="26" s="1"/>
  <c r="S42" i="24"/>
  <c r="S171" i="24"/>
  <c r="P40" i="24"/>
  <c r="P173" i="24"/>
  <c r="S39" i="29" l="1"/>
  <c r="P37" i="29"/>
  <c r="Q38" i="29"/>
  <c r="R38" i="29"/>
  <c r="P176" i="29"/>
  <c r="Q175" i="29"/>
  <c r="R175" i="29"/>
  <c r="Q40" i="24"/>
  <c r="R40" i="24"/>
  <c r="Q173" i="24"/>
  <c r="R173" i="24"/>
  <c r="P76" i="26"/>
  <c r="S76" i="26" s="1"/>
  <c r="Q75" i="26"/>
  <c r="R74" i="26" s="1"/>
  <c r="T74" i="26" s="1"/>
  <c r="S39" i="26"/>
  <c r="T39" i="26" s="1"/>
  <c r="S172" i="24"/>
  <c r="S41" i="24"/>
  <c r="P39" i="24"/>
  <c r="P174" i="24"/>
  <c r="S38" i="29" l="1"/>
  <c r="S175" i="29"/>
  <c r="P177" i="29"/>
  <c r="Q176" i="29"/>
  <c r="R176" i="29"/>
  <c r="P36" i="29"/>
  <c r="Q37" i="29"/>
  <c r="R37" i="29"/>
  <c r="S37" i="29" s="1"/>
  <c r="Q39" i="24"/>
  <c r="R39" i="24"/>
  <c r="Q174" i="24"/>
  <c r="R174" i="24"/>
  <c r="P77" i="26"/>
  <c r="S77" i="26" s="1"/>
  <c r="Q76" i="26"/>
  <c r="R75" i="26" s="1"/>
  <c r="T75" i="26" s="1"/>
  <c r="S38" i="26"/>
  <c r="T38" i="26" s="1"/>
  <c r="S40" i="24"/>
  <c r="S173" i="24"/>
  <c r="P38" i="24"/>
  <c r="P175" i="24"/>
  <c r="S176" i="29" l="1"/>
  <c r="P178" i="29"/>
  <c r="Q177" i="29"/>
  <c r="R177" i="29"/>
  <c r="S177" i="29" s="1"/>
  <c r="P35" i="29"/>
  <c r="Q36" i="29"/>
  <c r="R36" i="29"/>
  <c r="Q38" i="24"/>
  <c r="R38" i="24"/>
  <c r="Q175" i="24"/>
  <c r="R175" i="24"/>
  <c r="P78" i="26"/>
  <c r="S78" i="26" s="1"/>
  <c r="Q77" i="26"/>
  <c r="R76" i="26" s="1"/>
  <c r="T76" i="26" s="1"/>
  <c r="S37" i="26"/>
  <c r="T37" i="26" s="1"/>
  <c r="S174" i="24"/>
  <c r="S39" i="24"/>
  <c r="P37" i="24"/>
  <c r="P176" i="24"/>
  <c r="S36" i="29" l="1"/>
  <c r="P34" i="29"/>
  <c r="Q35" i="29"/>
  <c r="R35" i="29"/>
  <c r="S35" i="29" s="1"/>
  <c r="P179" i="29"/>
  <c r="Q178" i="29"/>
  <c r="R178" i="29"/>
  <c r="Q37" i="24"/>
  <c r="R37" i="24"/>
  <c r="Q176" i="24"/>
  <c r="R176" i="24"/>
  <c r="P79" i="26"/>
  <c r="S79" i="26" s="1"/>
  <c r="Q78" i="26"/>
  <c r="R77" i="26" s="1"/>
  <c r="T77" i="26" s="1"/>
  <c r="S36" i="26"/>
  <c r="T36" i="26" s="1"/>
  <c r="S38" i="24"/>
  <c r="S175" i="24"/>
  <c r="P36" i="24"/>
  <c r="P177" i="24"/>
  <c r="S178" i="29" l="1"/>
  <c r="P180" i="29"/>
  <c r="Q179" i="29"/>
  <c r="R179" i="29"/>
  <c r="P33" i="29"/>
  <c r="Q34" i="29"/>
  <c r="R34" i="29"/>
  <c r="Q36" i="24"/>
  <c r="R36" i="24"/>
  <c r="Q177" i="24"/>
  <c r="R177" i="24"/>
  <c r="P80" i="26"/>
  <c r="S80" i="26" s="1"/>
  <c r="Q79" i="26"/>
  <c r="R78" i="26" s="1"/>
  <c r="T78" i="26" s="1"/>
  <c r="S35" i="26"/>
  <c r="T35" i="26" s="1"/>
  <c r="S176" i="24"/>
  <c r="S37" i="24"/>
  <c r="P35" i="24"/>
  <c r="P178" i="24"/>
  <c r="S34" i="29" l="1"/>
  <c r="S179" i="29"/>
  <c r="P181" i="29"/>
  <c r="Q180" i="29"/>
  <c r="R180" i="29"/>
  <c r="S180" i="29" s="1"/>
  <c r="P32" i="29"/>
  <c r="Q33" i="29"/>
  <c r="R33" i="29"/>
  <c r="Q35" i="24"/>
  <c r="R35" i="24"/>
  <c r="Q178" i="24"/>
  <c r="R178" i="24"/>
  <c r="P81" i="26"/>
  <c r="S81" i="26" s="1"/>
  <c r="Q80" i="26"/>
  <c r="R79" i="26" s="1"/>
  <c r="T79" i="26" s="1"/>
  <c r="S34" i="26"/>
  <c r="T34" i="26" s="1"/>
  <c r="S36" i="24"/>
  <c r="S177" i="24"/>
  <c r="P34" i="24"/>
  <c r="P179" i="24"/>
  <c r="S33" i="29" l="1"/>
  <c r="P31" i="29"/>
  <c r="Q32" i="29"/>
  <c r="R32" i="29"/>
  <c r="S32" i="29" s="1"/>
  <c r="P182" i="29"/>
  <c r="Q181" i="29"/>
  <c r="R181" i="29"/>
  <c r="Q34" i="24"/>
  <c r="R34" i="24"/>
  <c r="Q179" i="24"/>
  <c r="R179" i="24"/>
  <c r="P82" i="26"/>
  <c r="S82" i="26" s="1"/>
  <c r="Q81" i="26"/>
  <c r="R80" i="26" s="1"/>
  <c r="T80" i="26" s="1"/>
  <c r="S33" i="26"/>
  <c r="T33" i="26" s="1"/>
  <c r="S178" i="24"/>
  <c r="S35" i="24"/>
  <c r="P33" i="24"/>
  <c r="P180" i="24"/>
  <c r="S181" i="29" l="1"/>
  <c r="P183" i="29"/>
  <c r="Q182" i="29"/>
  <c r="R182" i="29"/>
  <c r="P30" i="29"/>
  <c r="Q31" i="29"/>
  <c r="R31" i="29"/>
  <c r="Q33" i="24"/>
  <c r="R33" i="24"/>
  <c r="Q180" i="24"/>
  <c r="R180" i="24"/>
  <c r="P83" i="26"/>
  <c r="S83" i="26" s="1"/>
  <c r="Q82" i="26"/>
  <c r="R81" i="26" s="1"/>
  <c r="T81" i="26" s="1"/>
  <c r="S32" i="26"/>
  <c r="T32" i="26" s="1"/>
  <c r="S34" i="24"/>
  <c r="S179" i="24"/>
  <c r="P32" i="24"/>
  <c r="P181" i="24"/>
  <c r="S31" i="29" l="1"/>
  <c r="S182" i="29"/>
  <c r="P184" i="29"/>
  <c r="Q183" i="29"/>
  <c r="R183" i="29"/>
  <c r="P29" i="29"/>
  <c r="Q30" i="29"/>
  <c r="R30" i="29"/>
  <c r="S30" i="29" s="1"/>
  <c r="Q32" i="24"/>
  <c r="R32" i="24"/>
  <c r="Q181" i="24"/>
  <c r="R181" i="24"/>
  <c r="P84" i="26"/>
  <c r="S84" i="26" s="1"/>
  <c r="Q83" i="26"/>
  <c r="R82" i="26" s="1"/>
  <c r="T82" i="26" s="1"/>
  <c r="S31" i="26"/>
  <c r="T31" i="26" s="1"/>
  <c r="S180" i="24"/>
  <c r="S33" i="24"/>
  <c r="P31" i="24"/>
  <c r="P182" i="24"/>
  <c r="S183" i="29" l="1"/>
  <c r="P28" i="29"/>
  <c r="Q29" i="29"/>
  <c r="R29" i="29"/>
  <c r="P185" i="29"/>
  <c r="Q184" i="29"/>
  <c r="R184" i="29"/>
  <c r="Q31" i="24"/>
  <c r="R31" i="24"/>
  <c r="Q182" i="24"/>
  <c r="R182" i="24"/>
  <c r="P85" i="26"/>
  <c r="S85" i="26" s="1"/>
  <c r="Q84" i="26"/>
  <c r="R83" i="26" s="1"/>
  <c r="T83" i="26" s="1"/>
  <c r="S30" i="26"/>
  <c r="T30" i="26" s="1"/>
  <c r="S32" i="24"/>
  <c r="S181" i="24"/>
  <c r="P30" i="24"/>
  <c r="P183" i="24"/>
  <c r="S29" i="29" l="1"/>
  <c r="S184" i="29"/>
  <c r="P186" i="29"/>
  <c r="Q185" i="29"/>
  <c r="R185" i="29"/>
  <c r="P27" i="29"/>
  <c r="Q28" i="29"/>
  <c r="R28" i="29"/>
  <c r="S28" i="29" s="1"/>
  <c r="Q30" i="24"/>
  <c r="R30" i="24"/>
  <c r="Q183" i="24"/>
  <c r="R183" i="24"/>
  <c r="P86" i="26"/>
  <c r="S86" i="26" s="1"/>
  <c r="Q85" i="26"/>
  <c r="R84" i="26" s="1"/>
  <c r="T84" i="26" s="1"/>
  <c r="S29" i="26"/>
  <c r="T29" i="26" s="1"/>
  <c r="S182" i="24"/>
  <c r="S31" i="24"/>
  <c r="P29" i="24"/>
  <c r="P184" i="24"/>
  <c r="S185" i="29" l="1"/>
  <c r="P187" i="29"/>
  <c r="Q186" i="29"/>
  <c r="R186" i="29"/>
  <c r="S186" i="29" s="1"/>
  <c r="P26" i="29"/>
  <c r="Q27" i="29"/>
  <c r="R27" i="29"/>
  <c r="Q29" i="24"/>
  <c r="R29" i="24"/>
  <c r="Q184" i="24"/>
  <c r="R184" i="24"/>
  <c r="P87" i="26"/>
  <c r="S87" i="26" s="1"/>
  <c r="Q86" i="26"/>
  <c r="R85" i="26" s="1"/>
  <c r="T85" i="26" s="1"/>
  <c r="S28" i="26"/>
  <c r="T28" i="26" s="1"/>
  <c r="S30" i="24"/>
  <c r="S183" i="24"/>
  <c r="P28" i="24"/>
  <c r="P185" i="24"/>
  <c r="S27" i="29" l="1"/>
  <c r="P25" i="29"/>
  <c r="Q26" i="29"/>
  <c r="R26" i="29"/>
  <c r="S26" i="29" s="1"/>
  <c r="P188" i="29"/>
  <c r="Q187" i="29"/>
  <c r="R187" i="29"/>
  <c r="Q28" i="24"/>
  <c r="R28" i="24"/>
  <c r="Q185" i="24"/>
  <c r="R185" i="24"/>
  <c r="P88" i="26"/>
  <c r="S88" i="26" s="1"/>
  <c r="Q87" i="26"/>
  <c r="R86" i="26" s="1"/>
  <c r="T86" i="26" s="1"/>
  <c r="S27" i="26"/>
  <c r="T27" i="26" s="1"/>
  <c r="S184" i="24"/>
  <c r="P27" i="24"/>
  <c r="S29" i="24"/>
  <c r="P186" i="24"/>
  <c r="S187" i="29" l="1"/>
  <c r="P189" i="29"/>
  <c r="Q188" i="29"/>
  <c r="R188" i="29"/>
  <c r="P24" i="29"/>
  <c r="Q25" i="29"/>
  <c r="R25" i="29"/>
  <c r="Q27" i="24"/>
  <c r="R27" i="24"/>
  <c r="Q186" i="24"/>
  <c r="R186" i="24"/>
  <c r="P89" i="26"/>
  <c r="S89" i="26" s="1"/>
  <c r="Q88" i="26"/>
  <c r="R87" i="26" s="1"/>
  <c r="T87" i="26" s="1"/>
  <c r="S26" i="26"/>
  <c r="T26" i="26" s="1"/>
  <c r="S185" i="24"/>
  <c r="P26" i="24"/>
  <c r="S28" i="24"/>
  <c r="P187" i="24"/>
  <c r="S25" i="29" l="1"/>
  <c r="S188" i="29"/>
  <c r="P190" i="29"/>
  <c r="Q189" i="29"/>
  <c r="R189" i="29"/>
  <c r="S189" i="29" s="1"/>
  <c r="P23" i="29"/>
  <c r="Q24" i="29"/>
  <c r="R24" i="29"/>
  <c r="S24" i="29" s="1"/>
  <c r="Q26" i="24"/>
  <c r="R26" i="24"/>
  <c r="Q187" i="24"/>
  <c r="R187" i="24"/>
  <c r="P90" i="26"/>
  <c r="S90" i="26" s="1"/>
  <c r="Q89" i="26"/>
  <c r="R88" i="26" s="1"/>
  <c r="T88" i="26" s="1"/>
  <c r="S25" i="26"/>
  <c r="T25" i="26" s="1"/>
  <c r="S186" i="24"/>
  <c r="P25" i="24"/>
  <c r="S27" i="24"/>
  <c r="P188" i="24"/>
  <c r="S26" i="24" l="1"/>
  <c r="P22" i="29"/>
  <c r="Q23" i="29"/>
  <c r="R23" i="29"/>
  <c r="S23" i="29" s="1"/>
  <c r="P191" i="29"/>
  <c r="Q190" i="29"/>
  <c r="R190" i="29"/>
  <c r="Q25" i="24"/>
  <c r="R25" i="24"/>
  <c r="Q188" i="24"/>
  <c r="R188" i="24"/>
  <c r="P91" i="26"/>
  <c r="S91" i="26" s="1"/>
  <c r="Q90" i="26"/>
  <c r="R89" i="26" s="1"/>
  <c r="T89" i="26" s="1"/>
  <c r="S24" i="26"/>
  <c r="T24" i="26" s="1"/>
  <c r="S187" i="24"/>
  <c r="P24" i="24"/>
  <c r="P189" i="24"/>
  <c r="S25" i="24" l="1"/>
  <c r="S190" i="29"/>
  <c r="P192" i="29"/>
  <c r="Q191" i="29"/>
  <c r="R191" i="29"/>
  <c r="P21" i="29"/>
  <c r="Q22" i="29"/>
  <c r="R22" i="29"/>
  <c r="Q24" i="24"/>
  <c r="R24" i="24"/>
  <c r="Q189" i="24"/>
  <c r="R189" i="24"/>
  <c r="P92" i="26"/>
  <c r="S92" i="26" s="1"/>
  <c r="Q91" i="26"/>
  <c r="R90" i="26" s="1"/>
  <c r="T90" i="26" s="1"/>
  <c r="S23" i="26"/>
  <c r="T23" i="26" s="1"/>
  <c r="S188" i="24"/>
  <c r="P23" i="24"/>
  <c r="P190" i="24"/>
  <c r="S22" i="29" l="1"/>
  <c r="S191" i="29"/>
  <c r="S24" i="24"/>
  <c r="P193" i="29"/>
  <c r="Q192" i="29"/>
  <c r="R192" i="29"/>
  <c r="P20" i="29"/>
  <c r="Q21" i="29"/>
  <c r="R21" i="29"/>
  <c r="Q23" i="24"/>
  <c r="R23" i="24"/>
  <c r="Q190" i="24"/>
  <c r="R190" i="24"/>
  <c r="P93" i="26"/>
  <c r="S93" i="26" s="1"/>
  <c r="Q92" i="26"/>
  <c r="R91" i="26" s="1"/>
  <c r="T91" i="26" s="1"/>
  <c r="S22" i="26"/>
  <c r="T22" i="26" s="1"/>
  <c r="S189" i="24"/>
  <c r="P22" i="24"/>
  <c r="P191" i="24"/>
  <c r="S21" i="29" l="1"/>
  <c r="S192" i="29"/>
  <c r="P19" i="29"/>
  <c r="Q20" i="29"/>
  <c r="R20" i="29"/>
  <c r="P194" i="29"/>
  <c r="Q193" i="29"/>
  <c r="R193" i="29"/>
  <c r="Q22" i="24"/>
  <c r="R22" i="24"/>
  <c r="Q191" i="24"/>
  <c r="R191" i="24"/>
  <c r="S190" i="24"/>
  <c r="P94" i="26"/>
  <c r="S94" i="26" s="1"/>
  <c r="Q93" i="26"/>
  <c r="R92" i="26" s="1"/>
  <c r="T92" i="26" s="1"/>
  <c r="S21" i="26"/>
  <c r="T21" i="26" s="1"/>
  <c r="P21" i="24"/>
  <c r="S23" i="24"/>
  <c r="P192" i="24"/>
  <c r="S20" i="29" l="1"/>
  <c r="S193" i="29"/>
  <c r="P195" i="29"/>
  <c r="Q194" i="29"/>
  <c r="R194" i="29"/>
  <c r="P18" i="29"/>
  <c r="Q19" i="29"/>
  <c r="R19" i="29"/>
  <c r="Q192" i="24"/>
  <c r="R192" i="24"/>
  <c r="Q21" i="24"/>
  <c r="R21" i="24"/>
  <c r="S191" i="24"/>
  <c r="P95" i="26"/>
  <c r="S95" i="26" s="1"/>
  <c r="Q94" i="26"/>
  <c r="R93" i="26" s="1"/>
  <c r="T93" i="26" s="1"/>
  <c r="S20" i="26"/>
  <c r="T20" i="26" s="1"/>
  <c r="S22" i="24"/>
  <c r="P20" i="24"/>
  <c r="P193" i="24"/>
  <c r="S19" i="29" l="1"/>
  <c r="S194" i="29"/>
  <c r="S21" i="24"/>
  <c r="P196" i="29"/>
  <c r="Q195" i="29"/>
  <c r="R195" i="29"/>
  <c r="P17" i="29"/>
  <c r="Q18" i="29"/>
  <c r="R18" i="29"/>
  <c r="Q20" i="24"/>
  <c r="R20" i="24"/>
  <c r="Q193" i="24"/>
  <c r="R193" i="24"/>
  <c r="P96" i="26"/>
  <c r="S96" i="26" s="1"/>
  <c r="Q95" i="26"/>
  <c r="R94" i="26" s="1"/>
  <c r="T94" i="26" s="1"/>
  <c r="S19" i="26"/>
  <c r="T19" i="26" s="1"/>
  <c r="S192" i="24"/>
  <c r="P19" i="24"/>
  <c r="P194" i="24"/>
  <c r="S18" i="29" l="1"/>
  <c r="S195" i="29"/>
  <c r="P16" i="29"/>
  <c r="Q17" i="29"/>
  <c r="R17" i="29"/>
  <c r="P197" i="29"/>
  <c r="Q196" i="29"/>
  <c r="R196" i="29"/>
  <c r="Q19" i="24"/>
  <c r="R19" i="24"/>
  <c r="Q194" i="24"/>
  <c r="R194" i="24"/>
  <c r="P97" i="26"/>
  <c r="S97" i="26" s="1"/>
  <c r="Q96" i="26"/>
  <c r="R95" i="26" s="1"/>
  <c r="T95" i="26" s="1"/>
  <c r="S18" i="26"/>
  <c r="T18" i="26" s="1"/>
  <c r="S193" i="24"/>
  <c r="P18" i="24"/>
  <c r="S20" i="24"/>
  <c r="P195" i="24"/>
  <c r="S17" i="29" l="1"/>
  <c r="S196" i="29"/>
  <c r="P198" i="29"/>
  <c r="Q197" i="29"/>
  <c r="R197" i="29"/>
  <c r="P15" i="29"/>
  <c r="Q16" i="29"/>
  <c r="R16" i="29"/>
  <c r="S16" i="29" s="1"/>
  <c r="Q195" i="24"/>
  <c r="R195" i="24"/>
  <c r="Q18" i="24"/>
  <c r="R18" i="24"/>
  <c r="P98" i="26"/>
  <c r="S98" i="26" s="1"/>
  <c r="Q97" i="26"/>
  <c r="R96" i="26" s="1"/>
  <c r="T96" i="26" s="1"/>
  <c r="S17" i="26"/>
  <c r="T17" i="26" s="1"/>
  <c r="S194" i="24"/>
  <c r="P17" i="24"/>
  <c r="S19" i="24"/>
  <c r="P196" i="24"/>
  <c r="S197" i="29" l="1"/>
  <c r="P199" i="29"/>
  <c r="Q198" i="29"/>
  <c r="R198" i="29"/>
  <c r="S198" i="29" s="1"/>
  <c r="P14" i="29"/>
  <c r="Q15" i="29"/>
  <c r="R15" i="29"/>
  <c r="Q17" i="24"/>
  <c r="R17" i="24"/>
  <c r="Q196" i="24"/>
  <c r="R196" i="24"/>
  <c r="P99" i="26"/>
  <c r="S99" i="26" s="1"/>
  <c r="Q98" i="26"/>
  <c r="R97" i="26" s="1"/>
  <c r="T97" i="26" s="1"/>
  <c r="S16" i="26"/>
  <c r="T16" i="26" s="1"/>
  <c r="S195" i="24"/>
  <c r="P16" i="24"/>
  <c r="S18" i="24"/>
  <c r="P197" i="24"/>
  <c r="S15" i="29" l="1"/>
  <c r="P13" i="29"/>
  <c r="Q14" i="29"/>
  <c r="R14" i="29"/>
  <c r="S14" i="29" s="1"/>
  <c r="P200" i="29"/>
  <c r="Q199" i="29"/>
  <c r="R199" i="29"/>
  <c r="Q16" i="24"/>
  <c r="R16" i="24"/>
  <c r="Q197" i="24"/>
  <c r="R197" i="24"/>
  <c r="P100" i="26"/>
  <c r="S100" i="26" s="1"/>
  <c r="Q99" i="26"/>
  <c r="R98" i="26" s="1"/>
  <c r="T98" i="26" s="1"/>
  <c r="S15" i="26"/>
  <c r="T15" i="26" s="1"/>
  <c r="S196" i="24"/>
  <c r="P15" i="24"/>
  <c r="S17" i="24"/>
  <c r="P198" i="24"/>
  <c r="S199" i="29" l="1"/>
  <c r="P201" i="29"/>
  <c r="Q200" i="29"/>
  <c r="R200" i="29"/>
  <c r="S200" i="29" s="1"/>
  <c r="P12" i="29"/>
  <c r="Q13" i="29"/>
  <c r="R13" i="29"/>
  <c r="Q15" i="24"/>
  <c r="R15" i="24"/>
  <c r="Q198" i="24"/>
  <c r="R198" i="24"/>
  <c r="P101" i="26"/>
  <c r="S101" i="26" s="1"/>
  <c r="Q100" i="26"/>
  <c r="R99" i="26" s="1"/>
  <c r="T99" i="26" s="1"/>
  <c r="S14" i="26"/>
  <c r="T14" i="26" s="1"/>
  <c r="S197" i="24"/>
  <c r="P14" i="24"/>
  <c r="S16" i="24"/>
  <c r="P199" i="24"/>
  <c r="S13" i="29" l="1"/>
  <c r="P202" i="29"/>
  <c r="Q201" i="29"/>
  <c r="R201" i="29"/>
  <c r="S201" i="29" s="1"/>
  <c r="P11" i="29"/>
  <c r="Q12" i="29"/>
  <c r="R12" i="29"/>
  <c r="Q199" i="24"/>
  <c r="R199" i="24"/>
  <c r="Q14" i="24"/>
  <c r="R14" i="24"/>
  <c r="P102" i="26"/>
  <c r="S102" i="26" s="1"/>
  <c r="Q101" i="26"/>
  <c r="R100" i="26" s="1"/>
  <c r="T100" i="26" s="1"/>
  <c r="S13" i="26"/>
  <c r="T13" i="26" s="1"/>
  <c r="S198" i="24"/>
  <c r="P13" i="24"/>
  <c r="S15" i="24"/>
  <c r="P200" i="24"/>
  <c r="S12" i="29" l="1"/>
  <c r="P10" i="29"/>
  <c r="Q11" i="29"/>
  <c r="R11" i="29"/>
  <c r="S11" i="29" s="1"/>
  <c r="P203" i="29"/>
  <c r="Q202" i="29"/>
  <c r="R202" i="29"/>
  <c r="Q13" i="24"/>
  <c r="R13" i="24"/>
  <c r="Q200" i="24"/>
  <c r="R200" i="24"/>
  <c r="P103" i="26"/>
  <c r="S103" i="26" s="1"/>
  <c r="Q102" i="26"/>
  <c r="R101" i="26" s="1"/>
  <c r="T101" i="26" s="1"/>
  <c r="S12" i="26"/>
  <c r="T12" i="26" s="1"/>
  <c r="S199" i="24"/>
  <c r="P12" i="24"/>
  <c r="S14" i="24"/>
  <c r="P201" i="24"/>
  <c r="S202" i="29" l="1"/>
  <c r="P204" i="29"/>
  <c r="Q203" i="29"/>
  <c r="R203" i="29"/>
  <c r="P9" i="29"/>
  <c r="Q10" i="29"/>
  <c r="R10" i="29"/>
  <c r="Q12" i="24"/>
  <c r="R12" i="24"/>
  <c r="Q201" i="24"/>
  <c r="R201" i="24"/>
  <c r="P104" i="26"/>
  <c r="S104" i="26" s="1"/>
  <c r="Q103" i="26"/>
  <c r="R102" i="26" s="1"/>
  <c r="T102" i="26" s="1"/>
  <c r="S11" i="26"/>
  <c r="T11" i="26" s="1"/>
  <c r="S200" i="24"/>
  <c r="P11" i="24"/>
  <c r="S13" i="24"/>
  <c r="P202" i="24"/>
  <c r="S10" i="29" l="1"/>
  <c r="S203" i="29"/>
  <c r="P205" i="29"/>
  <c r="Q204" i="29"/>
  <c r="R204" i="29"/>
  <c r="P8" i="29"/>
  <c r="Q9" i="29"/>
  <c r="R9" i="29"/>
  <c r="S9" i="29" s="1"/>
  <c r="Q11" i="24"/>
  <c r="R11" i="24"/>
  <c r="Q202" i="24"/>
  <c r="R202" i="24"/>
  <c r="P105" i="26"/>
  <c r="S105" i="26" s="1"/>
  <c r="Q104" i="26"/>
  <c r="R103" i="26" s="1"/>
  <c r="T103" i="26" s="1"/>
  <c r="S10" i="26"/>
  <c r="T10" i="26" s="1"/>
  <c r="S201" i="24"/>
  <c r="P10" i="24"/>
  <c r="S12" i="24"/>
  <c r="P203" i="24"/>
  <c r="S204" i="29" l="1"/>
  <c r="P7" i="29"/>
  <c r="Q8" i="29"/>
  <c r="R8" i="29"/>
  <c r="S8" i="29" s="1"/>
  <c r="P206" i="29"/>
  <c r="Q205" i="29"/>
  <c r="R205" i="29"/>
  <c r="Q10" i="24"/>
  <c r="R10" i="24"/>
  <c r="Q203" i="24"/>
  <c r="R203" i="24"/>
  <c r="P106" i="26"/>
  <c r="S106" i="26" s="1"/>
  <c r="Q105" i="26"/>
  <c r="R104" i="26" s="1"/>
  <c r="T104" i="26" s="1"/>
  <c r="S9" i="26"/>
  <c r="T9" i="26" s="1"/>
  <c r="S202" i="24"/>
  <c r="P9" i="24"/>
  <c r="S11" i="24"/>
  <c r="P204" i="24"/>
  <c r="S205" i="29" l="1"/>
  <c r="P207" i="29"/>
  <c r="Q206" i="29"/>
  <c r="R206" i="29"/>
  <c r="Q7" i="29"/>
  <c r="R7" i="29"/>
  <c r="Q9" i="24"/>
  <c r="R9" i="24"/>
  <c r="Q204" i="24"/>
  <c r="R204" i="24"/>
  <c r="P107" i="26"/>
  <c r="S107" i="26" s="1"/>
  <c r="Q106" i="26"/>
  <c r="R105" i="26" s="1"/>
  <c r="T105" i="26" s="1"/>
  <c r="S8" i="26"/>
  <c r="T8" i="26" s="1"/>
  <c r="S203" i="24"/>
  <c r="P8" i="24"/>
  <c r="S10" i="24"/>
  <c r="P205" i="24"/>
  <c r="S206" i="29" l="1"/>
  <c r="S7" i="29"/>
  <c r="Q207" i="29"/>
  <c r="R207" i="29"/>
  <c r="Q8" i="24"/>
  <c r="R8" i="24"/>
  <c r="Q205" i="24"/>
  <c r="R205" i="24"/>
  <c r="P7" i="24"/>
  <c r="P108" i="26"/>
  <c r="S108" i="26" s="1"/>
  <c r="Q107" i="26"/>
  <c r="R106" i="26" s="1"/>
  <c r="T106" i="26" s="1"/>
  <c r="S7" i="26"/>
  <c r="T7" i="26" s="1"/>
  <c r="S204" i="24"/>
  <c r="S9" i="24"/>
  <c r="P206" i="24"/>
  <c r="S207" i="29" l="1"/>
  <c r="Q206" i="24"/>
  <c r="R206" i="24"/>
  <c r="Q7" i="24"/>
  <c r="R7" i="24"/>
  <c r="P109" i="26"/>
  <c r="S109" i="26" s="1"/>
  <c r="Q108" i="26"/>
  <c r="R107" i="26" s="1"/>
  <c r="T107" i="26" s="1"/>
  <c r="S205" i="24"/>
  <c r="S8" i="24"/>
  <c r="P207" i="24"/>
  <c r="Q207" i="24" l="1"/>
  <c r="R207" i="24"/>
  <c r="P110" i="26"/>
  <c r="S110" i="26" s="1"/>
  <c r="Q109" i="26"/>
  <c r="R108" i="26" s="1"/>
  <c r="T108" i="26" s="1"/>
  <c r="S7" i="24"/>
  <c r="S206" i="24"/>
  <c r="P111" i="26" l="1"/>
  <c r="S111" i="26" s="1"/>
  <c r="Q110" i="26"/>
  <c r="R109" i="26" s="1"/>
  <c r="T109" i="26" s="1"/>
  <c r="S207" i="24"/>
  <c r="P112" i="26" l="1"/>
  <c r="S112" i="26" s="1"/>
  <c r="Q111" i="26"/>
  <c r="R110" i="26" s="1"/>
  <c r="T110" i="26" s="1"/>
  <c r="P113" i="26" l="1"/>
  <c r="S113" i="26" s="1"/>
  <c r="Q112" i="26"/>
  <c r="R111" i="26" s="1"/>
  <c r="T111" i="26" s="1"/>
  <c r="P114" i="26" l="1"/>
  <c r="S114" i="26" s="1"/>
  <c r="Q113" i="26"/>
  <c r="R112" i="26" s="1"/>
  <c r="T112" i="26" s="1"/>
  <c r="P115" i="26" l="1"/>
  <c r="S115" i="26" s="1"/>
  <c r="Q114" i="26"/>
  <c r="R113" i="26" s="1"/>
  <c r="T113" i="26" s="1"/>
  <c r="P116" i="26" l="1"/>
  <c r="S116" i="26" s="1"/>
  <c r="Q115" i="26"/>
  <c r="R114" i="26" s="1"/>
  <c r="T114" i="26" s="1"/>
  <c r="P117" i="26" l="1"/>
  <c r="S117" i="26" s="1"/>
  <c r="Q116" i="26"/>
  <c r="R115" i="26" s="1"/>
  <c r="T115" i="26" s="1"/>
  <c r="P118" i="26" l="1"/>
  <c r="S118" i="26" s="1"/>
  <c r="Q117" i="26"/>
  <c r="R116" i="26" s="1"/>
  <c r="T116" i="26" s="1"/>
  <c r="P119" i="26" l="1"/>
  <c r="S119" i="26" s="1"/>
  <c r="Q118" i="26"/>
  <c r="R117" i="26" s="1"/>
  <c r="T117" i="26" s="1"/>
  <c r="P120" i="26" l="1"/>
  <c r="S120" i="26" s="1"/>
  <c r="Q119" i="26"/>
  <c r="R118" i="26" s="1"/>
  <c r="T118" i="26" s="1"/>
  <c r="P121" i="26" l="1"/>
  <c r="S121" i="26" s="1"/>
  <c r="Q120" i="26"/>
  <c r="R119" i="26" s="1"/>
  <c r="T119" i="26" s="1"/>
  <c r="P122" i="26" l="1"/>
  <c r="S122" i="26" s="1"/>
  <c r="Q121" i="26"/>
  <c r="R120" i="26" s="1"/>
  <c r="T120" i="26" s="1"/>
  <c r="P123" i="26" l="1"/>
  <c r="S123" i="26" s="1"/>
  <c r="Q122" i="26"/>
  <c r="R121" i="26" s="1"/>
  <c r="T121" i="26" s="1"/>
  <c r="P124" i="26" l="1"/>
  <c r="S124" i="26" s="1"/>
  <c r="Q123" i="26"/>
  <c r="R122" i="26" s="1"/>
  <c r="T122" i="26" s="1"/>
  <c r="P125" i="26" l="1"/>
  <c r="S125" i="26" s="1"/>
  <c r="Q124" i="26"/>
  <c r="R123" i="26" s="1"/>
  <c r="T123" i="26" s="1"/>
  <c r="P126" i="26" l="1"/>
  <c r="S126" i="26" s="1"/>
  <c r="Q125" i="26"/>
  <c r="R124" i="26" s="1"/>
  <c r="T124" i="26" s="1"/>
  <c r="P127" i="26" l="1"/>
  <c r="S127" i="26" s="1"/>
  <c r="Q126" i="26"/>
  <c r="R125" i="26" s="1"/>
  <c r="T125" i="26" s="1"/>
  <c r="P128" i="26" l="1"/>
  <c r="S128" i="26" s="1"/>
  <c r="Q127" i="26"/>
  <c r="R126" i="26" s="1"/>
  <c r="T126" i="26" s="1"/>
  <c r="P129" i="26" l="1"/>
  <c r="S129" i="26" s="1"/>
  <c r="Q128" i="26"/>
  <c r="R127" i="26" s="1"/>
  <c r="T127" i="26" s="1"/>
  <c r="P130" i="26" l="1"/>
  <c r="S130" i="26" s="1"/>
  <c r="Q129" i="26"/>
  <c r="R128" i="26" s="1"/>
  <c r="T128" i="26" s="1"/>
  <c r="P131" i="26" l="1"/>
  <c r="S131" i="26" s="1"/>
  <c r="Q130" i="26"/>
  <c r="R129" i="26" s="1"/>
  <c r="T129" i="26" s="1"/>
  <c r="P132" i="26" l="1"/>
  <c r="S132" i="26" s="1"/>
  <c r="Q131" i="26"/>
  <c r="R130" i="26" s="1"/>
  <c r="T130" i="26" s="1"/>
  <c r="P133" i="26" l="1"/>
  <c r="S133" i="26" s="1"/>
  <c r="Q132" i="26"/>
  <c r="R131" i="26" s="1"/>
  <c r="T131" i="26" s="1"/>
  <c r="P134" i="26" l="1"/>
  <c r="S134" i="26" s="1"/>
  <c r="Q133" i="26"/>
  <c r="R132" i="26" s="1"/>
  <c r="T132" i="26" s="1"/>
  <c r="P135" i="26" l="1"/>
  <c r="S135" i="26" s="1"/>
  <c r="Q134" i="26"/>
  <c r="R133" i="26" s="1"/>
  <c r="T133" i="26" s="1"/>
  <c r="P136" i="26" l="1"/>
  <c r="S136" i="26" s="1"/>
  <c r="Q135" i="26"/>
  <c r="R134" i="26" s="1"/>
  <c r="T134" i="26" s="1"/>
  <c r="P137" i="26" l="1"/>
  <c r="S137" i="26" s="1"/>
  <c r="Q136" i="26"/>
  <c r="R135" i="26" s="1"/>
  <c r="T135" i="26" s="1"/>
  <c r="P138" i="26" l="1"/>
  <c r="S138" i="26" s="1"/>
  <c r="Q137" i="26"/>
  <c r="R136" i="26" s="1"/>
  <c r="T136" i="26" s="1"/>
  <c r="P139" i="26" l="1"/>
  <c r="S139" i="26" s="1"/>
  <c r="Q138" i="26"/>
  <c r="R137" i="26" s="1"/>
  <c r="T137" i="26" s="1"/>
  <c r="P140" i="26" l="1"/>
  <c r="S140" i="26" s="1"/>
  <c r="Q139" i="26"/>
  <c r="R138" i="26" s="1"/>
  <c r="T138" i="26" s="1"/>
  <c r="P141" i="26" l="1"/>
  <c r="S141" i="26" s="1"/>
  <c r="Q140" i="26"/>
  <c r="R139" i="26" s="1"/>
  <c r="T139" i="26" s="1"/>
  <c r="P142" i="26" l="1"/>
  <c r="S142" i="26" s="1"/>
  <c r="Q141" i="26"/>
  <c r="R140" i="26" s="1"/>
  <c r="T140" i="26" s="1"/>
  <c r="P143" i="26" l="1"/>
  <c r="S143" i="26" s="1"/>
  <c r="Q142" i="26"/>
  <c r="R141" i="26" s="1"/>
  <c r="T141" i="26" s="1"/>
  <c r="P144" i="26" l="1"/>
  <c r="S144" i="26" s="1"/>
  <c r="Q143" i="26"/>
  <c r="R142" i="26" s="1"/>
  <c r="T142" i="26" s="1"/>
  <c r="P145" i="26" l="1"/>
  <c r="S145" i="26" s="1"/>
  <c r="Q144" i="26"/>
  <c r="R143" i="26" s="1"/>
  <c r="T143" i="26" s="1"/>
  <c r="P146" i="26" l="1"/>
  <c r="S146" i="26" s="1"/>
  <c r="Q145" i="26"/>
  <c r="R144" i="26" s="1"/>
  <c r="T144" i="26" s="1"/>
  <c r="P147" i="26" l="1"/>
  <c r="S147" i="26" s="1"/>
  <c r="Q146" i="26"/>
  <c r="R145" i="26" s="1"/>
  <c r="T145" i="26" s="1"/>
  <c r="P148" i="26" l="1"/>
  <c r="S148" i="26" s="1"/>
  <c r="Q147" i="26"/>
  <c r="R146" i="26" s="1"/>
  <c r="T146" i="26" s="1"/>
  <c r="P149" i="26" l="1"/>
  <c r="S149" i="26" s="1"/>
  <c r="Q148" i="26"/>
  <c r="R147" i="26" s="1"/>
  <c r="T147" i="26" s="1"/>
  <c r="P150" i="26" l="1"/>
  <c r="S150" i="26" s="1"/>
  <c r="Q149" i="26"/>
  <c r="R148" i="26" s="1"/>
  <c r="T148" i="26" s="1"/>
  <c r="P151" i="26" l="1"/>
  <c r="S151" i="26" s="1"/>
  <c r="Q150" i="26"/>
  <c r="R149" i="26" s="1"/>
  <c r="T149" i="26" s="1"/>
  <c r="P152" i="26" l="1"/>
  <c r="S152" i="26" s="1"/>
  <c r="Q151" i="26"/>
  <c r="R150" i="26" s="1"/>
  <c r="T150" i="26" s="1"/>
  <c r="P153" i="26" l="1"/>
  <c r="S153" i="26" s="1"/>
  <c r="Q152" i="26"/>
  <c r="R151" i="26" s="1"/>
  <c r="T151" i="26" s="1"/>
  <c r="P154" i="26" l="1"/>
  <c r="S154" i="26" s="1"/>
  <c r="Q153" i="26"/>
  <c r="R152" i="26" s="1"/>
  <c r="T152" i="26" s="1"/>
  <c r="P155" i="26" l="1"/>
  <c r="S155" i="26" s="1"/>
  <c r="Q154" i="26"/>
  <c r="R153" i="26" s="1"/>
  <c r="T153" i="26" s="1"/>
  <c r="P156" i="26" l="1"/>
  <c r="S156" i="26" s="1"/>
  <c r="Q155" i="26"/>
  <c r="R154" i="26" s="1"/>
  <c r="T154" i="26" s="1"/>
  <c r="P157" i="26" l="1"/>
  <c r="S157" i="26" s="1"/>
  <c r="Q156" i="26"/>
  <c r="R155" i="26" s="1"/>
  <c r="T155" i="26" s="1"/>
  <c r="P158" i="26" l="1"/>
  <c r="S158" i="26" s="1"/>
  <c r="Q157" i="26"/>
  <c r="R156" i="26" s="1"/>
  <c r="T156" i="26" s="1"/>
  <c r="P159" i="26" l="1"/>
  <c r="S159" i="26" s="1"/>
  <c r="Q158" i="26"/>
  <c r="R157" i="26" s="1"/>
  <c r="T157" i="26" s="1"/>
  <c r="P160" i="26" l="1"/>
  <c r="S160" i="26" s="1"/>
  <c r="Q159" i="26"/>
  <c r="R158" i="26" s="1"/>
  <c r="T158" i="26" s="1"/>
  <c r="P161" i="26" l="1"/>
  <c r="S161" i="26" s="1"/>
  <c r="Q160" i="26"/>
  <c r="R159" i="26" s="1"/>
  <c r="T159" i="26" s="1"/>
  <c r="P162" i="26" l="1"/>
  <c r="S162" i="26" s="1"/>
  <c r="Q161" i="26"/>
  <c r="R160" i="26" s="1"/>
  <c r="T160" i="26" s="1"/>
  <c r="P163" i="26" l="1"/>
  <c r="S163" i="26" s="1"/>
  <c r="Q162" i="26"/>
  <c r="R161" i="26" s="1"/>
  <c r="T161" i="26" s="1"/>
  <c r="P164" i="26" l="1"/>
  <c r="S164" i="26" s="1"/>
  <c r="Q163" i="26"/>
  <c r="R162" i="26" s="1"/>
  <c r="T162" i="26" s="1"/>
  <c r="P165" i="26" l="1"/>
  <c r="S165" i="26" s="1"/>
  <c r="Q164" i="26"/>
  <c r="R163" i="26" s="1"/>
  <c r="T163" i="26" s="1"/>
  <c r="P166" i="26" l="1"/>
  <c r="S166" i="26" s="1"/>
  <c r="Q165" i="26"/>
  <c r="R164" i="26" s="1"/>
  <c r="T164" i="26" s="1"/>
  <c r="P167" i="26" l="1"/>
  <c r="S167" i="26" s="1"/>
  <c r="Q166" i="26"/>
  <c r="R165" i="26" s="1"/>
  <c r="T165" i="26" s="1"/>
  <c r="P168" i="26" l="1"/>
  <c r="S168" i="26" s="1"/>
  <c r="Q167" i="26"/>
  <c r="R166" i="26" s="1"/>
  <c r="T166" i="26" s="1"/>
  <c r="P169" i="26" l="1"/>
  <c r="S169" i="26" s="1"/>
  <c r="Q168" i="26"/>
  <c r="R167" i="26" s="1"/>
  <c r="T167" i="26" s="1"/>
  <c r="P170" i="26" l="1"/>
  <c r="S170" i="26" s="1"/>
  <c r="Q169" i="26"/>
  <c r="R168" i="26" s="1"/>
  <c r="T168" i="26" s="1"/>
  <c r="P171" i="26" l="1"/>
  <c r="S171" i="26" s="1"/>
  <c r="Q170" i="26"/>
  <c r="R169" i="26" s="1"/>
  <c r="T169" i="26" s="1"/>
  <c r="P172" i="26" l="1"/>
  <c r="S172" i="26" s="1"/>
  <c r="Q171" i="26"/>
  <c r="R170" i="26" s="1"/>
  <c r="T170" i="26" s="1"/>
  <c r="P173" i="26" l="1"/>
  <c r="S173" i="26" s="1"/>
  <c r="Q172" i="26"/>
  <c r="R171" i="26" s="1"/>
  <c r="T171" i="26" s="1"/>
  <c r="P174" i="26" l="1"/>
  <c r="S174" i="26" s="1"/>
  <c r="Q173" i="26"/>
  <c r="R172" i="26" s="1"/>
  <c r="T172" i="26" s="1"/>
  <c r="P175" i="26" l="1"/>
  <c r="S175" i="26" s="1"/>
  <c r="Q174" i="26"/>
  <c r="R173" i="26" s="1"/>
  <c r="T173" i="26" s="1"/>
  <c r="P176" i="26" l="1"/>
  <c r="S176" i="26" s="1"/>
  <c r="Q175" i="26"/>
  <c r="R174" i="26" s="1"/>
  <c r="T174" i="26" s="1"/>
  <c r="P177" i="26" l="1"/>
  <c r="S177" i="26" s="1"/>
  <c r="Q176" i="26"/>
  <c r="R175" i="26" s="1"/>
  <c r="T175" i="26" s="1"/>
  <c r="P178" i="26" l="1"/>
  <c r="S178" i="26" s="1"/>
  <c r="Q177" i="26"/>
  <c r="R176" i="26" s="1"/>
  <c r="T176" i="26" s="1"/>
  <c r="P179" i="26" l="1"/>
  <c r="S179" i="26" s="1"/>
  <c r="Q178" i="26"/>
  <c r="R177" i="26" s="1"/>
  <c r="T177" i="26" s="1"/>
  <c r="P180" i="26" l="1"/>
  <c r="S180" i="26" s="1"/>
  <c r="Q179" i="26"/>
  <c r="R178" i="26" s="1"/>
  <c r="T178" i="26" s="1"/>
  <c r="P181" i="26" l="1"/>
  <c r="S181" i="26" s="1"/>
  <c r="Q180" i="26"/>
  <c r="R179" i="26" s="1"/>
  <c r="T179" i="26" s="1"/>
  <c r="P182" i="26" l="1"/>
  <c r="S182" i="26" s="1"/>
  <c r="Q181" i="26"/>
  <c r="R180" i="26" s="1"/>
  <c r="T180" i="26" s="1"/>
  <c r="P183" i="26" l="1"/>
  <c r="S183" i="26" s="1"/>
  <c r="Q182" i="26"/>
  <c r="R181" i="26" s="1"/>
  <c r="T181" i="26" s="1"/>
  <c r="P184" i="26" l="1"/>
  <c r="S184" i="26" s="1"/>
  <c r="Q183" i="26"/>
  <c r="R182" i="26" s="1"/>
  <c r="T182" i="26" s="1"/>
  <c r="P185" i="26" l="1"/>
  <c r="S185" i="26" s="1"/>
  <c r="Q184" i="26"/>
  <c r="R183" i="26" s="1"/>
  <c r="T183" i="26" s="1"/>
  <c r="P186" i="26" l="1"/>
  <c r="S186" i="26" s="1"/>
  <c r="Q185" i="26"/>
  <c r="R184" i="26" s="1"/>
  <c r="T184" i="26" s="1"/>
  <c r="P187" i="26" l="1"/>
  <c r="S187" i="26" s="1"/>
  <c r="Q186" i="26"/>
  <c r="R185" i="26" s="1"/>
  <c r="T185" i="26" s="1"/>
  <c r="P188" i="26" l="1"/>
  <c r="S188" i="26" s="1"/>
  <c r="Q187" i="26"/>
  <c r="R186" i="26" s="1"/>
  <c r="T186" i="26" s="1"/>
  <c r="P189" i="26" l="1"/>
  <c r="S189" i="26" s="1"/>
  <c r="Q188" i="26"/>
  <c r="R187" i="26" s="1"/>
  <c r="T187" i="26" s="1"/>
  <c r="P190" i="26" l="1"/>
  <c r="S190" i="26" s="1"/>
  <c r="Q189" i="26"/>
  <c r="R188" i="26" s="1"/>
  <c r="T188" i="26" s="1"/>
  <c r="P191" i="26" l="1"/>
  <c r="S191" i="26" s="1"/>
  <c r="Q190" i="26"/>
  <c r="R189" i="26" s="1"/>
  <c r="T189" i="26" s="1"/>
  <c r="P192" i="26" l="1"/>
  <c r="S192" i="26" s="1"/>
  <c r="Q191" i="26"/>
  <c r="R190" i="26" s="1"/>
  <c r="T190" i="26" s="1"/>
  <c r="P193" i="26" l="1"/>
  <c r="S193" i="26" s="1"/>
  <c r="Q192" i="26"/>
  <c r="R191" i="26" s="1"/>
  <c r="T191" i="26" s="1"/>
  <c r="P194" i="26" l="1"/>
  <c r="S194" i="26" s="1"/>
  <c r="Q193" i="26"/>
  <c r="R192" i="26" s="1"/>
  <c r="T192" i="26" s="1"/>
  <c r="P195" i="26" l="1"/>
  <c r="S195" i="26" s="1"/>
  <c r="Q194" i="26"/>
  <c r="R193" i="26" s="1"/>
  <c r="T193" i="26" s="1"/>
  <c r="P196" i="26" l="1"/>
  <c r="S196" i="26" s="1"/>
  <c r="Q195" i="26"/>
  <c r="R194" i="26" s="1"/>
  <c r="T194" i="26" s="1"/>
  <c r="P197" i="26" l="1"/>
  <c r="S197" i="26" s="1"/>
  <c r="Q196" i="26"/>
  <c r="R195" i="26" s="1"/>
  <c r="T195" i="26" s="1"/>
  <c r="P198" i="26" l="1"/>
  <c r="S198" i="26" s="1"/>
  <c r="Q197" i="26"/>
  <c r="R196" i="26" s="1"/>
  <c r="T196" i="26" s="1"/>
  <c r="P199" i="26" l="1"/>
  <c r="S199" i="26" s="1"/>
  <c r="Q198" i="26"/>
  <c r="R197" i="26" s="1"/>
  <c r="T197" i="26" s="1"/>
  <c r="P200" i="26" l="1"/>
  <c r="S200" i="26" s="1"/>
  <c r="Q199" i="26"/>
  <c r="R198" i="26" s="1"/>
  <c r="T198" i="26" s="1"/>
  <c r="P201" i="26" l="1"/>
  <c r="S201" i="26" s="1"/>
  <c r="Q200" i="26"/>
  <c r="R199" i="26" s="1"/>
  <c r="T199" i="26" s="1"/>
  <c r="P202" i="26" l="1"/>
  <c r="S202" i="26" s="1"/>
  <c r="Q201" i="26"/>
  <c r="R200" i="26" s="1"/>
  <c r="T200" i="26" s="1"/>
  <c r="P203" i="26" l="1"/>
  <c r="S203" i="26" s="1"/>
  <c r="Q202" i="26"/>
  <c r="R201" i="26" s="1"/>
  <c r="T201" i="26" s="1"/>
  <c r="P204" i="26" l="1"/>
  <c r="S204" i="26" s="1"/>
  <c r="Q203" i="26"/>
  <c r="R202" i="26" s="1"/>
  <c r="T202" i="26" s="1"/>
  <c r="P205" i="26" l="1"/>
  <c r="S205" i="26" s="1"/>
  <c r="Q204" i="26"/>
  <c r="R203" i="26" s="1"/>
  <c r="T203" i="26" s="1"/>
  <c r="P206" i="26" l="1"/>
  <c r="S206" i="26" s="1"/>
  <c r="Q205" i="26"/>
  <c r="R204" i="26" s="1"/>
  <c r="T204" i="26" s="1"/>
  <c r="P207" i="26" l="1"/>
  <c r="Q206" i="26"/>
  <c r="R205" i="26" s="1"/>
  <c r="T205" i="26" s="1"/>
  <c r="Q207" i="26" l="1"/>
  <c r="R206" i="26" s="1"/>
  <c r="T206" i="26" s="1"/>
  <c r="S207" i="26"/>
  <c r="T207" i="26" s="1"/>
</calcChain>
</file>

<file path=xl/sharedStrings.xml><?xml version="1.0" encoding="utf-8"?>
<sst xmlns="http://schemas.openxmlformats.org/spreadsheetml/2006/main" count="98" uniqueCount="59">
  <si>
    <t>PDF</t>
  </si>
  <si>
    <t>Scale</t>
  </si>
  <si>
    <t>shadeprob</t>
  </si>
  <si>
    <t>shade?</t>
  </si>
  <si>
    <t>Shaded Area:</t>
  </si>
  <si>
    <t>p =</t>
  </si>
  <si>
    <t>PR</t>
  </si>
  <si>
    <t>Score</t>
  </si>
  <si>
    <t>Hi/Lo</t>
  </si>
  <si>
    <t>Prob</t>
  </si>
  <si>
    <t>CDF</t>
  </si>
  <si>
    <t>Technical Notes</t>
  </si>
  <si>
    <t>Input Method: Summary Statistics</t>
  </si>
  <si>
    <t>Specific Notes on Calculations</t>
  </si>
  <si>
    <t>Overview of the Tabs</t>
  </si>
  <si>
    <t>Contact Information</t>
  </si>
  <si>
    <t>An overview of the module</t>
  </si>
  <si>
    <t>Craig A. Wendorf</t>
  </si>
  <si>
    <t>Department of Psychology</t>
  </si>
  <si>
    <t>University of Wisconsin - Stevens Point</t>
  </si>
  <si>
    <t>cwendorf@uwsp.edu</t>
  </si>
  <si>
    <t>How to Cite this Module</t>
  </si>
  <si>
    <t>Use of this Module</t>
  </si>
  <si>
    <t>For all tabs, only information in yellow cells should be altered.</t>
  </si>
  <si>
    <t>https://cwendorf.github.io/BASE/CRUDE</t>
  </si>
  <si>
    <t>CRUDE: Course Resource for Understanding Distributions with Excel</t>
  </si>
  <si>
    <t>Dsitributions: All Basic Distributions</t>
  </si>
  <si>
    <t>http://cwendorf.github.io</t>
  </si>
  <si>
    <t>Overview of CRUDE</t>
  </si>
  <si>
    <t>Distribution Parameters</t>
  </si>
  <si>
    <t>Input Scores</t>
  </si>
  <si>
    <t>Input Percentile Ranks</t>
  </si>
  <si>
    <t>df1</t>
  </si>
  <si>
    <t>df2</t>
  </si>
  <si>
    <t>Shade Above</t>
  </si>
  <si>
    <t>Shade Below</t>
  </si>
  <si>
    <t>F Distribution</t>
  </si>
  <si>
    <t>t Distribution</t>
  </si>
  <si>
    <t>Normal Distribution</t>
  </si>
  <si>
    <t>Mean</t>
  </si>
  <si>
    <t>SD or SE</t>
  </si>
  <si>
    <t>Separate versions of the file can be saved for different demonstrations.</t>
  </si>
  <si>
    <t>Introduction:</t>
  </si>
  <si>
    <t>Normal Distribution:</t>
  </si>
  <si>
    <t>t Distribution:</t>
  </si>
  <si>
    <t>F Distribution:</t>
  </si>
  <si>
    <t>Provides a display of the normal distribution</t>
  </si>
  <si>
    <t>Provides a display of the t distribution</t>
  </si>
  <si>
    <t>Provides a display of the F distribution</t>
  </si>
  <si>
    <t>CRUDE is designed to display basic statistical distributions.</t>
  </si>
  <si>
    <t>CRUDE accepts scores and percentile ranks for determining area under the curve.</t>
  </si>
  <si>
    <t>CRUDE is ideal for identifying critical values of the distributions.</t>
  </si>
  <si>
    <t>All distributions are central distributions used in standard inferential statistics.</t>
  </si>
  <si>
    <t>Each tab defers first to the score input to determine the area under the curve.</t>
  </si>
  <si>
    <t>Each tab uses the percentile rank input only if the score input is left blank.</t>
  </si>
  <si>
    <t>df</t>
  </si>
  <si>
    <t>Version: 2.210601</t>
  </si>
  <si>
    <t>Wendorf, C. A. (2021).</t>
  </si>
  <si>
    <t>CRUDE: Course Resource for Understanding Distributions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</si>
</sst>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.5"/>
      <name val="MS Sans Serif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indexed="2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6" fillId="2" borderId="1" applyNumberFormat="0" applyFont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8" fillId="0" borderId="0" xfId="3" applyFont="1" applyProtection="1">
      <protection hidden="1"/>
    </xf>
    <xf numFmtId="0" fontId="3" fillId="0" borderId="0" xfId="3"/>
    <xf numFmtId="0" fontId="9" fillId="0" borderId="0" xfId="3" applyFont="1" applyAlignment="1" applyProtection="1">
      <alignment wrapText="1"/>
      <protection hidden="1"/>
    </xf>
    <xf numFmtId="0" fontId="10" fillId="0" borderId="0" xfId="3" applyFont="1" applyProtection="1">
      <protection hidden="1"/>
    </xf>
    <xf numFmtId="0" fontId="11" fillId="0" borderId="0" xfId="3" applyFont="1" applyProtection="1">
      <protection hidden="1"/>
    </xf>
    <xf numFmtId="0" fontId="10" fillId="0" borderId="0" xfId="3" applyFont="1"/>
    <xf numFmtId="0" fontId="13" fillId="0" borderId="0" xfId="3" applyFont="1" applyProtection="1">
      <protection hidden="1"/>
    </xf>
    <xf numFmtId="0" fontId="3" fillId="0" borderId="0" xfId="3" applyProtection="1">
      <protection hidden="1"/>
    </xf>
    <xf numFmtId="0" fontId="12" fillId="0" borderId="0" xfId="4" applyProtection="1">
      <protection hidden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/>
    <xf numFmtId="0" fontId="18" fillId="0" borderId="0" xfId="0" applyFont="1"/>
    <xf numFmtId="0" fontId="19" fillId="0" borderId="0" xfId="0" quotePrefix="1" applyFont="1" applyAlignment="1">
      <alignment horizontal="centerContinuous"/>
    </xf>
    <xf numFmtId="2" fontId="1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164" fontId="20" fillId="0" borderId="0" xfId="0" applyNumberFormat="1" applyFont="1"/>
    <xf numFmtId="0" fontId="18" fillId="0" borderId="0" xfId="0" applyFont="1" applyAlignment="1">
      <alignment horizontal="right"/>
    </xf>
    <xf numFmtId="1" fontId="21" fillId="2" borderId="0" xfId="1" applyNumberFormat="1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64" fontId="15" fillId="0" borderId="0" xfId="0" applyNumberFormat="1" applyFont="1"/>
    <xf numFmtId="164" fontId="20" fillId="0" borderId="0" xfId="0" applyNumberFormat="1" applyFont="1" applyAlignment="1">
      <alignment horizontal="right"/>
    </xf>
    <xf numFmtId="1" fontId="20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23" fillId="0" borderId="0" xfId="0" applyFont="1" applyAlignment="1">
      <alignment horizontal="center"/>
    </xf>
    <xf numFmtId="164" fontId="21" fillId="2" borderId="0" xfId="1" applyNumberFormat="1" applyFont="1" applyBorder="1" applyAlignment="1" applyProtection="1">
      <alignment horizontal="center"/>
      <protection locked="0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6" fillId="0" borderId="0" xfId="0" applyFont="1"/>
    <xf numFmtId="0" fontId="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164" fontId="8" fillId="0" borderId="0" xfId="0" applyNumberFormat="1" applyFont="1"/>
    <xf numFmtId="164" fontId="24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21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0" fontId="27" fillId="0" borderId="0" xfId="0" applyFont="1"/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164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64" fontId="15" fillId="0" borderId="0" xfId="0" applyNumberFormat="1" applyFont="1" applyAlignment="1">
      <alignment horizontal="right"/>
    </xf>
    <xf numFmtId="0" fontId="3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8" fillId="0" borderId="0" xfId="0" applyFont="1" applyAlignment="1">
      <alignment horizontal="center" vertical="top" wrapText="1"/>
    </xf>
    <xf numFmtId="164" fontId="24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15" fillId="0" borderId="0" xfId="0" applyFont="1" applyAlignment="1">
      <alignment horizontal="right"/>
    </xf>
    <xf numFmtId="0" fontId="30" fillId="0" borderId="0" xfId="0" applyFont="1"/>
    <xf numFmtId="0" fontId="23" fillId="0" borderId="0" xfId="0" applyFont="1"/>
    <xf numFmtId="164" fontId="8" fillId="0" borderId="0" xfId="0" applyNumberFormat="1" applyFont="1" applyAlignment="1">
      <alignment horizontal="right"/>
    </xf>
    <xf numFmtId="0" fontId="2" fillId="0" borderId="0" xfId="3" applyFont="1" applyProtection="1">
      <protection hidden="1"/>
    </xf>
    <xf numFmtId="164" fontId="21" fillId="0" borderId="0" xfId="1" applyNumberFormat="1" applyFont="1" applyFill="1" applyBorder="1" applyAlignment="1" applyProtection="1">
      <alignment horizontal="center"/>
    </xf>
    <xf numFmtId="164" fontId="29" fillId="0" borderId="0" xfId="1" applyNumberFormat="1" applyFont="1" applyFill="1" applyBorder="1" applyAlignment="1" applyProtection="1">
      <alignment horizontal="center"/>
    </xf>
    <xf numFmtId="0" fontId="12" fillId="0" borderId="0" xfId="2" applyFont="1" applyProtection="1">
      <protection hidden="1"/>
    </xf>
    <xf numFmtId="0" fontId="2" fillId="0" borderId="0" xfId="3" applyFont="1"/>
    <xf numFmtId="0" fontId="9" fillId="0" borderId="0" xfId="3" applyFont="1" applyAlignment="1" applyProtection="1">
      <alignment horizontal="center" wrapText="1"/>
      <protection hidden="1"/>
    </xf>
    <xf numFmtId="0" fontId="9" fillId="0" borderId="0" xfId="3" applyFont="1" applyAlignment="1">
      <alignment horizontal="center"/>
    </xf>
    <xf numFmtId="0" fontId="10" fillId="0" borderId="0" xfId="3" applyFont="1" applyAlignment="1" applyProtection="1">
      <alignment horizontal="center"/>
      <protection hidden="1"/>
    </xf>
    <xf numFmtId="0" fontId="16" fillId="0" borderId="0" xfId="2" applyFont="1" applyAlignment="1" applyProtection="1">
      <alignment horizontal="center"/>
      <protection hidden="1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3" applyFont="1" applyProtection="1">
      <protection hidden="1"/>
    </xf>
  </cellXfs>
  <cellStyles count="5">
    <cellStyle name="Hyperlink" xfId="2" builtinId="8"/>
    <cellStyle name="Hyperlink 2" xfId="4" xr:uid="{8C3848FF-7576-427D-A395-D7C1A64FB52B}"/>
    <cellStyle name="Normal" xfId="0" builtinId="0"/>
    <cellStyle name="Normal 2" xfId="3" xr:uid="{757C10C1-1335-4011-BB1C-82A74851E861}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dialogsheet" Target="dialogsheets/sheet2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dialogsheet" Target="dialogsheets/sheet1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'Normal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65"/>
          <c:y val="3.0497381857118606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'Normal Distribution'!$S$7:$S$207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954048"/>
        <c:axId val="9395558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'Normal Distribution'!$P$7:$P$207</c:f>
              <c:numCache>
                <c:formatCode>0.00</c:formatCode>
                <c:ptCount val="201"/>
                <c:pt idx="0">
                  <c:v>-4.0000000000000027</c:v>
                </c:pt>
                <c:pt idx="1">
                  <c:v>-3.9600000000000026</c:v>
                </c:pt>
                <c:pt idx="2">
                  <c:v>-3.9200000000000026</c:v>
                </c:pt>
                <c:pt idx="3">
                  <c:v>-3.8800000000000026</c:v>
                </c:pt>
                <c:pt idx="4">
                  <c:v>-3.8400000000000025</c:v>
                </c:pt>
                <c:pt idx="5">
                  <c:v>-3.8000000000000025</c:v>
                </c:pt>
                <c:pt idx="6">
                  <c:v>-3.7600000000000025</c:v>
                </c:pt>
                <c:pt idx="7">
                  <c:v>-3.7200000000000024</c:v>
                </c:pt>
                <c:pt idx="8">
                  <c:v>-3.6800000000000024</c:v>
                </c:pt>
                <c:pt idx="9">
                  <c:v>-3.6400000000000023</c:v>
                </c:pt>
                <c:pt idx="10">
                  <c:v>-3.6000000000000023</c:v>
                </c:pt>
                <c:pt idx="11">
                  <c:v>-3.5600000000000023</c:v>
                </c:pt>
                <c:pt idx="12">
                  <c:v>-3.5200000000000022</c:v>
                </c:pt>
                <c:pt idx="13">
                  <c:v>-3.4800000000000022</c:v>
                </c:pt>
                <c:pt idx="14">
                  <c:v>-3.4400000000000022</c:v>
                </c:pt>
                <c:pt idx="15">
                  <c:v>-3.4000000000000021</c:v>
                </c:pt>
                <c:pt idx="16">
                  <c:v>-3.3600000000000021</c:v>
                </c:pt>
                <c:pt idx="17">
                  <c:v>-3.3200000000000021</c:v>
                </c:pt>
                <c:pt idx="18">
                  <c:v>-3.280000000000002</c:v>
                </c:pt>
                <c:pt idx="19">
                  <c:v>-3.240000000000002</c:v>
                </c:pt>
                <c:pt idx="20">
                  <c:v>-3.200000000000002</c:v>
                </c:pt>
                <c:pt idx="21">
                  <c:v>-3.1600000000000019</c:v>
                </c:pt>
                <c:pt idx="22">
                  <c:v>-3.1200000000000019</c:v>
                </c:pt>
                <c:pt idx="23">
                  <c:v>-3.0800000000000018</c:v>
                </c:pt>
                <c:pt idx="24">
                  <c:v>-3.0400000000000018</c:v>
                </c:pt>
                <c:pt idx="25">
                  <c:v>-3.0000000000000018</c:v>
                </c:pt>
                <c:pt idx="26">
                  <c:v>-2.9600000000000017</c:v>
                </c:pt>
                <c:pt idx="27">
                  <c:v>-2.9200000000000017</c:v>
                </c:pt>
                <c:pt idx="28">
                  <c:v>-2.8800000000000017</c:v>
                </c:pt>
                <c:pt idx="29">
                  <c:v>-2.8400000000000016</c:v>
                </c:pt>
                <c:pt idx="30">
                  <c:v>-2.8000000000000016</c:v>
                </c:pt>
                <c:pt idx="31">
                  <c:v>-2.7600000000000016</c:v>
                </c:pt>
                <c:pt idx="32">
                  <c:v>-2.7200000000000015</c:v>
                </c:pt>
                <c:pt idx="33">
                  <c:v>-2.6800000000000015</c:v>
                </c:pt>
                <c:pt idx="34">
                  <c:v>-2.6400000000000015</c:v>
                </c:pt>
                <c:pt idx="35">
                  <c:v>-2.6000000000000014</c:v>
                </c:pt>
                <c:pt idx="36">
                  <c:v>-2.5600000000000014</c:v>
                </c:pt>
                <c:pt idx="37">
                  <c:v>-2.5200000000000014</c:v>
                </c:pt>
                <c:pt idx="38">
                  <c:v>-2.4800000000000013</c:v>
                </c:pt>
                <c:pt idx="39">
                  <c:v>-2.4400000000000013</c:v>
                </c:pt>
                <c:pt idx="40">
                  <c:v>-2.4000000000000012</c:v>
                </c:pt>
                <c:pt idx="41">
                  <c:v>-2.3600000000000012</c:v>
                </c:pt>
                <c:pt idx="42">
                  <c:v>-2.3200000000000012</c:v>
                </c:pt>
                <c:pt idx="43">
                  <c:v>-2.2800000000000011</c:v>
                </c:pt>
                <c:pt idx="44">
                  <c:v>-2.2400000000000011</c:v>
                </c:pt>
                <c:pt idx="45">
                  <c:v>-2.2000000000000011</c:v>
                </c:pt>
                <c:pt idx="46">
                  <c:v>-2.160000000000001</c:v>
                </c:pt>
                <c:pt idx="47">
                  <c:v>-2.120000000000001</c:v>
                </c:pt>
                <c:pt idx="48">
                  <c:v>-2.080000000000001</c:v>
                </c:pt>
                <c:pt idx="49">
                  <c:v>-2.0400000000000009</c:v>
                </c:pt>
                <c:pt idx="50">
                  <c:v>-2.0000000000000009</c:v>
                </c:pt>
                <c:pt idx="51">
                  <c:v>-1.9600000000000011</c:v>
                </c:pt>
                <c:pt idx="52">
                  <c:v>-1.920000000000001</c:v>
                </c:pt>
                <c:pt idx="53">
                  <c:v>-1.880000000000001</c:v>
                </c:pt>
                <c:pt idx="54">
                  <c:v>-1.840000000000001</c:v>
                </c:pt>
                <c:pt idx="55">
                  <c:v>-1.8000000000000009</c:v>
                </c:pt>
                <c:pt idx="56">
                  <c:v>-1.7600000000000009</c:v>
                </c:pt>
                <c:pt idx="57">
                  <c:v>-1.7200000000000009</c:v>
                </c:pt>
                <c:pt idx="58">
                  <c:v>-1.6800000000000008</c:v>
                </c:pt>
                <c:pt idx="59">
                  <c:v>-1.6400000000000008</c:v>
                </c:pt>
                <c:pt idx="60">
                  <c:v>-1.6000000000000008</c:v>
                </c:pt>
                <c:pt idx="61">
                  <c:v>-1.5600000000000007</c:v>
                </c:pt>
                <c:pt idx="62">
                  <c:v>-1.5200000000000007</c:v>
                </c:pt>
                <c:pt idx="63">
                  <c:v>-1.4800000000000006</c:v>
                </c:pt>
                <c:pt idx="64">
                  <c:v>-1.4400000000000006</c:v>
                </c:pt>
                <c:pt idx="65">
                  <c:v>-1.4000000000000006</c:v>
                </c:pt>
                <c:pt idx="66">
                  <c:v>-1.3600000000000005</c:v>
                </c:pt>
                <c:pt idx="67">
                  <c:v>-1.3200000000000005</c:v>
                </c:pt>
                <c:pt idx="68">
                  <c:v>-1.2800000000000005</c:v>
                </c:pt>
                <c:pt idx="69">
                  <c:v>-1.2400000000000004</c:v>
                </c:pt>
                <c:pt idx="70">
                  <c:v>-1.2000000000000004</c:v>
                </c:pt>
                <c:pt idx="71">
                  <c:v>-1.1600000000000004</c:v>
                </c:pt>
                <c:pt idx="72">
                  <c:v>-1.1200000000000003</c:v>
                </c:pt>
                <c:pt idx="73">
                  <c:v>-1.0800000000000003</c:v>
                </c:pt>
                <c:pt idx="74">
                  <c:v>-1.0400000000000003</c:v>
                </c:pt>
                <c:pt idx="75">
                  <c:v>-1.0000000000000002</c:v>
                </c:pt>
                <c:pt idx="76">
                  <c:v>-0.9600000000000003</c:v>
                </c:pt>
                <c:pt idx="77">
                  <c:v>-0.92000000000000026</c:v>
                </c:pt>
                <c:pt idx="78">
                  <c:v>-0.88000000000000023</c:v>
                </c:pt>
                <c:pt idx="79">
                  <c:v>-0.84000000000000019</c:v>
                </c:pt>
                <c:pt idx="80">
                  <c:v>-0.80000000000000016</c:v>
                </c:pt>
                <c:pt idx="81">
                  <c:v>-0.76000000000000012</c:v>
                </c:pt>
                <c:pt idx="82">
                  <c:v>-0.72000000000000008</c:v>
                </c:pt>
                <c:pt idx="83">
                  <c:v>-0.68</c:v>
                </c:pt>
                <c:pt idx="84">
                  <c:v>-0.64</c:v>
                </c:pt>
                <c:pt idx="85">
                  <c:v>-0.6</c:v>
                </c:pt>
                <c:pt idx="86">
                  <c:v>-0.55999999999999994</c:v>
                </c:pt>
                <c:pt idx="87">
                  <c:v>-0.51999999999999991</c:v>
                </c:pt>
                <c:pt idx="88">
                  <c:v>-0.47999999999999993</c:v>
                </c:pt>
                <c:pt idx="89">
                  <c:v>-0.43999999999999995</c:v>
                </c:pt>
                <c:pt idx="90">
                  <c:v>-0.39999999999999997</c:v>
                </c:pt>
                <c:pt idx="91">
                  <c:v>-0.36</c:v>
                </c:pt>
                <c:pt idx="92">
                  <c:v>-0.32</c:v>
                </c:pt>
                <c:pt idx="93">
                  <c:v>-0.28000000000000003</c:v>
                </c:pt>
                <c:pt idx="94">
                  <c:v>-0.24000000000000002</c:v>
                </c:pt>
                <c:pt idx="95">
                  <c:v>-0.2</c:v>
                </c:pt>
                <c:pt idx="96">
                  <c:v>-0.16</c:v>
                </c:pt>
                <c:pt idx="97">
                  <c:v>-0.12</c:v>
                </c:pt>
                <c:pt idx="98">
                  <c:v>-0.08</c:v>
                </c:pt>
                <c:pt idx="99">
                  <c:v>-0.04</c:v>
                </c:pt>
                <c:pt idx="100">
                  <c:v>0</c:v>
                </c:pt>
                <c:pt idx="101">
                  <c:v>0.04</c:v>
                </c:pt>
                <c:pt idx="102">
                  <c:v>0.08</c:v>
                </c:pt>
                <c:pt idx="103">
                  <c:v>0.12</c:v>
                </c:pt>
                <c:pt idx="104">
                  <c:v>0.16</c:v>
                </c:pt>
                <c:pt idx="105">
                  <c:v>0.2</c:v>
                </c:pt>
                <c:pt idx="106">
                  <c:v>0.24000000000000002</c:v>
                </c:pt>
                <c:pt idx="107">
                  <c:v>0.28000000000000003</c:v>
                </c:pt>
                <c:pt idx="108">
                  <c:v>0.32</c:v>
                </c:pt>
                <c:pt idx="109">
                  <c:v>0.36</c:v>
                </c:pt>
                <c:pt idx="110">
                  <c:v>0.39999999999999997</c:v>
                </c:pt>
                <c:pt idx="111">
                  <c:v>0.43999999999999995</c:v>
                </c:pt>
                <c:pt idx="112">
                  <c:v>0.47999999999999993</c:v>
                </c:pt>
                <c:pt idx="113">
                  <c:v>0.51999999999999991</c:v>
                </c:pt>
                <c:pt idx="114">
                  <c:v>0.55999999999999994</c:v>
                </c:pt>
                <c:pt idx="115">
                  <c:v>0.6</c:v>
                </c:pt>
                <c:pt idx="116">
                  <c:v>0.64</c:v>
                </c:pt>
                <c:pt idx="117">
                  <c:v>0.68</c:v>
                </c:pt>
                <c:pt idx="118">
                  <c:v>0.72000000000000008</c:v>
                </c:pt>
                <c:pt idx="119">
                  <c:v>0.76000000000000012</c:v>
                </c:pt>
                <c:pt idx="120">
                  <c:v>0.80000000000000016</c:v>
                </c:pt>
                <c:pt idx="121">
                  <c:v>0.84000000000000019</c:v>
                </c:pt>
                <c:pt idx="122">
                  <c:v>0.88000000000000023</c:v>
                </c:pt>
                <c:pt idx="123">
                  <c:v>0.92000000000000026</c:v>
                </c:pt>
                <c:pt idx="124">
                  <c:v>0.9600000000000003</c:v>
                </c:pt>
                <c:pt idx="125">
                  <c:v>1.0000000000000002</c:v>
                </c:pt>
                <c:pt idx="126">
                  <c:v>1.0400000000000003</c:v>
                </c:pt>
                <c:pt idx="127">
                  <c:v>1.0800000000000003</c:v>
                </c:pt>
                <c:pt idx="128">
                  <c:v>1.1200000000000003</c:v>
                </c:pt>
                <c:pt idx="129">
                  <c:v>1.1600000000000004</c:v>
                </c:pt>
                <c:pt idx="130">
                  <c:v>1.2000000000000004</c:v>
                </c:pt>
                <c:pt idx="131">
                  <c:v>1.2400000000000004</c:v>
                </c:pt>
                <c:pt idx="132">
                  <c:v>1.2800000000000005</c:v>
                </c:pt>
                <c:pt idx="133">
                  <c:v>1.3200000000000005</c:v>
                </c:pt>
                <c:pt idx="134">
                  <c:v>1.3600000000000005</c:v>
                </c:pt>
                <c:pt idx="135">
                  <c:v>1.4000000000000006</c:v>
                </c:pt>
                <c:pt idx="136">
                  <c:v>1.4400000000000006</c:v>
                </c:pt>
                <c:pt idx="137">
                  <c:v>1.4800000000000006</c:v>
                </c:pt>
                <c:pt idx="138">
                  <c:v>1.5200000000000007</c:v>
                </c:pt>
                <c:pt idx="139">
                  <c:v>1.5600000000000007</c:v>
                </c:pt>
                <c:pt idx="140">
                  <c:v>1.6000000000000008</c:v>
                </c:pt>
                <c:pt idx="141">
                  <c:v>1.6400000000000008</c:v>
                </c:pt>
                <c:pt idx="142">
                  <c:v>1.6800000000000008</c:v>
                </c:pt>
                <c:pt idx="143">
                  <c:v>1.7200000000000009</c:v>
                </c:pt>
                <c:pt idx="144">
                  <c:v>1.7600000000000009</c:v>
                </c:pt>
                <c:pt idx="145">
                  <c:v>1.8000000000000009</c:v>
                </c:pt>
                <c:pt idx="146">
                  <c:v>1.840000000000001</c:v>
                </c:pt>
                <c:pt idx="147">
                  <c:v>1.880000000000001</c:v>
                </c:pt>
                <c:pt idx="148">
                  <c:v>1.920000000000001</c:v>
                </c:pt>
                <c:pt idx="149">
                  <c:v>1.9600000000000011</c:v>
                </c:pt>
                <c:pt idx="150">
                  <c:v>2.0000000000000009</c:v>
                </c:pt>
                <c:pt idx="151">
                  <c:v>2.0400000000000009</c:v>
                </c:pt>
                <c:pt idx="152">
                  <c:v>2.080000000000001</c:v>
                </c:pt>
                <c:pt idx="153">
                  <c:v>2.120000000000001</c:v>
                </c:pt>
                <c:pt idx="154">
                  <c:v>2.160000000000001</c:v>
                </c:pt>
                <c:pt idx="155">
                  <c:v>2.2000000000000011</c:v>
                </c:pt>
                <c:pt idx="156">
                  <c:v>2.2400000000000011</c:v>
                </c:pt>
                <c:pt idx="157">
                  <c:v>2.2800000000000011</c:v>
                </c:pt>
                <c:pt idx="158">
                  <c:v>2.3200000000000012</c:v>
                </c:pt>
                <c:pt idx="159">
                  <c:v>2.3600000000000012</c:v>
                </c:pt>
                <c:pt idx="160">
                  <c:v>2.4000000000000012</c:v>
                </c:pt>
                <c:pt idx="161">
                  <c:v>2.4400000000000013</c:v>
                </c:pt>
                <c:pt idx="162">
                  <c:v>2.4800000000000013</c:v>
                </c:pt>
                <c:pt idx="163">
                  <c:v>2.5200000000000014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2.6400000000000015</c:v>
                </c:pt>
                <c:pt idx="167">
                  <c:v>2.6800000000000015</c:v>
                </c:pt>
                <c:pt idx="168">
                  <c:v>2.7200000000000015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2.8400000000000016</c:v>
                </c:pt>
                <c:pt idx="172">
                  <c:v>2.8800000000000017</c:v>
                </c:pt>
                <c:pt idx="173">
                  <c:v>2.9200000000000017</c:v>
                </c:pt>
                <c:pt idx="174">
                  <c:v>2.9600000000000017</c:v>
                </c:pt>
                <c:pt idx="175">
                  <c:v>3.0000000000000018</c:v>
                </c:pt>
                <c:pt idx="176">
                  <c:v>3.0400000000000018</c:v>
                </c:pt>
                <c:pt idx="177">
                  <c:v>3.0800000000000018</c:v>
                </c:pt>
                <c:pt idx="178">
                  <c:v>3.1200000000000019</c:v>
                </c:pt>
                <c:pt idx="179">
                  <c:v>3.1600000000000019</c:v>
                </c:pt>
                <c:pt idx="180">
                  <c:v>3.200000000000002</c:v>
                </c:pt>
                <c:pt idx="181">
                  <c:v>3.240000000000002</c:v>
                </c:pt>
                <c:pt idx="182">
                  <c:v>3.280000000000002</c:v>
                </c:pt>
                <c:pt idx="183">
                  <c:v>3.3200000000000021</c:v>
                </c:pt>
                <c:pt idx="184">
                  <c:v>3.3600000000000021</c:v>
                </c:pt>
                <c:pt idx="185">
                  <c:v>3.4000000000000021</c:v>
                </c:pt>
                <c:pt idx="186">
                  <c:v>3.4400000000000022</c:v>
                </c:pt>
                <c:pt idx="187">
                  <c:v>3.4800000000000022</c:v>
                </c:pt>
                <c:pt idx="188">
                  <c:v>3.5200000000000022</c:v>
                </c:pt>
                <c:pt idx="189">
                  <c:v>3.5600000000000023</c:v>
                </c:pt>
                <c:pt idx="190">
                  <c:v>3.6000000000000023</c:v>
                </c:pt>
                <c:pt idx="191">
                  <c:v>3.6400000000000023</c:v>
                </c:pt>
                <c:pt idx="192">
                  <c:v>3.6800000000000024</c:v>
                </c:pt>
                <c:pt idx="193">
                  <c:v>3.7200000000000024</c:v>
                </c:pt>
                <c:pt idx="194">
                  <c:v>3.7600000000000025</c:v>
                </c:pt>
                <c:pt idx="195">
                  <c:v>3.8000000000000025</c:v>
                </c:pt>
                <c:pt idx="196">
                  <c:v>3.8400000000000025</c:v>
                </c:pt>
                <c:pt idx="197">
                  <c:v>3.8800000000000026</c:v>
                </c:pt>
                <c:pt idx="198">
                  <c:v>3.9200000000000026</c:v>
                </c:pt>
                <c:pt idx="199">
                  <c:v>3.9600000000000026</c:v>
                </c:pt>
                <c:pt idx="200">
                  <c:v>4.0000000000000027</c:v>
                </c:pt>
              </c:numCache>
            </c:numRef>
          </c:cat>
          <c:val>
            <c:numRef>
              <c:f>'Normal Distribution'!$Q$7:$Q$207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6.3156561435198516E-2</c:v>
                </c:pt>
                <c:pt idx="53">
                  <c:v>6.8143566101044439E-2</c:v>
                </c:pt>
                <c:pt idx="54">
                  <c:v>7.3406812581656752E-2</c:v>
                </c:pt>
                <c:pt idx="55">
                  <c:v>7.8950158300894024E-2</c:v>
                </c:pt>
                <c:pt idx="56">
                  <c:v>8.4776361308022102E-2</c:v>
                </c:pt>
                <c:pt idx="57">
                  <c:v>9.0886979016282732E-2</c:v>
                </c:pt>
                <c:pt idx="58">
                  <c:v>9.7282269331467372E-2</c:v>
                </c:pt>
                <c:pt idx="59">
                  <c:v>0.10396109532876406</c:v>
                </c:pt>
                <c:pt idx="60">
                  <c:v>0.11092083467945543</c:v>
                </c:pt>
                <c:pt idx="61">
                  <c:v>0.11815729505958214</c:v>
                </c:pt>
                <c:pt idx="62">
                  <c:v>0.12566463678908801</c:v>
                </c:pt>
                <c:pt idx="63">
                  <c:v>0.13343530395100217</c:v>
                </c:pt>
                <c:pt idx="64">
                  <c:v>0.14145996522483867</c:v>
                </c:pt>
                <c:pt idx="65">
                  <c:v>0.14972746563574474</c:v>
                </c:pt>
                <c:pt idx="66">
                  <c:v>0.15822479037038295</c:v>
                </c:pt>
                <c:pt idx="67">
                  <c:v>0.16693704174171373</c:v>
                </c:pt>
                <c:pt idx="68">
                  <c:v>0.17584743029766225</c:v>
                </c:pt>
                <c:pt idx="69">
                  <c:v>0.1849372809633052</c:v>
                </c:pt>
                <c:pt idx="70">
                  <c:v>0.19418605498321284</c:v>
                </c:pt>
                <c:pt idx="71">
                  <c:v>0.20357138829075935</c:v>
                </c:pt>
                <c:pt idx="72">
                  <c:v>0.21306914677571781</c:v>
                </c:pt>
                <c:pt idx="73">
                  <c:v>0.2226534987517611</c:v>
                </c:pt>
                <c:pt idx="74">
                  <c:v>0.23229700474336615</c:v>
                </c:pt>
                <c:pt idx="75">
                  <c:v>0.24197072451914331</c:v>
                </c:pt>
                <c:pt idx="76">
                  <c:v>0.25164434109811706</c:v>
                </c:pt>
                <c:pt idx="77">
                  <c:v>0.26128630124955304</c:v>
                </c:pt>
                <c:pt idx="78">
                  <c:v>0.27086397179833799</c:v>
                </c:pt>
                <c:pt idx="79">
                  <c:v>0.28034381083962051</c:v>
                </c:pt>
                <c:pt idx="80">
                  <c:v>0.28969155276148273</c:v>
                </c:pt>
                <c:pt idx="81">
                  <c:v>0.29887240577595275</c:v>
                </c:pt>
                <c:pt idx="82">
                  <c:v>0.30785126046985289</c:v>
                </c:pt>
                <c:pt idx="83">
                  <c:v>0.31659290771089277</c:v>
                </c:pt>
                <c:pt idx="84">
                  <c:v>0.32506226408408218</c:v>
                </c:pt>
                <c:pt idx="85">
                  <c:v>0.33322460289179967</c:v>
                </c:pt>
                <c:pt idx="86">
                  <c:v>0.34104578863035256</c:v>
                </c:pt>
                <c:pt idx="87">
                  <c:v>0.34849251275897453</c:v>
                </c:pt>
                <c:pt idx="88">
                  <c:v>0.35553252850599715</c:v>
                </c:pt>
                <c:pt idx="89">
                  <c:v>0.36213488241309222</c:v>
                </c:pt>
                <c:pt idx="90">
                  <c:v>0.36827014030332333</c:v>
                </c:pt>
                <c:pt idx="91">
                  <c:v>0.37391060537312842</c:v>
                </c:pt>
                <c:pt idx="92">
                  <c:v>0.37903052615270166</c:v>
                </c:pt>
                <c:pt idx="93">
                  <c:v>0.38360629215347858</c:v>
                </c:pt>
                <c:pt idx="94">
                  <c:v>0.38761661512501416</c:v>
                </c:pt>
                <c:pt idx="95">
                  <c:v>0.39104269397545588</c:v>
                </c:pt>
                <c:pt idx="96">
                  <c:v>0.39386836156854083</c:v>
                </c:pt>
                <c:pt idx="97">
                  <c:v>0.3960802117936561</c:v>
                </c:pt>
                <c:pt idx="98">
                  <c:v>0.39766770551160885</c:v>
                </c:pt>
                <c:pt idx="99">
                  <c:v>0.39862325420460504</c:v>
                </c:pt>
                <c:pt idx="100">
                  <c:v>0.3989422804014327</c:v>
                </c:pt>
                <c:pt idx="101">
                  <c:v>0.39862325420460504</c:v>
                </c:pt>
                <c:pt idx="102">
                  <c:v>0.39766770551160885</c:v>
                </c:pt>
                <c:pt idx="103">
                  <c:v>0.3960802117936561</c:v>
                </c:pt>
                <c:pt idx="104">
                  <c:v>0.39386836156854083</c:v>
                </c:pt>
                <c:pt idx="105">
                  <c:v>0.39104269397545588</c:v>
                </c:pt>
                <c:pt idx="106">
                  <c:v>0.38761661512501416</c:v>
                </c:pt>
                <c:pt idx="107">
                  <c:v>0.38360629215347858</c:v>
                </c:pt>
                <c:pt idx="108">
                  <c:v>0.37903052615270166</c:v>
                </c:pt>
                <c:pt idx="109">
                  <c:v>0.37391060537312842</c:v>
                </c:pt>
                <c:pt idx="110">
                  <c:v>0.36827014030332333</c:v>
                </c:pt>
                <c:pt idx="111">
                  <c:v>0.36213488241309222</c:v>
                </c:pt>
                <c:pt idx="112">
                  <c:v>0.35553252850599715</c:v>
                </c:pt>
                <c:pt idx="113">
                  <c:v>0.34849251275897453</c:v>
                </c:pt>
                <c:pt idx="114">
                  <c:v>0.34104578863035256</c:v>
                </c:pt>
                <c:pt idx="115">
                  <c:v>0.33322460289179967</c:v>
                </c:pt>
                <c:pt idx="116">
                  <c:v>0.32506226408408218</c:v>
                </c:pt>
                <c:pt idx="117">
                  <c:v>0.31659290771089277</c:v>
                </c:pt>
                <c:pt idx="118">
                  <c:v>0.30785126046985289</c:v>
                </c:pt>
                <c:pt idx="119">
                  <c:v>0.29887240577595275</c:v>
                </c:pt>
                <c:pt idx="120">
                  <c:v>0.28969155276148273</c:v>
                </c:pt>
                <c:pt idx="121">
                  <c:v>0.28034381083962051</c:v>
                </c:pt>
                <c:pt idx="122">
                  <c:v>0.27086397179833799</c:v>
                </c:pt>
                <c:pt idx="123">
                  <c:v>0.26128630124955304</c:v>
                </c:pt>
                <c:pt idx="124">
                  <c:v>0.25164434109811706</c:v>
                </c:pt>
                <c:pt idx="125">
                  <c:v>0.24197072451914331</c:v>
                </c:pt>
                <c:pt idx="126">
                  <c:v>0.23229700474336615</c:v>
                </c:pt>
                <c:pt idx="127">
                  <c:v>0.2226534987517611</c:v>
                </c:pt>
                <c:pt idx="128">
                  <c:v>0.21306914677571781</c:v>
                </c:pt>
                <c:pt idx="129">
                  <c:v>0.20357138829075935</c:v>
                </c:pt>
                <c:pt idx="130">
                  <c:v>0.19418605498321284</c:v>
                </c:pt>
                <c:pt idx="131">
                  <c:v>0.1849372809633052</c:v>
                </c:pt>
                <c:pt idx="132">
                  <c:v>0.17584743029766225</c:v>
                </c:pt>
                <c:pt idx="133">
                  <c:v>0.16693704174171373</c:v>
                </c:pt>
                <c:pt idx="134">
                  <c:v>0.15822479037038295</c:v>
                </c:pt>
                <c:pt idx="135">
                  <c:v>0.14972746563574474</c:v>
                </c:pt>
                <c:pt idx="136">
                  <c:v>0.14145996522483867</c:v>
                </c:pt>
                <c:pt idx="137">
                  <c:v>0.13343530395100217</c:v>
                </c:pt>
                <c:pt idx="138">
                  <c:v>0.12566463678908801</c:v>
                </c:pt>
                <c:pt idx="139">
                  <c:v>0.11815729505958214</c:v>
                </c:pt>
                <c:pt idx="140">
                  <c:v>0.11092083467945543</c:v>
                </c:pt>
                <c:pt idx="141">
                  <c:v>0.10396109532876406</c:v>
                </c:pt>
                <c:pt idx="142">
                  <c:v>9.7282269331467372E-2</c:v>
                </c:pt>
                <c:pt idx="143">
                  <c:v>9.0886979016282732E-2</c:v>
                </c:pt>
                <c:pt idx="144">
                  <c:v>8.4776361308022102E-2</c:v>
                </c:pt>
                <c:pt idx="145">
                  <c:v>7.8950158300894024E-2</c:v>
                </c:pt>
                <c:pt idx="146">
                  <c:v>7.3406812581656752E-2</c:v>
                </c:pt>
                <c:pt idx="147">
                  <c:v>6.8143566101044439E-2</c:v>
                </c:pt>
                <c:pt idx="148">
                  <c:v>6.3156561435198516E-2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4048"/>
        <c:axId val="93955584"/>
      </c:lineChart>
      <c:catAx>
        <c:axId val="939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558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3955584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77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7"/>
          <c:y val="3.0497381857118606E-2"/>
          <c:w val="0.84958217270194358"/>
          <c:h val="0.81094527363184843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't Distribution'!$S$7:$S$207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055808"/>
        <c:axId val="94069888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cat>
          <c:val>
            <c:numRef>
              <c:f>'t Distribution'!$Q$7:$Q$207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55808"/>
        <c:axId val="94069888"/>
      </c:lineChart>
      <c:catAx>
        <c:axId val="940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69888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4069888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 Distribution'!$V$5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2193737462268E-2"/>
          <c:y val="3.0497421066334535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'F Distribution'!$T$7:$T$207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85376"/>
        <c:axId val="10609126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cat>
          <c:val>
            <c:numRef>
              <c:f>'F Distribution'!$R$7:$R$207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5376"/>
        <c:axId val="106091264"/>
      </c:lineChart>
      <c:catAx>
        <c:axId val="1060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9126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106091264"/>
        <c:scaling>
          <c:orientation val="minMax"/>
          <c:max val="1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sheetViews>
    <sheetView showRowColHeaders="0" showZeros="0" showOutlineSymbols="0" topLeftCell="A4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7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15241</xdr:colOff>
      <xdr:row>1</xdr:row>
      <xdr:rowOff>11429</xdr:rowOff>
    </xdr:from>
    <xdr:to>
      <xdr:col>11</xdr:col>
      <xdr:colOff>822960</xdr:colOff>
      <xdr:row>18</xdr:row>
      <xdr:rowOff>160020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Normal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1907</xdr:colOff>
      <xdr:row>1</xdr:row>
      <xdr:rowOff>28575</xdr:rowOff>
    </xdr:from>
    <xdr:to>
      <xdr:col>11</xdr:col>
      <xdr:colOff>864870</xdr:colOff>
      <xdr:row>18</xdr:row>
      <xdr:rowOff>167640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t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 sz="1800" b="0" i="0" u="none" strike="noStrike">
              <a:solidFill>
                <a:srgbClr val="FFFFFF"/>
              </a:solidFill>
              <a:latin typeface="Arialri"/>
            </a:rPr>
            <a:pPr/>
            <a:t> 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1</xdr:row>
      <xdr:rowOff>30481</xdr:rowOff>
    </xdr:from>
    <xdr:to>
      <xdr:col>11</xdr:col>
      <xdr:colOff>864870</xdr:colOff>
      <xdr:row>18</xdr:row>
      <xdr:rowOff>171450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F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CRU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7CE7-A585-4EF4-BD7A-0B94397D9B6F}">
  <dimension ref="A1:Q25"/>
  <sheetViews>
    <sheetView tabSelected="1" topLeftCell="A5" zoomScaleNormal="100" workbookViewId="0">
      <selection activeCell="K24" sqref="K24"/>
    </sheetView>
  </sheetViews>
  <sheetFormatPr defaultColWidth="11.77734375" defaultRowHeight="15" customHeight="1" x14ac:dyDescent="0.3"/>
  <cols>
    <col min="1" max="1" width="4.77734375" style="2" customWidth="1"/>
    <col min="2" max="8" width="11.77734375" style="2"/>
    <col min="9" max="10" width="4.77734375" style="2" customWidth="1"/>
    <col min="11" max="17" width="11.77734375" style="2"/>
    <col min="18" max="19" width="4.77734375" style="2" customWidth="1"/>
    <col min="20" max="16384" width="11.77734375" style="2"/>
  </cols>
  <sheetData>
    <row r="1" spans="1:17" ht="15" customHeight="1" x14ac:dyDescent="0.3">
      <c r="A1" s="1"/>
      <c r="B1" s="1"/>
      <c r="C1" s="1"/>
      <c r="D1" s="1"/>
      <c r="E1" s="1"/>
      <c r="F1" s="1"/>
      <c r="G1" s="1"/>
      <c r="H1" s="1"/>
    </row>
    <row r="2" spans="1:17" ht="18" customHeight="1" x14ac:dyDescent="0.35">
      <c r="B2" s="76" t="s">
        <v>25</v>
      </c>
      <c r="C2" s="76"/>
      <c r="D2" s="76"/>
      <c r="E2" s="76"/>
      <c r="F2" s="76"/>
      <c r="G2" s="76"/>
      <c r="H2" s="76"/>
      <c r="I2" s="3"/>
      <c r="J2" s="3"/>
      <c r="K2" s="77" t="s">
        <v>11</v>
      </c>
      <c r="L2" s="77"/>
      <c r="M2" s="77"/>
      <c r="N2" s="77"/>
      <c r="O2" s="77"/>
      <c r="P2" s="77"/>
      <c r="Q2" s="77"/>
    </row>
    <row r="3" spans="1:17" ht="18" customHeight="1" x14ac:dyDescent="0.35">
      <c r="A3" s="1"/>
      <c r="B3" s="78" t="s">
        <v>26</v>
      </c>
      <c r="C3" s="78"/>
      <c r="D3" s="78"/>
      <c r="E3" s="78"/>
      <c r="F3" s="78"/>
      <c r="G3" s="78"/>
      <c r="H3" s="78"/>
      <c r="I3" s="4"/>
      <c r="J3" s="4"/>
      <c r="K3" s="78" t="s">
        <v>56</v>
      </c>
      <c r="L3" s="78"/>
      <c r="M3" s="78"/>
      <c r="N3" s="78"/>
      <c r="O3" s="78"/>
      <c r="P3" s="78"/>
      <c r="Q3" s="78"/>
    </row>
    <row r="4" spans="1:17" s="6" customFormat="1" ht="18" customHeight="1" x14ac:dyDescent="0.35">
      <c r="A4" s="5"/>
      <c r="B4" s="78" t="s">
        <v>12</v>
      </c>
      <c r="C4" s="78"/>
      <c r="D4" s="78"/>
      <c r="E4" s="78"/>
      <c r="F4" s="78"/>
      <c r="G4" s="78"/>
      <c r="H4" s="78"/>
      <c r="I4" s="4"/>
      <c r="J4" s="4"/>
      <c r="K4" s="79" t="s">
        <v>24</v>
      </c>
      <c r="L4" s="78"/>
      <c r="M4" s="78"/>
      <c r="N4" s="78"/>
      <c r="O4" s="78"/>
      <c r="P4" s="78"/>
      <c r="Q4" s="78"/>
    </row>
    <row r="5" spans="1:17" ht="15" customHeight="1" x14ac:dyDescent="0.3">
      <c r="A5" s="1"/>
      <c r="B5" s="1"/>
      <c r="C5" s="1"/>
      <c r="D5" s="1"/>
      <c r="E5" s="1"/>
      <c r="F5" s="1"/>
      <c r="G5" s="1"/>
      <c r="H5" s="1"/>
    </row>
    <row r="6" spans="1:17" ht="15" customHeight="1" x14ac:dyDescent="0.3">
      <c r="B6" s="7" t="s">
        <v>28</v>
      </c>
      <c r="C6" s="8"/>
      <c r="D6" s="8"/>
      <c r="E6" s="8"/>
      <c r="F6" s="8"/>
      <c r="G6" s="8"/>
      <c r="H6" s="8"/>
      <c r="I6" s="8"/>
      <c r="J6" s="8"/>
      <c r="K6" s="7" t="s">
        <v>13</v>
      </c>
    </row>
    <row r="7" spans="1:17" ht="15" customHeight="1" x14ac:dyDescent="0.3">
      <c r="A7" s="1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7" ht="15" customHeight="1" x14ac:dyDescent="0.3">
      <c r="A8" s="1"/>
      <c r="B8" s="71" t="s">
        <v>49</v>
      </c>
      <c r="C8" s="8"/>
      <c r="D8" s="8"/>
      <c r="E8" s="8"/>
      <c r="F8" s="8"/>
      <c r="G8" s="8"/>
      <c r="H8" s="8"/>
      <c r="I8" s="8"/>
      <c r="J8" s="8"/>
      <c r="K8" s="71" t="s">
        <v>52</v>
      </c>
    </row>
    <row r="9" spans="1:17" ht="15" customHeight="1" x14ac:dyDescent="0.3">
      <c r="A9" s="1"/>
      <c r="B9" s="71" t="s">
        <v>50</v>
      </c>
      <c r="C9" s="8"/>
      <c r="D9" s="8"/>
      <c r="E9" s="8"/>
      <c r="F9" s="8"/>
      <c r="G9" s="8"/>
      <c r="H9" s="8"/>
      <c r="I9" s="8"/>
      <c r="J9" s="8"/>
      <c r="K9" s="75" t="s">
        <v>53</v>
      </c>
    </row>
    <row r="10" spans="1:17" ht="15" customHeight="1" x14ac:dyDescent="0.3">
      <c r="A10" s="1"/>
      <c r="B10" s="71" t="s">
        <v>51</v>
      </c>
      <c r="C10" s="8"/>
      <c r="D10" s="8"/>
      <c r="E10" s="8"/>
      <c r="F10" s="8"/>
      <c r="G10" s="8"/>
      <c r="H10" s="8"/>
      <c r="I10" s="8"/>
      <c r="J10" s="8"/>
      <c r="K10" s="75" t="s">
        <v>54</v>
      </c>
    </row>
    <row r="11" spans="1:17" ht="15" customHeight="1" x14ac:dyDescent="0.3">
      <c r="A11" s="1"/>
      <c r="C11" s="1"/>
      <c r="D11" s="1"/>
      <c r="E11" s="1"/>
      <c r="F11" s="1"/>
      <c r="G11" s="1"/>
      <c r="H11" s="1"/>
      <c r="K11" s="8"/>
    </row>
    <row r="12" spans="1:17" ht="15" customHeight="1" x14ac:dyDescent="0.3">
      <c r="A12" s="1"/>
      <c r="B12" s="7" t="s">
        <v>14</v>
      </c>
      <c r="C12" s="1"/>
      <c r="D12" s="1"/>
      <c r="E12" s="1"/>
      <c r="F12" s="1"/>
      <c r="G12" s="1"/>
      <c r="H12" s="1"/>
      <c r="K12" s="7" t="s">
        <v>15</v>
      </c>
    </row>
    <row r="13" spans="1:17" ht="15" customHeight="1" x14ac:dyDescent="0.3">
      <c r="A13" s="1"/>
      <c r="B13" s="1"/>
      <c r="C13" s="1"/>
      <c r="D13" s="1"/>
      <c r="E13" s="1"/>
      <c r="F13" s="1"/>
      <c r="G13" s="1"/>
      <c r="H13" s="1"/>
      <c r="K13" s="1"/>
    </row>
    <row r="14" spans="1:17" ht="15" customHeight="1" x14ac:dyDescent="0.3">
      <c r="A14" s="1"/>
      <c r="B14" s="1" t="s">
        <v>42</v>
      </c>
      <c r="D14" s="1" t="s">
        <v>16</v>
      </c>
      <c r="E14" s="1"/>
      <c r="F14" s="1"/>
      <c r="G14" s="1"/>
      <c r="H14" s="1"/>
      <c r="K14" s="1" t="s">
        <v>17</v>
      </c>
    </row>
    <row r="15" spans="1:17" ht="15" customHeight="1" x14ac:dyDescent="0.3">
      <c r="A15" s="1"/>
      <c r="B15" s="1" t="s">
        <v>43</v>
      </c>
      <c r="D15" s="1" t="s">
        <v>46</v>
      </c>
      <c r="E15" s="1"/>
      <c r="F15" s="1"/>
      <c r="G15" s="1"/>
      <c r="H15" s="1"/>
      <c r="K15" s="1" t="s">
        <v>18</v>
      </c>
    </row>
    <row r="16" spans="1:17" ht="15" customHeight="1" x14ac:dyDescent="0.3">
      <c r="B16" s="1" t="s">
        <v>44</v>
      </c>
      <c r="D16" s="1" t="s">
        <v>47</v>
      </c>
      <c r="E16" s="1"/>
      <c r="F16" s="1"/>
      <c r="G16" s="1"/>
      <c r="H16" s="1"/>
      <c r="K16" s="1" t="s">
        <v>19</v>
      </c>
    </row>
    <row r="17" spans="1:11" ht="15" customHeight="1" x14ac:dyDescent="0.3">
      <c r="A17" s="1"/>
      <c r="B17" s="71" t="s">
        <v>45</v>
      </c>
      <c r="D17" s="1" t="s">
        <v>48</v>
      </c>
      <c r="E17" s="1"/>
      <c r="F17" s="1"/>
      <c r="G17" s="1"/>
      <c r="H17" s="1"/>
      <c r="K17" s="9" t="s">
        <v>20</v>
      </c>
    </row>
    <row r="18" spans="1:11" ht="15" customHeight="1" x14ac:dyDescent="0.3">
      <c r="A18" s="1"/>
      <c r="B18" s="1"/>
      <c r="C18" s="1"/>
      <c r="D18" s="1"/>
      <c r="E18" s="1"/>
      <c r="F18" s="1"/>
      <c r="G18" s="1"/>
      <c r="H18" s="1"/>
      <c r="K18" s="74" t="s">
        <v>27</v>
      </c>
    </row>
    <row r="19" spans="1:11" ht="15" customHeight="1" x14ac:dyDescent="0.3">
      <c r="A19" s="1"/>
      <c r="C19" s="1"/>
    </row>
    <row r="20" spans="1:11" ht="15" customHeight="1" x14ac:dyDescent="0.3">
      <c r="A20" s="1"/>
      <c r="B20" s="7" t="s">
        <v>22</v>
      </c>
      <c r="C20" s="1"/>
      <c r="D20" s="1"/>
      <c r="E20" s="1"/>
      <c r="F20" s="1"/>
      <c r="G20" s="1"/>
      <c r="H20" s="1"/>
      <c r="K20" s="7" t="s">
        <v>21</v>
      </c>
    </row>
    <row r="21" spans="1:11" ht="15" customHeight="1" x14ac:dyDescent="0.3">
      <c r="A21" s="1"/>
      <c r="B21" s="1"/>
      <c r="C21" s="1"/>
      <c r="D21" s="1"/>
      <c r="E21" s="1"/>
      <c r="F21" s="1"/>
      <c r="G21" s="1"/>
      <c r="H21" s="1"/>
    </row>
    <row r="22" spans="1:11" ht="15" customHeight="1" x14ac:dyDescent="0.3">
      <c r="A22" s="1"/>
      <c r="B22" s="1" t="s">
        <v>23</v>
      </c>
      <c r="C22" s="1"/>
      <c r="D22" s="1"/>
      <c r="E22" s="1"/>
      <c r="F22" s="1"/>
      <c r="G22" s="1"/>
      <c r="H22" s="1"/>
      <c r="K22" s="1" t="s">
        <v>57</v>
      </c>
    </row>
    <row r="23" spans="1:11" ht="15" customHeight="1" x14ac:dyDescent="0.3">
      <c r="B23" s="1" t="s">
        <v>41</v>
      </c>
      <c r="C23" s="1"/>
      <c r="D23" s="1"/>
      <c r="E23" s="1"/>
      <c r="F23" s="1"/>
      <c r="G23" s="1"/>
      <c r="H23" s="1"/>
      <c r="K23" s="82" t="s">
        <v>58</v>
      </c>
    </row>
    <row r="24" spans="1:11" ht="15" customHeight="1" x14ac:dyDescent="0.3">
      <c r="C24" s="1"/>
      <c r="K24" s="10" t="s">
        <v>24</v>
      </c>
    </row>
    <row r="25" spans="1:11" ht="15" customHeight="1" x14ac:dyDescent="0.3">
      <c r="K25" s="9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56842507-0FD0-492A-BDF5-07A6146CC328}"/>
    <hyperlink ref="K18" r:id="rId2" xr:uid="{1619C254-F255-4E5A-8C45-67DB9C82F50E}"/>
    <hyperlink ref="K17" r:id="rId3" xr:uid="{733F9F2C-5E7F-445B-9D96-1D950147EEC6}"/>
  </hyperlinks>
  <pageMargins left="0.7" right="0.7" top="0.75" bottom="0.75" header="0.3" footer="0.3"/>
  <pageSetup orientation="portrait" r:id="rId4"/>
  <headerFooter>
    <oddHeader>&amp;LCREATE: Course Resource for Editing and Analyzing Tutorials with Excel&amp;RDesign: All Designs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B2:AJ212"/>
  <sheetViews>
    <sheetView zoomScaleNormal="100" workbookViewId="0">
      <selection activeCell="C12" sqref="C12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7" width="12.6640625" style="13"/>
    <col min="18" max="18" width="15" style="13" bestFit="1" customWidth="1"/>
    <col min="19" max="19" width="12.6640625" style="13"/>
    <col min="20" max="16384" width="12.6640625" style="10"/>
  </cols>
  <sheetData>
    <row r="2" spans="2:36" ht="14.4" customHeight="1" x14ac:dyDescent="0.3">
      <c r="B2" s="65" t="s">
        <v>38</v>
      </c>
      <c r="G2" s="11"/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67">
        <f>ROUNDUP(NORMINV(0.0001,C6,C7),0)</f>
        <v>-4</v>
      </c>
      <c r="Q3" s="13"/>
      <c r="R3" s="13">
        <f>IF(COUNTBLANK($C$12:$C$13)=2,IF(COUNTBLANK($D$18:$D$19)=2,$P$4*10,IF(COUNTBLANK($C$18),$P$3*10,$C$18)),IF(COUNTBLANK($C$12),$P$3*10,$C$12))</f>
        <v>40</v>
      </c>
      <c r="S3" s="13">
        <f>NORMDIST(R3,$C$6,$C$7,1)</f>
        <v>1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29</v>
      </c>
      <c r="C4" s="68"/>
      <c r="D4" s="68"/>
      <c r="E4" s="69"/>
      <c r="F4" s="69"/>
      <c r="G4" s="25"/>
      <c r="H4" s="25"/>
      <c r="I4" s="25"/>
      <c r="J4" s="10"/>
      <c r="K4" s="10"/>
      <c r="L4" s="10"/>
      <c r="M4" s="10"/>
      <c r="N4" s="10"/>
      <c r="O4" s="10"/>
      <c r="P4" s="67">
        <f>ROUNDUP(NORMINV(0.9999,C6,C7),0)</f>
        <v>4</v>
      </c>
      <c r="Q4" s="13"/>
      <c r="R4" s="13">
        <f>IF(COUNTBLANK($C$12:$C$13)=2,IF(COUNTBLANK($D$18:$D$19)=2,$P$3*10,IF(COUNTBLANK($C$19),$P$4*10,$C$19)),IF(COUNTBLANK($C$13),$P$4*10,$C$13))</f>
        <v>-40</v>
      </c>
      <c r="S4" s="13">
        <f>NORMDIST(R4,$C$6,$C$7,1)</f>
        <v>0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7" t="s">
        <v>39</v>
      </c>
      <c r="C6" s="41">
        <v>0</v>
      </c>
      <c r="E6" s="10"/>
      <c r="F6" s="10"/>
      <c r="J6" s="10"/>
      <c r="K6" s="10"/>
      <c r="L6" s="10"/>
      <c r="M6" s="10"/>
      <c r="N6" s="10"/>
      <c r="O6" s="10"/>
      <c r="P6" s="17">
        <f>(P4-P3)/200</f>
        <v>0.04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7" t="s">
        <v>40</v>
      </c>
      <c r="C7" s="41">
        <v>1</v>
      </c>
      <c r="E7" s="10"/>
      <c r="F7" s="10"/>
      <c r="J7" s="10"/>
      <c r="K7" s="10"/>
      <c r="L7" s="10"/>
      <c r="M7" s="10"/>
      <c r="N7" s="10"/>
      <c r="O7" s="10"/>
      <c r="P7" s="14">
        <f t="shared" ref="P7:P70" si="0">P8-$P$6</f>
        <v>-4.0000000000000027</v>
      </c>
      <c r="Q7" s="38">
        <f t="shared" ref="Q7:Q70" si="1">NORMDIST(P7,$C$6,$C$7,0)</f>
        <v>1.3383022576488393E-4</v>
      </c>
      <c r="R7" s="38" t="b">
        <f>IF($R$4&gt;$R$3,IF(AND(P7&lt;$R$4,P7&gt;$R$3),TRUE,FALSE),IF(OR(P7&lt;$R$4,P7&gt;$R$3),TRUE,FALSE))</f>
        <v>0</v>
      </c>
      <c r="S7" s="38" t="str">
        <f t="shared" ref="S7:S70" si="2">IF(R7,Q7,"")</f>
        <v/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C8" s="66"/>
      <c r="D8" s="70"/>
      <c r="E8" s="10"/>
      <c r="F8" s="10"/>
      <c r="J8" s="10"/>
      <c r="K8" s="10"/>
      <c r="L8" s="10"/>
      <c r="M8" s="10"/>
      <c r="N8" s="10"/>
      <c r="O8" s="10"/>
      <c r="P8" s="14">
        <f t="shared" si="0"/>
        <v>-3.9600000000000026</v>
      </c>
      <c r="Q8" s="38">
        <f t="shared" si="1"/>
        <v>1.5692563406553061E-4</v>
      </c>
      <c r="R8" s="38" t="b">
        <f t="shared" ref="R8:R71" si="3">IF($R$4&gt;$R$3,IF(AND(P8&lt;$R$4,P8&gt;$R$3),TRUE,FALSE),IF(OR(P8&lt;$R$4,P8&gt;$R$3),TRUE,FALSE))</f>
        <v>0</v>
      </c>
      <c r="S8" s="38" t="str">
        <f t="shared" si="2"/>
        <v/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30</v>
      </c>
      <c r="C9" s="39"/>
      <c r="F9" s="6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-3.9200000000000026</v>
      </c>
      <c r="Q9" s="38">
        <f t="shared" si="1"/>
        <v>1.8371249800245516E-4</v>
      </c>
      <c r="R9" s="38" t="b">
        <f t="shared" si="3"/>
        <v>0</v>
      </c>
      <c r="S9" s="38" t="str">
        <f t="shared" si="2"/>
        <v/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C10" s="25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-3.8800000000000026</v>
      </c>
      <c r="Q10" s="38">
        <f t="shared" si="1"/>
        <v>2.1472798150036474E-4</v>
      </c>
      <c r="R10" s="38" t="b">
        <f t="shared" si="3"/>
        <v>0</v>
      </c>
      <c r="S10" s="38" t="str">
        <f t="shared" si="2"/>
        <v/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-3.8400000000000025</v>
      </c>
      <c r="Q11" s="38">
        <f t="shared" si="1"/>
        <v>2.5057844489085836E-4</v>
      </c>
      <c r="R11" s="38" t="b">
        <f t="shared" si="3"/>
        <v>0</v>
      </c>
      <c r="S11" s="38" t="str">
        <f t="shared" si="2"/>
        <v/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34</v>
      </c>
      <c r="C12" s="41"/>
      <c r="D12" s="11" t="str">
        <f>IF(C12="","",NORMDIST(C12,$C$6,$C$7,1))</f>
        <v/>
      </c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-3.8000000000000025</v>
      </c>
      <c r="Q12" s="38">
        <f t="shared" si="1"/>
        <v>2.919469257914574E-4</v>
      </c>
      <c r="R12" s="38" t="b">
        <f t="shared" si="3"/>
        <v>0</v>
      </c>
      <c r="S12" s="38" t="str">
        <f t="shared" si="2"/>
        <v/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35</v>
      </c>
      <c r="C13" s="41"/>
      <c r="D13" s="11" t="str">
        <f>IF(C13="","",NORMDIST(C13,$C$6,$C$7,1))</f>
        <v/>
      </c>
      <c r="F13" s="61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-3.7600000000000025</v>
      </c>
      <c r="Q13" s="38">
        <f t="shared" si="1"/>
        <v>3.3960121248365147E-4</v>
      </c>
      <c r="R13" s="38" t="b">
        <f t="shared" si="3"/>
        <v>0</v>
      </c>
      <c r="S13" s="38" t="str">
        <f t="shared" si="2"/>
        <v/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-3.7200000000000024</v>
      </c>
      <c r="Q14" s="38">
        <f t="shared" si="1"/>
        <v>3.9440252496915313E-4</v>
      </c>
      <c r="R14" s="38" t="b">
        <f t="shared" si="3"/>
        <v>0</v>
      </c>
      <c r="S14" s="38" t="str">
        <f t="shared" si="2"/>
        <v/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31</v>
      </c>
      <c r="C15" s="25"/>
      <c r="F15" s="73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-3.6800000000000024</v>
      </c>
      <c r="Q15" s="38">
        <f t="shared" si="1"/>
        <v>4.5731481405985312E-4</v>
      </c>
      <c r="R15" s="38" t="b">
        <f t="shared" si="3"/>
        <v>0</v>
      </c>
      <c r="S15" s="38" t="str">
        <f t="shared" si="2"/>
        <v/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D16" s="48"/>
      <c r="E16" s="48"/>
      <c r="F16" s="48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-3.6400000000000023</v>
      </c>
      <c r="Q16" s="38">
        <f t="shared" si="1"/>
        <v>5.2941468309493042E-4</v>
      </c>
      <c r="R16" s="38" t="b">
        <f t="shared" si="3"/>
        <v>0</v>
      </c>
      <c r="S16" s="38" t="str">
        <f t="shared" si="2"/>
        <v/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48"/>
      <c r="F17" s="48"/>
      <c r="G17" s="10"/>
      <c r="H17" s="10"/>
      <c r="I17" s="10"/>
      <c r="M17" s="45"/>
      <c r="N17" s="45"/>
      <c r="O17" s="45"/>
      <c r="P17" s="14">
        <f t="shared" si="0"/>
        <v>-3.6000000000000023</v>
      </c>
      <c r="Q17" s="38">
        <f t="shared" si="1"/>
        <v>6.1190193011376702E-4</v>
      </c>
      <c r="R17" s="38" t="b">
        <f t="shared" si="3"/>
        <v>0</v>
      </c>
      <c r="S17" s="38" t="str">
        <f t="shared" si="2"/>
        <v/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34</v>
      </c>
      <c r="C18" s="11" t="str">
        <f>IFERROR(NORMINV(D18,$C$6,$C$7),"")</f>
        <v/>
      </c>
      <c r="D18" s="41"/>
      <c r="E18" s="10"/>
      <c r="F18" s="1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-3.5600000000000023</v>
      </c>
      <c r="Q18" s="38">
        <f t="shared" si="1"/>
        <v>7.0611070048803056E-4</v>
      </c>
      <c r="R18" s="38" t="b">
        <f t="shared" si="3"/>
        <v>0</v>
      </c>
      <c r="S18" s="38" t="str">
        <f t="shared" si="2"/>
        <v/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35</v>
      </c>
      <c r="C19" s="11" t="str">
        <f>IFERROR(NORMINV(D19,$C$6,$C$7),"")</f>
        <v/>
      </c>
      <c r="D19" s="41"/>
      <c r="E19" s="10"/>
      <c r="F19" s="10"/>
      <c r="G19" s="10"/>
      <c r="L19" s="45"/>
      <c r="M19" s="45"/>
      <c r="N19" s="45"/>
      <c r="O19" s="45"/>
      <c r="P19" s="14">
        <f t="shared" si="0"/>
        <v>-3.5200000000000022</v>
      </c>
      <c r="Q19" s="38">
        <f t="shared" si="1"/>
        <v>8.1352123108180191E-4</v>
      </c>
      <c r="R19" s="38" t="b">
        <f t="shared" si="3"/>
        <v>0</v>
      </c>
      <c r="S19" s="38" t="str">
        <f t="shared" si="2"/>
        <v/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10"/>
      <c r="F20" s="10"/>
      <c r="G20" s="10"/>
      <c r="H20" s="10"/>
      <c r="I20" s="25" t="s">
        <v>4</v>
      </c>
      <c r="J20" s="51">
        <f>IF(R3&lt;R4,S4-S3,S4+(1-S3))</f>
        <v>0</v>
      </c>
      <c r="M20" s="10"/>
      <c r="N20" s="10"/>
      <c r="O20" s="10"/>
      <c r="P20" s="14">
        <f t="shared" si="0"/>
        <v>-3.4800000000000022</v>
      </c>
      <c r="Q20" s="38">
        <f t="shared" si="1"/>
        <v>9.3577215692747294E-4</v>
      </c>
      <c r="R20" s="38" t="b">
        <f t="shared" si="3"/>
        <v>0</v>
      </c>
      <c r="S20" s="38" t="str">
        <f t="shared" si="2"/>
        <v/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10"/>
      <c r="F21" s="1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-3.4400000000000022</v>
      </c>
      <c r="Q21" s="38">
        <f t="shared" si="1"/>
        <v>1.0746733401537272E-3</v>
      </c>
      <c r="R21" s="38" t="b">
        <f t="shared" si="3"/>
        <v>0</v>
      </c>
      <c r="S21" s="38" t="str">
        <f t="shared" si="2"/>
        <v/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45"/>
      <c r="F22" s="45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-3.4000000000000021</v>
      </c>
      <c r="Q22" s="38">
        <f t="shared" si="1"/>
        <v>1.23221916847301E-3</v>
      </c>
      <c r="R22" s="38" t="b">
        <f t="shared" si="3"/>
        <v>0</v>
      </c>
      <c r="S22" s="38" t="str">
        <f t="shared" si="2"/>
        <v/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45"/>
      <c r="F23" s="45"/>
      <c r="G23" s="10"/>
      <c r="L23" s="10"/>
      <c r="M23" s="10"/>
      <c r="N23" s="10"/>
      <c r="O23" s="10"/>
      <c r="P23" s="14">
        <f t="shared" si="0"/>
        <v>-3.3600000000000021</v>
      </c>
      <c r="Q23" s="38">
        <f t="shared" si="1"/>
        <v>1.4106022569413737E-3</v>
      </c>
      <c r="R23" s="38" t="b">
        <f t="shared" si="3"/>
        <v>0</v>
      </c>
      <c r="S23" s="38" t="str">
        <f t="shared" si="2"/>
        <v/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50"/>
      <c r="F24" s="50"/>
      <c r="G24" s="10"/>
      <c r="L24" s="10"/>
      <c r="M24" s="10"/>
      <c r="N24" s="10"/>
      <c r="O24" s="10"/>
      <c r="P24" s="14">
        <f t="shared" si="0"/>
        <v>-3.3200000000000021</v>
      </c>
      <c r="Q24" s="38">
        <f t="shared" si="1"/>
        <v>1.6122274719771129E-3</v>
      </c>
      <c r="R24" s="38" t="b">
        <f t="shared" si="3"/>
        <v>0</v>
      </c>
      <c r="S24" s="38" t="str">
        <f t="shared" si="2"/>
        <v/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0"/>
        <v>-3.280000000000002</v>
      </c>
      <c r="Q25" s="38">
        <f t="shared" si="1"/>
        <v>1.839726180824268E-3</v>
      </c>
      <c r="R25" s="38" t="b">
        <f t="shared" si="3"/>
        <v>0</v>
      </c>
      <c r="S25" s="38" t="str">
        <f t="shared" si="2"/>
        <v/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50"/>
      <c r="F26" s="50"/>
      <c r="G26" s="10"/>
      <c r="L26" s="10"/>
      <c r="M26" s="10"/>
      <c r="N26" s="10"/>
      <c r="O26" s="10"/>
      <c r="P26" s="14">
        <f t="shared" si="0"/>
        <v>-3.240000000000002</v>
      </c>
      <c r="Q26" s="38">
        <f t="shared" si="1"/>
        <v>2.0959706128579306E-3</v>
      </c>
      <c r="R26" s="38" t="b">
        <f t="shared" si="3"/>
        <v>0</v>
      </c>
      <c r="S26" s="38" t="str">
        <f t="shared" si="2"/>
        <v/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0"/>
        <v>-3.200000000000002</v>
      </c>
      <c r="Q27" s="38">
        <f t="shared" si="1"/>
        <v>2.3840882014648274E-3</v>
      </c>
      <c r="R27" s="38" t="b">
        <f t="shared" si="3"/>
        <v>0</v>
      </c>
      <c r="S27" s="38" t="str">
        <f t="shared" si="2"/>
        <v/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0"/>
        <v>-3.1600000000000019</v>
      </c>
      <c r="Q28" s="38">
        <f t="shared" si="1"/>
        <v>2.7074757568406856E-3</v>
      </c>
      <c r="R28" s="38" t="b">
        <f t="shared" si="3"/>
        <v>0</v>
      </c>
      <c r="S28" s="38" t="str">
        <f t="shared" si="2"/>
        <v/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50"/>
      <c r="F29" s="50"/>
      <c r="G29" s="10"/>
      <c r="L29" s="10"/>
      <c r="M29" s="10"/>
      <c r="N29" s="10"/>
      <c r="O29" s="10"/>
      <c r="P29" s="14">
        <f t="shared" si="0"/>
        <v>-3.1200000000000019</v>
      </c>
      <c r="Q29" s="38">
        <f t="shared" si="1"/>
        <v>3.0698133011047243E-3</v>
      </c>
      <c r="R29" s="38" t="b">
        <f t="shared" si="3"/>
        <v>0</v>
      </c>
      <c r="S29" s="38" t="str">
        <f t="shared" si="2"/>
        <v/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0"/>
        <v>-3.0800000000000018</v>
      </c>
      <c r="Q30" s="38">
        <f t="shared" si="1"/>
        <v>3.4750773778549162E-3</v>
      </c>
      <c r="R30" s="38" t="b">
        <f t="shared" si="3"/>
        <v>0</v>
      </c>
      <c r="S30" s="38" t="str">
        <f t="shared" si="2"/>
        <v/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0"/>
        <v>-3.0400000000000018</v>
      </c>
      <c r="Q31" s="38">
        <f t="shared" si="1"/>
        <v>3.9275536289247581E-3</v>
      </c>
      <c r="R31" s="38" t="b">
        <f t="shared" si="3"/>
        <v>0</v>
      </c>
      <c r="S31" s="38" t="str">
        <f t="shared" si="2"/>
        <v/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-3.0000000000000018</v>
      </c>
      <c r="Q32" s="38">
        <f t="shared" si="1"/>
        <v>4.4318484119379841E-3</v>
      </c>
      <c r="R32" s="38" t="b">
        <f t="shared" si="3"/>
        <v>0</v>
      </c>
      <c r="S32" s="38" t="str">
        <f t="shared" si="2"/>
        <v/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-2.9600000000000017</v>
      </c>
      <c r="Q33" s="38">
        <f t="shared" si="1"/>
        <v>4.9928992136123495E-3</v>
      </c>
      <c r="R33" s="38" t="b">
        <f t="shared" si="3"/>
        <v>0</v>
      </c>
      <c r="S33" s="38" t="str">
        <f t="shared" si="2"/>
        <v/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-2.9200000000000017</v>
      </c>
      <c r="Q34" s="38">
        <f t="shared" si="1"/>
        <v>5.6159835959909386E-3</v>
      </c>
      <c r="R34" s="38" t="b">
        <f t="shared" si="3"/>
        <v>0</v>
      </c>
      <c r="S34" s="38" t="str">
        <f t="shared" si="2"/>
        <v/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-2.8800000000000017</v>
      </c>
      <c r="Q35" s="38">
        <f t="shared" si="1"/>
        <v>6.3067263962658937E-3</v>
      </c>
      <c r="R35" s="38" t="b">
        <f t="shared" si="3"/>
        <v>0</v>
      </c>
      <c r="S35" s="38" t="str">
        <f t="shared" si="2"/>
        <v/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-2.8400000000000016</v>
      </c>
      <c r="Q36" s="38">
        <f t="shared" si="1"/>
        <v>7.0711048860194166E-3</v>
      </c>
      <c r="R36" s="38" t="b">
        <f t="shared" si="3"/>
        <v>0</v>
      </c>
      <c r="S36" s="38" t="str">
        <f t="shared" si="2"/>
        <v/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-2.8000000000000016</v>
      </c>
      <c r="Q37" s="38">
        <f t="shared" si="1"/>
        <v>7.9154515829799287E-3</v>
      </c>
      <c r="R37" s="38" t="b">
        <f t="shared" si="3"/>
        <v>0</v>
      </c>
      <c r="S37" s="38" t="str">
        <f t="shared" si="2"/>
        <v/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-2.7600000000000016</v>
      </c>
      <c r="Q38" s="38">
        <f t="shared" si="1"/>
        <v>8.8464543982371881E-3</v>
      </c>
      <c r="R38" s="38" t="b">
        <f t="shared" si="3"/>
        <v>0</v>
      </c>
      <c r="S38" s="38" t="str">
        <f t="shared" si="2"/>
        <v/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-2.7200000000000015</v>
      </c>
      <c r="Q39" s="38">
        <f t="shared" si="1"/>
        <v>9.8711537947510954E-3</v>
      </c>
      <c r="R39" s="38" t="b">
        <f t="shared" si="3"/>
        <v>0</v>
      </c>
      <c r="S39" s="38" t="str">
        <f t="shared" si="2"/>
        <v/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-2.6800000000000015</v>
      </c>
      <c r="Q40" s="38">
        <f t="shared" si="1"/>
        <v>1.0996936629405533E-2</v>
      </c>
      <c r="R40" s="38" t="b">
        <f t="shared" si="3"/>
        <v>0</v>
      </c>
      <c r="S40" s="38" t="str">
        <f t="shared" si="2"/>
        <v/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-2.6400000000000015</v>
      </c>
      <c r="Q41" s="38">
        <f t="shared" si="1"/>
        <v>1.2231526351277926E-2</v>
      </c>
      <c r="R41" s="38" t="b">
        <f t="shared" si="3"/>
        <v>0</v>
      </c>
      <c r="S41" s="38" t="str">
        <f t="shared" si="2"/>
        <v/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-2.6000000000000014</v>
      </c>
      <c r="Q42" s="38">
        <f t="shared" si="1"/>
        <v>1.3582969233685566E-2</v>
      </c>
      <c r="R42" s="38" t="b">
        <f t="shared" si="3"/>
        <v>0</v>
      </c>
      <c r="S42" s="38" t="str">
        <f t="shared" si="2"/>
        <v/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-2.5600000000000014</v>
      </c>
      <c r="Q43" s="38">
        <f t="shared" si="1"/>
        <v>1.5059616327377397E-2</v>
      </c>
      <c r="R43" s="38" t="b">
        <f t="shared" si="3"/>
        <v>0</v>
      </c>
      <c r="S43" s="38" t="str">
        <f t="shared" si="2"/>
        <v/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-2.5200000000000014</v>
      </c>
      <c r="Q44" s="38">
        <f t="shared" si="1"/>
        <v>1.6670100837381005E-2</v>
      </c>
      <c r="R44" s="38" t="b">
        <f t="shared" si="3"/>
        <v>0</v>
      </c>
      <c r="S44" s="38" t="str">
        <f t="shared" si="2"/>
        <v/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-2.4800000000000013</v>
      </c>
      <c r="Q45" s="38">
        <f t="shared" si="1"/>
        <v>1.8423310646861989E-2</v>
      </c>
      <c r="R45" s="38" t="b">
        <f t="shared" si="3"/>
        <v>0</v>
      </c>
      <c r="S45" s="38" t="str">
        <f t="shared" si="2"/>
        <v/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-2.4400000000000013</v>
      </c>
      <c r="Q46" s="38">
        <f t="shared" si="1"/>
        <v>2.0328355738225775E-2</v>
      </c>
      <c r="R46" s="38" t="b">
        <f t="shared" si="3"/>
        <v>0</v>
      </c>
      <c r="S46" s="38" t="str">
        <f t="shared" si="2"/>
        <v/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-2.4000000000000012</v>
      </c>
      <c r="Q47" s="38">
        <f t="shared" si="1"/>
        <v>2.239453029484283E-2</v>
      </c>
      <c r="R47" s="38" t="b">
        <f t="shared" si="3"/>
        <v>0</v>
      </c>
      <c r="S47" s="38" t="str">
        <f t="shared" si="2"/>
        <v/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-2.3600000000000012</v>
      </c>
      <c r="Q48" s="38">
        <f t="shared" si="1"/>
        <v>2.4631269306382431E-2</v>
      </c>
      <c r="R48" s="38" t="b">
        <f t="shared" si="3"/>
        <v>0</v>
      </c>
      <c r="S48" s="38" t="str">
        <f t="shared" si="2"/>
        <v/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-2.3200000000000012</v>
      </c>
      <c r="Q49" s="38">
        <f t="shared" si="1"/>
        <v>2.7048099546881702E-2</v>
      </c>
      <c r="R49" s="38" t="b">
        <f t="shared" si="3"/>
        <v>0</v>
      </c>
      <c r="S49" s="38" t="str">
        <f t="shared" si="2"/>
        <v/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-2.2800000000000011</v>
      </c>
      <c r="Q50" s="38">
        <f t="shared" si="1"/>
        <v>2.9654584847341202E-2</v>
      </c>
      <c r="R50" s="38" t="b">
        <f t="shared" si="3"/>
        <v>0</v>
      </c>
      <c r="S50" s="38" t="str">
        <f t="shared" si="2"/>
        <v/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-2.2400000000000011</v>
      </c>
      <c r="Q51" s="38">
        <f t="shared" si="1"/>
        <v>3.2460265643697368E-2</v>
      </c>
      <c r="R51" s="38" t="b">
        <f t="shared" si="3"/>
        <v>0</v>
      </c>
      <c r="S51" s="38" t="str">
        <f t="shared" si="2"/>
        <v/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-2.2000000000000011</v>
      </c>
      <c r="Q52" s="38">
        <f t="shared" si="1"/>
        <v>3.5474592846231362E-2</v>
      </c>
      <c r="R52" s="38" t="b">
        <f t="shared" si="3"/>
        <v>0</v>
      </c>
      <c r="S52" s="38" t="str">
        <f t="shared" si="2"/>
        <v/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-2.160000000000001</v>
      </c>
      <c r="Q53" s="38">
        <f t="shared" si="1"/>
        <v>3.8706856147455525E-2</v>
      </c>
      <c r="R53" s="38" t="b">
        <f t="shared" si="3"/>
        <v>0</v>
      </c>
      <c r="S53" s="38" t="str">
        <f t="shared" si="2"/>
        <v/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-2.120000000000001</v>
      </c>
      <c r="Q54" s="38">
        <f t="shared" si="1"/>
        <v>4.2166106961770235E-2</v>
      </c>
      <c r="R54" s="38" t="b">
        <f t="shared" si="3"/>
        <v>0</v>
      </c>
      <c r="S54" s="38" t="str">
        <f t="shared" si="2"/>
        <v/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-2.080000000000001</v>
      </c>
      <c r="Q55" s="38">
        <f t="shared" si="1"/>
        <v>4.5861076271054804E-2</v>
      </c>
      <c r="R55" s="38" t="b">
        <f t="shared" si="3"/>
        <v>0</v>
      </c>
      <c r="S55" s="38" t="str">
        <f t="shared" si="2"/>
        <v/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-2.0400000000000009</v>
      </c>
      <c r="Q56" s="38">
        <f t="shared" si="1"/>
        <v>4.9800087735070685E-2</v>
      </c>
      <c r="R56" s="38" t="b">
        <f t="shared" si="3"/>
        <v>0</v>
      </c>
      <c r="S56" s="38" t="str">
        <f t="shared" si="2"/>
        <v/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-2.0000000000000009</v>
      </c>
      <c r="Q57" s="38">
        <f t="shared" si="1"/>
        <v>5.3990966513187959E-2</v>
      </c>
      <c r="R57" s="38" t="b">
        <f t="shared" si="3"/>
        <v>0</v>
      </c>
      <c r="S57" s="38" t="str">
        <f t="shared" si="2"/>
        <v/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-1.9600000000000011</v>
      </c>
      <c r="Q58" s="38">
        <f t="shared" si="1"/>
        <v>5.8440944333451338E-2</v>
      </c>
      <c r="R58" s="38" t="b">
        <f t="shared" si="3"/>
        <v>0</v>
      </c>
      <c r="S58" s="38" t="str">
        <f t="shared" si="2"/>
        <v/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-1.920000000000001</v>
      </c>
      <c r="Q59" s="38">
        <f t="shared" si="1"/>
        <v>6.3156561435198516E-2</v>
      </c>
      <c r="R59" s="38" t="b">
        <f t="shared" si="3"/>
        <v>0</v>
      </c>
      <c r="S59" s="38" t="str">
        <f t="shared" si="2"/>
        <v/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-1.880000000000001</v>
      </c>
      <c r="Q60" s="38">
        <f t="shared" si="1"/>
        <v>6.8143566101044439E-2</v>
      </c>
      <c r="R60" s="38" t="b">
        <f t="shared" si="3"/>
        <v>0</v>
      </c>
      <c r="S60" s="38" t="str">
        <f t="shared" si="2"/>
        <v/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-1.840000000000001</v>
      </c>
      <c r="Q61" s="38">
        <f t="shared" si="1"/>
        <v>7.3406812581656752E-2</v>
      </c>
      <c r="R61" s="38" t="b">
        <f t="shared" si="3"/>
        <v>0</v>
      </c>
      <c r="S61" s="38" t="str">
        <f t="shared" si="2"/>
        <v/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-1.8000000000000009</v>
      </c>
      <c r="Q62" s="38">
        <f t="shared" si="1"/>
        <v>7.8950158300894024E-2</v>
      </c>
      <c r="R62" s="38" t="b">
        <f t="shared" si="3"/>
        <v>0</v>
      </c>
      <c r="S62" s="38" t="str">
        <f t="shared" si="2"/>
        <v/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-1.7600000000000009</v>
      </c>
      <c r="Q63" s="38">
        <f t="shared" si="1"/>
        <v>8.4776361308022102E-2</v>
      </c>
      <c r="R63" s="38" t="b">
        <f t="shared" si="3"/>
        <v>0</v>
      </c>
      <c r="S63" s="38" t="str">
        <f t="shared" si="2"/>
        <v/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-1.7200000000000009</v>
      </c>
      <c r="Q64" s="38">
        <f t="shared" si="1"/>
        <v>9.0886979016282732E-2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-1.6800000000000008</v>
      </c>
      <c r="Q65" s="38">
        <f t="shared" si="1"/>
        <v>9.7282269331467372E-2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-1.6400000000000008</v>
      </c>
      <c r="Q66" s="38">
        <f t="shared" si="1"/>
        <v>0.10396109532876406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-1.6000000000000008</v>
      </c>
      <c r="Q67" s="38">
        <f t="shared" si="1"/>
        <v>0.11092083467945543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-1.5600000000000007</v>
      </c>
      <c r="Q68" s="38">
        <f t="shared" si="1"/>
        <v>0.11815729505958214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-1.5200000000000007</v>
      </c>
      <c r="Q69" s="38">
        <f t="shared" si="1"/>
        <v>0.12566463678908801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-1.4800000000000006</v>
      </c>
      <c r="Q70" s="38">
        <f t="shared" si="1"/>
        <v>0.13343530395100217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-1.4400000000000006</v>
      </c>
      <c r="Q71" s="38">
        <f t="shared" ref="Q71:Q134" si="5">NORMDIST(P71,$C$6,$C$7,0)</f>
        <v>0.14145996522483867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-1.4000000000000006</v>
      </c>
      <c r="Q72" s="38">
        <f t="shared" si="5"/>
        <v>0.14972746563574474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-1.3600000000000005</v>
      </c>
      <c r="Q73" s="38">
        <f t="shared" si="5"/>
        <v>0.15822479037038295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-1.3200000000000005</v>
      </c>
      <c r="Q74" s="38">
        <f t="shared" si="5"/>
        <v>0.16693704174171373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-1.2800000000000005</v>
      </c>
      <c r="Q75" s="38">
        <f t="shared" si="5"/>
        <v>0.17584743029766225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-1.2400000000000004</v>
      </c>
      <c r="Q76" s="38">
        <f t="shared" si="5"/>
        <v>0.1849372809633052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-1.2000000000000004</v>
      </c>
      <c r="Q77" s="38">
        <f t="shared" si="5"/>
        <v>0.19418605498321284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-1.1600000000000004</v>
      </c>
      <c r="Q78" s="38">
        <f t="shared" si="5"/>
        <v>0.20357138829075935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-1.1200000000000003</v>
      </c>
      <c r="Q79" s="38">
        <f t="shared" si="5"/>
        <v>0.21306914677571781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-1.0800000000000003</v>
      </c>
      <c r="Q80" s="38">
        <f t="shared" si="5"/>
        <v>0.2226534987517611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-1.0400000000000003</v>
      </c>
      <c r="Q81" s="38">
        <f t="shared" si="5"/>
        <v>0.23229700474336615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-1.0000000000000002</v>
      </c>
      <c r="Q82" s="38">
        <f t="shared" si="5"/>
        <v>0.24197072451914331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-0.9600000000000003</v>
      </c>
      <c r="Q83" s="38">
        <f t="shared" si="5"/>
        <v>0.25164434109811706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-0.92000000000000026</v>
      </c>
      <c r="Q84" s="38">
        <f t="shared" si="5"/>
        <v>0.26128630124955304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-0.88000000000000023</v>
      </c>
      <c r="Q85" s="38">
        <f t="shared" si="5"/>
        <v>0.27086397179833799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-0.84000000000000019</v>
      </c>
      <c r="Q86" s="38">
        <f t="shared" si="5"/>
        <v>0.28034381083962051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-0.80000000000000016</v>
      </c>
      <c r="Q87" s="38">
        <f t="shared" si="5"/>
        <v>0.28969155276148273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-0.76000000000000012</v>
      </c>
      <c r="Q88" s="38">
        <f t="shared" si="5"/>
        <v>0.29887240577595275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-0.72000000000000008</v>
      </c>
      <c r="Q89" s="38">
        <f t="shared" si="5"/>
        <v>0.30785126046985289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-0.68</v>
      </c>
      <c r="Q90" s="38">
        <f t="shared" si="5"/>
        <v>0.31659290771089277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-0.64</v>
      </c>
      <c r="Q91" s="38">
        <f t="shared" si="5"/>
        <v>0.32506226408408218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-0.6</v>
      </c>
      <c r="Q92" s="38">
        <f t="shared" si="5"/>
        <v>0.33322460289179967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-0.55999999999999994</v>
      </c>
      <c r="Q93" s="38">
        <f t="shared" si="5"/>
        <v>0.34104578863035256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-0.51999999999999991</v>
      </c>
      <c r="Q94" s="38">
        <f t="shared" si="5"/>
        <v>0.34849251275897453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-0.47999999999999993</v>
      </c>
      <c r="Q95" s="38">
        <f t="shared" si="5"/>
        <v>0.35553252850599715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-0.43999999999999995</v>
      </c>
      <c r="Q96" s="38">
        <f t="shared" si="5"/>
        <v>0.36213488241309222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-0.39999999999999997</v>
      </c>
      <c r="Q97" s="38">
        <f t="shared" si="5"/>
        <v>0.36827014030332333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-0.36</v>
      </c>
      <c r="Q98" s="38">
        <f t="shared" si="5"/>
        <v>0.37391060537312842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-0.32</v>
      </c>
      <c r="Q99" s="38">
        <f t="shared" si="5"/>
        <v>0.37903052615270166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-0.28000000000000003</v>
      </c>
      <c r="Q100" s="38">
        <f t="shared" si="5"/>
        <v>0.38360629215347858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-0.24000000000000002</v>
      </c>
      <c r="Q101" s="38">
        <f t="shared" si="5"/>
        <v>0.38761661512501416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</v>
      </c>
      <c r="Q102" s="38">
        <f t="shared" si="5"/>
        <v>0.39104269397545588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-0.16</v>
      </c>
      <c r="Q103" s="38">
        <f t="shared" si="5"/>
        <v>0.39386836156854083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-0.12</v>
      </c>
      <c r="Q104" s="38">
        <f t="shared" si="5"/>
        <v>0.3960802117936561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-0.08</v>
      </c>
      <c r="Q105" s="38">
        <f t="shared" si="5"/>
        <v>0.39766770551160885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-0.04</v>
      </c>
      <c r="Q106" s="38">
        <f t="shared" si="5"/>
        <v>0.39862325420460504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>C6</f>
        <v>0</v>
      </c>
      <c r="Q107" s="38">
        <f t="shared" si="5"/>
        <v>0.3989422804014327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0.04</v>
      </c>
      <c r="Q108" s="38">
        <f t="shared" si="5"/>
        <v>0.39862325420460504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0.08</v>
      </c>
      <c r="Q109" s="38">
        <f t="shared" si="5"/>
        <v>0.39766770551160885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0.12</v>
      </c>
      <c r="Q110" s="38">
        <f t="shared" si="5"/>
        <v>0.3960802117936561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0.16</v>
      </c>
      <c r="Q111" s="38">
        <f t="shared" si="5"/>
        <v>0.39386836156854083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</v>
      </c>
      <c r="Q112" s="38">
        <f t="shared" si="5"/>
        <v>0.39104269397545588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0.24000000000000002</v>
      </c>
      <c r="Q113" s="38">
        <f t="shared" si="5"/>
        <v>0.38761661512501416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0.28000000000000003</v>
      </c>
      <c r="Q114" s="38">
        <f t="shared" si="5"/>
        <v>0.38360629215347858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0.32</v>
      </c>
      <c r="Q115" s="38">
        <f t="shared" si="5"/>
        <v>0.37903052615270166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0.36</v>
      </c>
      <c r="Q116" s="38">
        <f t="shared" si="5"/>
        <v>0.37391060537312842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0.39999999999999997</v>
      </c>
      <c r="Q117" s="38">
        <f t="shared" si="5"/>
        <v>0.36827014030332333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0.43999999999999995</v>
      </c>
      <c r="Q118" s="38">
        <f t="shared" si="5"/>
        <v>0.36213488241309222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0.47999999999999993</v>
      </c>
      <c r="Q119" s="38">
        <f t="shared" si="5"/>
        <v>0.35553252850599715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0.51999999999999991</v>
      </c>
      <c r="Q120" s="38">
        <f t="shared" si="5"/>
        <v>0.34849251275897453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0.55999999999999994</v>
      </c>
      <c r="Q121" s="38">
        <f t="shared" si="5"/>
        <v>0.34104578863035256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0.6</v>
      </c>
      <c r="Q122" s="38">
        <f t="shared" si="5"/>
        <v>0.33322460289179967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0.64</v>
      </c>
      <c r="Q123" s="38">
        <f t="shared" si="5"/>
        <v>0.32506226408408218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0.68</v>
      </c>
      <c r="Q124" s="38">
        <f t="shared" si="5"/>
        <v>0.31659290771089277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0.72000000000000008</v>
      </c>
      <c r="Q125" s="38">
        <f t="shared" si="5"/>
        <v>0.30785126046985289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0.76000000000000012</v>
      </c>
      <c r="Q126" s="38">
        <f t="shared" si="5"/>
        <v>0.29887240577595275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0.80000000000000016</v>
      </c>
      <c r="Q127" s="38">
        <f t="shared" si="5"/>
        <v>0.28969155276148273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0.84000000000000019</v>
      </c>
      <c r="Q128" s="38">
        <f t="shared" si="5"/>
        <v>0.28034381083962051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0.88000000000000023</v>
      </c>
      <c r="Q129" s="38">
        <f t="shared" si="5"/>
        <v>0.27086397179833799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0.92000000000000026</v>
      </c>
      <c r="Q130" s="38">
        <f t="shared" si="5"/>
        <v>0.26128630124955304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0.9600000000000003</v>
      </c>
      <c r="Q131" s="38">
        <f t="shared" si="5"/>
        <v>0.25164434109811706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1.0000000000000002</v>
      </c>
      <c r="Q132" s="38">
        <f t="shared" si="5"/>
        <v>0.24197072451914331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1.0400000000000003</v>
      </c>
      <c r="Q133" s="38">
        <f t="shared" si="5"/>
        <v>0.23229700474336615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1.0800000000000003</v>
      </c>
      <c r="Q134" s="38">
        <f t="shared" si="5"/>
        <v>0.2226534987517611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1.1200000000000003</v>
      </c>
      <c r="Q135" s="38">
        <f t="shared" ref="Q135:Q198" si="9">NORMDIST(P135,$C$6,$C$7,0)</f>
        <v>0.21306914677571781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1.1600000000000004</v>
      </c>
      <c r="Q136" s="38">
        <f t="shared" si="9"/>
        <v>0.20357138829075935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1.2000000000000004</v>
      </c>
      <c r="Q137" s="38">
        <f t="shared" si="9"/>
        <v>0.19418605498321284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1.2400000000000004</v>
      </c>
      <c r="Q138" s="38">
        <f t="shared" si="9"/>
        <v>0.1849372809633052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1.2800000000000005</v>
      </c>
      <c r="Q139" s="38">
        <f t="shared" si="9"/>
        <v>0.17584743029766225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1.3200000000000005</v>
      </c>
      <c r="Q140" s="38">
        <f t="shared" si="9"/>
        <v>0.16693704174171373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1.3600000000000005</v>
      </c>
      <c r="Q141" s="38">
        <f t="shared" si="9"/>
        <v>0.15822479037038295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1.4000000000000006</v>
      </c>
      <c r="Q142" s="38">
        <f t="shared" si="9"/>
        <v>0.14972746563574474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1.4400000000000006</v>
      </c>
      <c r="Q143" s="38">
        <f t="shared" si="9"/>
        <v>0.14145996522483867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1.4800000000000006</v>
      </c>
      <c r="Q144" s="38">
        <f t="shared" si="9"/>
        <v>0.13343530395100217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1.5200000000000007</v>
      </c>
      <c r="Q145" s="38">
        <f t="shared" si="9"/>
        <v>0.12566463678908801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1.5600000000000007</v>
      </c>
      <c r="Q146" s="38">
        <f t="shared" si="9"/>
        <v>0.11815729505958214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1.6000000000000008</v>
      </c>
      <c r="Q147" s="38">
        <f t="shared" si="9"/>
        <v>0.11092083467945543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1.6400000000000008</v>
      </c>
      <c r="Q148" s="38">
        <f t="shared" si="9"/>
        <v>0.10396109532876406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1.6800000000000008</v>
      </c>
      <c r="Q149" s="38">
        <f t="shared" si="9"/>
        <v>9.7282269331467372E-2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1.7200000000000009</v>
      </c>
      <c r="Q150" s="38">
        <f t="shared" si="9"/>
        <v>9.0886979016282732E-2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1.7600000000000009</v>
      </c>
      <c r="Q151" s="38">
        <f t="shared" si="9"/>
        <v>8.4776361308022102E-2</v>
      </c>
      <c r="R151" s="38" t="b">
        <f t="shared" si="11"/>
        <v>0</v>
      </c>
      <c r="S151" s="38" t="str">
        <f t="shared" si="10"/>
        <v/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1.8000000000000009</v>
      </c>
      <c r="Q152" s="38">
        <f t="shared" si="9"/>
        <v>7.8950158300894024E-2</v>
      </c>
      <c r="R152" s="38" t="b">
        <f t="shared" si="11"/>
        <v>0</v>
      </c>
      <c r="S152" s="38" t="str">
        <f t="shared" si="10"/>
        <v/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1.840000000000001</v>
      </c>
      <c r="Q153" s="38">
        <f t="shared" si="9"/>
        <v>7.3406812581656752E-2</v>
      </c>
      <c r="R153" s="38" t="b">
        <f t="shared" si="11"/>
        <v>0</v>
      </c>
      <c r="S153" s="38" t="str">
        <f t="shared" si="10"/>
        <v/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1.880000000000001</v>
      </c>
      <c r="Q154" s="38">
        <f t="shared" si="9"/>
        <v>6.8143566101044439E-2</v>
      </c>
      <c r="R154" s="38" t="b">
        <f t="shared" si="11"/>
        <v>0</v>
      </c>
      <c r="S154" s="38" t="str">
        <f t="shared" si="10"/>
        <v/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1.920000000000001</v>
      </c>
      <c r="Q155" s="38">
        <f t="shared" si="9"/>
        <v>6.3156561435198516E-2</v>
      </c>
      <c r="R155" s="38" t="b">
        <f t="shared" si="11"/>
        <v>0</v>
      </c>
      <c r="S155" s="38" t="str">
        <f t="shared" si="10"/>
        <v/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1.9600000000000011</v>
      </c>
      <c r="Q156" s="38">
        <f t="shared" si="9"/>
        <v>5.8440944333451338E-2</v>
      </c>
      <c r="R156" s="38" t="b">
        <f t="shared" si="11"/>
        <v>0</v>
      </c>
      <c r="S156" s="38" t="str">
        <f t="shared" si="10"/>
        <v/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2.0000000000000009</v>
      </c>
      <c r="Q157" s="38">
        <f t="shared" si="9"/>
        <v>5.3990966513187959E-2</v>
      </c>
      <c r="R157" s="38" t="b">
        <f t="shared" si="11"/>
        <v>0</v>
      </c>
      <c r="S157" s="38" t="str">
        <f t="shared" si="10"/>
        <v/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2.0400000000000009</v>
      </c>
      <c r="Q158" s="38">
        <f t="shared" si="9"/>
        <v>4.9800087735070685E-2</v>
      </c>
      <c r="R158" s="38" t="b">
        <f t="shared" si="11"/>
        <v>0</v>
      </c>
      <c r="S158" s="38" t="str">
        <f t="shared" si="10"/>
        <v/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2.080000000000001</v>
      </c>
      <c r="Q159" s="38">
        <f t="shared" si="9"/>
        <v>4.5861076271054804E-2</v>
      </c>
      <c r="R159" s="38" t="b">
        <f t="shared" si="11"/>
        <v>0</v>
      </c>
      <c r="S159" s="38" t="str">
        <f t="shared" si="10"/>
        <v/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2.120000000000001</v>
      </c>
      <c r="Q160" s="38">
        <f t="shared" si="9"/>
        <v>4.2166106961770235E-2</v>
      </c>
      <c r="R160" s="38" t="b">
        <f t="shared" si="11"/>
        <v>0</v>
      </c>
      <c r="S160" s="38" t="str">
        <f t="shared" si="10"/>
        <v/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2.160000000000001</v>
      </c>
      <c r="Q161" s="38">
        <f t="shared" si="9"/>
        <v>3.8706856147455525E-2</v>
      </c>
      <c r="R161" s="38" t="b">
        <f t="shared" si="11"/>
        <v>0</v>
      </c>
      <c r="S161" s="38" t="str">
        <f t="shared" si="10"/>
        <v/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2.2000000000000011</v>
      </c>
      <c r="Q162" s="38">
        <f t="shared" si="9"/>
        <v>3.5474592846231362E-2</v>
      </c>
      <c r="R162" s="38" t="b">
        <f t="shared" si="11"/>
        <v>0</v>
      </c>
      <c r="S162" s="38" t="str">
        <f t="shared" si="10"/>
        <v/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2.2400000000000011</v>
      </c>
      <c r="Q163" s="38">
        <f t="shared" si="9"/>
        <v>3.2460265643697368E-2</v>
      </c>
      <c r="R163" s="38" t="b">
        <f t="shared" si="11"/>
        <v>0</v>
      </c>
      <c r="S163" s="38" t="str">
        <f t="shared" si="10"/>
        <v/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2.2800000000000011</v>
      </c>
      <c r="Q164" s="38">
        <f t="shared" si="9"/>
        <v>2.9654584847341202E-2</v>
      </c>
      <c r="R164" s="38" t="b">
        <f t="shared" si="11"/>
        <v>0</v>
      </c>
      <c r="S164" s="38" t="str">
        <f t="shared" si="10"/>
        <v/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2.3200000000000012</v>
      </c>
      <c r="Q165" s="38">
        <f t="shared" si="9"/>
        <v>2.7048099546881702E-2</v>
      </c>
      <c r="R165" s="38" t="b">
        <f t="shared" si="11"/>
        <v>0</v>
      </c>
      <c r="S165" s="38" t="str">
        <f t="shared" si="10"/>
        <v/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2.3600000000000012</v>
      </c>
      <c r="Q166" s="38">
        <f t="shared" si="9"/>
        <v>2.4631269306382431E-2</v>
      </c>
      <c r="R166" s="38" t="b">
        <f t="shared" si="11"/>
        <v>0</v>
      </c>
      <c r="S166" s="38" t="str">
        <f t="shared" si="10"/>
        <v/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2.4000000000000012</v>
      </c>
      <c r="Q167" s="38">
        <f t="shared" si="9"/>
        <v>2.239453029484283E-2</v>
      </c>
      <c r="R167" s="38" t="b">
        <f t="shared" si="11"/>
        <v>0</v>
      </c>
      <c r="S167" s="38" t="str">
        <f t="shared" si="10"/>
        <v/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2.4400000000000013</v>
      </c>
      <c r="Q168" s="38">
        <f t="shared" si="9"/>
        <v>2.0328355738225775E-2</v>
      </c>
      <c r="R168" s="38" t="b">
        <f t="shared" si="11"/>
        <v>0</v>
      </c>
      <c r="S168" s="38" t="str">
        <f t="shared" si="10"/>
        <v/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2.4800000000000013</v>
      </c>
      <c r="Q169" s="38">
        <f t="shared" si="9"/>
        <v>1.8423310646861989E-2</v>
      </c>
      <c r="R169" s="38" t="b">
        <f t="shared" si="11"/>
        <v>0</v>
      </c>
      <c r="S169" s="38" t="str">
        <f t="shared" si="10"/>
        <v/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2.5200000000000014</v>
      </c>
      <c r="Q170" s="38">
        <f t="shared" si="9"/>
        <v>1.6670100837381005E-2</v>
      </c>
      <c r="R170" s="38" t="b">
        <f t="shared" si="11"/>
        <v>0</v>
      </c>
      <c r="S170" s="38" t="str">
        <f t="shared" si="10"/>
        <v/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2.5600000000000014</v>
      </c>
      <c r="Q171" s="38">
        <f t="shared" si="9"/>
        <v>1.5059616327377397E-2</v>
      </c>
      <c r="R171" s="38" t="b">
        <f t="shared" si="11"/>
        <v>0</v>
      </c>
      <c r="S171" s="38" t="str">
        <f t="shared" si="10"/>
        <v/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2.6000000000000014</v>
      </c>
      <c r="Q172" s="38">
        <f t="shared" si="9"/>
        <v>1.3582969233685566E-2</v>
      </c>
      <c r="R172" s="38" t="b">
        <f t="shared" si="11"/>
        <v>0</v>
      </c>
      <c r="S172" s="38" t="str">
        <f t="shared" si="10"/>
        <v/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2.6400000000000015</v>
      </c>
      <c r="Q173" s="38">
        <f t="shared" si="9"/>
        <v>1.2231526351277926E-2</v>
      </c>
      <c r="R173" s="38" t="b">
        <f t="shared" si="11"/>
        <v>0</v>
      </c>
      <c r="S173" s="38" t="str">
        <f t="shared" si="10"/>
        <v/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2.6800000000000015</v>
      </c>
      <c r="Q174" s="38">
        <f t="shared" si="9"/>
        <v>1.0996936629405533E-2</v>
      </c>
      <c r="R174" s="38" t="b">
        <f t="shared" si="11"/>
        <v>0</v>
      </c>
      <c r="S174" s="38" t="str">
        <f t="shared" si="10"/>
        <v/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2.7200000000000015</v>
      </c>
      <c r="Q175" s="38">
        <f t="shared" si="9"/>
        <v>9.8711537947510954E-3</v>
      </c>
      <c r="R175" s="38" t="b">
        <f t="shared" si="11"/>
        <v>0</v>
      </c>
      <c r="S175" s="38" t="str">
        <f t="shared" si="10"/>
        <v/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2.7600000000000016</v>
      </c>
      <c r="Q176" s="38">
        <f t="shared" si="9"/>
        <v>8.8464543982371881E-3</v>
      </c>
      <c r="R176" s="38" t="b">
        <f t="shared" si="11"/>
        <v>0</v>
      </c>
      <c r="S176" s="38" t="str">
        <f t="shared" si="10"/>
        <v/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2.8000000000000016</v>
      </c>
      <c r="Q177" s="38">
        <f t="shared" si="9"/>
        <v>7.9154515829799287E-3</v>
      </c>
      <c r="R177" s="38" t="b">
        <f t="shared" si="11"/>
        <v>0</v>
      </c>
      <c r="S177" s="38" t="str">
        <f t="shared" si="10"/>
        <v/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2.8400000000000016</v>
      </c>
      <c r="Q178" s="38">
        <f t="shared" si="9"/>
        <v>7.0711048860194166E-3</v>
      </c>
      <c r="R178" s="38" t="b">
        <f t="shared" si="11"/>
        <v>0</v>
      </c>
      <c r="S178" s="38" t="str">
        <f t="shared" si="10"/>
        <v/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2.8800000000000017</v>
      </c>
      <c r="Q179" s="38">
        <f t="shared" si="9"/>
        <v>6.3067263962658937E-3</v>
      </c>
      <c r="R179" s="38" t="b">
        <f t="shared" si="11"/>
        <v>0</v>
      </c>
      <c r="S179" s="38" t="str">
        <f t="shared" si="10"/>
        <v/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2.9200000000000017</v>
      </c>
      <c r="Q180" s="38">
        <f t="shared" si="9"/>
        <v>5.6159835959909386E-3</v>
      </c>
      <c r="R180" s="38" t="b">
        <f t="shared" si="11"/>
        <v>0</v>
      </c>
      <c r="S180" s="38" t="str">
        <f t="shared" si="10"/>
        <v/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2.9600000000000017</v>
      </c>
      <c r="Q181" s="38">
        <f t="shared" si="9"/>
        <v>4.9928992136123495E-3</v>
      </c>
      <c r="R181" s="38" t="b">
        <f t="shared" si="11"/>
        <v>0</v>
      </c>
      <c r="S181" s="38" t="str">
        <f t="shared" si="10"/>
        <v/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3.0000000000000018</v>
      </c>
      <c r="Q182" s="38">
        <f t="shared" si="9"/>
        <v>4.4318484119379841E-3</v>
      </c>
      <c r="R182" s="38" t="b">
        <f t="shared" si="11"/>
        <v>0</v>
      </c>
      <c r="S182" s="38" t="str">
        <f t="shared" si="10"/>
        <v/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3.0400000000000018</v>
      </c>
      <c r="Q183" s="38">
        <f t="shared" si="9"/>
        <v>3.9275536289247581E-3</v>
      </c>
      <c r="R183" s="38" t="b">
        <f t="shared" si="11"/>
        <v>0</v>
      </c>
      <c r="S183" s="38" t="str">
        <f t="shared" si="10"/>
        <v/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3.0800000000000018</v>
      </c>
      <c r="Q184" s="38">
        <f t="shared" si="9"/>
        <v>3.4750773778549162E-3</v>
      </c>
      <c r="R184" s="38" t="b">
        <f t="shared" si="11"/>
        <v>0</v>
      </c>
      <c r="S184" s="38" t="str">
        <f t="shared" si="10"/>
        <v/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3.1200000000000019</v>
      </c>
      <c r="Q185" s="38">
        <f t="shared" si="9"/>
        <v>3.0698133011047243E-3</v>
      </c>
      <c r="R185" s="38" t="b">
        <f t="shared" si="11"/>
        <v>0</v>
      </c>
      <c r="S185" s="38" t="str">
        <f t="shared" si="10"/>
        <v/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3.1600000000000019</v>
      </c>
      <c r="Q186" s="38">
        <f t="shared" si="9"/>
        <v>2.7074757568406856E-3</v>
      </c>
      <c r="R186" s="38" t="b">
        <f t="shared" si="11"/>
        <v>0</v>
      </c>
      <c r="S186" s="38" t="str">
        <f t="shared" si="10"/>
        <v/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3.200000000000002</v>
      </c>
      <c r="Q187" s="38">
        <f t="shared" si="9"/>
        <v>2.3840882014648274E-3</v>
      </c>
      <c r="R187" s="38" t="b">
        <f t="shared" si="11"/>
        <v>0</v>
      </c>
      <c r="S187" s="38" t="str">
        <f t="shared" si="10"/>
        <v/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3.240000000000002</v>
      </c>
      <c r="Q188" s="38">
        <f t="shared" si="9"/>
        <v>2.0959706128579306E-3</v>
      </c>
      <c r="R188" s="38" t="b">
        <f t="shared" si="11"/>
        <v>0</v>
      </c>
      <c r="S188" s="38" t="str">
        <f t="shared" si="10"/>
        <v/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3.280000000000002</v>
      </c>
      <c r="Q189" s="38">
        <f t="shared" si="9"/>
        <v>1.839726180824268E-3</v>
      </c>
      <c r="R189" s="38" t="b">
        <f t="shared" si="11"/>
        <v>0</v>
      </c>
      <c r="S189" s="38" t="str">
        <f t="shared" si="10"/>
        <v/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3.3200000000000021</v>
      </c>
      <c r="Q190" s="38">
        <f t="shared" si="9"/>
        <v>1.6122274719771129E-3</v>
      </c>
      <c r="R190" s="38" t="b">
        <f t="shared" si="11"/>
        <v>0</v>
      </c>
      <c r="S190" s="38" t="str">
        <f t="shared" si="10"/>
        <v/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3.3600000000000021</v>
      </c>
      <c r="Q191" s="38">
        <f t="shared" si="9"/>
        <v>1.4106022569413737E-3</v>
      </c>
      <c r="R191" s="38" t="b">
        <f t="shared" si="11"/>
        <v>0</v>
      </c>
      <c r="S191" s="38" t="str">
        <f t="shared" si="10"/>
        <v/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3.4000000000000021</v>
      </c>
      <c r="Q192" s="38">
        <f t="shared" si="9"/>
        <v>1.23221916847301E-3</v>
      </c>
      <c r="R192" s="38" t="b">
        <f t="shared" si="11"/>
        <v>0</v>
      </c>
      <c r="S192" s="38" t="str">
        <f t="shared" si="10"/>
        <v/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3.4400000000000022</v>
      </c>
      <c r="Q193" s="38">
        <f t="shared" si="9"/>
        <v>1.0746733401537272E-3</v>
      </c>
      <c r="R193" s="38" t="b">
        <f t="shared" si="11"/>
        <v>0</v>
      </c>
      <c r="S193" s="38" t="str">
        <f t="shared" si="10"/>
        <v/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3.4800000000000022</v>
      </c>
      <c r="Q194" s="38">
        <f t="shared" si="9"/>
        <v>9.3577215692747294E-4</v>
      </c>
      <c r="R194" s="38" t="b">
        <f t="shared" si="11"/>
        <v>0</v>
      </c>
      <c r="S194" s="38" t="str">
        <f t="shared" si="10"/>
        <v/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3.5200000000000022</v>
      </c>
      <c r="Q195" s="38">
        <f t="shared" si="9"/>
        <v>8.1352123108180191E-4</v>
      </c>
      <c r="R195" s="38" t="b">
        <f t="shared" si="11"/>
        <v>0</v>
      </c>
      <c r="S195" s="38" t="str">
        <f t="shared" si="10"/>
        <v/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3.5600000000000023</v>
      </c>
      <c r="Q196" s="38">
        <f t="shared" si="9"/>
        <v>7.0611070048803056E-4</v>
      </c>
      <c r="R196" s="38" t="b">
        <f t="shared" si="11"/>
        <v>0</v>
      </c>
      <c r="S196" s="38" t="str">
        <f t="shared" si="10"/>
        <v/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3.6000000000000023</v>
      </c>
      <c r="Q197" s="38">
        <f t="shared" si="9"/>
        <v>6.1190193011376702E-4</v>
      </c>
      <c r="R197" s="38" t="b">
        <f t="shared" si="11"/>
        <v>0</v>
      </c>
      <c r="S197" s="38" t="str">
        <f t="shared" si="10"/>
        <v/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3.6400000000000023</v>
      </c>
      <c r="Q198" s="38">
        <f t="shared" si="9"/>
        <v>5.2941468309493042E-4</v>
      </c>
      <c r="R198" s="38" t="b">
        <f t="shared" si="11"/>
        <v>0</v>
      </c>
      <c r="S198" s="38" t="str">
        <f t="shared" si="10"/>
        <v/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3.6800000000000024</v>
      </c>
      <c r="Q199" s="38">
        <f t="shared" ref="Q199:Q207" si="13">NORMDIST(P199,$C$6,$C$7,0)</f>
        <v>4.5731481405985312E-4</v>
      </c>
      <c r="R199" s="38" t="b">
        <f t="shared" si="11"/>
        <v>0</v>
      </c>
      <c r="S199" s="38" t="str">
        <f t="shared" ref="S199:S207" si="14">IF(R199,Q199,"")</f>
        <v/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3.7200000000000024</v>
      </c>
      <c r="Q200" s="38">
        <f t="shared" si="13"/>
        <v>3.9440252496915313E-4</v>
      </c>
      <c r="R200" s="38" t="b">
        <f t="shared" ref="R200:R207" si="15">IF($R$4&gt;$R$3,IF(AND(P200&lt;$R$4,P200&gt;$R$3),TRUE,FALSE),IF(OR(P200&lt;$R$4,P200&gt;$R$3),TRUE,FALSE))</f>
        <v>0</v>
      </c>
      <c r="S200" s="38" t="str">
        <f t="shared" si="14"/>
        <v/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3.7600000000000025</v>
      </c>
      <c r="Q201" s="38">
        <f t="shared" si="13"/>
        <v>3.3960121248365147E-4</v>
      </c>
      <c r="R201" s="38" t="b">
        <f t="shared" si="15"/>
        <v>0</v>
      </c>
      <c r="S201" s="38" t="str">
        <f t="shared" si="14"/>
        <v/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3.8000000000000025</v>
      </c>
      <c r="Q202" s="38">
        <f t="shared" si="13"/>
        <v>2.919469257914574E-4</v>
      </c>
      <c r="R202" s="38" t="b">
        <f t="shared" si="15"/>
        <v>0</v>
      </c>
      <c r="S202" s="38" t="str">
        <f t="shared" si="14"/>
        <v/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3.8400000000000025</v>
      </c>
      <c r="Q203" s="38">
        <f t="shared" si="13"/>
        <v>2.5057844489085836E-4</v>
      </c>
      <c r="R203" s="38" t="b">
        <f t="shared" si="15"/>
        <v>0</v>
      </c>
      <c r="S203" s="38" t="str">
        <f t="shared" si="14"/>
        <v/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3.8800000000000026</v>
      </c>
      <c r="Q204" s="38">
        <f t="shared" si="13"/>
        <v>2.1472798150036474E-4</v>
      </c>
      <c r="R204" s="38" t="b">
        <f t="shared" si="15"/>
        <v>0</v>
      </c>
      <c r="S204" s="38" t="str">
        <f t="shared" si="14"/>
        <v/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3.9200000000000026</v>
      </c>
      <c r="Q205" s="38">
        <f t="shared" si="13"/>
        <v>1.8371249800245516E-4</v>
      </c>
      <c r="R205" s="38" t="b">
        <f t="shared" si="15"/>
        <v>0</v>
      </c>
      <c r="S205" s="38" t="str">
        <f t="shared" si="14"/>
        <v/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3.9600000000000026</v>
      </c>
      <c r="Q206" s="38">
        <f t="shared" si="13"/>
        <v>1.5692563406553061E-4</v>
      </c>
      <c r="R206" s="38" t="b">
        <f t="shared" si="15"/>
        <v>0</v>
      </c>
      <c r="S206" s="38" t="str">
        <f t="shared" si="14"/>
        <v/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4.0000000000000027</v>
      </c>
      <c r="Q207" s="38">
        <f t="shared" si="13"/>
        <v>1.3383022576488393E-4</v>
      </c>
      <c r="R207" s="38" t="b">
        <f t="shared" si="15"/>
        <v>0</v>
      </c>
      <c r="S207" s="38" t="str">
        <f t="shared" si="14"/>
        <v/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/>
  </sheetPr>
  <dimension ref="B2:AJ212"/>
  <sheetViews>
    <sheetView zoomScaleNormal="100" workbookViewId="0">
      <selection activeCell="C12" sqref="C12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24" customWidth="1"/>
    <col min="7" max="12" width="12.6640625" style="10" customWidth="1"/>
    <col min="13" max="14" width="4.5546875" style="10" customWidth="1"/>
    <col min="15" max="15" width="12.6640625" style="10" customWidth="1"/>
    <col min="16" max="19" width="12.6640625" style="13"/>
    <col min="20" max="16384" width="12.6640625" style="10"/>
  </cols>
  <sheetData>
    <row r="2" spans="2:36" ht="14.4" customHeight="1" x14ac:dyDescent="0.3">
      <c r="B2" s="65" t="s">
        <v>37</v>
      </c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24"/>
      <c r="F3" s="24"/>
      <c r="G3" s="16"/>
      <c r="H3" s="16"/>
      <c r="I3" s="16"/>
      <c r="J3" s="10"/>
      <c r="K3" s="10"/>
      <c r="L3" s="10"/>
      <c r="M3" s="10"/>
      <c r="N3" s="10"/>
      <c r="O3" s="10"/>
      <c r="P3" s="60" t="e">
        <f>-ROUNDDOWN(TINV(0.0001,C6),0)</f>
        <v>#NUM!</v>
      </c>
      <c r="Q3" s="13"/>
      <c r="R3" s="13" t="e">
        <f>IF(COUNTBLANK($C$12:$C$13)=2,IF(COUNTBLANK($D$18:$D$19)=2,$P$4*10,IF(COUNTBLANK($C$18),$P$3*10,$C$18)),IF(COUNTBLANK($C$12),$P$3*10,$C$12))</f>
        <v>#NUM!</v>
      </c>
      <c r="S3" s="13" t="e">
        <f>IF(R3&gt;0,1-TDIST(ABS(R3),$C$6,1),TDIST(ABS(R3),$C$6,1))</f>
        <v>#NUM!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29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60" t="e">
        <f>ROUNDDOWN(TINV(0.0001,C6),0)</f>
        <v>#NUM!</v>
      </c>
      <c r="Q4" s="13"/>
      <c r="R4" s="13" t="e">
        <f>IF(COUNTBLANK($C$12:$C$13)=2,IF(COUNTBLANK($D$18:$D$19)=2,$P$3*10,IF(COUNTBLANK($C$19),$P$4*10,$C$19)),IF(COUNTBLANK($C$13),$P$4*10,$C$13))</f>
        <v>#NUM!</v>
      </c>
      <c r="S4" s="13" t="e">
        <f>IF(R4&gt;0,1-TDIST(ABS(R4),$C$6,1),TDIST(ABS(R4),$C$6,1))</f>
        <v>#NUM!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5" t="s">
        <v>55</v>
      </c>
      <c r="C6" s="29"/>
      <c r="D6" s="30"/>
      <c r="E6" s="30"/>
      <c r="F6" s="30"/>
      <c r="J6" s="10"/>
      <c r="K6" s="10"/>
      <c r="L6" s="10"/>
      <c r="M6" s="10"/>
      <c r="N6" s="10"/>
      <c r="O6" s="10"/>
      <c r="P6" s="17" t="e">
        <f>(P4-P3)/200</f>
        <v>#NUM!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6"/>
      <c r="E7" s="30"/>
      <c r="F7" s="30"/>
      <c r="J7" s="10"/>
      <c r="K7" s="10"/>
      <c r="L7" s="10"/>
      <c r="M7" s="10"/>
      <c r="N7" s="10"/>
      <c r="O7" s="10"/>
      <c r="P7" s="14" t="e">
        <f t="shared" ref="P7:P70" si="0">P8-$P$6</f>
        <v>#NUM!</v>
      </c>
      <c r="Q7" s="37" t="e">
        <f t="shared" ref="Q7:Q70" si="1">((EXP(GAMMALN(($C$6+1)/2)))/(EXP(GAMMALN($C$6/2))))*(1/SQRT($C$6*PI()))*(1+(P7^2)/$C$6)^(-($C$6+1)/2)</f>
        <v>#NUM!</v>
      </c>
      <c r="R7" s="38" t="e">
        <f>IF($R$4&gt;$R$3,IF(AND(P7&lt;$R$4,P7&gt;$R$3),TRUE,FALSE),IF(OR(P7&lt;$R$4,P7&gt;$R$3),TRUE,FALSE))</f>
        <v>#NUM!</v>
      </c>
      <c r="S7" s="38" t="e">
        <f t="shared" ref="S7:S70" si="2">IF(R7,Q7,"")</f>
        <v>#NUM!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F8" s="61"/>
      <c r="J8" s="10"/>
      <c r="K8" s="10"/>
      <c r="L8" s="10"/>
      <c r="M8" s="10"/>
      <c r="N8" s="10"/>
      <c r="O8" s="10"/>
      <c r="P8" s="14" t="e">
        <f t="shared" si="0"/>
        <v>#NUM!</v>
      </c>
      <c r="Q8" s="37" t="e">
        <f t="shared" si="1"/>
        <v>#NUM!</v>
      </c>
      <c r="R8" s="38" t="e">
        <f t="shared" ref="R8:R71" si="3">IF($R$4&gt;$R$3,IF(AND(P8&lt;$R$4,P8&gt;$R$3),TRUE,FALSE),IF(OR(P8&lt;$R$4,P8&gt;$R$3),TRUE,FALSE))</f>
        <v>#NUM!</v>
      </c>
      <c r="S8" s="38" t="e">
        <f t="shared" si="2"/>
        <v>#NUM!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30</v>
      </c>
      <c r="F9" s="11"/>
      <c r="G9" s="10"/>
      <c r="H9" s="42"/>
      <c r="I9" s="10"/>
      <c r="J9" s="10"/>
      <c r="K9" s="10"/>
      <c r="L9" s="10"/>
      <c r="M9" s="10"/>
      <c r="N9" s="10"/>
      <c r="O9" s="10"/>
      <c r="P9" s="14" t="e">
        <f t="shared" si="0"/>
        <v>#NUM!</v>
      </c>
      <c r="Q9" s="37" t="e">
        <f t="shared" si="1"/>
        <v>#NUM!</v>
      </c>
      <c r="R9" s="38" t="e">
        <f t="shared" si="3"/>
        <v>#NUM!</v>
      </c>
      <c r="S9" s="38" t="e">
        <f t="shared" si="2"/>
        <v>#NUM!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 t="e">
        <f t="shared" si="0"/>
        <v>#NUM!</v>
      </c>
      <c r="Q10" s="37" t="e">
        <f t="shared" si="1"/>
        <v>#NUM!</v>
      </c>
      <c r="R10" s="38" t="e">
        <f t="shared" si="3"/>
        <v>#NUM!</v>
      </c>
      <c r="S10" s="38" t="e">
        <f t="shared" si="2"/>
        <v>#NUM!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 t="e">
        <f t="shared" si="0"/>
        <v>#NUM!</v>
      </c>
      <c r="Q11" s="37" t="e">
        <f t="shared" si="1"/>
        <v>#NUM!</v>
      </c>
      <c r="R11" s="38" t="e">
        <f t="shared" si="3"/>
        <v>#NUM!</v>
      </c>
      <c r="S11" s="38" t="e">
        <f t="shared" si="2"/>
        <v>#NUM!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34</v>
      </c>
      <c r="C12" s="41"/>
      <c r="D12" s="11" t="str">
        <f>IF(C12="","",IF(C12&gt;0,1-TDIST(ABS(C12),$C$6,1),TDIST(ABS(C12),$C$6,1)))</f>
        <v/>
      </c>
      <c r="F12" s="61"/>
      <c r="G12" s="10"/>
      <c r="H12" s="10"/>
      <c r="I12" s="10"/>
      <c r="J12" s="10"/>
      <c r="K12" s="10"/>
      <c r="L12" s="10"/>
      <c r="M12" s="10"/>
      <c r="N12" s="10"/>
      <c r="O12" s="10"/>
      <c r="P12" s="14" t="e">
        <f t="shared" si="0"/>
        <v>#NUM!</v>
      </c>
      <c r="Q12" s="37" t="e">
        <f t="shared" si="1"/>
        <v>#NUM!</v>
      </c>
      <c r="R12" s="38" t="e">
        <f t="shared" si="3"/>
        <v>#NUM!</v>
      </c>
      <c r="S12" s="38" t="e">
        <f t="shared" si="2"/>
        <v>#NUM!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35</v>
      </c>
      <c r="C13" s="41"/>
      <c r="D13" s="11" t="str">
        <f>IF(C13="","",IF(C13&gt;0,1-TDIST(ABS(C13),$C$6,1),TDIST(ABS(C13),$C$6,1)))</f>
        <v/>
      </c>
      <c r="E13" s="11"/>
      <c r="F13" s="73"/>
      <c r="G13" s="10"/>
      <c r="H13" s="10"/>
      <c r="I13" s="10"/>
      <c r="J13" s="10"/>
      <c r="K13" s="10"/>
      <c r="L13" s="10"/>
      <c r="M13" s="10"/>
      <c r="N13" s="10"/>
      <c r="O13" s="10"/>
      <c r="P13" s="14" t="e">
        <f t="shared" si="0"/>
        <v>#NUM!</v>
      </c>
      <c r="Q13" s="37" t="e">
        <f t="shared" si="1"/>
        <v>#NUM!</v>
      </c>
      <c r="R13" s="38" t="e">
        <f t="shared" si="3"/>
        <v>#NUM!</v>
      </c>
      <c r="S13" s="38" t="e">
        <f t="shared" si="2"/>
        <v>#NUM!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D14" s="62" t="s">
        <v>5</v>
      </c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 t="e">
        <f t="shared" si="0"/>
        <v>#NUM!</v>
      </c>
      <c r="Q14" s="37" t="e">
        <f t="shared" si="1"/>
        <v>#NUM!</v>
      </c>
      <c r="R14" s="38" t="e">
        <f t="shared" si="3"/>
        <v>#NUM!</v>
      </c>
      <c r="S14" s="38" t="e">
        <f t="shared" si="2"/>
        <v>#NUM!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31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4" t="e">
        <f t="shared" si="0"/>
        <v>#NUM!</v>
      </c>
      <c r="Q15" s="37" t="e">
        <f t="shared" si="1"/>
        <v>#NUM!</v>
      </c>
      <c r="R15" s="38" t="e">
        <f t="shared" si="3"/>
        <v>#NUM!</v>
      </c>
      <c r="S15" s="38" t="e">
        <f t="shared" si="2"/>
        <v>#NUM!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F16" s="30"/>
      <c r="G16" s="10"/>
      <c r="H16" s="10"/>
      <c r="I16" s="10"/>
      <c r="J16" s="45"/>
      <c r="K16" s="46"/>
      <c r="L16" s="47"/>
      <c r="M16" s="47"/>
      <c r="N16" s="47"/>
      <c r="O16" s="47"/>
      <c r="P16" s="14" t="e">
        <f t="shared" si="0"/>
        <v>#NUM!</v>
      </c>
      <c r="Q16" s="37" t="e">
        <f t="shared" si="1"/>
        <v>#NUM!</v>
      </c>
      <c r="R16" s="38" t="e">
        <f t="shared" si="3"/>
        <v>#NUM!</v>
      </c>
      <c r="S16" s="38" t="e">
        <f t="shared" si="2"/>
        <v>#NUM!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30"/>
      <c r="F17" s="30"/>
      <c r="G17" s="10"/>
      <c r="H17" s="10"/>
      <c r="I17" s="10"/>
      <c r="M17" s="45"/>
      <c r="N17" s="45"/>
      <c r="O17" s="45"/>
      <c r="P17" s="14" t="e">
        <f t="shared" si="0"/>
        <v>#NUM!</v>
      </c>
      <c r="Q17" s="37" t="e">
        <f t="shared" si="1"/>
        <v>#NUM!</v>
      </c>
      <c r="R17" s="38" t="e">
        <f t="shared" si="3"/>
        <v>#NUM!</v>
      </c>
      <c r="S17" s="38" t="e">
        <f t="shared" si="2"/>
        <v>#NUM!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34</v>
      </c>
      <c r="C18" s="11" t="str">
        <f>IF(D18="","",IF(D18&gt;0.5,TINV((1-D18)*2,$C$6),-TINV(D18*2,$C$6)))</f>
        <v/>
      </c>
      <c r="D18" s="41"/>
      <c r="E18" s="30"/>
      <c r="F18" s="30"/>
      <c r="G18" s="10"/>
      <c r="H18" s="10"/>
      <c r="I18" s="10"/>
      <c r="J18" s="47"/>
      <c r="K18" s="46"/>
      <c r="L18" s="45"/>
      <c r="M18" s="45"/>
      <c r="N18" s="45"/>
      <c r="O18" s="45"/>
      <c r="P18" s="14" t="e">
        <f t="shared" si="0"/>
        <v>#NUM!</v>
      </c>
      <c r="Q18" s="37" t="e">
        <f t="shared" si="1"/>
        <v>#NUM!</v>
      </c>
      <c r="R18" s="38" t="e">
        <f t="shared" si="3"/>
        <v>#NUM!</v>
      </c>
      <c r="S18" s="38" t="e">
        <f t="shared" si="2"/>
        <v>#NUM!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35</v>
      </c>
      <c r="C19" s="11" t="str">
        <f>IF(D19="","",IF(D19&gt;0.5,TINV((1-D19)*2,$C$6),-TINV(D19*2,$C$6)))</f>
        <v/>
      </c>
      <c r="D19" s="41"/>
      <c r="E19" s="30"/>
      <c r="F19" s="30"/>
      <c r="G19" s="10"/>
      <c r="H19" s="10"/>
      <c r="I19" s="10"/>
      <c r="L19" s="45"/>
      <c r="M19" s="45"/>
      <c r="N19" s="45"/>
      <c r="O19" s="45"/>
      <c r="P19" s="14" t="e">
        <f t="shared" si="0"/>
        <v>#NUM!</v>
      </c>
      <c r="Q19" s="37" t="e">
        <f t="shared" si="1"/>
        <v>#NUM!</v>
      </c>
      <c r="R19" s="38" t="e">
        <f t="shared" si="3"/>
        <v>#NUM!</v>
      </c>
      <c r="S19" s="38" t="e">
        <f t="shared" si="2"/>
        <v>#NUM!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30"/>
      <c r="F20" s="30"/>
      <c r="G20" s="10"/>
      <c r="H20" s="10"/>
      <c r="I20" s="25" t="s">
        <v>4</v>
      </c>
      <c r="J20" s="51" t="e">
        <f>IF(R3&lt;R4,S4-S3,S4+(1-S3))</f>
        <v>#NUM!</v>
      </c>
      <c r="M20" s="10"/>
      <c r="N20" s="10"/>
      <c r="O20" s="10"/>
      <c r="P20" s="14" t="e">
        <f t="shared" si="0"/>
        <v>#NUM!</v>
      </c>
      <c r="Q20" s="37" t="e">
        <f t="shared" si="1"/>
        <v>#NUM!</v>
      </c>
      <c r="R20" s="38" t="e">
        <f t="shared" si="3"/>
        <v>#NUM!</v>
      </c>
      <c r="S20" s="38" t="e">
        <f t="shared" si="2"/>
        <v>#NUM!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30"/>
      <c r="F21" s="30"/>
      <c r="G21" s="10"/>
      <c r="H21" s="10"/>
      <c r="I21" s="10"/>
      <c r="J21" s="45"/>
      <c r="K21" s="46"/>
      <c r="L21" s="10"/>
      <c r="M21" s="10"/>
      <c r="N21" s="10"/>
      <c r="O21" s="10"/>
      <c r="P21" s="14" t="e">
        <f t="shared" si="0"/>
        <v>#NUM!</v>
      </c>
      <c r="Q21" s="37" t="e">
        <f t="shared" si="1"/>
        <v>#NUM!</v>
      </c>
      <c r="R21" s="38" t="e">
        <f t="shared" si="3"/>
        <v>#NUM!</v>
      </c>
      <c r="S21" s="38" t="e">
        <f t="shared" si="2"/>
        <v>#NUM!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63"/>
      <c r="F22" s="63"/>
      <c r="G22" s="22"/>
      <c r="H22" s="10"/>
      <c r="I22" s="10"/>
      <c r="J22" s="45"/>
      <c r="K22" s="46"/>
      <c r="L22" s="10"/>
      <c r="M22" s="10"/>
      <c r="N22" s="10"/>
      <c r="O22" s="10"/>
      <c r="P22" s="14" t="e">
        <f t="shared" si="0"/>
        <v>#NUM!</v>
      </c>
      <c r="Q22" s="37" t="e">
        <f t="shared" si="1"/>
        <v>#NUM!</v>
      </c>
      <c r="R22" s="38" t="e">
        <f t="shared" si="3"/>
        <v>#NUM!</v>
      </c>
      <c r="S22" s="38" t="e">
        <f t="shared" si="2"/>
        <v>#NUM!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63"/>
      <c r="F23" s="63"/>
      <c r="G23" s="10"/>
      <c r="L23" s="10"/>
      <c r="M23" s="10"/>
      <c r="N23" s="10"/>
      <c r="O23" s="10"/>
      <c r="P23" s="14" t="e">
        <f t="shared" si="0"/>
        <v>#NUM!</v>
      </c>
      <c r="Q23" s="37" t="e">
        <f t="shared" si="1"/>
        <v>#NUM!</v>
      </c>
      <c r="R23" s="38" t="e">
        <f t="shared" si="3"/>
        <v>#NUM!</v>
      </c>
      <c r="S23" s="38" t="e">
        <f t="shared" si="2"/>
        <v>#NUM!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64"/>
      <c r="F24" s="64"/>
      <c r="G24" s="10"/>
      <c r="L24" s="10"/>
      <c r="M24" s="10"/>
      <c r="N24" s="10"/>
      <c r="O24" s="10"/>
      <c r="P24" s="14" t="e">
        <f t="shared" si="0"/>
        <v>#NUM!</v>
      </c>
      <c r="Q24" s="37" t="e">
        <f t="shared" si="1"/>
        <v>#NUM!</v>
      </c>
      <c r="R24" s="38" t="e">
        <f t="shared" si="3"/>
        <v>#NUM!</v>
      </c>
      <c r="S24" s="38" t="e">
        <f t="shared" si="2"/>
        <v>#NUM!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11"/>
      <c r="F25" s="11"/>
      <c r="G25" s="10"/>
      <c r="L25" s="10"/>
      <c r="M25" s="10"/>
      <c r="N25" s="10"/>
      <c r="O25" s="10"/>
      <c r="P25" s="14" t="e">
        <f t="shared" si="0"/>
        <v>#NUM!</v>
      </c>
      <c r="Q25" s="37" t="e">
        <f t="shared" si="1"/>
        <v>#NUM!</v>
      </c>
      <c r="R25" s="38" t="e">
        <f t="shared" si="3"/>
        <v>#NUM!</v>
      </c>
      <c r="S25" s="38" t="e">
        <f t="shared" si="2"/>
        <v>#NUM!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64"/>
      <c r="F26" s="64"/>
      <c r="G26" s="10"/>
      <c r="L26" s="10"/>
      <c r="M26" s="10"/>
      <c r="N26" s="10"/>
      <c r="O26" s="10"/>
      <c r="P26" s="14" t="e">
        <f t="shared" si="0"/>
        <v>#NUM!</v>
      </c>
      <c r="Q26" s="37" t="e">
        <f t="shared" si="1"/>
        <v>#NUM!</v>
      </c>
      <c r="R26" s="38" t="e">
        <f t="shared" si="3"/>
        <v>#NUM!</v>
      </c>
      <c r="S26" s="38" t="e">
        <f t="shared" si="2"/>
        <v>#NUM!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11"/>
      <c r="F27" s="11"/>
      <c r="G27" s="10"/>
      <c r="L27" s="10"/>
      <c r="M27" s="10"/>
      <c r="N27" s="10"/>
      <c r="O27" s="10"/>
      <c r="P27" s="14" t="e">
        <f t="shared" si="0"/>
        <v>#NUM!</v>
      </c>
      <c r="Q27" s="37" t="e">
        <f t="shared" si="1"/>
        <v>#NUM!</v>
      </c>
      <c r="R27" s="38" t="e">
        <f t="shared" si="3"/>
        <v>#NUM!</v>
      </c>
      <c r="S27" s="38" t="e">
        <f t="shared" si="2"/>
        <v>#NUM!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11"/>
      <c r="F28" s="11"/>
      <c r="G28" s="10"/>
      <c r="L28" s="10"/>
      <c r="M28" s="10"/>
      <c r="N28" s="10"/>
      <c r="O28" s="10"/>
      <c r="P28" s="14" t="e">
        <f t="shared" si="0"/>
        <v>#NUM!</v>
      </c>
      <c r="Q28" s="37" t="e">
        <f t="shared" si="1"/>
        <v>#NUM!</v>
      </c>
      <c r="R28" s="38" t="e">
        <f t="shared" si="3"/>
        <v>#NUM!</v>
      </c>
      <c r="S28" s="38" t="e">
        <f t="shared" si="2"/>
        <v>#NUM!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64"/>
      <c r="F29" s="64"/>
      <c r="G29" s="10"/>
      <c r="L29" s="10"/>
      <c r="M29" s="10"/>
      <c r="N29" s="10"/>
      <c r="O29" s="10"/>
      <c r="P29" s="14" t="e">
        <f t="shared" si="0"/>
        <v>#NUM!</v>
      </c>
      <c r="Q29" s="37" t="e">
        <f t="shared" si="1"/>
        <v>#NUM!</v>
      </c>
      <c r="R29" s="38" t="e">
        <f t="shared" si="3"/>
        <v>#NUM!</v>
      </c>
      <c r="S29" s="38" t="e">
        <f t="shared" si="2"/>
        <v>#NUM!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11"/>
      <c r="F30" s="11"/>
      <c r="G30" s="10"/>
      <c r="L30" s="10"/>
      <c r="M30" s="10"/>
      <c r="N30" s="10"/>
      <c r="O30" s="10"/>
      <c r="P30" s="14" t="e">
        <f t="shared" si="0"/>
        <v>#NUM!</v>
      </c>
      <c r="Q30" s="37" t="e">
        <f t="shared" si="1"/>
        <v>#NUM!</v>
      </c>
      <c r="R30" s="38" t="e">
        <f t="shared" si="3"/>
        <v>#NUM!</v>
      </c>
      <c r="S30" s="38" t="e">
        <f t="shared" si="2"/>
        <v>#NUM!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24"/>
      <c r="F31" s="24"/>
      <c r="G31" s="10"/>
      <c r="L31" s="10"/>
      <c r="M31" s="10"/>
      <c r="N31" s="10"/>
      <c r="O31" s="10"/>
      <c r="P31" s="14" t="e">
        <f t="shared" si="0"/>
        <v>#NUM!</v>
      </c>
      <c r="Q31" s="37" t="e">
        <f t="shared" si="1"/>
        <v>#NUM!</v>
      </c>
      <c r="R31" s="38" t="e">
        <f t="shared" si="3"/>
        <v>#NUM!</v>
      </c>
      <c r="S31" s="38" t="e">
        <f t="shared" si="2"/>
        <v>#NUM!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24"/>
      <c r="F32" s="24"/>
      <c r="G32" s="10"/>
      <c r="H32" s="10"/>
      <c r="I32" s="10"/>
      <c r="J32" s="47"/>
      <c r="K32" s="46"/>
      <c r="L32" s="10"/>
      <c r="M32" s="10"/>
      <c r="N32" s="10"/>
      <c r="O32" s="10"/>
      <c r="P32" s="14" t="e">
        <f t="shared" si="0"/>
        <v>#NUM!</v>
      </c>
      <c r="Q32" s="37" t="e">
        <f t="shared" si="1"/>
        <v>#NUM!</v>
      </c>
      <c r="R32" s="38" t="e">
        <f t="shared" si="3"/>
        <v>#NUM!</v>
      </c>
      <c r="S32" s="38" t="e">
        <f t="shared" si="2"/>
        <v>#NUM!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4"/>
      <c r="F33" s="24"/>
      <c r="G33" s="10"/>
      <c r="H33" s="10"/>
      <c r="I33" s="10"/>
      <c r="J33" s="45"/>
      <c r="K33" s="46"/>
      <c r="L33" s="10"/>
      <c r="M33" s="10"/>
      <c r="N33" s="10"/>
      <c r="O33" s="10"/>
      <c r="P33" s="14" t="e">
        <f t="shared" si="0"/>
        <v>#NUM!</v>
      </c>
      <c r="Q33" s="37" t="e">
        <f t="shared" si="1"/>
        <v>#NUM!</v>
      </c>
      <c r="R33" s="38" t="e">
        <f t="shared" si="3"/>
        <v>#NUM!</v>
      </c>
      <c r="S33" s="38" t="e">
        <f t="shared" si="2"/>
        <v>#NUM!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4"/>
      <c r="F34" s="24"/>
      <c r="G34" s="10"/>
      <c r="H34" s="10"/>
      <c r="I34" s="10"/>
      <c r="J34" s="45"/>
      <c r="K34" s="46"/>
      <c r="L34" s="10"/>
      <c r="M34" s="10"/>
      <c r="N34" s="10"/>
      <c r="O34" s="10"/>
      <c r="P34" s="14" t="e">
        <f t="shared" si="0"/>
        <v>#NUM!</v>
      </c>
      <c r="Q34" s="37" t="e">
        <f t="shared" si="1"/>
        <v>#NUM!</v>
      </c>
      <c r="R34" s="38" t="e">
        <f t="shared" si="3"/>
        <v>#NUM!</v>
      </c>
      <c r="S34" s="38" t="e">
        <f t="shared" si="2"/>
        <v>#NUM!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24"/>
      <c r="F35" s="24"/>
      <c r="G35" s="10"/>
      <c r="H35" s="10"/>
      <c r="I35" s="10"/>
      <c r="J35" s="45"/>
      <c r="K35" s="46"/>
      <c r="L35" s="10"/>
      <c r="M35" s="10"/>
      <c r="N35" s="10"/>
      <c r="O35" s="10"/>
      <c r="P35" s="14" t="e">
        <f t="shared" si="0"/>
        <v>#NUM!</v>
      </c>
      <c r="Q35" s="37" t="e">
        <f t="shared" si="1"/>
        <v>#NUM!</v>
      </c>
      <c r="R35" s="38" t="e">
        <f t="shared" si="3"/>
        <v>#NUM!</v>
      </c>
      <c r="S35" s="38" t="e">
        <f t="shared" si="2"/>
        <v>#NUM!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24"/>
      <c r="F36" s="24"/>
      <c r="G36" s="10"/>
      <c r="H36" s="10"/>
      <c r="I36" s="10"/>
      <c r="J36" s="45"/>
      <c r="K36" s="46"/>
      <c r="L36" s="10"/>
      <c r="M36" s="10"/>
      <c r="N36" s="10"/>
      <c r="O36" s="10"/>
      <c r="P36" s="14" t="e">
        <f t="shared" si="0"/>
        <v>#NUM!</v>
      </c>
      <c r="Q36" s="37" t="e">
        <f t="shared" si="1"/>
        <v>#NUM!</v>
      </c>
      <c r="R36" s="38" t="e">
        <f t="shared" si="3"/>
        <v>#NUM!</v>
      </c>
      <c r="S36" s="38" t="e">
        <f t="shared" si="2"/>
        <v>#NUM!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24"/>
      <c r="F37" s="24"/>
      <c r="G37" s="10"/>
      <c r="H37" s="10"/>
      <c r="I37" s="10"/>
      <c r="J37" s="45"/>
      <c r="K37" s="46"/>
      <c r="L37" s="10"/>
      <c r="M37" s="10"/>
      <c r="N37" s="10"/>
      <c r="O37" s="10"/>
      <c r="P37" s="14" t="e">
        <f t="shared" si="0"/>
        <v>#NUM!</v>
      </c>
      <c r="Q37" s="37" t="e">
        <f t="shared" si="1"/>
        <v>#NUM!</v>
      </c>
      <c r="R37" s="38" t="e">
        <f t="shared" si="3"/>
        <v>#NUM!</v>
      </c>
      <c r="S37" s="38" t="e">
        <f t="shared" si="2"/>
        <v>#NUM!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24"/>
      <c r="F38" s="24"/>
      <c r="G38" s="10"/>
      <c r="H38" s="10"/>
      <c r="I38" s="10"/>
      <c r="J38" s="45"/>
      <c r="K38" s="15"/>
      <c r="L38" s="10"/>
      <c r="M38" s="10"/>
      <c r="N38" s="10"/>
      <c r="O38" s="10"/>
      <c r="P38" s="14" t="e">
        <f t="shared" si="0"/>
        <v>#NUM!</v>
      </c>
      <c r="Q38" s="37" t="e">
        <f t="shared" si="1"/>
        <v>#NUM!</v>
      </c>
      <c r="R38" s="38" t="e">
        <f t="shared" si="3"/>
        <v>#NUM!</v>
      </c>
      <c r="S38" s="38" t="e">
        <f t="shared" si="2"/>
        <v>#NUM!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24"/>
      <c r="F39" s="24"/>
      <c r="G39" s="10"/>
      <c r="H39" s="10"/>
      <c r="I39" s="10"/>
      <c r="J39" s="45"/>
      <c r="K39" s="15"/>
      <c r="L39" s="10"/>
      <c r="M39" s="10"/>
      <c r="N39" s="10"/>
      <c r="O39" s="10"/>
      <c r="P39" s="14" t="e">
        <f t="shared" si="0"/>
        <v>#NUM!</v>
      </c>
      <c r="Q39" s="37" t="e">
        <f t="shared" si="1"/>
        <v>#NUM!</v>
      </c>
      <c r="R39" s="38" t="e">
        <f t="shared" si="3"/>
        <v>#NUM!</v>
      </c>
      <c r="S39" s="38" t="e">
        <f t="shared" si="2"/>
        <v>#NUM!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24"/>
      <c r="F40" s="24"/>
      <c r="G40" s="10"/>
      <c r="H40" s="10"/>
      <c r="I40" s="10"/>
      <c r="J40" s="45"/>
      <c r="K40" s="15"/>
      <c r="L40" s="10"/>
      <c r="M40" s="10"/>
      <c r="N40" s="10"/>
      <c r="O40" s="10"/>
      <c r="P40" s="14" t="e">
        <f t="shared" si="0"/>
        <v>#NUM!</v>
      </c>
      <c r="Q40" s="37" t="e">
        <f t="shared" si="1"/>
        <v>#NUM!</v>
      </c>
      <c r="R40" s="38" t="e">
        <f t="shared" si="3"/>
        <v>#NUM!</v>
      </c>
      <c r="S40" s="38" t="e">
        <f t="shared" si="2"/>
        <v>#NUM!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24"/>
      <c r="F41" s="24"/>
      <c r="G41" s="10"/>
      <c r="H41" s="10"/>
      <c r="I41" s="10"/>
      <c r="J41" s="45"/>
      <c r="K41" s="15"/>
      <c r="L41" s="10"/>
      <c r="M41" s="10"/>
      <c r="N41" s="10"/>
      <c r="O41" s="10"/>
      <c r="P41" s="14" t="e">
        <f t="shared" si="0"/>
        <v>#NUM!</v>
      </c>
      <c r="Q41" s="37" t="e">
        <f t="shared" si="1"/>
        <v>#NUM!</v>
      </c>
      <c r="R41" s="38" t="e">
        <f t="shared" si="3"/>
        <v>#NUM!</v>
      </c>
      <c r="S41" s="38" t="e">
        <f t="shared" si="2"/>
        <v>#NUM!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24"/>
      <c r="F42" s="24"/>
      <c r="G42" s="10"/>
      <c r="H42" s="10"/>
      <c r="I42" s="10"/>
      <c r="J42" s="45"/>
      <c r="K42" s="15"/>
      <c r="L42" s="10"/>
      <c r="M42" s="10"/>
      <c r="N42" s="10"/>
      <c r="O42" s="10"/>
      <c r="P42" s="14" t="e">
        <f t="shared" si="0"/>
        <v>#NUM!</v>
      </c>
      <c r="Q42" s="37" t="e">
        <f t="shared" si="1"/>
        <v>#NUM!</v>
      </c>
      <c r="R42" s="38" t="e">
        <f t="shared" si="3"/>
        <v>#NUM!</v>
      </c>
      <c r="S42" s="38" t="e">
        <f t="shared" si="2"/>
        <v>#NUM!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24"/>
      <c r="F43" s="24"/>
      <c r="G43" s="10"/>
      <c r="H43" s="10"/>
      <c r="I43" s="10"/>
      <c r="J43" s="45"/>
      <c r="K43" s="15"/>
      <c r="L43" s="10"/>
      <c r="M43" s="10"/>
      <c r="N43" s="10"/>
      <c r="O43" s="10"/>
      <c r="P43" s="14" t="e">
        <f t="shared" si="0"/>
        <v>#NUM!</v>
      </c>
      <c r="Q43" s="37" t="e">
        <f t="shared" si="1"/>
        <v>#NUM!</v>
      </c>
      <c r="R43" s="38" t="e">
        <f t="shared" si="3"/>
        <v>#NUM!</v>
      </c>
      <c r="S43" s="38" t="e">
        <f t="shared" si="2"/>
        <v>#NUM!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24"/>
      <c r="F44" s="24"/>
      <c r="G44" s="10"/>
      <c r="H44" s="10"/>
      <c r="I44" s="10"/>
      <c r="J44" s="45"/>
      <c r="K44" s="15"/>
      <c r="L44" s="10"/>
      <c r="M44" s="10"/>
      <c r="N44" s="10"/>
      <c r="O44" s="10"/>
      <c r="P44" s="14" t="e">
        <f t="shared" si="0"/>
        <v>#NUM!</v>
      </c>
      <c r="Q44" s="37" t="e">
        <f t="shared" si="1"/>
        <v>#NUM!</v>
      </c>
      <c r="R44" s="38" t="e">
        <f t="shared" si="3"/>
        <v>#NUM!</v>
      </c>
      <c r="S44" s="38" t="e">
        <f t="shared" si="2"/>
        <v>#NUM!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24"/>
      <c r="F45" s="24"/>
      <c r="G45" s="10"/>
      <c r="H45" s="10"/>
      <c r="I45" s="10"/>
      <c r="J45" s="45"/>
      <c r="K45" s="15"/>
      <c r="L45" s="10"/>
      <c r="M45" s="10"/>
      <c r="N45" s="10"/>
      <c r="O45" s="10"/>
      <c r="P45" s="14" t="e">
        <f t="shared" si="0"/>
        <v>#NUM!</v>
      </c>
      <c r="Q45" s="37" t="e">
        <f t="shared" si="1"/>
        <v>#NUM!</v>
      </c>
      <c r="R45" s="38" t="e">
        <f t="shared" si="3"/>
        <v>#NUM!</v>
      </c>
      <c r="S45" s="38" t="e">
        <f t="shared" si="2"/>
        <v>#NUM!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24"/>
      <c r="F46" s="24"/>
      <c r="G46" s="10"/>
      <c r="H46" s="10"/>
      <c r="I46" s="10"/>
      <c r="J46" s="45"/>
      <c r="K46" s="15"/>
      <c r="L46" s="10"/>
      <c r="M46" s="10"/>
      <c r="N46" s="10"/>
      <c r="O46" s="10"/>
      <c r="P46" s="14" t="e">
        <f t="shared" si="0"/>
        <v>#NUM!</v>
      </c>
      <c r="Q46" s="37" t="e">
        <f t="shared" si="1"/>
        <v>#NUM!</v>
      </c>
      <c r="R46" s="38" t="e">
        <f t="shared" si="3"/>
        <v>#NUM!</v>
      </c>
      <c r="S46" s="38" t="e">
        <f t="shared" si="2"/>
        <v>#NUM!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24"/>
      <c r="F47" s="24"/>
      <c r="G47" s="10"/>
      <c r="H47" s="10"/>
      <c r="I47" s="10"/>
      <c r="J47" s="45"/>
      <c r="K47" s="15"/>
      <c r="L47" s="10"/>
      <c r="M47" s="10"/>
      <c r="N47" s="10"/>
      <c r="O47" s="10"/>
      <c r="P47" s="14" t="e">
        <f t="shared" si="0"/>
        <v>#NUM!</v>
      </c>
      <c r="Q47" s="37" t="e">
        <f t="shared" si="1"/>
        <v>#NUM!</v>
      </c>
      <c r="R47" s="38" t="e">
        <f t="shared" si="3"/>
        <v>#NUM!</v>
      </c>
      <c r="S47" s="38" t="e">
        <f t="shared" si="2"/>
        <v>#NUM!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24"/>
      <c r="F48" s="24"/>
      <c r="G48" s="10"/>
      <c r="H48" s="10"/>
      <c r="I48" s="10"/>
      <c r="J48" s="45"/>
      <c r="K48" s="15"/>
      <c r="L48" s="10"/>
      <c r="M48" s="10"/>
      <c r="N48" s="10"/>
      <c r="O48" s="10"/>
      <c r="P48" s="14" t="e">
        <f t="shared" si="0"/>
        <v>#NUM!</v>
      </c>
      <c r="Q48" s="37" t="e">
        <f t="shared" si="1"/>
        <v>#NUM!</v>
      </c>
      <c r="R48" s="38" t="e">
        <f t="shared" si="3"/>
        <v>#NUM!</v>
      </c>
      <c r="S48" s="38" t="e">
        <f t="shared" si="2"/>
        <v>#NUM!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24"/>
      <c r="F49" s="24"/>
      <c r="G49" s="10"/>
      <c r="H49" s="10"/>
      <c r="I49" s="10"/>
      <c r="J49" s="45"/>
      <c r="K49" s="15"/>
      <c r="L49" s="10"/>
      <c r="M49" s="10"/>
      <c r="N49" s="10"/>
      <c r="O49" s="10"/>
      <c r="P49" s="14" t="e">
        <f t="shared" si="0"/>
        <v>#NUM!</v>
      </c>
      <c r="Q49" s="37" t="e">
        <f t="shared" si="1"/>
        <v>#NUM!</v>
      </c>
      <c r="R49" s="38" t="e">
        <f t="shared" si="3"/>
        <v>#NUM!</v>
      </c>
      <c r="S49" s="38" t="e">
        <f t="shared" si="2"/>
        <v>#NUM!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24"/>
      <c r="F50" s="24"/>
      <c r="G50" s="10"/>
      <c r="H50" s="10"/>
      <c r="I50" s="10"/>
      <c r="J50" s="45"/>
      <c r="K50" s="15"/>
      <c r="L50" s="10"/>
      <c r="M50" s="10"/>
      <c r="N50" s="10"/>
      <c r="O50" s="10"/>
      <c r="P50" s="14" t="e">
        <f t="shared" si="0"/>
        <v>#NUM!</v>
      </c>
      <c r="Q50" s="37" t="e">
        <f t="shared" si="1"/>
        <v>#NUM!</v>
      </c>
      <c r="R50" s="38" t="e">
        <f t="shared" si="3"/>
        <v>#NUM!</v>
      </c>
      <c r="S50" s="38" t="e">
        <f t="shared" si="2"/>
        <v>#NUM!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24"/>
      <c r="F51" s="24"/>
      <c r="G51" s="10"/>
      <c r="H51" s="10"/>
      <c r="I51" s="10"/>
      <c r="J51" s="45"/>
      <c r="K51" s="15"/>
      <c r="L51" s="10"/>
      <c r="M51" s="10"/>
      <c r="N51" s="10"/>
      <c r="O51" s="10"/>
      <c r="P51" s="14" t="e">
        <f t="shared" si="0"/>
        <v>#NUM!</v>
      </c>
      <c r="Q51" s="37" t="e">
        <f t="shared" si="1"/>
        <v>#NUM!</v>
      </c>
      <c r="R51" s="38" t="e">
        <f t="shared" si="3"/>
        <v>#NUM!</v>
      </c>
      <c r="S51" s="38" t="e">
        <f t="shared" si="2"/>
        <v>#NUM!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24"/>
      <c r="F52" s="24"/>
      <c r="G52" s="10"/>
      <c r="H52" s="10"/>
      <c r="I52" s="10"/>
      <c r="J52" s="45"/>
      <c r="K52" s="15"/>
      <c r="L52" s="10"/>
      <c r="M52" s="10"/>
      <c r="N52" s="10"/>
      <c r="O52" s="10"/>
      <c r="P52" s="14" t="e">
        <f t="shared" si="0"/>
        <v>#NUM!</v>
      </c>
      <c r="Q52" s="37" t="e">
        <f t="shared" si="1"/>
        <v>#NUM!</v>
      </c>
      <c r="R52" s="38" t="e">
        <f t="shared" si="3"/>
        <v>#NUM!</v>
      </c>
      <c r="S52" s="38" t="e">
        <f t="shared" si="2"/>
        <v>#NUM!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24"/>
      <c r="F53" s="24"/>
      <c r="G53" s="10"/>
      <c r="H53" s="10"/>
      <c r="I53" s="10"/>
      <c r="J53" s="10"/>
      <c r="K53" s="10"/>
      <c r="L53" s="10"/>
      <c r="M53" s="10"/>
      <c r="N53" s="10"/>
      <c r="O53" s="10"/>
      <c r="P53" s="14" t="e">
        <f t="shared" si="0"/>
        <v>#NUM!</v>
      </c>
      <c r="Q53" s="37" t="e">
        <f t="shared" si="1"/>
        <v>#NUM!</v>
      </c>
      <c r="R53" s="38" t="e">
        <f t="shared" si="3"/>
        <v>#NUM!</v>
      </c>
      <c r="S53" s="38" t="e">
        <f t="shared" si="2"/>
        <v>#NUM!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24"/>
      <c r="F54" s="24"/>
      <c r="G54" s="10"/>
      <c r="H54" s="10"/>
      <c r="I54" s="10"/>
      <c r="J54" s="10"/>
      <c r="K54" s="10"/>
      <c r="L54" s="10"/>
      <c r="M54" s="10"/>
      <c r="N54" s="10"/>
      <c r="O54" s="10"/>
      <c r="P54" s="14" t="e">
        <f t="shared" si="0"/>
        <v>#NUM!</v>
      </c>
      <c r="Q54" s="37" t="e">
        <f t="shared" si="1"/>
        <v>#NUM!</v>
      </c>
      <c r="R54" s="38" t="e">
        <f t="shared" si="3"/>
        <v>#NUM!</v>
      </c>
      <c r="S54" s="38" t="e">
        <f t="shared" si="2"/>
        <v>#NUM!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24"/>
      <c r="F55" s="24"/>
      <c r="G55" s="10"/>
      <c r="H55" s="10"/>
      <c r="I55" s="10"/>
      <c r="J55" s="10"/>
      <c r="K55" s="10"/>
      <c r="L55" s="10"/>
      <c r="M55" s="10"/>
      <c r="N55" s="10"/>
      <c r="O55" s="10"/>
      <c r="P55" s="14" t="e">
        <f t="shared" si="0"/>
        <v>#NUM!</v>
      </c>
      <c r="Q55" s="37" t="e">
        <f t="shared" si="1"/>
        <v>#NUM!</v>
      </c>
      <c r="R55" s="38" t="e">
        <f t="shared" si="3"/>
        <v>#NUM!</v>
      </c>
      <c r="S55" s="38" t="e">
        <f t="shared" si="2"/>
        <v>#NUM!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24"/>
      <c r="F56" s="24"/>
      <c r="G56" s="10"/>
      <c r="H56" s="10"/>
      <c r="I56" s="10"/>
      <c r="J56" s="10"/>
      <c r="K56" s="10"/>
      <c r="L56" s="10"/>
      <c r="M56" s="10"/>
      <c r="N56" s="10"/>
      <c r="O56" s="10"/>
      <c r="P56" s="14" t="e">
        <f t="shared" si="0"/>
        <v>#NUM!</v>
      </c>
      <c r="Q56" s="37" t="e">
        <f t="shared" si="1"/>
        <v>#NUM!</v>
      </c>
      <c r="R56" s="38" t="e">
        <f t="shared" si="3"/>
        <v>#NUM!</v>
      </c>
      <c r="S56" s="38" t="e">
        <f t="shared" si="2"/>
        <v>#NUM!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24"/>
      <c r="F57" s="24"/>
      <c r="G57" s="10"/>
      <c r="H57" s="10"/>
      <c r="I57" s="10"/>
      <c r="J57" s="10"/>
      <c r="K57" s="10"/>
      <c r="L57" s="10"/>
      <c r="M57" s="10"/>
      <c r="N57" s="10"/>
      <c r="O57" s="10"/>
      <c r="P57" s="14" t="e">
        <f t="shared" si="0"/>
        <v>#NUM!</v>
      </c>
      <c r="Q57" s="37" t="e">
        <f t="shared" si="1"/>
        <v>#NUM!</v>
      </c>
      <c r="R57" s="38" t="e">
        <f t="shared" si="3"/>
        <v>#NUM!</v>
      </c>
      <c r="S57" s="38" t="e">
        <f t="shared" si="2"/>
        <v>#NUM!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24"/>
      <c r="F58" s="24"/>
      <c r="G58" s="10"/>
      <c r="H58" s="10"/>
      <c r="I58" s="10"/>
      <c r="J58" s="10"/>
      <c r="K58" s="10"/>
      <c r="L58" s="10"/>
      <c r="M58" s="10"/>
      <c r="N58" s="10"/>
      <c r="O58" s="10"/>
      <c r="P58" s="14" t="e">
        <f t="shared" si="0"/>
        <v>#NUM!</v>
      </c>
      <c r="Q58" s="37" t="e">
        <f t="shared" si="1"/>
        <v>#NUM!</v>
      </c>
      <c r="R58" s="38" t="e">
        <f t="shared" si="3"/>
        <v>#NUM!</v>
      </c>
      <c r="S58" s="38" t="e">
        <f t="shared" si="2"/>
        <v>#NUM!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24"/>
      <c r="F59" s="24"/>
      <c r="G59" s="10"/>
      <c r="H59" s="10"/>
      <c r="I59" s="10"/>
      <c r="J59" s="10"/>
      <c r="K59" s="10"/>
      <c r="L59" s="10"/>
      <c r="M59" s="10"/>
      <c r="N59" s="10"/>
      <c r="O59" s="10"/>
      <c r="P59" s="14" t="e">
        <f t="shared" si="0"/>
        <v>#NUM!</v>
      </c>
      <c r="Q59" s="37" t="e">
        <f t="shared" si="1"/>
        <v>#NUM!</v>
      </c>
      <c r="R59" s="38" t="e">
        <f t="shared" si="3"/>
        <v>#NUM!</v>
      </c>
      <c r="S59" s="38" t="e">
        <f t="shared" si="2"/>
        <v>#NUM!</v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24"/>
      <c r="F60" s="24"/>
      <c r="G60" s="10"/>
      <c r="H60" s="10"/>
      <c r="I60" s="10"/>
      <c r="J60" s="10"/>
      <c r="K60" s="10"/>
      <c r="L60" s="10"/>
      <c r="M60" s="10"/>
      <c r="N60" s="10"/>
      <c r="O60" s="10"/>
      <c r="P60" s="14" t="e">
        <f t="shared" si="0"/>
        <v>#NUM!</v>
      </c>
      <c r="Q60" s="37" t="e">
        <f t="shared" si="1"/>
        <v>#NUM!</v>
      </c>
      <c r="R60" s="38" t="e">
        <f t="shared" si="3"/>
        <v>#NUM!</v>
      </c>
      <c r="S60" s="38" t="e">
        <f t="shared" si="2"/>
        <v>#NUM!</v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24"/>
      <c r="F61" s="24"/>
      <c r="G61" s="10"/>
      <c r="H61" s="10"/>
      <c r="I61" s="10"/>
      <c r="J61" s="10"/>
      <c r="K61" s="10"/>
      <c r="L61" s="10"/>
      <c r="M61" s="10"/>
      <c r="N61" s="10"/>
      <c r="O61" s="10"/>
      <c r="P61" s="14" t="e">
        <f t="shared" si="0"/>
        <v>#NUM!</v>
      </c>
      <c r="Q61" s="37" t="e">
        <f t="shared" si="1"/>
        <v>#NUM!</v>
      </c>
      <c r="R61" s="38" t="e">
        <f t="shared" si="3"/>
        <v>#NUM!</v>
      </c>
      <c r="S61" s="38" t="e">
        <f t="shared" si="2"/>
        <v>#NUM!</v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24"/>
      <c r="F62" s="24"/>
      <c r="G62" s="10"/>
      <c r="H62" s="10"/>
      <c r="I62" s="10"/>
      <c r="J62" s="10"/>
      <c r="K62" s="10"/>
      <c r="L62" s="10"/>
      <c r="M62" s="10"/>
      <c r="N62" s="10"/>
      <c r="O62" s="10"/>
      <c r="P62" s="14" t="e">
        <f t="shared" si="0"/>
        <v>#NUM!</v>
      </c>
      <c r="Q62" s="37" t="e">
        <f t="shared" si="1"/>
        <v>#NUM!</v>
      </c>
      <c r="R62" s="38" t="e">
        <f t="shared" si="3"/>
        <v>#NUM!</v>
      </c>
      <c r="S62" s="38" t="e">
        <f t="shared" si="2"/>
        <v>#NUM!</v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24"/>
      <c r="F63" s="24"/>
      <c r="G63" s="10"/>
      <c r="H63" s="10"/>
      <c r="I63" s="10"/>
      <c r="J63" s="10"/>
      <c r="K63" s="10"/>
      <c r="L63" s="10"/>
      <c r="M63" s="10"/>
      <c r="N63" s="10"/>
      <c r="O63" s="10"/>
      <c r="P63" s="14" t="e">
        <f t="shared" si="0"/>
        <v>#NUM!</v>
      </c>
      <c r="Q63" s="37" t="e">
        <f t="shared" si="1"/>
        <v>#NUM!</v>
      </c>
      <c r="R63" s="38" t="e">
        <f t="shared" si="3"/>
        <v>#NUM!</v>
      </c>
      <c r="S63" s="38" t="e">
        <f t="shared" si="2"/>
        <v>#NUM!</v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24"/>
      <c r="F64" s="24"/>
      <c r="G64" s="10"/>
      <c r="H64" s="10"/>
      <c r="I64" s="10"/>
      <c r="J64" s="10"/>
      <c r="K64" s="10"/>
      <c r="L64" s="10"/>
      <c r="M64" s="10"/>
      <c r="N64" s="10"/>
      <c r="O64" s="10"/>
      <c r="P64" s="14" t="e">
        <f t="shared" si="0"/>
        <v>#NUM!</v>
      </c>
      <c r="Q64" s="37" t="e">
        <f t="shared" si="1"/>
        <v>#NUM!</v>
      </c>
      <c r="R64" s="38" t="e">
        <f t="shared" si="3"/>
        <v>#NUM!</v>
      </c>
      <c r="S64" s="38" t="e">
        <f t="shared" si="2"/>
        <v>#NUM!</v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24"/>
      <c r="F65" s="24"/>
      <c r="G65" s="10"/>
      <c r="H65" s="10"/>
      <c r="I65" s="10"/>
      <c r="J65" s="10"/>
      <c r="K65" s="10"/>
      <c r="L65" s="10"/>
      <c r="M65" s="10"/>
      <c r="N65" s="10"/>
      <c r="O65" s="10"/>
      <c r="P65" s="14" t="e">
        <f t="shared" si="0"/>
        <v>#NUM!</v>
      </c>
      <c r="Q65" s="37" t="e">
        <f t="shared" si="1"/>
        <v>#NUM!</v>
      </c>
      <c r="R65" s="38" t="e">
        <f t="shared" si="3"/>
        <v>#NUM!</v>
      </c>
      <c r="S65" s="38" t="e">
        <f t="shared" si="2"/>
        <v>#NUM!</v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24"/>
      <c r="F66" s="24"/>
      <c r="G66" s="10"/>
      <c r="H66" s="10"/>
      <c r="I66" s="10"/>
      <c r="J66" s="10"/>
      <c r="K66" s="10"/>
      <c r="L66" s="10"/>
      <c r="M66" s="10"/>
      <c r="N66" s="10"/>
      <c r="O66" s="10"/>
      <c r="P66" s="14" t="e">
        <f t="shared" si="0"/>
        <v>#NUM!</v>
      </c>
      <c r="Q66" s="37" t="e">
        <f t="shared" si="1"/>
        <v>#NUM!</v>
      </c>
      <c r="R66" s="38" t="e">
        <f t="shared" si="3"/>
        <v>#NUM!</v>
      </c>
      <c r="S66" s="38" t="e">
        <f t="shared" si="2"/>
        <v>#NUM!</v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24"/>
      <c r="F67" s="24"/>
      <c r="G67" s="10"/>
      <c r="H67" s="10"/>
      <c r="I67" s="10"/>
      <c r="J67" s="10"/>
      <c r="K67" s="10"/>
      <c r="L67" s="10"/>
      <c r="M67" s="10"/>
      <c r="N67" s="10"/>
      <c r="O67" s="10"/>
      <c r="P67" s="14" t="e">
        <f t="shared" si="0"/>
        <v>#NUM!</v>
      </c>
      <c r="Q67" s="37" t="e">
        <f t="shared" si="1"/>
        <v>#NUM!</v>
      </c>
      <c r="R67" s="38" t="e">
        <f t="shared" si="3"/>
        <v>#NUM!</v>
      </c>
      <c r="S67" s="38" t="e">
        <f t="shared" si="2"/>
        <v>#NUM!</v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24"/>
      <c r="F68" s="24"/>
      <c r="G68" s="10"/>
      <c r="H68" s="10"/>
      <c r="I68" s="10"/>
      <c r="J68" s="10"/>
      <c r="K68" s="10"/>
      <c r="L68" s="10"/>
      <c r="M68" s="10"/>
      <c r="N68" s="10"/>
      <c r="O68" s="10"/>
      <c r="P68" s="14" t="e">
        <f t="shared" si="0"/>
        <v>#NUM!</v>
      </c>
      <c r="Q68" s="37" t="e">
        <f t="shared" si="1"/>
        <v>#NUM!</v>
      </c>
      <c r="R68" s="38" t="e">
        <f t="shared" si="3"/>
        <v>#NUM!</v>
      </c>
      <c r="S68" s="38" t="e">
        <f t="shared" si="2"/>
        <v>#NUM!</v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24"/>
      <c r="F69" s="24"/>
      <c r="G69" s="10"/>
      <c r="H69" s="10"/>
      <c r="I69" s="10"/>
      <c r="J69" s="10"/>
      <c r="K69" s="10"/>
      <c r="L69" s="10"/>
      <c r="M69" s="10"/>
      <c r="N69" s="10"/>
      <c r="O69" s="10"/>
      <c r="P69" s="14" t="e">
        <f t="shared" si="0"/>
        <v>#NUM!</v>
      </c>
      <c r="Q69" s="37" t="e">
        <f t="shared" si="1"/>
        <v>#NUM!</v>
      </c>
      <c r="R69" s="38" t="e">
        <f t="shared" si="3"/>
        <v>#NUM!</v>
      </c>
      <c r="S69" s="38" t="e">
        <f t="shared" si="2"/>
        <v>#NUM!</v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24"/>
      <c r="F70" s="24"/>
      <c r="G70" s="10"/>
      <c r="H70" s="10"/>
      <c r="I70" s="10"/>
      <c r="J70" s="10"/>
      <c r="K70" s="10"/>
      <c r="L70" s="10"/>
      <c r="M70" s="10"/>
      <c r="N70" s="10"/>
      <c r="O70" s="10"/>
      <c r="P70" s="14" t="e">
        <f t="shared" si="0"/>
        <v>#NUM!</v>
      </c>
      <c r="Q70" s="37" t="e">
        <f t="shared" si="1"/>
        <v>#NUM!</v>
      </c>
      <c r="R70" s="38" t="e">
        <f t="shared" si="3"/>
        <v>#NUM!</v>
      </c>
      <c r="S70" s="38" t="e">
        <f t="shared" si="2"/>
        <v>#NUM!</v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24"/>
      <c r="F71" s="24"/>
      <c r="G71" s="10"/>
      <c r="H71" s="10"/>
      <c r="I71" s="10"/>
      <c r="J71" s="10"/>
      <c r="K71" s="10"/>
      <c r="L71" s="10"/>
      <c r="M71" s="10"/>
      <c r="N71" s="10"/>
      <c r="O71" s="10"/>
      <c r="P71" s="14" t="e">
        <f t="shared" ref="P71:P105" si="4">P72-$P$6</f>
        <v>#NUM!</v>
      </c>
      <c r="Q71" s="37" t="e">
        <f t="shared" ref="Q71:Q134" si="5">((EXP(GAMMALN(($C$6+1)/2)))/(EXP(GAMMALN($C$6/2))))*(1/SQRT($C$6*PI()))*(1+(P71^2)/$C$6)^(-($C$6+1)/2)</f>
        <v>#NUM!</v>
      </c>
      <c r="R71" s="38" t="e">
        <f t="shared" si="3"/>
        <v>#NUM!</v>
      </c>
      <c r="S71" s="38" t="e">
        <f t="shared" ref="S71:S134" si="6">IF(R71,Q71,"")</f>
        <v>#NUM!</v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24"/>
      <c r="F72" s="24"/>
      <c r="G72" s="10"/>
      <c r="H72" s="10"/>
      <c r="I72" s="10"/>
      <c r="J72" s="10"/>
      <c r="K72" s="10"/>
      <c r="L72" s="10"/>
      <c r="M72" s="10"/>
      <c r="N72" s="10"/>
      <c r="O72" s="10"/>
      <c r="P72" s="14" t="e">
        <f t="shared" si="4"/>
        <v>#NUM!</v>
      </c>
      <c r="Q72" s="37" t="e">
        <f t="shared" si="5"/>
        <v>#NUM!</v>
      </c>
      <c r="R72" s="38" t="e">
        <f t="shared" ref="R72:R135" si="7">IF($R$4&gt;$R$3,IF(AND(P72&lt;$R$4,P72&gt;$R$3),TRUE,FALSE),IF(OR(P72&lt;$R$4,P72&gt;$R$3),TRUE,FALSE))</f>
        <v>#NUM!</v>
      </c>
      <c r="S72" s="38" t="e">
        <f t="shared" si="6"/>
        <v>#NUM!</v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24"/>
      <c r="F73" s="24"/>
      <c r="G73" s="10"/>
      <c r="H73" s="10"/>
      <c r="I73" s="10"/>
      <c r="J73" s="10"/>
      <c r="K73" s="10"/>
      <c r="L73" s="10"/>
      <c r="M73" s="10"/>
      <c r="N73" s="10"/>
      <c r="O73" s="10"/>
      <c r="P73" s="14" t="e">
        <f t="shared" si="4"/>
        <v>#NUM!</v>
      </c>
      <c r="Q73" s="37" t="e">
        <f t="shared" si="5"/>
        <v>#NUM!</v>
      </c>
      <c r="R73" s="38" t="e">
        <f t="shared" si="7"/>
        <v>#NUM!</v>
      </c>
      <c r="S73" s="38" t="e">
        <f t="shared" si="6"/>
        <v>#NUM!</v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24"/>
      <c r="F74" s="24"/>
      <c r="G74" s="10"/>
      <c r="H74" s="10"/>
      <c r="I74" s="10"/>
      <c r="J74" s="10"/>
      <c r="K74" s="10"/>
      <c r="L74" s="10"/>
      <c r="M74" s="10"/>
      <c r="N74" s="10"/>
      <c r="O74" s="10"/>
      <c r="P74" s="14" t="e">
        <f t="shared" si="4"/>
        <v>#NUM!</v>
      </c>
      <c r="Q74" s="37" t="e">
        <f t="shared" si="5"/>
        <v>#NUM!</v>
      </c>
      <c r="R74" s="38" t="e">
        <f t="shared" si="7"/>
        <v>#NUM!</v>
      </c>
      <c r="S74" s="38" t="e">
        <f t="shared" si="6"/>
        <v>#NUM!</v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24"/>
      <c r="F75" s="24"/>
      <c r="G75" s="10"/>
      <c r="H75" s="10"/>
      <c r="I75" s="10"/>
      <c r="J75" s="10"/>
      <c r="K75" s="10"/>
      <c r="L75" s="10"/>
      <c r="M75" s="10"/>
      <c r="N75" s="10"/>
      <c r="O75" s="10"/>
      <c r="P75" s="14" t="e">
        <f t="shared" si="4"/>
        <v>#NUM!</v>
      </c>
      <c r="Q75" s="37" t="e">
        <f t="shared" si="5"/>
        <v>#NUM!</v>
      </c>
      <c r="R75" s="38" t="e">
        <f t="shared" si="7"/>
        <v>#NUM!</v>
      </c>
      <c r="S75" s="38" t="e">
        <f t="shared" si="6"/>
        <v>#NUM!</v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24"/>
      <c r="F76" s="24"/>
      <c r="G76" s="10"/>
      <c r="H76" s="10"/>
      <c r="I76" s="10"/>
      <c r="J76" s="10"/>
      <c r="K76" s="10"/>
      <c r="L76" s="10"/>
      <c r="M76" s="10"/>
      <c r="N76" s="10"/>
      <c r="O76" s="10"/>
      <c r="P76" s="14" t="e">
        <f t="shared" si="4"/>
        <v>#NUM!</v>
      </c>
      <c r="Q76" s="37" t="e">
        <f t="shared" si="5"/>
        <v>#NUM!</v>
      </c>
      <c r="R76" s="38" t="e">
        <f t="shared" si="7"/>
        <v>#NUM!</v>
      </c>
      <c r="S76" s="38" t="e">
        <f t="shared" si="6"/>
        <v>#NUM!</v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24"/>
      <c r="F77" s="24"/>
      <c r="G77" s="10"/>
      <c r="H77" s="10"/>
      <c r="I77" s="10"/>
      <c r="J77" s="10"/>
      <c r="K77" s="10"/>
      <c r="L77" s="10"/>
      <c r="M77" s="10"/>
      <c r="N77" s="10"/>
      <c r="O77" s="10"/>
      <c r="P77" s="14" t="e">
        <f t="shared" si="4"/>
        <v>#NUM!</v>
      </c>
      <c r="Q77" s="37" t="e">
        <f t="shared" si="5"/>
        <v>#NUM!</v>
      </c>
      <c r="R77" s="38" t="e">
        <f t="shared" si="7"/>
        <v>#NUM!</v>
      </c>
      <c r="S77" s="38" t="e">
        <f t="shared" si="6"/>
        <v>#NUM!</v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24"/>
      <c r="F78" s="24"/>
      <c r="G78" s="10"/>
      <c r="H78" s="10"/>
      <c r="I78" s="10"/>
      <c r="J78" s="10"/>
      <c r="K78" s="10"/>
      <c r="L78" s="10"/>
      <c r="M78" s="10"/>
      <c r="N78" s="10"/>
      <c r="O78" s="10"/>
      <c r="P78" s="14" t="e">
        <f t="shared" si="4"/>
        <v>#NUM!</v>
      </c>
      <c r="Q78" s="37" t="e">
        <f t="shared" si="5"/>
        <v>#NUM!</v>
      </c>
      <c r="R78" s="38" t="e">
        <f t="shared" si="7"/>
        <v>#NUM!</v>
      </c>
      <c r="S78" s="38" t="e">
        <f t="shared" si="6"/>
        <v>#NUM!</v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24"/>
      <c r="F79" s="24"/>
      <c r="G79" s="10"/>
      <c r="H79" s="10"/>
      <c r="I79" s="10"/>
      <c r="J79" s="10"/>
      <c r="K79" s="10"/>
      <c r="L79" s="10"/>
      <c r="M79" s="10"/>
      <c r="N79" s="10"/>
      <c r="O79" s="10"/>
      <c r="P79" s="14" t="e">
        <f t="shared" si="4"/>
        <v>#NUM!</v>
      </c>
      <c r="Q79" s="37" t="e">
        <f t="shared" si="5"/>
        <v>#NUM!</v>
      </c>
      <c r="R79" s="38" t="e">
        <f t="shared" si="7"/>
        <v>#NUM!</v>
      </c>
      <c r="S79" s="38" t="e">
        <f t="shared" si="6"/>
        <v>#NUM!</v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24"/>
      <c r="F80" s="24"/>
      <c r="G80" s="10"/>
      <c r="H80" s="10"/>
      <c r="I80" s="10"/>
      <c r="J80" s="10"/>
      <c r="K80" s="10"/>
      <c r="L80" s="10"/>
      <c r="M80" s="10"/>
      <c r="N80" s="10"/>
      <c r="O80" s="10"/>
      <c r="P80" s="14" t="e">
        <f t="shared" si="4"/>
        <v>#NUM!</v>
      </c>
      <c r="Q80" s="37" t="e">
        <f t="shared" si="5"/>
        <v>#NUM!</v>
      </c>
      <c r="R80" s="38" t="e">
        <f t="shared" si="7"/>
        <v>#NUM!</v>
      </c>
      <c r="S80" s="38" t="e">
        <f t="shared" si="6"/>
        <v>#NUM!</v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24"/>
      <c r="F81" s="24"/>
      <c r="G81" s="10"/>
      <c r="H81" s="10"/>
      <c r="I81" s="10"/>
      <c r="J81" s="10"/>
      <c r="K81" s="10"/>
      <c r="L81" s="10"/>
      <c r="M81" s="10"/>
      <c r="N81" s="10"/>
      <c r="O81" s="10"/>
      <c r="P81" s="14" t="e">
        <f t="shared" si="4"/>
        <v>#NUM!</v>
      </c>
      <c r="Q81" s="37" t="e">
        <f t="shared" si="5"/>
        <v>#NUM!</v>
      </c>
      <c r="R81" s="38" t="e">
        <f t="shared" si="7"/>
        <v>#NUM!</v>
      </c>
      <c r="S81" s="38" t="e">
        <f t="shared" si="6"/>
        <v>#NUM!</v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24"/>
      <c r="F82" s="24"/>
      <c r="G82" s="10"/>
      <c r="H82" s="10"/>
      <c r="I82" s="10"/>
      <c r="J82" s="10"/>
      <c r="K82" s="10"/>
      <c r="L82" s="10"/>
      <c r="M82" s="10"/>
      <c r="N82" s="10"/>
      <c r="O82" s="10"/>
      <c r="P82" s="14" t="e">
        <f t="shared" si="4"/>
        <v>#NUM!</v>
      </c>
      <c r="Q82" s="37" t="e">
        <f t="shared" si="5"/>
        <v>#NUM!</v>
      </c>
      <c r="R82" s="38" t="e">
        <f t="shared" si="7"/>
        <v>#NUM!</v>
      </c>
      <c r="S82" s="38" t="e">
        <f t="shared" si="6"/>
        <v>#NUM!</v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24"/>
      <c r="F83" s="24"/>
      <c r="G83" s="10"/>
      <c r="H83" s="10"/>
      <c r="I83" s="10"/>
      <c r="J83" s="10"/>
      <c r="K83" s="10"/>
      <c r="L83" s="10"/>
      <c r="M83" s="10"/>
      <c r="N83" s="10"/>
      <c r="O83" s="10"/>
      <c r="P83" s="14" t="e">
        <f t="shared" si="4"/>
        <v>#NUM!</v>
      </c>
      <c r="Q83" s="37" t="e">
        <f t="shared" si="5"/>
        <v>#NUM!</v>
      </c>
      <c r="R83" s="38" t="e">
        <f t="shared" si="7"/>
        <v>#NUM!</v>
      </c>
      <c r="S83" s="38" t="e">
        <f t="shared" si="6"/>
        <v>#NUM!</v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24"/>
      <c r="F84" s="24"/>
      <c r="G84" s="10"/>
      <c r="H84" s="10"/>
      <c r="I84" s="10"/>
      <c r="J84" s="10"/>
      <c r="K84" s="10"/>
      <c r="L84" s="10"/>
      <c r="M84" s="10"/>
      <c r="N84" s="10"/>
      <c r="O84" s="10"/>
      <c r="P84" s="14" t="e">
        <f t="shared" si="4"/>
        <v>#NUM!</v>
      </c>
      <c r="Q84" s="37" t="e">
        <f t="shared" si="5"/>
        <v>#NUM!</v>
      </c>
      <c r="R84" s="38" t="e">
        <f t="shared" si="7"/>
        <v>#NUM!</v>
      </c>
      <c r="S84" s="38" t="e">
        <f t="shared" si="6"/>
        <v>#NUM!</v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24"/>
      <c r="F85" s="24"/>
      <c r="G85" s="10"/>
      <c r="H85" s="10"/>
      <c r="I85" s="10"/>
      <c r="J85" s="10"/>
      <c r="K85" s="10"/>
      <c r="L85" s="10"/>
      <c r="M85" s="10"/>
      <c r="N85" s="10"/>
      <c r="O85" s="10"/>
      <c r="P85" s="14" t="e">
        <f t="shared" si="4"/>
        <v>#NUM!</v>
      </c>
      <c r="Q85" s="37" t="e">
        <f t="shared" si="5"/>
        <v>#NUM!</v>
      </c>
      <c r="R85" s="38" t="e">
        <f t="shared" si="7"/>
        <v>#NUM!</v>
      </c>
      <c r="S85" s="38" t="e">
        <f t="shared" si="6"/>
        <v>#NUM!</v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24"/>
      <c r="F86" s="24"/>
      <c r="G86" s="10"/>
      <c r="H86" s="10"/>
      <c r="I86" s="10"/>
      <c r="J86" s="10"/>
      <c r="K86" s="10"/>
      <c r="L86" s="10"/>
      <c r="M86" s="10"/>
      <c r="N86" s="10"/>
      <c r="O86" s="10"/>
      <c r="P86" s="14" t="e">
        <f t="shared" si="4"/>
        <v>#NUM!</v>
      </c>
      <c r="Q86" s="37" t="e">
        <f t="shared" si="5"/>
        <v>#NUM!</v>
      </c>
      <c r="R86" s="38" t="e">
        <f t="shared" si="7"/>
        <v>#NUM!</v>
      </c>
      <c r="S86" s="38" t="e">
        <f t="shared" si="6"/>
        <v>#NUM!</v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24"/>
      <c r="F87" s="24"/>
      <c r="G87" s="10"/>
      <c r="H87" s="10"/>
      <c r="I87" s="10"/>
      <c r="J87" s="10"/>
      <c r="K87" s="10"/>
      <c r="L87" s="10"/>
      <c r="M87" s="10"/>
      <c r="N87" s="10"/>
      <c r="O87" s="10"/>
      <c r="P87" s="14" t="e">
        <f t="shared" si="4"/>
        <v>#NUM!</v>
      </c>
      <c r="Q87" s="37" t="e">
        <f t="shared" si="5"/>
        <v>#NUM!</v>
      </c>
      <c r="R87" s="38" t="e">
        <f t="shared" si="7"/>
        <v>#NUM!</v>
      </c>
      <c r="S87" s="38" t="e">
        <f t="shared" si="6"/>
        <v>#NUM!</v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24"/>
      <c r="F88" s="24"/>
      <c r="G88" s="10"/>
      <c r="H88" s="10"/>
      <c r="I88" s="10"/>
      <c r="J88" s="10"/>
      <c r="K88" s="10"/>
      <c r="L88" s="10"/>
      <c r="M88" s="10"/>
      <c r="N88" s="10"/>
      <c r="O88" s="10"/>
      <c r="P88" s="14" t="e">
        <f t="shared" si="4"/>
        <v>#NUM!</v>
      </c>
      <c r="Q88" s="37" t="e">
        <f t="shared" si="5"/>
        <v>#NUM!</v>
      </c>
      <c r="R88" s="38" t="e">
        <f t="shared" si="7"/>
        <v>#NUM!</v>
      </c>
      <c r="S88" s="38" t="e">
        <f t="shared" si="6"/>
        <v>#NUM!</v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24"/>
      <c r="F89" s="24"/>
      <c r="G89" s="10"/>
      <c r="H89" s="10"/>
      <c r="I89" s="10"/>
      <c r="J89" s="10"/>
      <c r="K89" s="10"/>
      <c r="L89" s="10"/>
      <c r="M89" s="10"/>
      <c r="N89" s="10"/>
      <c r="O89" s="10"/>
      <c r="P89" s="14" t="e">
        <f t="shared" si="4"/>
        <v>#NUM!</v>
      </c>
      <c r="Q89" s="37" t="e">
        <f t="shared" si="5"/>
        <v>#NUM!</v>
      </c>
      <c r="R89" s="38" t="e">
        <f t="shared" si="7"/>
        <v>#NUM!</v>
      </c>
      <c r="S89" s="38" t="e">
        <f t="shared" si="6"/>
        <v>#NUM!</v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24"/>
      <c r="F90" s="24"/>
      <c r="G90" s="10"/>
      <c r="H90" s="10"/>
      <c r="I90" s="10"/>
      <c r="J90" s="10"/>
      <c r="K90" s="10"/>
      <c r="L90" s="10"/>
      <c r="M90" s="10"/>
      <c r="N90" s="10"/>
      <c r="O90" s="10"/>
      <c r="P90" s="14" t="e">
        <f t="shared" si="4"/>
        <v>#NUM!</v>
      </c>
      <c r="Q90" s="37" t="e">
        <f t="shared" si="5"/>
        <v>#NUM!</v>
      </c>
      <c r="R90" s="38" t="e">
        <f t="shared" si="7"/>
        <v>#NUM!</v>
      </c>
      <c r="S90" s="38" t="e">
        <f t="shared" si="6"/>
        <v>#NUM!</v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24"/>
      <c r="F91" s="24"/>
      <c r="G91" s="10"/>
      <c r="H91" s="10"/>
      <c r="I91" s="10"/>
      <c r="J91" s="10"/>
      <c r="K91" s="10"/>
      <c r="L91" s="10"/>
      <c r="M91" s="10"/>
      <c r="N91" s="10"/>
      <c r="O91" s="10"/>
      <c r="P91" s="14" t="e">
        <f t="shared" si="4"/>
        <v>#NUM!</v>
      </c>
      <c r="Q91" s="37" t="e">
        <f t="shared" si="5"/>
        <v>#NUM!</v>
      </c>
      <c r="R91" s="38" t="e">
        <f t="shared" si="7"/>
        <v>#NUM!</v>
      </c>
      <c r="S91" s="38" t="e">
        <f t="shared" si="6"/>
        <v>#NUM!</v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24"/>
      <c r="F92" s="24"/>
      <c r="G92" s="10"/>
      <c r="H92" s="10"/>
      <c r="I92" s="10"/>
      <c r="J92" s="10"/>
      <c r="K92" s="10"/>
      <c r="L92" s="10"/>
      <c r="M92" s="10"/>
      <c r="N92" s="10"/>
      <c r="O92" s="10"/>
      <c r="P92" s="14" t="e">
        <f t="shared" si="4"/>
        <v>#NUM!</v>
      </c>
      <c r="Q92" s="37" t="e">
        <f t="shared" si="5"/>
        <v>#NUM!</v>
      </c>
      <c r="R92" s="38" t="e">
        <f t="shared" si="7"/>
        <v>#NUM!</v>
      </c>
      <c r="S92" s="38" t="e">
        <f t="shared" si="6"/>
        <v>#NUM!</v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24"/>
      <c r="F93" s="24"/>
      <c r="G93" s="10"/>
      <c r="H93" s="10"/>
      <c r="I93" s="10"/>
      <c r="J93" s="10"/>
      <c r="K93" s="10"/>
      <c r="L93" s="10"/>
      <c r="M93" s="10"/>
      <c r="N93" s="10"/>
      <c r="O93" s="10"/>
      <c r="P93" s="14" t="e">
        <f t="shared" si="4"/>
        <v>#NUM!</v>
      </c>
      <c r="Q93" s="37" t="e">
        <f t="shared" si="5"/>
        <v>#NUM!</v>
      </c>
      <c r="R93" s="38" t="e">
        <f t="shared" si="7"/>
        <v>#NUM!</v>
      </c>
      <c r="S93" s="38" t="e">
        <f t="shared" si="6"/>
        <v>#NUM!</v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24"/>
      <c r="F94" s="24"/>
      <c r="G94" s="10"/>
      <c r="H94" s="10"/>
      <c r="I94" s="10"/>
      <c r="J94" s="10"/>
      <c r="K94" s="10"/>
      <c r="L94" s="10"/>
      <c r="M94" s="10"/>
      <c r="N94" s="10"/>
      <c r="O94" s="10"/>
      <c r="P94" s="14" t="e">
        <f t="shared" si="4"/>
        <v>#NUM!</v>
      </c>
      <c r="Q94" s="37" t="e">
        <f t="shared" si="5"/>
        <v>#NUM!</v>
      </c>
      <c r="R94" s="38" t="e">
        <f t="shared" si="7"/>
        <v>#NUM!</v>
      </c>
      <c r="S94" s="38" t="e">
        <f t="shared" si="6"/>
        <v>#NUM!</v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24"/>
      <c r="F95" s="24"/>
      <c r="G95" s="10"/>
      <c r="H95" s="10"/>
      <c r="I95" s="10"/>
      <c r="J95" s="10"/>
      <c r="K95" s="10"/>
      <c r="L95" s="10"/>
      <c r="M95" s="10"/>
      <c r="N95" s="10"/>
      <c r="O95" s="10"/>
      <c r="P95" s="14" t="e">
        <f t="shared" si="4"/>
        <v>#NUM!</v>
      </c>
      <c r="Q95" s="37" t="e">
        <f t="shared" si="5"/>
        <v>#NUM!</v>
      </c>
      <c r="R95" s="38" t="e">
        <f t="shared" si="7"/>
        <v>#NUM!</v>
      </c>
      <c r="S95" s="38" t="e">
        <f t="shared" si="6"/>
        <v>#NUM!</v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24"/>
      <c r="F96" s="24"/>
      <c r="G96" s="10"/>
      <c r="H96" s="10"/>
      <c r="I96" s="10"/>
      <c r="J96" s="10"/>
      <c r="K96" s="10"/>
      <c r="L96" s="10"/>
      <c r="M96" s="10"/>
      <c r="N96" s="10"/>
      <c r="O96" s="10"/>
      <c r="P96" s="14" t="e">
        <f t="shared" si="4"/>
        <v>#NUM!</v>
      </c>
      <c r="Q96" s="37" t="e">
        <f t="shared" si="5"/>
        <v>#NUM!</v>
      </c>
      <c r="R96" s="38" t="e">
        <f t="shared" si="7"/>
        <v>#NUM!</v>
      </c>
      <c r="S96" s="38" t="e">
        <f t="shared" si="6"/>
        <v>#NUM!</v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24"/>
      <c r="F97" s="24"/>
      <c r="G97" s="10"/>
      <c r="H97" s="10"/>
      <c r="I97" s="10"/>
      <c r="J97" s="10"/>
      <c r="K97" s="10"/>
      <c r="L97" s="10"/>
      <c r="M97" s="10"/>
      <c r="N97" s="10"/>
      <c r="O97" s="10"/>
      <c r="P97" s="14" t="e">
        <f t="shared" si="4"/>
        <v>#NUM!</v>
      </c>
      <c r="Q97" s="37" t="e">
        <f t="shared" si="5"/>
        <v>#NUM!</v>
      </c>
      <c r="R97" s="38" t="e">
        <f t="shared" si="7"/>
        <v>#NUM!</v>
      </c>
      <c r="S97" s="38" t="e">
        <f t="shared" si="6"/>
        <v>#NUM!</v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24"/>
      <c r="F98" s="24"/>
      <c r="G98" s="10"/>
      <c r="H98" s="10"/>
      <c r="I98" s="10"/>
      <c r="J98" s="10"/>
      <c r="K98" s="10"/>
      <c r="L98" s="10"/>
      <c r="M98" s="10"/>
      <c r="N98" s="10"/>
      <c r="O98" s="10"/>
      <c r="P98" s="14" t="e">
        <f t="shared" si="4"/>
        <v>#NUM!</v>
      </c>
      <c r="Q98" s="37" t="e">
        <f t="shared" si="5"/>
        <v>#NUM!</v>
      </c>
      <c r="R98" s="38" t="e">
        <f t="shared" si="7"/>
        <v>#NUM!</v>
      </c>
      <c r="S98" s="38" t="e">
        <f t="shared" si="6"/>
        <v>#NUM!</v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24"/>
      <c r="F99" s="24"/>
      <c r="G99" s="10"/>
      <c r="H99" s="10"/>
      <c r="I99" s="10"/>
      <c r="J99" s="10"/>
      <c r="K99" s="10"/>
      <c r="L99" s="10"/>
      <c r="M99" s="10"/>
      <c r="N99" s="10"/>
      <c r="O99" s="10"/>
      <c r="P99" s="14" t="e">
        <f t="shared" si="4"/>
        <v>#NUM!</v>
      </c>
      <c r="Q99" s="37" t="e">
        <f t="shared" si="5"/>
        <v>#NUM!</v>
      </c>
      <c r="R99" s="38" t="e">
        <f t="shared" si="7"/>
        <v>#NUM!</v>
      </c>
      <c r="S99" s="38" t="e">
        <f t="shared" si="6"/>
        <v>#NUM!</v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24"/>
      <c r="F100" s="24"/>
      <c r="G100" s="10"/>
      <c r="H100" s="10"/>
      <c r="I100" s="10"/>
      <c r="J100" s="10"/>
      <c r="K100" s="10"/>
      <c r="L100" s="10"/>
      <c r="M100" s="10"/>
      <c r="N100" s="10"/>
      <c r="O100" s="10"/>
      <c r="P100" s="14" t="e">
        <f t="shared" si="4"/>
        <v>#NUM!</v>
      </c>
      <c r="Q100" s="37" t="e">
        <f t="shared" si="5"/>
        <v>#NUM!</v>
      </c>
      <c r="R100" s="38" t="e">
        <f t="shared" si="7"/>
        <v>#NUM!</v>
      </c>
      <c r="S100" s="38" t="e">
        <f t="shared" si="6"/>
        <v>#NUM!</v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24"/>
      <c r="F101" s="24"/>
      <c r="G101" s="10"/>
      <c r="H101" s="10"/>
      <c r="I101" s="10"/>
      <c r="J101" s="10"/>
      <c r="K101" s="10"/>
      <c r="L101" s="10"/>
      <c r="M101" s="10"/>
      <c r="N101" s="10"/>
      <c r="O101" s="10"/>
      <c r="P101" s="14" t="e">
        <f t="shared" si="4"/>
        <v>#NUM!</v>
      </c>
      <c r="Q101" s="37" t="e">
        <f t="shared" si="5"/>
        <v>#NUM!</v>
      </c>
      <c r="R101" s="38" t="e">
        <f t="shared" si="7"/>
        <v>#NUM!</v>
      </c>
      <c r="S101" s="38" t="e">
        <f t="shared" si="6"/>
        <v>#NUM!</v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24"/>
      <c r="F102" s="24"/>
      <c r="G102" s="10"/>
      <c r="H102" s="10"/>
      <c r="I102" s="10"/>
      <c r="J102" s="10"/>
      <c r="K102" s="10"/>
      <c r="L102" s="10"/>
      <c r="M102" s="10"/>
      <c r="N102" s="10"/>
      <c r="O102" s="10"/>
      <c r="P102" s="14" t="e">
        <f t="shared" si="4"/>
        <v>#NUM!</v>
      </c>
      <c r="Q102" s="37" t="e">
        <f t="shared" si="5"/>
        <v>#NUM!</v>
      </c>
      <c r="R102" s="38" t="e">
        <f t="shared" si="7"/>
        <v>#NUM!</v>
      </c>
      <c r="S102" s="38" t="e">
        <f t="shared" si="6"/>
        <v>#NUM!</v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24"/>
      <c r="F103" s="24"/>
      <c r="G103" s="10"/>
      <c r="H103" s="10"/>
      <c r="I103" s="10"/>
      <c r="J103" s="10"/>
      <c r="K103" s="10"/>
      <c r="L103" s="10"/>
      <c r="M103" s="10"/>
      <c r="N103" s="10"/>
      <c r="O103" s="10"/>
      <c r="P103" s="14" t="e">
        <f t="shared" si="4"/>
        <v>#NUM!</v>
      </c>
      <c r="Q103" s="37" t="e">
        <f t="shared" si="5"/>
        <v>#NUM!</v>
      </c>
      <c r="R103" s="38" t="e">
        <f t="shared" si="7"/>
        <v>#NUM!</v>
      </c>
      <c r="S103" s="38" t="e">
        <f t="shared" si="6"/>
        <v>#NUM!</v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24"/>
      <c r="F104" s="24"/>
      <c r="G104" s="10"/>
      <c r="H104" s="10"/>
      <c r="I104" s="10"/>
      <c r="J104" s="10"/>
      <c r="K104" s="10"/>
      <c r="L104" s="10"/>
      <c r="M104" s="10"/>
      <c r="N104" s="10"/>
      <c r="O104" s="10"/>
      <c r="P104" s="14" t="e">
        <f t="shared" si="4"/>
        <v>#NUM!</v>
      </c>
      <c r="Q104" s="37" t="e">
        <f t="shared" si="5"/>
        <v>#NUM!</v>
      </c>
      <c r="R104" s="38" t="e">
        <f t="shared" si="7"/>
        <v>#NUM!</v>
      </c>
      <c r="S104" s="38" t="e">
        <f t="shared" si="6"/>
        <v>#NUM!</v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24"/>
      <c r="F105" s="24"/>
      <c r="G105" s="10"/>
      <c r="H105" s="10"/>
      <c r="I105" s="10"/>
      <c r="J105" s="10"/>
      <c r="K105" s="10"/>
      <c r="L105" s="10"/>
      <c r="M105" s="10"/>
      <c r="N105" s="10"/>
      <c r="O105" s="10"/>
      <c r="P105" s="14" t="e">
        <f t="shared" si="4"/>
        <v>#NUM!</v>
      </c>
      <c r="Q105" s="37" t="e">
        <f t="shared" si="5"/>
        <v>#NUM!</v>
      </c>
      <c r="R105" s="38" t="e">
        <f t="shared" si="7"/>
        <v>#NUM!</v>
      </c>
      <c r="S105" s="38" t="e">
        <f t="shared" si="6"/>
        <v>#NUM!</v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24"/>
      <c r="F106" s="24"/>
      <c r="G106" s="10"/>
      <c r="H106" s="10"/>
      <c r="I106" s="10"/>
      <c r="J106" s="10"/>
      <c r="K106" s="10"/>
      <c r="L106" s="10"/>
      <c r="M106" s="10"/>
      <c r="N106" s="10"/>
      <c r="O106" s="10"/>
      <c r="P106" s="14" t="e">
        <f>P107-$P$6</f>
        <v>#NUM!</v>
      </c>
      <c r="Q106" s="37" t="e">
        <f t="shared" si="5"/>
        <v>#NUM!</v>
      </c>
      <c r="R106" s="38" t="e">
        <f t="shared" si="7"/>
        <v>#NUM!</v>
      </c>
      <c r="S106" s="38" t="e">
        <f t="shared" si="6"/>
        <v>#NUM!</v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24"/>
      <c r="F107" s="24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v>0</v>
      </c>
      <c r="Q107" s="37" t="e">
        <f t="shared" si="5"/>
        <v>#NUM!</v>
      </c>
      <c r="R107" s="38" t="e">
        <f t="shared" si="7"/>
        <v>#NUM!</v>
      </c>
      <c r="S107" s="38" t="e">
        <f t="shared" si="6"/>
        <v>#NUM!</v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24"/>
      <c r="F108" s="24"/>
      <c r="G108" s="10"/>
      <c r="H108" s="10"/>
      <c r="I108" s="10"/>
      <c r="J108" s="10"/>
      <c r="K108" s="10"/>
      <c r="L108" s="10"/>
      <c r="M108" s="10"/>
      <c r="N108" s="10"/>
      <c r="O108" s="10"/>
      <c r="P108" s="14" t="e">
        <f>P107+$P$6</f>
        <v>#NUM!</v>
      </c>
      <c r="Q108" s="37" t="e">
        <f t="shared" si="5"/>
        <v>#NUM!</v>
      </c>
      <c r="R108" s="38" t="e">
        <f t="shared" si="7"/>
        <v>#NUM!</v>
      </c>
      <c r="S108" s="38" t="e">
        <f t="shared" si="6"/>
        <v>#NUM!</v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24"/>
      <c r="F109" s="24"/>
      <c r="G109" s="10"/>
      <c r="H109" s="10"/>
      <c r="I109" s="10"/>
      <c r="J109" s="10"/>
      <c r="K109" s="10"/>
      <c r="L109" s="10"/>
      <c r="M109" s="10"/>
      <c r="N109" s="10"/>
      <c r="O109" s="10"/>
      <c r="P109" s="14" t="e">
        <f t="shared" ref="P109:P172" si="8">P108+$P$6</f>
        <v>#NUM!</v>
      </c>
      <c r="Q109" s="37" t="e">
        <f t="shared" si="5"/>
        <v>#NUM!</v>
      </c>
      <c r="R109" s="38" t="e">
        <f t="shared" si="7"/>
        <v>#NUM!</v>
      </c>
      <c r="S109" s="38" t="e">
        <f t="shared" si="6"/>
        <v>#NUM!</v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24"/>
      <c r="F110" s="24"/>
      <c r="G110" s="10"/>
      <c r="H110" s="10"/>
      <c r="I110" s="10"/>
      <c r="J110" s="10"/>
      <c r="K110" s="10"/>
      <c r="L110" s="10"/>
      <c r="M110" s="10"/>
      <c r="N110" s="10"/>
      <c r="O110" s="10"/>
      <c r="P110" s="14" t="e">
        <f t="shared" si="8"/>
        <v>#NUM!</v>
      </c>
      <c r="Q110" s="37" t="e">
        <f t="shared" si="5"/>
        <v>#NUM!</v>
      </c>
      <c r="R110" s="38" t="e">
        <f t="shared" si="7"/>
        <v>#NUM!</v>
      </c>
      <c r="S110" s="38" t="e">
        <f t="shared" si="6"/>
        <v>#NUM!</v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24"/>
      <c r="F111" s="24"/>
      <c r="G111" s="10"/>
      <c r="H111" s="10"/>
      <c r="I111" s="10"/>
      <c r="J111" s="10"/>
      <c r="K111" s="10"/>
      <c r="L111" s="10"/>
      <c r="M111" s="10"/>
      <c r="N111" s="10"/>
      <c r="O111" s="10"/>
      <c r="P111" s="14" t="e">
        <f t="shared" si="8"/>
        <v>#NUM!</v>
      </c>
      <c r="Q111" s="37" t="e">
        <f t="shared" si="5"/>
        <v>#NUM!</v>
      </c>
      <c r="R111" s="38" t="e">
        <f t="shared" si="7"/>
        <v>#NUM!</v>
      </c>
      <c r="S111" s="38" t="e">
        <f t="shared" si="6"/>
        <v>#NUM!</v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24"/>
      <c r="F112" s="24"/>
      <c r="G112" s="10"/>
      <c r="H112" s="10"/>
      <c r="I112" s="10"/>
      <c r="J112" s="10"/>
      <c r="K112" s="10"/>
      <c r="L112" s="10"/>
      <c r="M112" s="10"/>
      <c r="N112" s="10"/>
      <c r="O112" s="10"/>
      <c r="P112" s="14" t="e">
        <f t="shared" si="8"/>
        <v>#NUM!</v>
      </c>
      <c r="Q112" s="37" t="e">
        <f t="shared" si="5"/>
        <v>#NUM!</v>
      </c>
      <c r="R112" s="38" t="e">
        <f t="shared" si="7"/>
        <v>#NUM!</v>
      </c>
      <c r="S112" s="38" t="e">
        <f t="shared" si="6"/>
        <v>#NUM!</v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24"/>
      <c r="F113" s="24"/>
      <c r="G113" s="10"/>
      <c r="H113" s="10"/>
      <c r="I113" s="10"/>
      <c r="J113" s="10"/>
      <c r="K113" s="10"/>
      <c r="L113" s="10"/>
      <c r="M113" s="10"/>
      <c r="N113" s="10"/>
      <c r="O113" s="10"/>
      <c r="P113" s="14" t="e">
        <f t="shared" si="8"/>
        <v>#NUM!</v>
      </c>
      <c r="Q113" s="37" t="e">
        <f t="shared" si="5"/>
        <v>#NUM!</v>
      </c>
      <c r="R113" s="38" t="e">
        <f t="shared" si="7"/>
        <v>#NUM!</v>
      </c>
      <c r="S113" s="38" t="e">
        <f t="shared" si="6"/>
        <v>#NUM!</v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24"/>
      <c r="F114" s="24"/>
      <c r="G114" s="10"/>
      <c r="H114" s="10"/>
      <c r="I114" s="10"/>
      <c r="J114" s="10"/>
      <c r="K114" s="10"/>
      <c r="L114" s="10"/>
      <c r="M114" s="10"/>
      <c r="N114" s="10"/>
      <c r="O114" s="10"/>
      <c r="P114" s="14" t="e">
        <f t="shared" si="8"/>
        <v>#NUM!</v>
      </c>
      <c r="Q114" s="37" t="e">
        <f t="shared" si="5"/>
        <v>#NUM!</v>
      </c>
      <c r="R114" s="38" t="e">
        <f t="shared" si="7"/>
        <v>#NUM!</v>
      </c>
      <c r="S114" s="38" t="e">
        <f t="shared" si="6"/>
        <v>#NUM!</v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24"/>
      <c r="F115" s="24"/>
      <c r="G115" s="10"/>
      <c r="H115" s="10"/>
      <c r="I115" s="10"/>
      <c r="J115" s="10"/>
      <c r="K115" s="10"/>
      <c r="L115" s="10"/>
      <c r="M115" s="10"/>
      <c r="N115" s="10"/>
      <c r="O115" s="10"/>
      <c r="P115" s="14" t="e">
        <f t="shared" si="8"/>
        <v>#NUM!</v>
      </c>
      <c r="Q115" s="37" t="e">
        <f t="shared" si="5"/>
        <v>#NUM!</v>
      </c>
      <c r="R115" s="38" t="e">
        <f t="shared" si="7"/>
        <v>#NUM!</v>
      </c>
      <c r="S115" s="38" t="e">
        <f t="shared" si="6"/>
        <v>#NUM!</v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24"/>
      <c r="F116" s="24"/>
      <c r="G116" s="10"/>
      <c r="H116" s="10"/>
      <c r="I116" s="10"/>
      <c r="J116" s="10"/>
      <c r="K116" s="10"/>
      <c r="L116" s="10"/>
      <c r="M116" s="10"/>
      <c r="N116" s="10"/>
      <c r="O116" s="10"/>
      <c r="P116" s="14" t="e">
        <f t="shared" si="8"/>
        <v>#NUM!</v>
      </c>
      <c r="Q116" s="37" t="e">
        <f t="shared" si="5"/>
        <v>#NUM!</v>
      </c>
      <c r="R116" s="38" t="e">
        <f t="shared" si="7"/>
        <v>#NUM!</v>
      </c>
      <c r="S116" s="38" t="e">
        <f t="shared" si="6"/>
        <v>#NUM!</v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24"/>
      <c r="F117" s="24"/>
      <c r="G117" s="10"/>
      <c r="H117" s="10"/>
      <c r="I117" s="10"/>
      <c r="J117" s="10"/>
      <c r="K117" s="10"/>
      <c r="L117" s="10"/>
      <c r="M117" s="10"/>
      <c r="N117" s="10"/>
      <c r="O117" s="10"/>
      <c r="P117" s="14" t="e">
        <f t="shared" si="8"/>
        <v>#NUM!</v>
      </c>
      <c r="Q117" s="37" t="e">
        <f t="shared" si="5"/>
        <v>#NUM!</v>
      </c>
      <c r="R117" s="38" t="e">
        <f t="shared" si="7"/>
        <v>#NUM!</v>
      </c>
      <c r="S117" s="38" t="e">
        <f t="shared" si="6"/>
        <v>#NUM!</v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24"/>
      <c r="F118" s="24"/>
      <c r="G118" s="10"/>
      <c r="H118" s="10"/>
      <c r="I118" s="10"/>
      <c r="J118" s="10"/>
      <c r="K118" s="10"/>
      <c r="L118" s="10"/>
      <c r="M118" s="10"/>
      <c r="N118" s="10"/>
      <c r="O118" s="10"/>
      <c r="P118" s="14" t="e">
        <f t="shared" si="8"/>
        <v>#NUM!</v>
      </c>
      <c r="Q118" s="37" t="e">
        <f t="shared" si="5"/>
        <v>#NUM!</v>
      </c>
      <c r="R118" s="38" t="e">
        <f t="shared" si="7"/>
        <v>#NUM!</v>
      </c>
      <c r="S118" s="38" t="e">
        <f t="shared" si="6"/>
        <v>#NUM!</v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24"/>
      <c r="F119" s="24"/>
      <c r="G119" s="10"/>
      <c r="H119" s="10"/>
      <c r="I119" s="10"/>
      <c r="J119" s="10"/>
      <c r="K119" s="10"/>
      <c r="L119" s="10"/>
      <c r="M119" s="10"/>
      <c r="N119" s="10"/>
      <c r="O119" s="10"/>
      <c r="P119" s="14" t="e">
        <f t="shared" si="8"/>
        <v>#NUM!</v>
      </c>
      <c r="Q119" s="37" t="e">
        <f t="shared" si="5"/>
        <v>#NUM!</v>
      </c>
      <c r="R119" s="38" t="e">
        <f t="shared" si="7"/>
        <v>#NUM!</v>
      </c>
      <c r="S119" s="38" t="e">
        <f t="shared" si="6"/>
        <v>#NUM!</v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24"/>
      <c r="F120" s="24"/>
      <c r="G120" s="10"/>
      <c r="H120" s="10"/>
      <c r="I120" s="10"/>
      <c r="J120" s="10"/>
      <c r="K120" s="10"/>
      <c r="L120" s="10"/>
      <c r="M120" s="10"/>
      <c r="N120" s="10"/>
      <c r="O120" s="10"/>
      <c r="P120" s="14" t="e">
        <f t="shared" si="8"/>
        <v>#NUM!</v>
      </c>
      <c r="Q120" s="37" t="e">
        <f t="shared" si="5"/>
        <v>#NUM!</v>
      </c>
      <c r="R120" s="38" t="e">
        <f t="shared" si="7"/>
        <v>#NUM!</v>
      </c>
      <c r="S120" s="38" t="e">
        <f t="shared" si="6"/>
        <v>#NUM!</v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24"/>
      <c r="F121" s="24"/>
      <c r="G121" s="10"/>
      <c r="H121" s="10"/>
      <c r="I121" s="10"/>
      <c r="J121" s="10"/>
      <c r="K121" s="10"/>
      <c r="L121" s="10"/>
      <c r="M121" s="10"/>
      <c r="N121" s="10"/>
      <c r="O121" s="10"/>
      <c r="P121" s="14" t="e">
        <f t="shared" si="8"/>
        <v>#NUM!</v>
      </c>
      <c r="Q121" s="37" t="e">
        <f t="shared" si="5"/>
        <v>#NUM!</v>
      </c>
      <c r="R121" s="38" t="e">
        <f t="shared" si="7"/>
        <v>#NUM!</v>
      </c>
      <c r="S121" s="38" t="e">
        <f t="shared" si="6"/>
        <v>#NUM!</v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24"/>
      <c r="F122" s="24"/>
      <c r="G122" s="10"/>
      <c r="H122" s="10"/>
      <c r="I122" s="10"/>
      <c r="J122" s="10"/>
      <c r="K122" s="10"/>
      <c r="L122" s="10"/>
      <c r="M122" s="10"/>
      <c r="N122" s="10"/>
      <c r="O122" s="10"/>
      <c r="P122" s="14" t="e">
        <f t="shared" si="8"/>
        <v>#NUM!</v>
      </c>
      <c r="Q122" s="37" t="e">
        <f t="shared" si="5"/>
        <v>#NUM!</v>
      </c>
      <c r="R122" s="38" t="e">
        <f t="shared" si="7"/>
        <v>#NUM!</v>
      </c>
      <c r="S122" s="38" t="e">
        <f t="shared" si="6"/>
        <v>#NUM!</v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24"/>
      <c r="F123" s="24"/>
      <c r="G123" s="10"/>
      <c r="H123" s="10"/>
      <c r="I123" s="10"/>
      <c r="J123" s="10"/>
      <c r="K123" s="10"/>
      <c r="L123" s="10"/>
      <c r="M123" s="10"/>
      <c r="N123" s="10"/>
      <c r="O123" s="10"/>
      <c r="P123" s="14" t="e">
        <f t="shared" si="8"/>
        <v>#NUM!</v>
      </c>
      <c r="Q123" s="37" t="e">
        <f t="shared" si="5"/>
        <v>#NUM!</v>
      </c>
      <c r="R123" s="38" t="e">
        <f t="shared" si="7"/>
        <v>#NUM!</v>
      </c>
      <c r="S123" s="38" t="e">
        <f t="shared" si="6"/>
        <v>#NUM!</v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24"/>
      <c r="F124" s="24"/>
      <c r="G124" s="10"/>
      <c r="H124" s="10"/>
      <c r="I124" s="10"/>
      <c r="J124" s="10"/>
      <c r="K124" s="10"/>
      <c r="L124" s="10"/>
      <c r="M124" s="10"/>
      <c r="N124" s="10"/>
      <c r="O124" s="10"/>
      <c r="P124" s="14" t="e">
        <f t="shared" si="8"/>
        <v>#NUM!</v>
      </c>
      <c r="Q124" s="37" t="e">
        <f t="shared" si="5"/>
        <v>#NUM!</v>
      </c>
      <c r="R124" s="38" t="e">
        <f t="shared" si="7"/>
        <v>#NUM!</v>
      </c>
      <c r="S124" s="38" t="e">
        <f t="shared" si="6"/>
        <v>#NUM!</v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24"/>
      <c r="F125" s="24"/>
      <c r="G125" s="10"/>
      <c r="H125" s="10"/>
      <c r="I125" s="10"/>
      <c r="J125" s="10"/>
      <c r="K125" s="10"/>
      <c r="L125" s="10"/>
      <c r="M125" s="10"/>
      <c r="N125" s="10"/>
      <c r="O125" s="10"/>
      <c r="P125" s="14" t="e">
        <f t="shared" si="8"/>
        <v>#NUM!</v>
      </c>
      <c r="Q125" s="37" t="e">
        <f t="shared" si="5"/>
        <v>#NUM!</v>
      </c>
      <c r="R125" s="38" t="e">
        <f t="shared" si="7"/>
        <v>#NUM!</v>
      </c>
      <c r="S125" s="38" t="e">
        <f t="shared" si="6"/>
        <v>#NUM!</v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24"/>
      <c r="F126" s="24"/>
      <c r="G126" s="10"/>
      <c r="H126" s="10"/>
      <c r="I126" s="10"/>
      <c r="J126" s="10"/>
      <c r="K126" s="10"/>
      <c r="L126" s="10"/>
      <c r="M126" s="10"/>
      <c r="N126" s="10"/>
      <c r="O126" s="10"/>
      <c r="P126" s="14" t="e">
        <f t="shared" si="8"/>
        <v>#NUM!</v>
      </c>
      <c r="Q126" s="37" t="e">
        <f t="shared" si="5"/>
        <v>#NUM!</v>
      </c>
      <c r="R126" s="38" t="e">
        <f t="shared" si="7"/>
        <v>#NUM!</v>
      </c>
      <c r="S126" s="38" t="e">
        <f t="shared" si="6"/>
        <v>#NUM!</v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24"/>
      <c r="F127" s="24"/>
      <c r="G127" s="10"/>
      <c r="H127" s="10"/>
      <c r="I127" s="10"/>
      <c r="J127" s="10"/>
      <c r="K127" s="10"/>
      <c r="L127" s="10"/>
      <c r="M127" s="10"/>
      <c r="N127" s="10"/>
      <c r="O127" s="10"/>
      <c r="P127" s="14" t="e">
        <f t="shared" si="8"/>
        <v>#NUM!</v>
      </c>
      <c r="Q127" s="37" t="e">
        <f t="shared" si="5"/>
        <v>#NUM!</v>
      </c>
      <c r="R127" s="38" t="e">
        <f t="shared" si="7"/>
        <v>#NUM!</v>
      </c>
      <c r="S127" s="38" t="e">
        <f t="shared" si="6"/>
        <v>#NUM!</v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24"/>
      <c r="F128" s="24"/>
      <c r="G128" s="10"/>
      <c r="H128" s="10"/>
      <c r="I128" s="10"/>
      <c r="J128" s="10"/>
      <c r="K128" s="10"/>
      <c r="L128" s="10"/>
      <c r="M128" s="10"/>
      <c r="N128" s="10"/>
      <c r="O128" s="10"/>
      <c r="P128" s="14" t="e">
        <f t="shared" si="8"/>
        <v>#NUM!</v>
      </c>
      <c r="Q128" s="37" t="e">
        <f t="shared" si="5"/>
        <v>#NUM!</v>
      </c>
      <c r="R128" s="38" t="e">
        <f t="shared" si="7"/>
        <v>#NUM!</v>
      </c>
      <c r="S128" s="38" t="e">
        <f t="shared" si="6"/>
        <v>#NUM!</v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24"/>
      <c r="F129" s="24"/>
      <c r="G129" s="10"/>
      <c r="H129" s="10"/>
      <c r="I129" s="10"/>
      <c r="J129" s="10"/>
      <c r="K129" s="10"/>
      <c r="L129" s="10"/>
      <c r="M129" s="10"/>
      <c r="N129" s="10"/>
      <c r="O129" s="10"/>
      <c r="P129" s="14" t="e">
        <f t="shared" si="8"/>
        <v>#NUM!</v>
      </c>
      <c r="Q129" s="37" t="e">
        <f t="shared" si="5"/>
        <v>#NUM!</v>
      </c>
      <c r="R129" s="38" t="e">
        <f t="shared" si="7"/>
        <v>#NUM!</v>
      </c>
      <c r="S129" s="38" t="e">
        <f t="shared" si="6"/>
        <v>#NUM!</v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24"/>
      <c r="F130" s="24"/>
      <c r="G130" s="10"/>
      <c r="H130" s="10"/>
      <c r="I130" s="10"/>
      <c r="J130" s="10"/>
      <c r="K130" s="10"/>
      <c r="L130" s="10"/>
      <c r="M130" s="10"/>
      <c r="N130" s="10"/>
      <c r="O130" s="10"/>
      <c r="P130" s="14" t="e">
        <f t="shared" si="8"/>
        <v>#NUM!</v>
      </c>
      <c r="Q130" s="37" t="e">
        <f t="shared" si="5"/>
        <v>#NUM!</v>
      </c>
      <c r="R130" s="38" t="e">
        <f t="shared" si="7"/>
        <v>#NUM!</v>
      </c>
      <c r="S130" s="38" t="e">
        <f t="shared" si="6"/>
        <v>#NUM!</v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24"/>
      <c r="F131" s="24"/>
      <c r="G131" s="10"/>
      <c r="H131" s="10"/>
      <c r="I131" s="10"/>
      <c r="J131" s="10"/>
      <c r="K131" s="10"/>
      <c r="L131" s="10"/>
      <c r="M131" s="10"/>
      <c r="N131" s="10"/>
      <c r="O131" s="10"/>
      <c r="P131" s="14" t="e">
        <f t="shared" si="8"/>
        <v>#NUM!</v>
      </c>
      <c r="Q131" s="37" t="e">
        <f t="shared" si="5"/>
        <v>#NUM!</v>
      </c>
      <c r="R131" s="38" t="e">
        <f t="shared" si="7"/>
        <v>#NUM!</v>
      </c>
      <c r="S131" s="38" t="e">
        <f t="shared" si="6"/>
        <v>#NUM!</v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24"/>
      <c r="F132" s="24"/>
      <c r="G132" s="10"/>
      <c r="H132" s="10"/>
      <c r="I132" s="10"/>
      <c r="J132" s="10"/>
      <c r="K132" s="10"/>
      <c r="L132" s="10"/>
      <c r="M132" s="10"/>
      <c r="N132" s="10"/>
      <c r="O132" s="10"/>
      <c r="P132" s="14" t="e">
        <f t="shared" si="8"/>
        <v>#NUM!</v>
      </c>
      <c r="Q132" s="37" t="e">
        <f t="shared" si="5"/>
        <v>#NUM!</v>
      </c>
      <c r="R132" s="38" t="e">
        <f t="shared" si="7"/>
        <v>#NUM!</v>
      </c>
      <c r="S132" s="38" t="e">
        <f t="shared" si="6"/>
        <v>#NUM!</v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24"/>
      <c r="F133" s="24"/>
      <c r="G133" s="10"/>
      <c r="H133" s="10"/>
      <c r="I133" s="10"/>
      <c r="J133" s="10"/>
      <c r="K133" s="10"/>
      <c r="L133" s="10"/>
      <c r="M133" s="10"/>
      <c r="N133" s="10"/>
      <c r="O133" s="10"/>
      <c r="P133" s="14" t="e">
        <f t="shared" si="8"/>
        <v>#NUM!</v>
      </c>
      <c r="Q133" s="37" t="e">
        <f t="shared" si="5"/>
        <v>#NUM!</v>
      </c>
      <c r="R133" s="38" t="e">
        <f t="shared" si="7"/>
        <v>#NUM!</v>
      </c>
      <c r="S133" s="38" t="e">
        <f t="shared" si="6"/>
        <v>#NUM!</v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24"/>
      <c r="F134" s="24"/>
      <c r="G134" s="10"/>
      <c r="H134" s="10"/>
      <c r="I134" s="10"/>
      <c r="J134" s="10"/>
      <c r="K134" s="10"/>
      <c r="L134" s="10"/>
      <c r="M134" s="10"/>
      <c r="N134" s="10"/>
      <c r="O134" s="10"/>
      <c r="P134" s="14" t="e">
        <f t="shared" si="8"/>
        <v>#NUM!</v>
      </c>
      <c r="Q134" s="37" t="e">
        <f t="shared" si="5"/>
        <v>#NUM!</v>
      </c>
      <c r="R134" s="38" t="e">
        <f t="shared" si="7"/>
        <v>#NUM!</v>
      </c>
      <c r="S134" s="38" t="e">
        <f t="shared" si="6"/>
        <v>#NUM!</v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24"/>
      <c r="F135" s="24"/>
      <c r="G135" s="10"/>
      <c r="H135" s="10"/>
      <c r="I135" s="10"/>
      <c r="J135" s="10"/>
      <c r="K135" s="10"/>
      <c r="L135" s="10"/>
      <c r="M135" s="10"/>
      <c r="N135" s="10"/>
      <c r="O135" s="10"/>
      <c r="P135" s="14" t="e">
        <f t="shared" si="8"/>
        <v>#NUM!</v>
      </c>
      <c r="Q135" s="37" t="e">
        <f t="shared" ref="Q135:Q198" si="9">((EXP(GAMMALN(($C$6+1)/2)))/(EXP(GAMMALN($C$6/2))))*(1/SQRT($C$6*PI()))*(1+(P135^2)/$C$6)^(-($C$6+1)/2)</f>
        <v>#NUM!</v>
      </c>
      <c r="R135" s="38" t="e">
        <f t="shared" si="7"/>
        <v>#NUM!</v>
      </c>
      <c r="S135" s="38" t="e">
        <f t="shared" ref="S135:S198" si="10">IF(R135,Q135,"")</f>
        <v>#NUM!</v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24"/>
      <c r="F136" s="24"/>
      <c r="G136" s="10"/>
      <c r="H136" s="10"/>
      <c r="I136" s="10"/>
      <c r="J136" s="10"/>
      <c r="K136" s="10"/>
      <c r="L136" s="10"/>
      <c r="M136" s="10"/>
      <c r="N136" s="10"/>
      <c r="O136" s="10"/>
      <c r="P136" s="14" t="e">
        <f t="shared" si="8"/>
        <v>#NUM!</v>
      </c>
      <c r="Q136" s="37" t="e">
        <f t="shared" si="9"/>
        <v>#NUM!</v>
      </c>
      <c r="R136" s="38" t="e">
        <f t="shared" ref="R136:R199" si="11">IF($R$4&gt;$R$3,IF(AND(P136&lt;$R$4,P136&gt;$R$3),TRUE,FALSE),IF(OR(P136&lt;$R$4,P136&gt;$R$3),TRUE,FALSE))</f>
        <v>#NUM!</v>
      </c>
      <c r="S136" s="38" t="e">
        <f t="shared" si="10"/>
        <v>#NUM!</v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24"/>
      <c r="F137" s="24"/>
      <c r="G137" s="10"/>
      <c r="H137" s="10"/>
      <c r="I137" s="10"/>
      <c r="J137" s="10"/>
      <c r="K137" s="10"/>
      <c r="L137" s="10"/>
      <c r="M137" s="10"/>
      <c r="N137" s="10"/>
      <c r="O137" s="10"/>
      <c r="P137" s="14" t="e">
        <f t="shared" si="8"/>
        <v>#NUM!</v>
      </c>
      <c r="Q137" s="37" t="e">
        <f t="shared" si="9"/>
        <v>#NUM!</v>
      </c>
      <c r="R137" s="38" t="e">
        <f t="shared" si="11"/>
        <v>#NUM!</v>
      </c>
      <c r="S137" s="38" t="e">
        <f t="shared" si="10"/>
        <v>#NUM!</v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24"/>
      <c r="F138" s="24"/>
      <c r="G138" s="10"/>
      <c r="H138" s="10"/>
      <c r="I138" s="10"/>
      <c r="J138" s="10"/>
      <c r="K138" s="10"/>
      <c r="L138" s="10"/>
      <c r="M138" s="10"/>
      <c r="N138" s="10"/>
      <c r="O138" s="10"/>
      <c r="P138" s="14" t="e">
        <f t="shared" si="8"/>
        <v>#NUM!</v>
      </c>
      <c r="Q138" s="37" t="e">
        <f t="shared" si="9"/>
        <v>#NUM!</v>
      </c>
      <c r="R138" s="38" t="e">
        <f t="shared" si="11"/>
        <v>#NUM!</v>
      </c>
      <c r="S138" s="38" t="e">
        <f t="shared" si="10"/>
        <v>#NUM!</v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24"/>
      <c r="F139" s="24"/>
      <c r="G139" s="10"/>
      <c r="H139" s="10"/>
      <c r="I139" s="10"/>
      <c r="J139" s="10"/>
      <c r="K139" s="10"/>
      <c r="L139" s="10"/>
      <c r="M139" s="10"/>
      <c r="N139" s="10"/>
      <c r="O139" s="10"/>
      <c r="P139" s="14" t="e">
        <f t="shared" si="8"/>
        <v>#NUM!</v>
      </c>
      <c r="Q139" s="37" t="e">
        <f t="shared" si="9"/>
        <v>#NUM!</v>
      </c>
      <c r="R139" s="38" t="e">
        <f t="shared" si="11"/>
        <v>#NUM!</v>
      </c>
      <c r="S139" s="38" t="e">
        <f t="shared" si="10"/>
        <v>#NUM!</v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24"/>
      <c r="F140" s="24"/>
      <c r="G140" s="10"/>
      <c r="H140" s="10"/>
      <c r="I140" s="10"/>
      <c r="J140" s="10"/>
      <c r="K140" s="10"/>
      <c r="L140" s="10"/>
      <c r="M140" s="10"/>
      <c r="N140" s="10"/>
      <c r="O140" s="10"/>
      <c r="P140" s="14" t="e">
        <f t="shared" si="8"/>
        <v>#NUM!</v>
      </c>
      <c r="Q140" s="37" t="e">
        <f t="shared" si="9"/>
        <v>#NUM!</v>
      </c>
      <c r="R140" s="38" t="e">
        <f t="shared" si="11"/>
        <v>#NUM!</v>
      </c>
      <c r="S140" s="38" t="e">
        <f t="shared" si="10"/>
        <v>#NUM!</v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24"/>
      <c r="F141" s="24"/>
      <c r="G141" s="10"/>
      <c r="H141" s="10"/>
      <c r="I141" s="10"/>
      <c r="J141" s="10"/>
      <c r="K141" s="10"/>
      <c r="L141" s="10"/>
      <c r="M141" s="10"/>
      <c r="N141" s="10"/>
      <c r="O141" s="10"/>
      <c r="P141" s="14" t="e">
        <f t="shared" si="8"/>
        <v>#NUM!</v>
      </c>
      <c r="Q141" s="37" t="e">
        <f t="shared" si="9"/>
        <v>#NUM!</v>
      </c>
      <c r="R141" s="38" t="e">
        <f t="shared" si="11"/>
        <v>#NUM!</v>
      </c>
      <c r="S141" s="38" t="e">
        <f t="shared" si="10"/>
        <v>#NUM!</v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24"/>
      <c r="F142" s="24"/>
      <c r="G142" s="10"/>
      <c r="H142" s="10"/>
      <c r="I142" s="10"/>
      <c r="J142" s="10"/>
      <c r="K142" s="10"/>
      <c r="L142" s="10"/>
      <c r="M142" s="10"/>
      <c r="N142" s="10"/>
      <c r="O142" s="10"/>
      <c r="P142" s="14" t="e">
        <f t="shared" si="8"/>
        <v>#NUM!</v>
      </c>
      <c r="Q142" s="37" t="e">
        <f t="shared" si="9"/>
        <v>#NUM!</v>
      </c>
      <c r="R142" s="38" t="e">
        <f t="shared" si="11"/>
        <v>#NUM!</v>
      </c>
      <c r="S142" s="38" t="e">
        <f t="shared" si="10"/>
        <v>#NUM!</v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24"/>
      <c r="F143" s="24"/>
      <c r="G143" s="10"/>
      <c r="H143" s="10"/>
      <c r="I143" s="10"/>
      <c r="J143" s="10"/>
      <c r="K143" s="10"/>
      <c r="L143" s="10"/>
      <c r="M143" s="10"/>
      <c r="N143" s="10"/>
      <c r="O143" s="10"/>
      <c r="P143" s="14" t="e">
        <f t="shared" si="8"/>
        <v>#NUM!</v>
      </c>
      <c r="Q143" s="37" t="e">
        <f t="shared" si="9"/>
        <v>#NUM!</v>
      </c>
      <c r="R143" s="38" t="e">
        <f t="shared" si="11"/>
        <v>#NUM!</v>
      </c>
      <c r="S143" s="38" t="e">
        <f t="shared" si="10"/>
        <v>#NUM!</v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24"/>
      <c r="F144" s="24"/>
      <c r="G144" s="10"/>
      <c r="H144" s="10"/>
      <c r="I144" s="10"/>
      <c r="J144" s="10"/>
      <c r="K144" s="10"/>
      <c r="L144" s="10"/>
      <c r="M144" s="10"/>
      <c r="N144" s="10"/>
      <c r="O144" s="10"/>
      <c r="P144" s="14" t="e">
        <f t="shared" si="8"/>
        <v>#NUM!</v>
      </c>
      <c r="Q144" s="37" t="e">
        <f t="shared" si="9"/>
        <v>#NUM!</v>
      </c>
      <c r="R144" s="38" t="e">
        <f t="shared" si="11"/>
        <v>#NUM!</v>
      </c>
      <c r="S144" s="38" t="e">
        <f t="shared" si="10"/>
        <v>#NUM!</v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24"/>
      <c r="F145" s="24"/>
      <c r="G145" s="10"/>
      <c r="H145" s="10"/>
      <c r="I145" s="10"/>
      <c r="J145" s="10"/>
      <c r="K145" s="10"/>
      <c r="L145" s="10"/>
      <c r="M145" s="10"/>
      <c r="N145" s="10"/>
      <c r="O145" s="10"/>
      <c r="P145" s="14" t="e">
        <f t="shared" si="8"/>
        <v>#NUM!</v>
      </c>
      <c r="Q145" s="37" t="e">
        <f t="shared" si="9"/>
        <v>#NUM!</v>
      </c>
      <c r="R145" s="38" t="e">
        <f t="shared" si="11"/>
        <v>#NUM!</v>
      </c>
      <c r="S145" s="38" t="e">
        <f t="shared" si="10"/>
        <v>#NUM!</v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24"/>
      <c r="F146" s="24"/>
      <c r="G146" s="10"/>
      <c r="H146" s="10"/>
      <c r="I146" s="10"/>
      <c r="J146" s="10"/>
      <c r="K146" s="10"/>
      <c r="L146" s="10"/>
      <c r="M146" s="10"/>
      <c r="N146" s="10"/>
      <c r="O146" s="10"/>
      <c r="P146" s="14" t="e">
        <f t="shared" si="8"/>
        <v>#NUM!</v>
      </c>
      <c r="Q146" s="37" t="e">
        <f t="shared" si="9"/>
        <v>#NUM!</v>
      </c>
      <c r="R146" s="38" t="e">
        <f t="shared" si="11"/>
        <v>#NUM!</v>
      </c>
      <c r="S146" s="38" t="e">
        <f t="shared" si="10"/>
        <v>#NUM!</v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24"/>
      <c r="F147" s="24"/>
      <c r="G147" s="10"/>
      <c r="H147" s="10"/>
      <c r="I147" s="10"/>
      <c r="J147" s="10"/>
      <c r="K147" s="10"/>
      <c r="L147" s="10"/>
      <c r="M147" s="10"/>
      <c r="N147" s="10"/>
      <c r="O147" s="10"/>
      <c r="P147" s="14" t="e">
        <f t="shared" si="8"/>
        <v>#NUM!</v>
      </c>
      <c r="Q147" s="37" t="e">
        <f t="shared" si="9"/>
        <v>#NUM!</v>
      </c>
      <c r="R147" s="38" t="e">
        <f t="shared" si="11"/>
        <v>#NUM!</v>
      </c>
      <c r="S147" s="38" t="e">
        <f t="shared" si="10"/>
        <v>#NUM!</v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24"/>
      <c r="F148" s="24"/>
      <c r="G148" s="10"/>
      <c r="H148" s="10"/>
      <c r="I148" s="10"/>
      <c r="J148" s="10"/>
      <c r="K148" s="10"/>
      <c r="L148" s="10"/>
      <c r="M148" s="10"/>
      <c r="N148" s="10"/>
      <c r="O148" s="10"/>
      <c r="P148" s="14" t="e">
        <f t="shared" si="8"/>
        <v>#NUM!</v>
      </c>
      <c r="Q148" s="37" t="e">
        <f t="shared" si="9"/>
        <v>#NUM!</v>
      </c>
      <c r="R148" s="38" t="e">
        <f t="shared" si="11"/>
        <v>#NUM!</v>
      </c>
      <c r="S148" s="38" t="e">
        <f t="shared" si="10"/>
        <v>#NUM!</v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24"/>
      <c r="F149" s="24"/>
      <c r="G149" s="10"/>
      <c r="H149" s="10"/>
      <c r="I149" s="10"/>
      <c r="J149" s="10"/>
      <c r="K149" s="10"/>
      <c r="L149" s="10"/>
      <c r="M149" s="10"/>
      <c r="N149" s="10"/>
      <c r="O149" s="10"/>
      <c r="P149" s="14" t="e">
        <f t="shared" si="8"/>
        <v>#NUM!</v>
      </c>
      <c r="Q149" s="37" t="e">
        <f t="shared" si="9"/>
        <v>#NUM!</v>
      </c>
      <c r="R149" s="38" t="e">
        <f t="shared" si="11"/>
        <v>#NUM!</v>
      </c>
      <c r="S149" s="38" t="e">
        <f t="shared" si="10"/>
        <v>#NUM!</v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24"/>
      <c r="F150" s="24"/>
      <c r="G150" s="10"/>
      <c r="H150" s="10"/>
      <c r="I150" s="10"/>
      <c r="J150" s="10"/>
      <c r="K150" s="10"/>
      <c r="L150" s="10"/>
      <c r="M150" s="10"/>
      <c r="N150" s="10"/>
      <c r="O150" s="10"/>
      <c r="P150" s="14" t="e">
        <f t="shared" si="8"/>
        <v>#NUM!</v>
      </c>
      <c r="Q150" s="37" t="e">
        <f t="shared" si="9"/>
        <v>#NUM!</v>
      </c>
      <c r="R150" s="38" t="e">
        <f t="shared" si="11"/>
        <v>#NUM!</v>
      </c>
      <c r="S150" s="38" t="e">
        <f t="shared" si="10"/>
        <v>#NUM!</v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24"/>
      <c r="F151" s="24"/>
      <c r="G151" s="10"/>
      <c r="H151" s="10"/>
      <c r="I151" s="10"/>
      <c r="J151" s="10"/>
      <c r="K151" s="10"/>
      <c r="L151" s="10"/>
      <c r="M151" s="10"/>
      <c r="N151" s="10"/>
      <c r="O151" s="10"/>
      <c r="P151" s="14" t="e">
        <f t="shared" si="8"/>
        <v>#NUM!</v>
      </c>
      <c r="Q151" s="37" t="e">
        <f t="shared" si="9"/>
        <v>#NUM!</v>
      </c>
      <c r="R151" s="38" t="e">
        <f t="shared" si="11"/>
        <v>#NUM!</v>
      </c>
      <c r="S151" s="38" t="e">
        <f t="shared" si="10"/>
        <v>#NUM!</v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24"/>
      <c r="F152" s="24"/>
      <c r="G152" s="10"/>
      <c r="H152" s="10"/>
      <c r="I152" s="10"/>
      <c r="J152" s="10"/>
      <c r="K152" s="10"/>
      <c r="L152" s="10"/>
      <c r="M152" s="10"/>
      <c r="N152" s="10"/>
      <c r="O152" s="10"/>
      <c r="P152" s="14" t="e">
        <f t="shared" si="8"/>
        <v>#NUM!</v>
      </c>
      <c r="Q152" s="37" t="e">
        <f t="shared" si="9"/>
        <v>#NUM!</v>
      </c>
      <c r="R152" s="38" t="e">
        <f t="shared" si="11"/>
        <v>#NUM!</v>
      </c>
      <c r="S152" s="38" t="e">
        <f t="shared" si="10"/>
        <v>#NUM!</v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24"/>
      <c r="F153" s="24"/>
      <c r="G153" s="10"/>
      <c r="H153" s="10"/>
      <c r="I153" s="10"/>
      <c r="J153" s="10"/>
      <c r="K153" s="10"/>
      <c r="L153" s="10"/>
      <c r="M153" s="10"/>
      <c r="N153" s="10"/>
      <c r="O153" s="10"/>
      <c r="P153" s="14" t="e">
        <f t="shared" si="8"/>
        <v>#NUM!</v>
      </c>
      <c r="Q153" s="37" t="e">
        <f t="shared" si="9"/>
        <v>#NUM!</v>
      </c>
      <c r="R153" s="38" t="e">
        <f t="shared" si="11"/>
        <v>#NUM!</v>
      </c>
      <c r="S153" s="38" t="e">
        <f t="shared" si="10"/>
        <v>#NUM!</v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24"/>
      <c r="F154" s="24"/>
      <c r="G154" s="10"/>
      <c r="H154" s="10"/>
      <c r="I154" s="10"/>
      <c r="J154" s="10"/>
      <c r="K154" s="10"/>
      <c r="L154" s="10"/>
      <c r="M154" s="10"/>
      <c r="N154" s="10"/>
      <c r="O154" s="10"/>
      <c r="P154" s="14" t="e">
        <f t="shared" si="8"/>
        <v>#NUM!</v>
      </c>
      <c r="Q154" s="37" t="e">
        <f t="shared" si="9"/>
        <v>#NUM!</v>
      </c>
      <c r="R154" s="38" t="e">
        <f t="shared" si="11"/>
        <v>#NUM!</v>
      </c>
      <c r="S154" s="38" t="e">
        <f t="shared" si="10"/>
        <v>#NUM!</v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24"/>
      <c r="F155" s="24"/>
      <c r="G155" s="10"/>
      <c r="H155" s="10"/>
      <c r="I155" s="10"/>
      <c r="J155" s="10"/>
      <c r="K155" s="10"/>
      <c r="L155" s="10"/>
      <c r="M155" s="10"/>
      <c r="N155" s="10"/>
      <c r="O155" s="10"/>
      <c r="P155" s="14" t="e">
        <f t="shared" si="8"/>
        <v>#NUM!</v>
      </c>
      <c r="Q155" s="37" t="e">
        <f t="shared" si="9"/>
        <v>#NUM!</v>
      </c>
      <c r="R155" s="38" t="e">
        <f t="shared" si="11"/>
        <v>#NUM!</v>
      </c>
      <c r="S155" s="38" t="e">
        <f t="shared" si="10"/>
        <v>#NUM!</v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24"/>
      <c r="F156" s="24"/>
      <c r="G156" s="10"/>
      <c r="H156" s="10"/>
      <c r="I156" s="10"/>
      <c r="J156" s="10"/>
      <c r="K156" s="10"/>
      <c r="L156" s="10"/>
      <c r="M156" s="10"/>
      <c r="N156" s="10"/>
      <c r="O156" s="10"/>
      <c r="P156" s="14" t="e">
        <f t="shared" si="8"/>
        <v>#NUM!</v>
      </c>
      <c r="Q156" s="37" t="e">
        <f t="shared" si="9"/>
        <v>#NUM!</v>
      </c>
      <c r="R156" s="38" t="e">
        <f t="shared" si="11"/>
        <v>#NUM!</v>
      </c>
      <c r="S156" s="38" t="e">
        <f t="shared" si="10"/>
        <v>#NUM!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24"/>
      <c r="F157" s="24"/>
      <c r="G157" s="10"/>
      <c r="H157" s="10"/>
      <c r="I157" s="10"/>
      <c r="J157" s="10"/>
      <c r="K157" s="10"/>
      <c r="L157" s="10"/>
      <c r="M157" s="10"/>
      <c r="N157" s="10"/>
      <c r="O157" s="10"/>
      <c r="P157" s="14" t="e">
        <f t="shared" si="8"/>
        <v>#NUM!</v>
      </c>
      <c r="Q157" s="37" t="e">
        <f t="shared" si="9"/>
        <v>#NUM!</v>
      </c>
      <c r="R157" s="38" t="e">
        <f t="shared" si="11"/>
        <v>#NUM!</v>
      </c>
      <c r="S157" s="38" t="e">
        <f t="shared" si="10"/>
        <v>#NUM!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24"/>
      <c r="F158" s="24"/>
      <c r="G158" s="10"/>
      <c r="H158" s="10"/>
      <c r="I158" s="10"/>
      <c r="J158" s="10"/>
      <c r="K158" s="10"/>
      <c r="L158" s="10"/>
      <c r="M158" s="10"/>
      <c r="N158" s="10"/>
      <c r="O158" s="10"/>
      <c r="P158" s="14" t="e">
        <f t="shared" si="8"/>
        <v>#NUM!</v>
      </c>
      <c r="Q158" s="37" t="e">
        <f t="shared" si="9"/>
        <v>#NUM!</v>
      </c>
      <c r="R158" s="38" t="e">
        <f t="shared" si="11"/>
        <v>#NUM!</v>
      </c>
      <c r="S158" s="38" t="e">
        <f t="shared" si="10"/>
        <v>#NUM!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24"/>
      <c r="F159" s="24"/>
      <c r="G159" s="10"/>
      <c r="H159" s="10"/>
      <c r="I159" s="10"/>
      <c r="J159" s="10"/>
      <c r="K159" s="10"/>
      <c r="L159" s="10"/>
      <c r="M159" s="10"/>
      <c r="N159" s="10"/>
      <c r="O159" s="10"/>
      <c r="P159" s="14" t="e">
        <f t="shared" si="8"/>
        <v>#NUM!</v>
      </c>
      <c r="Q159" s="37" t="e">
        <f t="shared" si="9"/>
        <v>#NUM!</v>
      </c>
      <c r="R159" s="38" t="e">
        <f t="shared" si="11"/>
        <v>#NUM!</v>
      </c>
      <c r="S159" s="38" t="e">
        <f t="shared" si="10"/>
        <v>#NUM!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24"/>
      <c r="F160" s="24"/>
      <c r="G160" s="10"/>
      <c r="H160" s="10"/>
      <c r="I160" s="10"/>
      <c r="J160" s="10"/>
      <c r="K160" s="10"/>
      <c r="L160" s="10"/>
      <c r="M160" s="10"/>
      <c r="N160" s="10"/>
      <c r="O160" s="10"/>
      <c r="P160" s="14" t="e">
        <f t="shared" si="8"/>
        <v>#NUM!</v>
      </c>
      <c r="Q160" s="37" t="e">
        <f t="shared" si="9"/>
        <v>#NUM!</v>
      </c>
      <c r="R160" s="38" t="e">
        <f t="shared" si="11"/>
        <v>#NUM!</v>
      </c>
      <c r="S160" s="38" t="e">
        <f t="shared" si="10"/>
        <v>#NUM!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24"/>
      <c r="F161" s="24"/>
      <c r="G161" s="10"/>
      <c r="H161" s="10"/>
      <c r="I161" s="10"/>
      <c r="J161" s="10"/>
      <c r="K161" s="10"/>
      <c r="L161" s="10"/>
      <c r="M161" s="10"/>
      <c r="N161" s="10"/>
      <c r="O161" s="10"/>
      <c r="P161" s="14" t="e">
        <f t="shared" si="8"/>
        <v>#NUM!</v>
      </c>
      <c r="Q161" s="37" t="e">
        <f t="shared" si="9"/>
        <v>#NUM!</v>
      </c>
      <c r="R161" s="38" t="e">
        <f t="shared" si="11"/>
        <v>#NUM!</v>
      </c>
      <c r="S161" s="38" t="e">
        <f t="shared" si="10"/>
        <v>#NUM!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24"/>
      <c r="F162" s="24"/>
      <c r="G162" s="10"/>
      <c r="H162" s="10"/>
      <c r="I162" s="10"/>
      <c r="J162" s="10"/>
      <c r="K162" s="10"/>
      <c r="L162" s="10"/>
      <c r="M162" s="10"/>
      <c r="N162" s="10"/>
      <c r="O162" s="10"/>
      <c r="P162" s="14" t="e">
        <f t="shared" si="8"/>
        <v>#NUM!</v>
      </c>
      <c r="Q162" s="37" t="e">
        <f t="shared" si="9"/>
        <v>#NUM!</v>
      </c>
      <c r="R162" s="38" t="e">
        <f t="shared" si="11"/>
        <v>#NUM!</v>
      </c>
      <c r="S162" s="38" t="e">
        <f t="shared" si="10"/>
        <v>#NUM!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24"/>
      <c r="F163" s="24"/>
      <c r="G163" s="10"/>
      <c r="H163" s="10"/>
      <c r="I163" s="10"/>
      <c r="J163" s="10"/>
      <c r="K163" s="10"/>
      <c r="L163" s="10"/>
      <c r="M163" s="10"/>
      <c r="N163" s="10"/>
      <c r="O163" s="10"/>
      <c r="P163" s="14" t="e">
        <f t="shared" si="8"/>
        <v>#NUM!</v>
      </c>
      <c r="Q163" s="37" t="e">
        <f t="shared" si="9"/>
        <v>#NUM!</v>
      </c>
      <c r="R163" s="38" t="e">
        <f t="shared" si="11"/>
        <v>#NUM!</v>
      </c>
      <c r="S163" s="38" t="e">
        <f t="shared" si="10"/>
        <v>#NUM!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24"/>
      <c r="F164" s="24"/>
      <c r="G164" s="10"/>
      <c r="H164" s="10"/>
      <c r="I164" s="10"/>
      <c r="J164" s="10"/>
      <c r="K164" s="10"/>
      <c r="L164" s="10"/>
      <c r="M164" s="10"/>
      <c r="N164" s="10"/>
      <c r="O164" s="10"/>
      <c r="P164" s="14" t="e">
        <f t="shared" si="8"/>
        <v>#NUM!</v>
      </c>
      <c r="Q164" s="37" t="e">
        <f t="shared" si="9"/>
        <v>#NUM!</v>
      </c>
      <c r="R164" s="38" t="e">
        <f t="shared" si="11"/>
        <v>#NUM!</v>
      </c>
      <c r="S164" s="38" t="e">
        <f t="shared" si="10"/>
        <v>#NUM!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24"/>
      <c r="F165" s="24"/>
      <c r="G165" s="10"/>
      <c r="H165" s="10"/>
      <c r="I165" s="10"/>
      <c r="J165" s="10"/>
      <c r="K165" s="10"/>
      <c r="L165" s="10"/>
      <c r="M165" s="10"/>
      <c r="N165" s="10"/>
      <c r="O165" s="10"/>
      <c r="P165" s="14" t="e">
        <f t="shared" si="8"/>
        <v>#NUM!</v>
      </c>
      <c r="Q165" s="37" t="e">
        <f t="shared" si="9"/>
        <v>#NUM!</v>
      </c>
      <c r="R165" s="38" t="e">
        <f t="shared" si="11"/>
        <v>#NUM!</v>
      </c>
      <c r="S165" s="38" t="e">
        <f t="shared" si="10"/>
        <v>#NUM!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24"/>
      <c r="F166" s="24"/>
      <c r="G166" s="10"/>
      <c r="H166" s="10"/>
      <c r="I166" s="10"/>
      <c r="J166" s="10"/>
      <c r="K166" s="10"/>
      <c r="L166" s="10"/>
      <c r="M166" s="10"/>
      <c r="N166" s="10"/>
      <c r="O166" s="10"/>
      <c r="P166" s="14" t="e">
        <f t="shared" si="8"/>
        <v>#NUM!</v>
      </c>
      <c r="Q166" s="37" t="e">
        <f t="shared" si="9"/>
        <v>#NUM!</v>
      </c>
      <c r="R166" s="38" t="e">
        <f t="shared" si="11"/>
        <v>#NUM!</v>
      </c>
      <c r="S166" s="38" t="e">
        <f t="shared" si="10"/>
        <v>#NUM!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24"/>
      <c r="F167" s="24"/>
      <c r="G167" s="10"/>
      <c r="H167" s="10"/>
      <c r="I167" s="10"/>
      <c r="J167" s="10"/>
      <c r="K167" s="10"/>
      <c r="L167" s="10"/>
      <c r="M167" s="10"/>
      <c r="N167" s="10"/>
      <c r="O167" s="10"/>
      <c r="P167" s="14" t="e">
        <f t="shared" si="8"/>
        <v>#NUM!</v>
      </c>
      <c r="Q167" s="37" t="e">
        <f t="shared" si="9"/>
        <v>#NUM!</v>
      </c>
      <c r="R167" s="38" t="e">
        <f t="shared" si="11"/>
        <v>#NUM!</v>
      </c>
      <c r="S167" s="38" t="e">
        <f t="shared" si="10"/>
        <v>#NUM!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24"/>
      <c r="F168" s="24"/>
      <c r="G168" s="10"/>
      <c r="H168" s="10"/>
      <c r="I168" s="10"/>
      <c r="J168" s="10"/>
      <c r="K168" s="10"/>
      <c r="L168" s="10"/>
      <c r="M168" s="10"/>
      <c r="N168" s="10"/>
      <c r="O168" s="10"/>
      <c r="P168" s="14" t="e">
        <f t="shared" si="8"/>
        <v>#NUM!</v>
      </c>
      <c r="Q168" s="37" t="e">
        <f t="shared" si="9"/>
        <v>#NUM!</v>
      </c>
      <c r="R168" s="38" t="e">
        <f t="shared" si="11"/>
        <v>#NUM!</v>
      </c>
      <c r="S168" s="38" t="e">
        <f t="shared" si="10"/>
        <v>#NUM!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24"/>
      <c r="F169" s="24"/>
      <c r="G169" s="10"/>
      <c r="H169" s="10"/>
      <c r="I169" s="10"/>
      <c r="J169" s="10"/>
      <c r="K169" s="10"/>
      <c r="L169" s="10"/>
      <c r="M169" s="10"/>
      <c r="N169" s="10"/>
      <c r="O169" s="10"/>
      <c r="P169" s="14" t="e">
        <f t="shared" si="8"/>
        <v>#NUM!</v>
      </c>
      <c r="Q169" s="37" t="e">
        <f t="shared" si="9"/>
        <v>#NUM!</v>
      </c>
      <c r="R169" s="38" t="e">
        <f t="shared" si="11"/>
        <v>#NUM!</v>
      </c>
      <c r="S169" s="38" t="e">
        <f t="shared" si="10"/>
        <v>#NUM!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24"/>
      <c r="F170" s="24"/>
      <c r="G170" s="10"/>
      <c r="H170" s="10"/>
      <c r="I170" s="10"/>
      <c r="J170" s="10"/>
      <c r="K170" s="10"/>
      <c r="L170" s="10"/>
      <c r="M170" s="10"/>
      <c r="N170" s="10"/>
      <c r="O170" s="10"/>
      <c r="P170" s="14" t="e">
        <f t="shared" si="8"/>
        <v>#NUM!</v>
      </c>
      <c r="Q170" s="37" t="e">
        <f t="shared" si="9"/>
        <v>#NUM!</v>
      </c>
      <c r="R170" s="38" t="e">
        <f t="shared" si="11"/>
        <v>#NUM!</v>
      </c>
      <c r="S170" s="38" t="e">
        <f t="shared" si="10"/>
        <v>#NUM!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24"/>
      <c r="F171" s="24"/>
      <c r="G171" s="10"/>
      <c r="H171" s="10"/>
      <c r="I171" s="10"/>
      <c r="J171" s="10"/>
      <c r="K171" s="10"/>
      <c r="L171" s="10"/>
      <c r="M171" s="10"/>
      <c r="N171" s="10"/>
      <c r="O171" s="10"/>
      <c r="P171" s="14" t="e">
        <f t="shared" si="8"/>
        <v>#NUM!</v>
      </c>
      <c r="Q171" s="37" t="e">
        <f t="shared" si="9"/>
        <v>#NUM!</v>
      </c>
      <c r="R171" s="38" t="e">
        <f t="shared" si="11"/>
        <v>#NUM!</v>
      </c>
      <c r="S171" s="38" t="e">
        <f t="shared" si="10"/>
        <v>#NUM!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24"/>
      <c r="F172" s="24"/>
      <c r="G172" s="10"/>
      <c r="H172" s="10"/>
      <c r="I172" s="10"/>
      <c r="J172" s="10"/>
      <c r="K172" s="10"/>
      <c r="L172" s="10"/>
      <c r="M172" s="10"/>
      <c r="N172" s="10"/>
      <c r="O172" s="10"/>
      <c r="P172" s="14" t="e">
        <f t="shared" si="8"/>
        <v>#NUM!</v>
      </c>
      <c r="Q172" s="37" t="e">
        <f t="shared" si="9"/>
        <v>#NUM!</v>
      </c>
      <c r="R172" s="38" t="e">
        <f t="shared" si="11"/>
        <v>#NUM!</v>
      </c>
      <c r="S172" s="38" t="e">
        <f t="shared" si="10"/>
        <v>#NUM!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24"/>
      <c r="F173" s="24"/>
      <c r="G173" s="10"/>
      <c r="H173" s="10"/>
      <c r="I173" s="10"/>
      <c r="J173" s="10"/>
      <c r="K173" s="10"/>
      <c r="L173" s="10"/>
      <c r="M173" s="10"/>
      <c r="N173" s="10"/>
      <c r="O173" s="10"/>
      <c r="P173" s="14" t="e">
        <f t="shared" ref="P173:P207" si="12">P172+$P$6</f>
        <v>#NUM!</v>
      </c>
      <c r="Q173" s="37" t="e">
        <f t="shared" si="9"/>
        <v>#NUM!</v>
      </c>
      <c r="R173" s="38" t="e">
        <f t="shared" si="11"/>
        <v>#NUM!</v>
      </c>
      <c r="S173" s="38" t="e">
        <f t="shared" si="10"/>
        <v>#NUM!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24"/>
      <c r="F174" s="24"/>
      <c r="G174" s="10"/>
      <c r="H174" s="10"/>
      <c r="I174" s="10"/>
      <c r="J174" s="10"/>
      <c r="K174" s="10"/>
      <c r="L174" s="10"/>
      <c r="M174" s="10"/>
      <c r="N174" s="10"/>
      <c r="O174" s="10"/>
      <c r="P174" s="14" t="e">
        <f t="shared" si="12"/>
        <v>#NUM!</v>
      </c>
      <c r="Q174" s="37" t="e">
        <f t="shared" si="9"/>
        <v>#NUM!</v>
      </c>
      <c r="R174" s="38" t="e">
        <f t="shared" si="11"/>
        <v>#NUM!</v>
      </c>
      <c r="S174" s="38" t="e">
        <f t="shared" si="10"/>
        <v>#NUM!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24"/>
      <c r="F175" s="24"/>
      <c r="G175" s="10"/>
      <c r="H175" s="10"/>
      <c r="I175" s="10"/>
      <c r="J175" s="10"/>
      <c r="K175" s="10"/>
      <c r="L175" s="10"/>
      <c r="M175" s="10"/>
      <c r="N175" s="10"/>
      <c r="O175" s="10"/>
      <c r="P175" s="14" t="e">
        <f t="shared" si="12"/>
        <v>#NUM!</v>
      </c>
      <c r="Q175" s="37" t="e">
        <f t="shared" si="9"/>
        <v>#NUM!</v>
      </c>
      <c r="R175" s="38" t="e">
        <f t="shared" si="11"/>
        <v>#NUM!</v>
      </c>
      <c r="S175" s="38" t="e">
        <f t="shared" si="10"/>
        <v>#NUM!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24"/>
      <c r="F176" s="24"/>
      <c r="G176" s="10"/>
      <c r="H176" s="10"/>
      <c r="I176" s="10"/>
      <c r="J176" s="10"/>
      <c r="K176" s="10"/>
      <c r="L176" s="10"/>
      <c r="M176" s="10"/>
      <c r="N176" s="10"/>
      <c r="O176" s="10"/>
      <c r="P176" s="14" t="e">
        <f t="shared" si="12"/>
        <v>#NUM!</v>
      </c>
      <c r="Q176" s="37" t="e">
        <f t="shared" si="9"/>
        <v>#NUM!</v>
      </c>
      <c r="R176" s="38" t="e">
        <f t="shared" si="11"/>
        <v>#NUM!</v>
      </c>
      <c r="S176" s="38" t="e">
        <f t="shared" si="10"/>
        <v>#NUM!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24"/>
      <c r="F177" s="24"/>
      <c r="G177" s="10"/>
      <c r="H177" s="10"/>
      <c r="I177" s="10"/>
      <c r="J177" s="10"/>
      <c r="K177" s="10"/>
      <c r="L177" s="10"/>
      <c r="M177" s="10"/>
      <c r="N177" s="10"/>
      <c r="O177" s="10"/>
      <c r="P177" s="14" t="e">
        <f t="shared" si="12"/>
        <v>#NUM!</v>
      </c>
      <c r="Q177" s="37" t="e">
        <f t="shared" si="9"/>
        <v>#NUM!</v>
      </c>
      <c r="R177" s="38" t="e">
        <f t="shared" si="11"/>
        <v>#NUM!</v>
      </c>
      <c r="S177" s="38" t="e">
        <f t="shared" si="10"/>
        <v>#NUM!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24"/>
      <c r="F178" s="24"/>
      <c r="G178" s="10"/>
      <c r="H178" s="10"/>
      <c r="I178" s="10"/>
      <c r="J178" s="10"/>
      <c r="K178" s="10"/>
      <c r="L178" s="10"/>
      <c r="M178" s="10"/>
      <c r="N178" s="10"/>
      <c r="O178" s="10"/>
      <c r="P178" s="14" t="e">
        <f t="shared" si="12"/>
        <v>#NUM!</v>
      </c>
      <c r="Q178" s="37" t="e">
        <f t="shared" si="9"/>
        <v>#NUM!</v>
      </c>
      <c r="R178" s="38" t="e">
        <f t="shared" si="11"/>
        <v>#NUM!</v>
      </c>
      <c r="S178" s="38" t="e">
        <f t="shared" si="10"/>
        <v>#NUM!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24"/>
      <c r="F179" s="24"/>
      <c r="G179" s="10"/>
      <c r="H179" s="10"/>
      <c r="I179" s="10"/>
      <c r="J179" s="10"/>
      <c r="K179" s="10"/>
      <c r="L179" s="10"/>
      <c r="M179" s="10"/>
      <c r="N179" s="10"/>
      <c r="O179" s="10"/>
      <c r="P179" s="14" t="e">
        <f t="shared" si="12"/>
        <v>#NUM!</v>
      </c>
      <c r="Q179" s="37" t="e">
        <f t="shared" si="9"/>
        <v>#NUM!</v>
      </c>
      <c r="R179" s="38" t="e">
        <f t="shared" si="11"/>
        <v>#NUM!</v>
      </c>
      <c r="S179" s="38" t="e">
        <f t="shared" si="10"/>
        <v>#NUM!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24"/>
      <c r="F180" s="24"/>
      <c r="G180" s="10"/>
      <c r="H180" s="10"/>
      <c r="I180" s="10"/>
      <c r="J180" s="10"/>
      <c r="K180" s="10"/>
      <c r="L180" s="10"/>
      <c r="M180" s="10"/>
      <c r="N180" s="10"/>
      <c r="O180" s="10"/>
      <c r="P180" s="14" t="e">
        <f t="shared" si="12"/>
        <v>#NUM!</v>
      </c>
      <c r="Q180" s="37" t="e">
        <f t="shared" si="9"/>
        <v>#NUM!</v>
      </c>
      <c r="R180" s="38" t="e">
        <f t="shared" si="11"/>
        <v>#NUM!</v>
      </c>
      <c r="S180" s="38" t="e">
        <f t="shared" si="10"/>
        <v>#NUM!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24"/>
      <c r="F181" s="24"/>
      <c r="G181" s="10"/>
      <c r="H181" s="10"/>
      <c r="I181" s="10"/>
      <c r="J181" s="10"/>
      <c r="K181" s="10"/>
      <c r="L181" s="10"/>
      <c r="M181" s="10"/>
      <c r="N181" s="10"/>
      <c r="O181" s="10"/>
      <c r="P181" s="14" t="e">
        <f t="shared" si="12"/>
        <v>#NUM!</v>
      </c>
      <c r="Q181" s="37" t="e">
        <f t="shared" si="9"/>
        <v>#NUM!</v>
      </c>
      <c r="R181" s="38" t="e">
        <f t="shared" si="11"/>
        <v>#NUM!</v>
      </c>
      <c r="S181" s="38" t="e">
        <f t="shared" si="10"/>
        <v>#NUM!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24"/>
      <c r="F182" s="24"/>
      <c r="G182" s="10"/>
      <c r="H182" s="10"/>
      <c r="I182" s="10"/>
      <c r="J182" s="10"/>
      <c r="K182" s="10"/>
      <c r="L182" s="10"/>
      <c r="M182" s="10"/>
      <c r="N182" s="10"/>
      <c r="O182" s="10"/>
      <c r="P182" s="14" t="e">
        <f t="shared" si="12"/>
        <v>#NUM!</v>
      </c>
      <c r="Q182" s="37" t="e">
        <f t="shared" si="9"/>
        <v>#NUM!</v>
      </c>
      <c r="R182" s="38" t="e">
        <f t="shared" si="11"/>
        <v>#NUM!</v>
      </c>
      <c r="S182" s="38" t="e">
        <f t="shared" si="10"/>
        <v>#NUM!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24"/>
      <c r="F183" s="24"/>
      <c r="G183" s="10"/>
      <c r="H183" s="10"/>
      <c r="I183" s="10"/>
      <c r="J183" s="10"/>
      <c r="K183" s="10"/>
      <c r="L183" s="10"/>
      <c r="M183" s="10"/>
      <c r="N183" s="10"/>
      <c r="O183" s="10"/>
      <c r="P183" s="14" t="e">
        <f t="shared" si="12"/>
        <v>#NUM!</v>
      </c>
      <c r="Q183" s="37" t="e">
        <f t="shared" si="9"/>
        <v>#NUM!</v>
      </c>
      <c r="R183" s="38" t="e">
        <f t="shared" si="11"/>
        <v>#NUM!</v>
      </c>
      <c r="S183" s="38" t="e">
        <f t="shared" si="10"/>
        <v>#NUM!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24"/>
      <c r="F184" s="24"/>
      <c r="G184" s="10"/>
      <c r="H184" s="10"/>
      <c r="I184" s="10"/>
      <c r="J184" s="10"/>
      <c r="K184" s="10"/>
      <c r="L184" s="10"/>
      <c r="M184" s="10"/>
      <c r="N184" s="10"/>
      <c r="O184" s="10"/>
      <c r="P184" s="14" t="e">
        <f t="shared" si="12"/>
        <v>#NUM!</v>
      </c>
      <c r="Q184" s="37" t="e">
        <f t="shared" si="9"/>
        <v>#NUM!</v>
      </c>
      <c r="R184" s="38" t="e">
        <f t="shared" si="11"/>
        <v>#NUM!</v>
      </c>
      <c r="S184" s="38" t="e">
        <f t="shared" si="10"/>
        <v>#NUM!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24"/>
      <c r="F185" s="24"/>
      <c r="G185" s="10"/>
      <c r="H185" s="10"/>
      <c r="I185" s="10"/>
      <c r="J185" s="10"/>
      <c r="K185" s="10"/>
      <c r="L185" s="10"/>
      <c r="M185" s="10"/>
      <c r="N185" s="10"/>
      <c r="O185" s="10"/>
      <c r="P185" s="14" t="e">
        <f t="shared" si="12"/>
        <v>#NUM!</v>
      </c>
      <c r="Q185" s="37" t="e">
        <f t="shared" si="9"/>
        <v>#NUM!</v>
      </c>
      <c r="R185" s="38" t="e">
        <f t="shared" si="11"/>
        <v>#NUM!</v>
      </c>
      <c r="S185" s="38" t="e">
        <f t="shared" si="10"/>
        <v>#NUM!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24"/>
      <c r="F186" s="24"/>
      <c r="G186" s="10"/>
      <c r="H186" s="10"/>
      <c r="I186" s="10"/>
      <c r="J186" s="10"/>
      <c r="K186" s="10"/>
      <c r="L186" s="10"/>
      <c r="M186" s="10"/>
      <c r="N186" s="10"/>
      <c r="O186" s="10"/>
      <c r="P186" s="14" t="e">
        <f t="shared" si="12"/>
        <v>#NUM!</v>
      </c>
      <c r="Q186" s="37" t="e">
        <f t="shared" si="9"/>
        <v>#NUM!</v>
      </c>
      <c r="R186" s="38" t="e">
        <f t="shared" si="11"/>
        <v>#NUM!</v>
      </c>
      <c r="S186" s="38" t="e">
        <f t="shared" si="10"/>
        <v>#NUM!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24"/>
      <c r="F187" s="24"/>
      <c r="G187" s="10"/>
      <c r="H187" s="10"/>
      <c r="I187" s="10"/>
      <c r="J187" s="10"/>
      <c r="K187" s="10"/>
      <c r="L187" s="10"/>
      <c r="M187" s="10"/>
      <c r="N187" s="10"/>
      <c r="O187" s="10"/>
      <c r="P187" s="14" t="e">
        <f t="shared" si="12"/>
        <v>#NUM!</v>
      </c>
      <c r="Q187" s="37" t="e">
        <f t="shared" si="9"/>
        <v>#NUM!</v>
      </c>
      <c r="R187" s="38" t="e">
        <f t="shared" si="11"/>
        <v>#NUM!</v>
      </c>
      <c r="S187" s="38" t="e">
        <f t="shared" si="10"/>
        <v>#NUM!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24"/>
      <c r="F188" s="24"/>
      <c r="G188" s="10"/>
      <c r="H188" s="10"/>
      <c r="I188" s="10"/>
      <c r="J188" s="10"/>
      <c r="K188" s="10"/>
      <c r="L188" s="10"/>
      <c r="M188" s="10"/>
      <c r="N188" s="10"/>
      <c r="O188" s="10"/>
      <c r="P188" s="14" t="e">
        <f t="shared" si="12"/>
        <v>#NUM!</v>
      </c>
      <c r="Q188" s="37" t="e">
        <f t="shared" si="9"/>
        <v>#NUM!</v>
      </c>
      <c r="R188" s="38" t="e">
        <f t="shared" si="11"/>
        <v>#NUM!</v>
      </c>
      <c r="S188" s="38" t="e">
        <f t="shared" si="10"/>
        <v>#NUM!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24"/>
      <c r="F189" s="24"/>
      <c r="G189" s="10"/>
      <c r="H189" s="10"/>
      <c r="I189" s="10"/>
      <c r="J189" s="10"/>
      <c r="K189" s="10"/>
      <c r="L189" s="10"/>
      <c r="M189" s="10"/>
      <c r="N189" s="10"/>
      <c r="O189" s="10"/>
      <c r="P189" s="14" t="e">
        <f t="shared" si="12"/>
        <v>#NUM!</v>
      </c>
      <c r="Q189" s="37" t="e">
        <f t="shared" si="9"/>
        <v>#NUM!</v>
      </c>
      <c r="R189" s="38" t="e">
        <f t="shared" si="11"/>
        <v>#NUM!</v>
      </c>
      <c r="S189" s="38" t="e">
        <f t="shared" si="10"/>
        <v>#NUM!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24"/>
      <c r="F190" s="24"/>
      <c r="G190" s="10"/>
      <c r="H190" s="10"/>
      <c r="I190" s="10"/>
      <c r="J190" s="10"/>
      <c r="K190" s="10"/>
      <c r="L190" s="10"/>
      <c r="M190" s="10"/>
      <c r="N190" s="10"/>
      <c r="O190" s="10"/>
      <c r="P190" s="14" t="e">
        <f t="shared" si="12"/>
        <v>#NUM!</v>
      </c>
      <c r="Q190" s="37" t="e">
        <f t="shared" si="9"/>
        <v>#NUM!</v>
      </c>
      <c r="R190" s="38" t="e">
        <f t="shared" si="11"/>
        <v>#NUM!</v>
      </c>
      <c r="S190" s="38" t="e">
        <f t="shared" si="10"/>
        <v>#NUM!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24"/>
      <c r="F191" s="24"/>
      <c r="G191" s="10"/>
      <c r="H191" s="10"/>
      <c r="I191" s="10"/>
      <c r="J191" s="10"/>
      <c r="K191" s="10"/>
      <c r="L191" s="10"/>
      <c r="M191" s="10"/>
      <c r="N191" s="10"/>
      <c r="O191" s="10"/>
      <c r="P191" s="14" t="e">
        <f t="shared" si="12"/>
        <v>#NUM!</v>
      </c>
      <c r="Q191" s="37" t="e">
        <f t="shared" si="9"/>
        <v>#NUM!</v>
      </c>
      <c r="R191" s="38" t="e">
        <f t="shared" si="11"/>
        <v>#NUM!</v>
      </c>
      <c r="S191" s="38" t="e">
        <f t="shared" si="10"/>
        <v>#NUM!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24"/>
      <c r="F192" s="24"/>
      <c r="G192" s="10"/>
      <c r="H192" s="10"/>
      <c r="I192" s="10"/>
      <c r="J192" s="10"/>
      <c r="K192" s="10"/>
      <c r="L192" s="10"/>
      <c r="M192" s="10"/>
      <c r="N192" s="10"/>
      <c r="O192" s="10"/>
      <c r="P192" s="14" t="e">
        <f t="shared" si="12"/>
        <v>#NUM!</v>
      </c>
      <c r="Q192" s="37" t="e">
        <f t="shared" si="9"/>
        <v>#NUM!</v>
      </c>
      <c r="R192" s="38" t="e">
        <f t="shared" si="11"/>
        <v>#NUM!</v>
      </c>
      <c r="S192" s="38" t="e">
        <f t="shared" si="10"/>
        <v>#NUM!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24"/>
      <c r="F193" s="24"/>
      <c r="G193" s="10"/>
      <c r="H193" s="10"/>
      <c r="I193" s="10"/>
      <c r="J193" s="10"/>
      <c r="K193" s="10"/>
      <c r="L193" s="10"/>
      <c r="M193" s="10"/>
      <c r="N193" s="10"/>
      <c r="O193" s="10"/>
      <c r="P193" s="14" t="e">
        <f t="shared" si="12"/>
        <v>#NUM!</v>
      </c>
      <c r="Q193" s="37" t="e">
        <f t="shared" si="9"/>
        <v>#NUM!</v>
      </c>
      <c r="R193" s="38" t="e">
        <f t="shared" si="11"/>
        <v>#NUM!</v>
      </c>
      <c r="S193" s="38" t="e">
        <f t="shared" si="10"/>
        <v>#NUM!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24"/>
      <c r="F194" s="24"/>
      <c r="G194" s="10"/>
      <c r="H194" s="10"/>
      <c r="I194" s="10"/>
      <c r="J194" s="10"/>
      <c r="K194" s="10"/>
      <c r="L194" s="10"/>
      <c r="M194" s="10"/>
      <c r="N194" s="10"/>
      <c r="O194" s="10"/>
      <c r="P194" s="14" t="e">
        <f t="shared" si="12"/>
        <v>#NUM!</v>
      </c>
      <c r="Q194" s="37" t="e">
        <f t="shared" si="9"/>
        <v>#NUM!</v>
      </c>
      <c r="R194" s="38" t="e">
        <f t="shared" si="11"/>
        <v>#NUM!</v>
      </c>
      <c r="S194" s="38" t="e">
        <f t="shared" si="10"/>
        <v>#NUM!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24"/>
      <c r="F195" s="24"/>
      <c r="G195" s="10"/>
      <c r="H195" s="10"/>
      <c r="I195" s="10"/>
      <c r="J195" s="10"/>
      <c r="K195" s="10"/>
      <c r="L195" s="10"/>
      <c r="M195" s="10"/>
      <c r="N195" s="10"/>
      <c r="O195" s="10"/>
      <c r="P195" s="14" t="e">
        <f t="shared" si="12"/>
        <v>#NUM!</v>
      </c>
      <c r="Q195" s="37" t="e">
        <f t="shared" si="9"/>
        <v>#NUM!</v>
      </c>
      <c r="R195" s="38" t="e">
        <f t="shared" si="11"/>
        <v>#NUM!</v>
      </c>
      <c r="S195" s="38" t="e">
        <f t="shared" si="10"/>
        <v>#NUM!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24"/>
      <c r="F196" s="24"/>
      <c r="G196" s="10"/>
      <c r="H196" s="10"/>
      <c r="I196" s="10"/>
      <c r="J196" s="10"/>
      <c r="K196" s="10"/>
      <c r="L196" s="10"/>
      <c r="M196" s="10"/>
      <c r="N196" s="10"/>
      <c r="O196" s="10"/>
      <c r="P196" s="14" t="e">
        <f t="shared" si="12"/>
        <v>#NUM!</v>
      </c>
      <c r="Q196" s="37" t="e">
        <f t="shared" si="9"/>
        <v>#NUM!</v>
      </c>
      <c r="R196" s="38" t="e">
        <f t="shared" si="11"/>
        <v>#NUM!</v>
      </c>
      <c r="S196" s="38" t="e">
        <f t="shared" si="10"/>
        <v>#NUM!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24"/>
      <c r="F197" s="24"/>
      <c r="G197" s="10"/>
      <c r="H197" s="10"/>
      <c r="I197" s="10"/>
      <c r="J197" s="10"/>
      <c r="K197" s="10"/>
      <c r="L197" s="10"/>
      <c r="M197" s="10"/>
      <c r="N197" s="10"/>
      <c r="O197" s="10"/>
      <c r="P197" s="14" t="e">
        <f t="shared" si="12"/>
        <v>#NUM!</v>
      </c>
      <c r="Q197" s="37" t="e">
        <f t="shared" si="9"/>
        <v>#NUM!</v>
      </c>
      <c r="R197" s="38" t="e">
        <f t="shared" si="11"/>
        <v>#NUM!</v>
      </c>
      <c r="S197" s="38" t="e">
        <f t="shared" si="10"/>
        <v>#NUM!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24"/>
      <c r="F198" s="24"/>
      <c r="G198" s="10"/>
      <c r="H198" s="10"/>
      <c r="I198" s="10"/>
      <c r="J198" s="10"/>
      <c r="K198" s="10"/>
      <c r="L198" s="10"/>
      <c r="M198" s="10"/>
      <c r="N198" s="10"/>
      <c r="O198" s="10"/>
      <c r="P198" s="14" t="e">
        <f t="shared" si="12"/>
        <v>#NUM!</v>
      </c>
      <c r="Q198" s="37" t="e">
        <f t="shared" si="9"/>
        <v>#NUM!</v>
      </c>
      <c r="R198" s="38" t="e">
        <f t="shared" si="11"/>
        <v>#NUM!</v>
      </c>
      <c r="S198" s="38" t="e">
        <f t="shared" si="10"/>
        <v>#NUM!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24"/>
      <c r="F199" s="24"/>
      <c r="G199" s="10"/>
      <c r="H199" s="10"/>
      <c r="I199" s="10"/>
      <c r="J199" s="10"/>
      <c r="K199" s="10"/>
      <c r="L199" s="10"/>
      <c r="M199" s="10"/>
      <c r="N199" s="10"/>
      <c r="O199" s="10"/>
      <c r="P199" s="14" t="e">
        <f t="shared" si="12"/>
        <v>#NUM!</v>
      </c>
      <c r="Q199" s="37" t="e">
        <f t="shared" ref="Q199:Q207" si="13">((EXP(GAMMALN(($C$6+1)/2)))/(EXP(GAMMALN($C$6/2))))*(1/SQRT($C$6*PI()))*(1+(P199^2)/$C$6)^(-($C$6+1)/2)</f>
        <v>#NUM!</v>
      </c>
      <c r="R199" s="38" t="e">
        <f t="shared" si="11"/>
        <v>#NUM!</v>
      </c>
      <c r="S199" s="38" t="e">
        <f t="shared" ref="S199:S207" si="14">IF(R199,Q199,"")</f>
        <v>#NUM!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24"/>
      <c r="F200" s="24"/>
      <c r="G200" s="10"/>
      <c r="H200" s="10"/>
      <c r="I200" s="10"/>
      <c r="J200" s="10"/>
      <c r="K200" s="10"/>
      <c r="L200" s="10"/>
      <c r="M200" s="10"/>
      <c r="N200" s="10"/>
      <c r="O200" s="10"/>
      <c r="P200" s="14" t="e">
        <f t="shared" si="12"/>
        <v>#NUM!</v>
      </c>
      <c r="Q200" s="37" t="e">
        <f t="shared" si="13"/>
        <v>#NUM!</v>
      </c>
      <c r="R200" s="38" t="e">
        <f t="shared" ref="R200:R207" si="15">IF($R$4&gt;$R$3,IF(AND(P200&lt;$R$4,P200&gt;$R$3),TRUE,FALSE),IF(OR(P200&lt;$R$4,P200&gt;$R$3),TRUE,FALSE))</f>
        <v>#NUM!</v>
      </c>
      <c r="S200" s="38" t="e">
        <f t="shared" si="14"/>
        <v>#NUM!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24"/>
      <c r="F201" s="24"/>
      <c r="G201" s="10"/>
      <c r="H201" s="10"/>
      <c r="I201" s="10"/>
      <c r="J201" s="10"/>
      <c r="K201" s="10"/>
      <c r="L201" s="10"/>
      <c r="M201" s="10"/>
      <c r="N201" s="10"/>
      <c r="O201" s="10"/>
      <c r="P201" s="14" t="e">
        <f t="shared" si="12"/>
        <v>#NUM!</v>
      </c>
      <c r="Q201" s="37" t="e">
        <f t="shared" si="13"/>
        <v>#NUM!</v>
      </c>
      <c r="R201" s="38" t="e">
        <f t="shared" si="15"/>
        <v>#NUM!</v>
      </c>
      <c r="S201" s="38" t="e">
        <f t="shared" si="14"/>
        <v>#NUM!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24"/>
      <c r="F202" s="24"/>
      <c r="G202" s="10"/>
      <c r="H202" s="10"/>
      <c r="I202" s="10"/>
      <c r="J202" s="10"/>
      <c r="K202" s="10"/>
      <c r="L202" s="10"/>
      <c r="M202" s="10"/>
      <c r="N202" s="10"/>
      <c r="O202" s="10"/>
      <c r="P202" s="14" t="e">
        <f t="shared" si="12"/>
        <v>#NUM!</v>
      </c>
      <c r="Q202" s="37" t="e">
        <f t="shared" si="13"/>
        <v>#NUM!</v>
      </c>
      <c r="R202" s="38" t="e">
        <f t="shared" si="15"/>
        <v>#NUM!</v>
      </c>
      <c r="S202" s="38" t="e">
        <f t="shared" si="14"/>
        <v>#NUM!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24"/>
      <c r="F203" s="24"/>
      <c r="G203" s="10"/>
      <c r="H203" s="10"/>
      <c r="I203" s="10"/>
      <c r="J203" s="10"/>
      <c r="K203" s="10"/>
      <c r="L203" s="10"/>
      <c r="M203" s="10"/>
      <c r="N203" s="10"/>
      <c r="O203" s="10"/>
      <c r="P203" s="14" t="e">
        <f t="shared" si="12"/>
        <v>#NUM!</v>
      </c>
      <c r="Q203" s="37" t="e">
        <f t="shared" si="13"/>
        <v>#NUM!</v>
      </c>
      <c r="R203" s="38" t="e">
        <f t="shared" si="15"/>
        <v>#NUM!</v>
      </c>
      <c r="S203" s="38" t="e">
        <f t="shared" si="14"/>
        <v>#NUM!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24"/>
      <c r="F204" s="24"/>
      <c r="G204" s="10"/>
      <c r="H204" s="10"/>
      <c r="I204" s="10"/>
      <c r="J204" s="10"/>
      <c r="K204" s="10"/>
      <c r="L204" s="10"/>
      <c r="M204" s="10"/>
      <c r="N204" s="10"/>
      <c r="O204" s="10"/>
      <c r="P204" s="14" t="e">
        <f t="shared" si="12"/>
        <v>#NUM!</v>
      </c>
      <c r="Q204" s="37" t="e">
        <f t="shared" si="13"/>
        <v>#NUM!</v>
      </c>
      <c r="R204" s="38" t="e">
        <f t="shared" si="15"/>
        <v>#NUM!</v>
      </c>
      <c r="S204" s="38" t="e">
        <f t="shared" si="14"/>
        <v>#NUM!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24"/>
      <c r="F205" s="24"/>
      <c r="G205" s="10"/>
      <c r="H205" s="10"/>
      <c r="I205" s="10"/>
      <c r="J205" s="10"/>
      <c r="K205" s="10"/>
      <c r="L205" s="10"/>
      <c r="M205" s="10"/>
      <c r="N205" s="10"/>
      <c r="O205" s="10"/>
      <c r="P205" s="14" t="e">
        <f t="shared" si="12"/>
        <v>#NUM!</v>
      </c>
      <c r="Q205" s="37" t="e">
        <f t="shared" si="13"/>
        <v>#NUM!</v>
      </c>
      <c r="R205" s="38" t="e">
        <f t="shared" si="15"/>
        <v>#NUM!</v>
      </c>
      <c r="S205" s="38" t="e">
        <f t="shared" si="14"/>
        <v>#NUM!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24"/>
      <c r="F206" s="24"/>
      <c r="G206" s="10"/>
      <c r="H206" s="10"/>
      <c r="I206" s="10"/>
      <c r="J206" s="10"/>
      <c r="K206" s="10"/>
      <c r="L206" s="10"/>
      <c r="M206" s="10"/>
      <c r="N206" s="10"/>
      <c r="O206" s="10"/>
      <c r="P206" s="14" t="e">
        <f t="shared" si="12"/>
        <v>#NUM!</v>
      </c>
      <c r="Q206" s="37" t="e">
        <f t="shared" si="13"/>
        <v>#NUM!</v>
      </c>
      <c r="R206" s="38" t="e">
        <f t="shared" si="15"/>
        <v>#NUM!</v>
      </c>
      <c r="S206" s="38" t="e">
        <f t="shared" si="14"/>
        <v>#NUM!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24"/>
      <c r="F207" s="24"/>
      <c r="G207" s="10"/>
      <c r="H207" s="10"/>
      <c r="I207" s="10"/>
      <c r="J207" s="10"/>
      <c r="K207" s="10"/>
      <c r="L207" s="10"/>
      <c r="M207" s="10"/>
      <c r="N207" s="10"/>
      <c r="O207" s="10"/>
      <c r="P207" s="14" t="e">
        <f t="shared" si="12"/>
        <v>#NUM!</v>
      </c>
      <c r="Q207" s="37" t="e">
        <f t="shared" si="13"/>
        <v>#NUM!</v>
      </c>
      <c r="R207" s="38" t="e">
        <f t="shared" si="15"/>
        <v>#NUM!</v>
      </c>
      <c r="S207" s="38" t="e">
        <f t="shared" si="14"/>
        <v>#NUM!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24"/>
      <c r="F208" s="24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24"/>
      <c r="F209" s="24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24"/>
      <c r="F210" s="24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24"/>
      <c r="F211" s="24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24"/>
      <c r="F212" s="24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autoPageBreaks="0"/>
  </sheetPr>
  <dimension ref="B2:AK212"/>
  <sheetViews>
    <sheetView zoomScaleNormal="100" workbookViewId="0">
      <selection activeCell="D18" sqref="D18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6" width="15" style="14" bestFit="1" customWidth="1"/>
    <col min="17" max="17" width="15" style="13" bestFit="1" customWidth="1"/>
    <col min="18" max="18" width="15" style="13" customWidth="1"/>
    <col min="19" max="20" width="12.6640625" style="13"/>
    <col min="21" max="16384" width="12.6640625" style="10"/>
  </cols>
  <sheetData>
    <row r="2" spans="2:37" ht="14.4" customHeight="1" x14ac:dyDescent="0.3">
      <c r="B2" s="80" t="s">
        <v>36</v>
      </c>
      <c r="C2" s="81"/>
      <c r="D2" s="81"/>
      <c r="G2" s="11"/>
      <c r="M2" s="12"/>
      <c r="N2" s="13"/>
      <c r="P2" s="14" t="s">
        <v>1</v>
      </c>
    </row>
    <row r="3" spans="2:37" s="20" customFormat="1" ht="14.4" customHeight="1" x14ac:dyDescent="0.3">
      <c r="B3" s="10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17">
        <v>0</v>
      </c>
      <c r="Q3" s="13"/>
      <c r="R3" s="13"/>
      <c r="S3" s="13" t="e">
        <f>IF(COUNTBLANK($C$12:$C$13)=2,IF(COUNTBLANK($D$18:$D$19)=2,$P$4*10,IF(COUNTBLANK($C$18),$P$3,$C$18)),IF(COUNTBLANK($C$12),$P$3,$C$12))</f>
        <v>#NUM!</v>
      </c>
      <c r="T3" s="18" t="e">
        <f>IF(S3="","",1-FDIST(S3,$C$6,$C$7))</f>
        <v>#NUM!</v>
      </c>
      <c r="U3" s="19"/>
      <c r="W3" s="21"/>
      <c r="Y3" s="19"/>
      <c r="Z3" s="19"/>
      <c r="AA3" s="21"/>
      <c r="AG3" s="19"/>
      <c r="AI3" s="21"/>
      <c r="AJ3" s="19"/>
      <c r="AK3" s="19"/>
    </row>
    <row r="4" spans="2:37" s="20" customFormat="1" ht="14.4" customHeight="1" x14ac:dyDescent="0.3">
      <c r="B4" s="54" t="s">
        <v>29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17" t="e">
        <f>FINV(0.01,C6,C7)+0.1</f>
        <v>#NUM!</v>
      </c>
      <c r="Q4" s="13"/>
      <c r="R4" s="13"/>
      <c r="S4" s="13">
        <f>IF(COUNTBLANK($C$12:$C$13)=2,IF(COUNTBLANK($D$18:$D$19)=2,$P$3,IF(COUNTBLANK($C$19),$P$4*10,$C$19)),IF(COUNTBLANK($C$13),$P$4*10,$C$13))</f>
        <v>0</v>
      </c>
      <c r="T4" s="18" t="e">
        <f>IF(S4="","",1-FDIST(S4,$C$6,$C$7))</f>
        <v>#NUM!</v>
      </c>
      <c r="W4" s="26"/>
      <c r="Y4" s="19"/>
      <c r="Z4" s="19"/>
      <c r="AC4" s="27"/>
      <c r="AG4" s="19"/>
      <c r="AJ4" s="19"/>
      <c r="AK4" s="26"/>
    </row>
    <row r="5" spans="2:37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4"/>
      <c r="Q5" s="13"/>
      <c r="R5" s="13"/>
      <c r="S5" s="13"/>
      <c r="T5" s="32"/>
      <c r="U5" s="33"/>
      <c r="V5" s="21"/>
      <c r="W5" s="19"/>
      <c r="X5" s="27"/>
      <c r="Y5" s="33"/>
      <c r="Z5" s="19"/>
      <c r="AC5" s="27"/>
      <c r="AG5" s="19"/>
      <c r="AI5" s="21"/>
      <c r="AJ5" s="33"/>
      <c r="AK5" s="34"/>
    </row>
    <row r="6" spans="2:37" s="20" customFormat="1" ht="14.4" customHeight="1" x14ac:dyDescent="0.3">
      <c r="B6" s="55" t="s">
        <v>32</v>
      </c>
      <c r="C6" s="29"/>
      <c r="E6" s="30"/>
      <c r="F6" s="30"/>
      <c r="J6" s="10"/>
      <c r="K6" s="10"/>
      <c r="L6" s="10"/>
      <c r="M6" s="10"/>
      <c r="N6" s="10"/>
      <c r="O6" s="10"/>
      <c r="P6" s="17" t="e">
        <f>ROUND((P4-P3)/200,2)</f>
        <v>#NUM!</v>
      </c>
      <c r="Q6" s="13" t="s">
        <v>10</v>
      </c>
      <c r="R6" s="35" t="s">
        <v>0</v>
      </c>
      <c r="S6" s="35" t="s">
        <v>3</v>
      </c>
      <c r="T6" s="36" t="s">
        <v>2</v>
      </c>
      <c r="W6" s="19"/>
      <c r="X6" s="27"/>
      <c r="Y6" s="33"/>
      <c r="Z6" s="19"/>
      <c r="AG6" s="19"/>
      <c r="AJ6" s="33"/>
      <c r="AK6" s="33"/>
    </row>
    <row r="7" spans="2:37" s="20" customFormat="1" ht="14.4" customHeight="1" x14ac:dyDescent="0.3">
      <c r="B7" s="56" t="s">
        <v>33</v>
      </c>
      <c r="C7" s="29"/>
      <c r="E7" s="30"/>
      <c r="F7" s="30"/>
      <c r="J7" s="10"/>
      <c r="K7" s="10"/>
      <c r="L7" s="10"/>
      <c r="M7" s="10"/>
      <c r="N7" s="10"/>
      <c r="O7" s="10"/>
      <c r="P7" s="14">
        <f>P3</f>
        <v>0</v>
      </c>
      <c r="Q7" s="37" t="e">
        <f t="shared" ref="Q7:Q70" si="0">1-FDIST(P7,$C$6,$C$7)</f>
        <v>#NUM!</v>
      </c>
      <c r="R7" s="37" t="e">
        <f>IF(C6=1,NA(),IF(C6=2,1,(Q7-P7)/2/$P$6))</f>
        <v>#NUM!</v>
      </c>
      <c r="S7" s="38" t="b">
        <f t="shared" ref="S7:S70" si="1">IF(AND(COUNTBLANK($C$12:$C$13)=2,COUNTBLANK($D$18:$D$19)=2),FALSE,IF($S$4&gt;$S$3,IF(AND(P7&gt;$S$3,P7&lt;$S$4),TRUE,FALSE),IF(OR(P7&lt;$S$4,P7&gt;$S$3),TRUE,FALSE)))</f>
        <v>0</v>
      </c>
      <c r="T7" s="38" t="str">
        <f>IF(S7,R7,"")</f>
        <v/>
      </c>
      <c r="W7" s="19"/>
      <c r="Y7" s="19"/>
      <c r="AB7" s="21"/>
      <c r="AG7" s="19"/>
      <c r="AJ7" s="19"/>
      <c r="AK7" s="33"/>
    </row>
    <row r="8" spans="2:37" s="20" customFormat="1" ht="14.4" customHeight="1" x14ac:dyDescent="0.3">
      <c r="B8" s="10"/>
      <c r="D8" s="30"/>
      <c r="E8" s="40"/>
      <c r="F8" s="40"/>
      <c r="J8" s="10"/>
      <c r="K8" s="10"/>
      <c r="L8" s="10"/>
      <c r="M8" s="10"/>
      <c r="N8" s="10"/>
      <c r="O8" s="10"/>
      <c r="P8" s="14" t="e">
        <f>P7+$P$6</f>
        <v>#NUM!</v>
      </c>
      <c r="Q8" s="37" t="e">
        <f t="shared" si="0"/>
        <v>#NUM!</v>
      </c>
      <c r="R8" s="37" t="e">
        <f>(Q9-Q7)/2/$P$6</f>
        <v>#NUM!</v>
      </c>
      <c r="S8" s="38" t="b">
        <f t="shared" si="1"/>
        <v>0</v>
      </c>
      <c r="T8" s="38" t="str">
        <f t="shared" ref="T8:T71" si="2">IF(S8,R8,"")</f>
        <v/>
      </c>
      <c r="W8" s="19"/>
      <c r="X8" s="19"/>
      <c r="Y8" s="19"/>
      <c r="Z8" s="21"/>
      <c r="AG8" s="19"/>
      <c r="AJ8" s="19"/>
      <c r="AK8" s="19"/>
    </row>
    <row r="9" spans="2:37" s="20" customFormat="1" ht="14.4" customHeight="1" x14ac:dyDescent="0.3">
      <c r="B9" s="54" t="s">
        <v>30</v>
      </c>
      <c r="E9" s="11"/>
      <c r="F9" s="11"/>
      <c r="G9" s="10"/>
      <c r="H9" s="42"/>
      <c r="I9" s="10"/>
      <c r="J9" s="10"/>
      <c r="K9" s="10"/>
      <c r="L9" s="10"/>
      <c r="M9" s="10"/>
      <c r="N9" s="10"/>
      <c r="O9" s="10"/>
      <c r="P9" s="14" t="e">
        <f t="shared" ref="P9:P72" si="3">P8+$P$6</f>
        <v>#NUM!</v>
      </c>
      <c r="Q9" s="37" t="e">
        <f t="shared" si="0"/>
        <v>#NUM!</v>
      </c>
      <c r="R9" s="37" t="e">
        <f t="shared" ref="R9:R72" si="4">(Q10-Q8)/2/$P$6</f>
        <v>#NUM!</v>
      </c>
      <c r="S9" s="38" t="b">
        <f t="shared" si="1"/>
        <v>0</v>
      </c>
      <c r="T9" s="38" t="str">
        <f t="shared" si="2"/>
        <v/>
      </c>
      <c r="W9" s="19"/>
      <c r="Y9" s="19"/>
      <c r="Z9" s="19"/>
      <c r="AC9" s="19"/>
      <c r="AG9" s="19"/>
      <c r="AJ9" s="19"/>
      <c r="AK9" s="19"/>
    </row>
    <row r="10" spans="2:37" s="20" customFormat="1" ht="14.4" customHeight="1" x14ac:dyDescent="0.3"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 t="e">
        <f t="shared" si="3"/>
        <v>#NUM!</v>
      </c>
      <c r="Q10" s="37" t="e">
        <f t="shared" si="0"/>
        <v>#NUM!</v>
      </c>
      <c r="R10" s="37" t="e">
        <f t="shared" si="4"/>
        <v>#NUM!</v>
      </c>
      <c r="S10" s="38" t="b">
        <f t="shared" si="1"/>
        <v>0</v>
      </c>
      <c r="T10" s="38" t="str">
        <f t="shared" si="2"/>
        <v/>
      </c>
      <c r="W10" s="19"/>
      <c r="Y10" s="19"/>
      <c r="Z10" s="19"/>
      <c r="AG10" s="19"/>
      <c r="AJ10" s="19"/>
      <c r="AK10" s="19"/>
    </row>
    <row r="11" spans="2:37" s="20" customFormat="1" ht="14.4" customHeight="1" x14ac:dyDescent="0.3">
      <c r="B11" s="39"/>
      <c r="C11" s="58" t="s">
        <v>7</v>
      </c>
      <c r="D11" s="59" t="s">
        <v>6</v>
      </c>
      <c r="E11" s="18"/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4" t="e">
        <f t="shared" si="3"/>
        <v>#NUM!</v>
      </c>
      <c r="Q11" s="37" t="e">
        <f t="shared" si="0"/>
        <v>#NUM!</v>
      </c>
      <c r="R11" s="37" t="e">
        <f t="shared" si="4"/>
        <v>#NUM!</v>
      </c>
      <c r="S11" s="38" t="b">
        <f t="shared" si="1"/>
        <v>0</v>
      </c>
      <c r="T11" s="38" t="str">
        <f t="shared" si="2"/>
        <v/>
      </c>
      <c r="W11" s="19"/>
      <c r="Y11" s="19"/>
      <c r="Z11" s="19"/>
      <c r="AG11" s="19"/>
      <c r="AJ11" s="19"/>
      <c r="AK11" s="19"/>
    </row>
    <row r="12" spans="2:37" s="20" customFormat="1" ht="14.4" customHeight="1" x14ac:dyDescent="0.3">
      <c r="B12" s="57" t="s">
        <v>34</v>
      </c>
      <c r="C12" s="41"/>
      <c r="D12" s="11" t="str">
        <f>IF(C12="","",1-FDIST(C12,$C$6,$C$7))</f>
        <v/>
      </c>
      <c r="E12" s="40"/>
      <c r="F12" s="40"/>
      <c r="G12" s="10"/>
      <c r="H12" s="10"/>
      <c r="I12" s="10"/>
      <c r="J12" s="10"/>
      <c r="K12" s="10"/>
      <c r="L12" s="10"/>
      <c r="M12" s="10"/>
      <c r="N12" s="10"/>
      <c r="O12" s="10"/>
      <c r="P12" s="14" t="e">
        <f t="shared" si="3"/>
        <v>#NUM!</v>
      </c>
      <c r="Q12" s="37" t="e">
        <f t="shared" si="0"/>
        <v>#NUM!</v>
      </c>
      <c r="R12" s="37" t="e">
        <f t="shared" si="4"/>
        <v>#NUM!</v>
      </c>
      <c r="S12" s="38" t="b">
        <f t="shared" si="1"/>
        <v>0</v>
      </c>
      <c r="T12" s="38" t="str">
        <f t="shared" si="2"/>
        <v/>
      </c>
      <c r="W12" s="19"/>
      <c r="Y12" s="19"/>
      <c r="Z12" s="19"/>
      <c r="AG12" s="19"/>
      <c r="AK12" s="19"/>
    </row>
    <row r="13" spans="2:37" s="20" customFormat="1" ht="14.4" customHeight="1" x14ac:dyDescent="0.3">
      <c r="B13" s="57" t="s">
        <v>35</v>
      </c>
      <c r="C13" s="41"/>
      <c r="D13" s="11" t="str">
        <f>IF(C13="","",1-FDIST(C13,$C$6,$C$7))</f>
        <v/>
      </c>
      <c r="E13" s="72"/>
      <c r="F13" s="72"/>
      <c r="G13" s="10"/>
      <c r="H13" s="10"/>
      <c r="I13" s="10"/>
      <c r="J13" s="10"/>
      <c r="K13" s="10"/>
      <c r="L13" s="10"/>
      <c r="M13" s="10"/>
      <c r="N13" s="10"/>
      <c r="O13" s="10"/>
      <c r="P13" s="14" t="e">
        <f t="shared" si="3"/>
        <v>#NUM!</v>
      </c>
      <c r="Q13" s="37" t="e">
        <f t="shared" si="0"/>
        <v>#NUM!</v>
      </c>
      <c r="R13" s="37" t="e">
        <f t="shared" si="4"/>
        <v>#NUM!</v>
      </c>
      <c r="S13" s="38" t="b">
        <f t="shared" si="1"/>
        <v>0</v>
      </c>
      <c r="T13" s="38" t="str">
        <f t="shared" si="2"/>
        <v/>
      </c>
      <c r="W13" s="19"/>
      <c r="Y13" s="19"/>
      <c r="Z13" s="19"/>
      <c r="AG13" s="19"/>
      <c r="AJ13" s="19"/>
      <c r="AK13" s="19"/>
    </row>
    <row r="14" spans="2:37" s="20" customFormat="1" ht="14.4" customHeight="1" x14ac:dyDescent="0.3">
      <c r="B14" s="25"/>
      <c r="C14" s="25"/>
      <c r="D14" s="43"/>
      <c r="E14" s="72"/>
      <c r="F14" s="72"/>
      <c r="G14" s="10"/>
      <c r="H14" s="10"/>
      <c r="I14" s="10"/>
      <c r="J14" s="10"/>
      <c r="K14" s="10"/>
      <c r="L14" s="10"/>
      <c r="M14" s="10"/>
      <c r="N14" s="10"/>
      <c r="O14" s="10"/>
      <c r="P14" s="14" t="e">
        <f t="shared" si="3"/>
        <v>#NUM!</v>
      </c>
      <c r="Q14" s="37" t="e">
        <f t="shared" si="0"/>
        <v>#NUM!</v>
      </c>
      <c r="R14" s="37" t="e">
        <f t="shared" si="4"/>
        <v>#NUM!</v>
      </c>
      <c r="S14" s="38" t="b">
        <f t="shared" si="1"/>
        <v>0</v>
      </c>
      <c r="T14" s="38" t="str">
        <f t="shared" si="2"/>
        <v/>
      </c>
      <c r="W14" s="19"/>
      <c r="Y14" s="19"/>
      <c r="Z14" s="19"/>
      <c r="AG14" s="19"/>
      <c r="AJ14" s="19"/>
      <c r="AK14" s="19"/>
    </row>
    <row r="15" spans="2:37" s="20" customFormat="1" ht="14.4" customHeight="1" x14ac:dyDescent="0.3">
      <c r="B15" s="54" t="s">
        <v>31</v>
      </c>
      <c r="E15" s="18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4" t="e">
        <f t="shared" si="3"/>
        <v>#NUM!</v>
      </c>
      <c r="Q15" s="37" t="e">
        <f t="shared" si="0"/>
        <v>#NUM!</v>
      </c>
      <c r="R15" s="37" t="e">
        <f t="shared" si="4"/>
        <v>#NUM!</v>
      </c>
      <c r="S15" s="38" t="b">
        <f t="shared" si="1"/>
        <v>0</v>
      </c>
      <c r="T15" s="38" t="str">
        <f t="shared" si="2"/>
        <v/>
      </c>
      <c r="W15" s="19"/>
      <c r="Y15" s="19"/>
      <c r="Z15" s="19"/>
      <c r="AG15" s="19"/>
      <c r="AJ15" s="19"/>
      <c r="AK15" s="19"/>
    </row>
    <row r="16" spans="2:37" s="20" customFormat="1" ht="14.4" customHeight="1" x14ac:dyDescent="0.3">
      <c r="B16" s="25"/>
      <c r="G16" s="10"/>
      <c r="H16" s="10"/>
      <c r="I16" s="10"/>
      <c r="J16" s="45"/>
      <c r="K16" s="46"/>
      <c r="L16" s="47"/>
      <c r="M16" s="47"/>
      <c r="N16" s="47"/>
      <c r="O16" s="47"/>
      <c r="P16" s="14" t="e">
        <f t="shared" si="3"/>
        <v>#NUM!</v>
      </c>
      <c r="Q16" s="37" t="e">
        <f t="shared" si="0"/>
        <v>#NUM!</v>
      </c>
      <c r="R16" s="37" t="e">
        <f t="shared" si="4"/>
        <v>#NUM!</v>
      </c>
      <c r="S16" s="38" t="b">
        <f t="shared" si="1"/>
        <v>0</v>
      </c>
      <c r="T16" s="38" t="str">
        <f t="shared" si="2"/>
        <v/>
      </c>
      <c r="W16" s="19"/>
      <c r="Y16" s="19"/>
      <c r="Z16" s="19"/>
      <c r="AG16" s="19"/>
      <c r="AJ16" s="19"/>
      <c r="AK16" s="19"/>
    </row>
    <row r="17" spans="2:37" s="20" customFormat="1" ht="14.4" customHeight="1" x14ac:dyDescent="0.3">
      <c r="B17" s="44"/>
      <c r="C17" s="58" t="s">
        <v>7</v>
      </c>
      <c r="D17" s="59" t="s">
        <v>6</v>
      </c>
      <c r="G17" s="10"/>
      <c r="H17" s="10"/>
      <c r="I17" s="10"/>
      <c r="M17" s="45"/>
      <c r="N17" s="45"/>
      <c r="O17" s="45"/>
      <c r="P17" s="14" t="e">
        <f t="shared" si="3"/>
        <v>#NUM!</v>
      </c>
      <c r="Q17" s="37" t="e">
        <f t="shared" si="0"/>
        <v>#NUM!</v>
      </c>
      <c r="R17" s="37" t="e">
        <f t="shared" si="4"/>
        <v>#NUM!</v>
      </c>
      <c r="S17" s="38" t="b">
        <f t="shared" si="1"/>
        <v>0</v>
      </c>
      <c r="T17" s="38" t="str">
        <f t="shared" si="2"/>
        <v/>
      </c>
      <c r="W17" s="19"/>
      <c r="Y17" s="19"/>
      <c r="Z17" s="19"/>
      <c r="AG17" s="19"/>
      <c r="AJ17" s="19"/>
      <c r="AK17" s="19"/>
    </row>
    <row r="18" spans="2:37" s="20" customFormat="1" ht="14.4" customHeight="1" x14ac:dyDescent="0.3">
      <c r="B18" s="57" t="s">
        <v>34</v>
      </c>
      <c r="C18" s="11" t="str">
        <f>IF(D18="","",FINV(1-D18,$C$6,$C$7))</f>
        <v/>
      </c>
      <c r="D18" s="41"/>
      <c r="G18" s="10"/>
      <c r="H18" s="10"/>
      <c r="K18" s="46"/>
      <c r="L18" s="45"/>
      <c r="M18" s="45"/>
      <c r="N18" s="45"/>
      <c r="O18" s="45"/>
      <c r="P18" s="14" t="e">
        <f t="shared" si="3"/>
        <v>#NUM!</v>
      </c>
      <c r="Q18" s="37" t="e">
        <f t="shared" si="0"/>
        <v>#NUM!</v>
      </c>
      <c r="R18" s="37" t="e">
        <f t="shared" si="4"/>
        <v>#NUM!</v>
      </c>
      <c r="S18" s="38" t="b">
        <f t="shared" si="1"/>
        <v>0</v>
      </c>
      <c r="T18" s="38" t="str">
        <f t="shared" si="2"/>
        <v/>
      </c>
      <c r="W18" s="19"/>
      <c r="Y18" s="19"/>
      <c r="Z18" s="19"/>
      <c r="AG18" s="19"/>
      <c r="AJ18" s="19"/>
      <c r="AK18" s="19"/>
    </row>
    <row r="19" spans="2:37" s="20" customFormat="1" ht="14.4" customHeight="1" x14ac:dyDescent="0.3">
      <c r="B19" s="57" t="s">
        <v>35</v>
      </c>
      <c r="C19" s="11" t="str">
        <f>IF(D19="","",FINV(1-D19,$C$6,$C$7))</f>
        <v/>
      </c>
      <c r="D19" s="41"/>
      <c r="G19" s="10"/>
      <c r="H19" s="10"/>
      <c r="L19" s="45"/>
      <c r="M19" s="45"/>
      <c r="N19" s="45"/>
      <c r="O19" s="45"/>
      <c r="P19" s="14" t="e">
        <f t="shared" si="3"/>
        <v>#NUM!</v>
      </c>
      <c r="Q19" s="37" t="e">
        <f t="shared" si="0"/>
        <v>#NUM!</v>
      </c>
      <c r="R19" s="37" t="e">
        <f t="shared" si="4"/>
        <v>#NUM!</v>
      </c>
      <c r="S19" s="38" t="b">
        <f t="shared" si="1"/>
        <v>0</v>
      </c>
      <c r="T19" s="38" t="str">
        <f t="shared" si="2"/>
        <v/>
      </c>
      <c r="W19" s="19"/>
      <c r="Y19" s="19"/>
      <c r="Z19" s="19"/>
      <c r="AG19" s="19"/>
      <c r="AJ19" s="19"/>
      <c r="AK19" s="19"/>
    </row>
    <row r="20" spans="2:37" s="20" customFormat="1" ht="14.4" customHeight="1" x14ac:dyDescent="0.3">
      <c r="D20" s="48"/>
      <c r="G20" s="10"/>
      <c r="H20" s="10"/>
      <c r="I20" s="25" t="s">
        <v>4</v>
      </c>
      <c r="J20" s="51" t="e">
        <f>IF(S3&lt;S4,T4-T3,T4+(1-T3))</f>
        <v>#NUM!</v>
      </c>
      <c r="M20" s="10"/>
      <c r="N20" s="10"/>
      <c r="O20" s="10"/>
      <c r="P20" s="14" t="e">
        <f t="shared" si="3"/>
        <v>#NUM!</v>
      </c>
      <c r="Q20" s="37" t="e">
        <f t="shared" si="0"/>
        <v>#NUM!</v>
      </c>
      <c r="R20" s="37" t="e">
        <f t="shared" si="4"/>
        <v>#NUM!</v>
      </c>
      <c r="S20" s="38" t="b">
        <f t="shared" si="1"/>
        <v>0</v>
      </c>
      <c r="T20" s="38" t="str">
        <f t="shared" si="2"/>
        <v/>
      </c>
      <c r="W20" s="19"/>
      <c r="Y20" s="19"/>
      <c r="Z20" s="19"/>
      <c r="AG20" s="19"/>
      <c r="AJ20" s="19"/>
      <c r="AK20" s="19"/>
    </row>
    <row r="21" spans="2:37" s="20" customFormat="1" ht="14.4" customHeight="1" x14ac:dyDescent="0.3">
      <c r="B21" s="25"/>
      <c r="G21" s="10"/>
      <c r="H21" s="10"/>
      <c r="I21" s="10"/>
      <c r="J21" s="45"/>
      <c r="K21" s="46"/>
      <c r="L21" s="10"/>
      <c r="M21" s="10"/>
      <c r="N21" s="10"/>
      <c r="O21" s="10"/>
      <c r="P21" s="14" t="e">
        <f t="shared" si="3"/>
        <v>#NUM!</v>
      </c>
      <c r="Q21" s="37" t="e">
        <f t="shared" si="0"/>
        <v>#NUM!</v>
      </c>
      <c r="R21" s="37" t="e">
        <f t="shared" si="4"/>
        <v>#NUM!</v>
      </c>
      <c r="S21" s="38" t="b">
        <f t="shared" si="1"/>
        <v>0</v>
      </c>
      <c r="T21" s="38" t="str">
        <f t="shared" si="2"/>
        <v/>
      </c>
      <c r="W21" s="19"/>
      <c r="Y21" s="19"/>
      <c r="Z21" s="19"/>
      <c r="AG21" s="19"/>
      <c r="AJ21" s="19"/>
      <c r="AK21" s="19"/>
    </row>
    <row r="22" spans="2:37" s="20" customFormat="1" ht="14.4" customHeight="1" x14ac:dyDescent="0.3">
      <c r="D22" s="45"/>
      <c r="E22" s="46"/>
      <c r="F22" s="46"/>
      <c r="G22" s="22"/>
      <c r="H22" s="10"/>
      <c r="I22" s="10"/>
      <c r="J22" s="45"/>
      <c r="K22" s="46"/>
      <c r="L22" s="10"/>
      <c r="M22" s="10"/>
      <c r="N22" s="10"/>
      <c r="O22" s="10"/>
      <c r="P22" s="14" t="e">
        <f t="shared" si="3"/>
        <v>#NUM!</v>
      </c>
      <c r="Q22" s="37" t="e">
        <f t="shared" si="0"/>
        <v>#NUM!</v>
      </c>
      <c r="R22" s="37" t="e">
        <f t="shared" si="4"/>
        <v>#NUM!</v>
      </c>
      <c r="S22" s="38" t="b">
        <f t="shared" si="1"/>
        <v>0</v>
      </c>
      <c r="T22" s="38" t="str">
        <f t="shared" si="2"/>
        <v/>
      </c>
      <c r="W22" s="19"/>
      <c r="Y22" s="19"/>
      <c r="Z22" s="19"/>
      <c r="AG22" s="19"/>
      <c r="AJ22" s="19"/>
      <c r="AK22" s="19"/>
    </row>
    <row r="23" spans="2:37" s="20" customFormat="1" ht="14.4" customHeight="1" x14ac:dyDescent="0.3">
      <c r="B23" s="48"/>
      <c r="C23" s="10"/>
      <c r="D23" s="45"/>
      <c r="E23" s="46"/>
      <c r="F23" s="46"/>
      <c r="G23" s="10"/>
      <c r="L23" s="10"/>
      <c r="M23" s="10"/>
      <c r="N23" s="10"/>
      <c r="O23" s="10"/>
      <c r="P23" s="14" t="e">
        <f t="shared" si="3"/>
        <v>#NUM!</v>
      </c>
      <c r="Q23" s="37" t="e">
        <f t="shared" si="0"/>
        <v>#NUM!</v>
      </c>
      <c r="R23" s="37" t="e">
        <f t="shared" si="4"/>
        <v>#NUM!</v>
      </c>
      <c r="S23" s="38" t="b">
        <f t="shared" si="1"/>
        <v>0</v>
      </c>
      <c r="T23" s="38" t="str">
        <f t="shared" si="2"/>
        <v/>
      </c>
      <c r="W23" s="19"/>
      <c r="Y23" s="19"/>
      <c r="Z23" s="19"/>
      <c r="AG23" s="19"/>
      <c r="AJ23" s="19"/>
      <c r="AK23" s="19"/>
    </row>
    <row r="24" spans="2:37" s="20" customFormat="1" ht="14.4" customHeight="1" x14ac:dyDescent="0.3">
      <c r="B24" s="25"/>
      <c r="C24" s="49"/>
      <c r="D24" s="25"/>
      <c r="E24" s="49"/>
      <c r="F24" s="49"/>
      <c r="G24" s="10"/>
      <c r="L24" s="10"/>
      <c r="M24" s="10"/>
      <c r="N24" s="10"/>
      <c r="O24" s="10"/>
      <c r="P24" s="14" t="e">
        <f t="shared" si="3"/>
        <v>#NUM!</v>
      </c>
      <c r="Q24" s="37" t="e">
        <f t="shared" si="0"/>
        <v>#NUM!</v>
      </c>
      <c r="R24" s="37" t="e">
        <f t="shared" si="4"/>
        <v>#NUM!</v>
      </c>
      <c r="S24" s="38" t="b">
        <f t="shared" si="1"/>
        <v>0</v>
      </c>
      <c r="T24" s="38" t="str">
        <f t="shared" si="2"/>
        <v/>
      </c>
      <c r="W24" s="19"/>
      <c r="Y24" s="19"/>
      <c r="Z24" s="19"/>
      <c r="AG24" s="19"/>
      <c r="AJ24" s="19"/>
      <c r="AK24" s="19"/>
    </row>
    <row r="25" spans="2:37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 t="e">
        <f t="shared" si="3"/>
        <v>#NUM!</v>
      </c>
      <c r="Q25" s="37" t="e">
        <f t="shared" si="0"/>
        <v>#NUM!</v>
      </c>
      <c r="R25" s="37" t="e">
        <f t="shared" si="4"/>
        <v>#NUM!</v>
      </c>
      <c r="S25" s="38" t="b">
        <f t="shared" si="1"/>
        <v>0</v>
      </c>
      <c r="T25" s="38" t="str">
        <f t="shared" si="2"/>
        <v/>
      </c>
      <c r="W25" s="19"/>
      <c r="Y25" s="19"/>
      <c r="Z25" s="19"/>
      <c r="AG25" s="19"/>
      <c r="AJ25" s="19"/>
      <c r="AK25" s="19"/>
    </row>
    <row r="26" spans="2:37" s="20" customFormat="1" ht="14.4" customHeight="1" x14ac:dyDescent="0.3">
      <c r="B26" s="25"/>
      <c r="C26" s="50"/>
      <c r="D26" s="25"/>
      <c r="E26" s="49"/>
      <c r="F26" s="49"/>
      <c r="G26" s="10"/>
      <c r="L26" s="10"/>
      <c r="M26" s="10"/>
      <c r="N26" s="10"/>
      <c r="O26" s="10"/>
      <c r="P26" s="14" t="e">
        <f t="shared" si="3"/>
        <v>#NUM!</v>
      </c>
      <c r="Q26" s="37" t="e">
        <f t="shared" si="0"/>
        <v>#NUM!</v>
      </c>
      <c r="R26" s="37" t="e">
        <f t="shared" si="4"/>
        <v>#NUM!</v>
      </c>
      <c r="S26" s="38" t="b">
        <f t="shared" si="1"/>
        <v>0</v>
      </c>
      <c r="T26" s="38" t="str">
        <f t="shared" si="2"/>
        <v/>
      </c>
      <c r="W26" s="19"/>
      <c r="Y26" s="19"/>
      <c r="Z26" s="19"/>
      <c r="AG26" s="19"/>
      <c r="AJ26" s="19"/>
      <c r="AK26" s="19"/>
    </row>
    <row r="27" spans="2:37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 t="e">
        <f t="shared" si="3"/>
        <v>#NUM!</v>
      </c>
      <c r="Q27" s="37" t="e">
        <f t="shared" si="0"/>
        <v>#NUM!</v>
      </c>
      <c r="R27" s="37" t="e">
        <f t="shared" si="4"/>
        <v>#NUM!</v>
      </c>
      <c r="S27" s="38" t="b">
        <f t="shared" si="1"/>
        <v>0</v>
      </c>
      <c r="T27" s="38" t="str">
        <f t="shared" si="2"/>
        <v/>
      </c>
      <c r="W27" s="19"/>
      <c r="Y27" s="19"/>
      <c r="Z27" s="19"/>
      <c r="AG27" s="19"/>
      <c r="AJ27" s="19"/>
      <c r="AK27" s="19"/>
    </row>
    <row r="28" spans="2:37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 t="e">
        <f t="shared" si="3"/>
        <v>#NUM!</v>
      </c>
      <c r="Q28" s="37" t="e">
        <f t="shared" si="0"/>
        <v>#NUM!</v>
      </c>
      <c r="R28" s="37" t="e">
        <f t="shared" si="4"/>
        <v>#NUM!</v>
      </c>
      <c r="S28" s="38" t="b">
        <f t="shared" si="1"/>
        <v>0</v>
      </c>
      <c r="T28" s="38" t="str">
        <f t="shared" si="2"/>
        <v/>
      </c>
      <c r="W28" s="19"/>
      <c r="Y28" s="19"/>
      <c r="Z28" s="19"/>
      <c r="AG28" s="19"/>
      <c r="AJ28" s="19"/>
      <c r="AK28" s="19"/>
    </row>
    <row r="29" spans="2:37" s="20" customFormat="1" ht="14.4" customHeight="1" x14ac:dyDescent="0.3">
      <c r="B29" s="25"/>
      <c r="C29" s="50"/>
      <c r="D29" s="25"/>
      <c r="E29" s="49"/>
      <c r="F29" s="49"/>
      <c r="G29" s="10"/>
      <c r="L29" s="10"/>
      <c r="M29" s="10"/>
      <c r="N29" s="10"/>
      <c r="O29" s="10"/>
      <c r="P29" s="14" t="e">
        <f t="shared" si="3"/>
        <v>#NUM!</v>
      </c>
      <c r="Q29" s="37" t="e">
        <f t="shared" si="0"/>
        <v>#NUM!</v>
      </c>
      <c r="R29" s="37" t="e">
        <f t="shared" si="4"/>
        <v>#NUM!</v>
      </c>
      <c r="S29" s="38" t="b">
        <f t="shared" si="1"/>
        <v>0</v>
      </c>
      <c r="T29" s="38" t="str">
        <f t="shared" si="2"/>
        <v/>
      </c>
      <c r="W29" s="19"/>
      <c r="Y29" s="19"/>
      <c r="Z29" s="19"/>
      <c r="AG29" s="19"/>
      <c r="AJ29" s="19"/>
      <c r="AK29" s="19"/>
    </row>
    <row r="30" spans="2:37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 t="e">
        <f t="shared" si="3"/>
        <v>#NUM!</v>
      </c>
      <c r="Q30" s="37" t="e">
        <f t="shared" si="0"/>
        <v>#NUM!</v>
      </c>
      <c r="R30" s="37" t="e">
        <f t="shared" si="4"/>
        <v>#NUM!</v>
      </c>
      <c r="S30" s="38" t="b">
        <f t="shared" si="1"/>
        <v>0</v>
      </c>
      <c r="T30" s="38" t="str">
        <f t="shared" si="2"/>
        <v/>
      </c>
      <c r="W30" s="19"/>
      <c r="Y30" s="19"/>
      <c r="AG30" s="19"/>
      <c r="AJ30" s="19"/>
      <c r="AK30" s="19"/>
    </row>
    <row r="31" spans="2:37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 t="e">
        <f t="shared" si="3"/>
        <v>#NUM!</v>
      </c>
      <c r="Q31" s="37" t="e">
        <f t="shared" si="0"/>
        <v>#NUM!</v>
      </c>
      <c r="R31" s="37" t="e">
        <f t="shared" si="4"/>
        <v>#NUM!</v>
      </c>
      <c r="S31" s="38" t="b">
        <f t="shared" si="1"/>
        <v>0</v>
      </c>
      <c r="T31" s="38" t="str">
        <f t="shared" si="2"/>
        <v/>
      </c>
      <c r="W31" s="19"/>
      <c r="Y31" s="19"/>
      <c r="Z31" s="19"/>
      <c r="AG31" s="19"/>
      <c r="AJ31" s="19"/>
      <c r="AK31" s="19"/>
    </row>
    <row r="32" spans="2:37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 t="e">
        <f t="shared" si="3"/>
        <v>#NUM!</v>
      </c>
      <c r="Q32" s="37" t="e">
        <f t="shared" si="0"/>
        <v>#NUM!</v>
      </c>
      <c r="R32" s="37" t="e">
        <f t="shared" si="4"/>
        <v>#NUM!</v>
      </c>
      <c r="S32" s="38" t="b">
        <f t="shared" si="1"/>
        <v>0</v>
      </c>
      <c r="T32" s="38" t="str">
        <f t="shared" si="2"/>
        <v/>
      </c>
      <c r="W32" s="19"/>
      <c r="Y32" s="19"/>
      <c r="Z32" s="19"/>
      <c r="AG32" s="19"/>
      <c r="AJ32" s="19"/>
      <c r="AK32" s="19"/>
    </row>
    <row r="33" spans="2:37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 t="e">
        <f t="shared" si="3"/>
        <v>#NUM!</v>
      </c>
      <c r="Q33" s="37" t="e">
        <f t="shared" si="0"/>
        <v>#NUM!</v>
      </c>
      <c r="R33" s="37" t="e">
        <f t="shared" si="4"/>
        <v>#NUM!</v>
      </c>
      <c r="S33" s="38" t="b">
        <f t="shared" si="1"/>
        <v>0</v>
      </c>
      <c r="T33" s="38" t="str">
        <f t="shared" si="2"/>
        <v/>
      </c>
      <c r="W33" s="19"/>
      <c r="Y33" s="19"/>
      <c r="Z33" s="19"/>
      <c r="AG33" s="19"/>
      <c r="AJ33" s="19"/>
      <c r="AK33" s="19"/>
    </row>
    <row r="34" spans="2:37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 t="e">
        <f t="shared" si="3"/>
        <v>#NUM!</v>
      </c>
      <c r="Q34" s="37" t="e">
        <f t="shared" si="0"/>
        <v>#NUM!</v>
      </c>
      <c r="R34" s="37" t="e">
        <f t="shared" si="4"/>
        <v>#NUM!</v>
      </c>
      <c r="S34" s="38" t="b">
        <f t="shared" si="1"/>
        <v>0</v>
      </c>
      <c r="T34" s="38" t="str">
        <f t="shared" si="2"/>
        <v/>
      </c>
      <c r="W34" s="19"/>
      <c r="Y34" s="19"/>
      <c r="Z34" s="19"/>
      <c r="AG34" s="19"/>
      <c r="AJ34" s="19"/>
      <c r="AK34" s="19"/>
    </row>
    <row r="35" spans="2:37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 t="e">
        <f t="shared" si="3"/>
        <v>#NUM!</v>
      </c>
      <c r="Q35" s="37" t="e">
        <f t="shared" si="0"/>
        <v>#NUM!</v>
      </c>
      <c r="R35" s="37" t="e">
        <f t="shared" si="4"/>
        <v>#NUM!</v>
      </c>
      <c r="S35" s="38" t="b">
        <f t="shared" si="1"/>
        <v>0</v>
      </c>
      <c r="T35" s="38" t="str">
        <f t="shared" si="2"/>
        <v/>
      </c>
      <c r="W35" s="19"/>
      <c r="Y35" s="19"/>
      <c r="Z35" s="19"/>
      <c r="AG35" s="19"/>
      <c r="AJ35" s="19"/>
      <c r="AK35" s="19"/>
    </row>
    <row r="36" spans="2:37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 t="e">
        <f t="shared" si="3"/>
        <v>#NUM!</v>
      </c>
      <c r="Q36" s="37" t="e">
        <f t="shared" si="0"/>
        <v>#NUM!</v>
      </c>
      <c r="R36" s="37" t="e">
        <f t="shared" si="4"/>
        <v>#NUM!</v>
      </c>
      <c r="S36" s="38" t="b">
        <f t="shared" si="1"/>
        <v>0</v>
      </c>
      <c r="T36" s="38" t="str">
        <f t="shared" si="2"/>
        <v/>
      </c>
      <c r="W36" s="19"/>
      <c r="Y36" s="19"/>
      <c r="Z36" s="19"/>
      <c r="AG36" s="19"/>
      <c r="AJ36" s="19"/>
      <c r="AK36" s="19"/>
    </row>
    <row r="37" spans="2:37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 t="e">
        <f t="shared" si="3"/>
        <v>#NUM!</v>
      </c>
      <c r="Q37" s="37" t="e">
        <f t="shared" si="0"/>
        <v>#NUM!</v>
      </c>
      <c r="R37" s="37" t="e">
        <f t="shared" si="4"/>
        <v>#NUM!</v>
      </c>
      <c r="S37" s="38" t="b">
        <f t="shared" si="1"/>
        <v>0</v>
      </c>
      <c r="T37" s="38" t="str">
        <f t="shared" si="2"/>
        <v/>
      </c>
      <c r="W37" s="19"/>
      <c r="Y37" s="19"/>
      <c r="Z37" s="19"/>
      <c r="AG37" s="19"/>
      <c r="AJ37" s="19"/>
      <c r="AK37" s="19"/>
    </row>
    <row r="38" spans="2:37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 t="e">
        <f t="shared" si="3"/>
        <v>#NUM!</v>
      </c>
      <c r="Q38" s="37" t="e">
        <f t="shared" si="0"/>
        <v>#NUM!</v>
      </c>
      <c r="R38" s="37" t="e">
        <f t="shared" si="4"/>
        <v>#NUM!</v>
      </c>
      <c r="S38" s="38" t="b">
        <f t="shared" si="1"/>
        <v>0</v>
      </c>
      <c r="T38" s="38" t="str">
        <f t="shared" si="2"/>
        <v/>
      </c>
      <c r="W38" s="19"/>
      <c r="Y38" s="19"/>
      <c r="Z38" s="19"/>
      <c r="AG38" s="19"/>
      <c r="AJ38" s="19"/>
      <c r="AK38" s="19"/>
    </row>
    <row r="39" spans="2:37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 t="e">
        <f t="shared" si="3"/>
        <v>#NUM!</v>
      </c>
      <c r="Q39" s="37" t="e">
        <f t="shared" si="0"/>
        <v>#NUM!</v>
      </c>
      <c r="R39" s="37" t="e">
        <f t="shared" si="4"/>
        <v>#NUM!</v>
      </c>
      <c r="S39" s="38" t="b">
        <f t="shared" si="1"/>
        <v>0</v>
      </c>
      <c r="T39" s="38" t="str">
        <f t="shared" si="2"/>
        <v/>
      </c>
      <c r="W39" s="19"/>
      <c r="Y39" s="19"/>
      <c r="Z39" s="19"/>
      <c r="AG39" s="19"/>
      <c r="AJ39" s="19"/>
      <c r="AK39" s="19"/>
    </row>
    <row r="40" spans="2:37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 t="e">
        <f t="shared" si="3"/>
        <v>#NUM!</v>
      </c>
      <c r="Q40" s="37" t="e">
        <f t="shared" si="0"/>
        <v>#NUM!</v>
      </c>
      <c r="R40" s="37" t="e">
        <f t="shared" si="4"/>
        <v>#NUM!</v>
      </c>
      <c r="S40" s="38" t="b">
        <f t="shared" si="1"/>
        <v>0</v>
      </c>
      <c r="T40" s="38" t="str">
        <f t="shared" si="2"/>
        <v/>
      </c>
      <c r="W40" s="19"/>
      <c r="Y40" s="19"/>
      <c r="Z40" s="19"/>
      <c r="AG40" s="19"/>
      <c r="AJ40" s="19"/>
      <c r="AK40" s="19"/>
    </row>
    <row r="41" spans="2:37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 t="e">
        <f t="shared" si="3"/>
        <v>#NUM!</v>
      </c>
      <c r="Q41" s="37" t="e">
        <f t="shared" si="0"/>
        <v>#NUM!</v>
      </c>
      <c r="R41" s="37" t="e">
        <f t="shared" si="4"/>
        <v>#NUM!</v>
      </c>
      <c r="S41" s="38" t="b">
        <f t="shared" si="1"/>
        <v>0</v>
      </c>
      <c r="T41" s="38" t="str">
        <f t="shared" si="2"/>
        <v/>
      </c>
      <c r="W41" s="19"/>
      <c r="Y41" s="19"/>
      <c r="Z41" s="19"/>
      <c r="AG41" s="19"/>
      <c r="AJ41" s="19"/>
      <c r="AK41" s="19"/>
    </row>
    <row r="42" spans="2:37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 t="e">
        <f t="shared" si="3"/>
        <v>#NUM!</v>
      </c>
      <c r="Q42" s="37" t="e">
        <f t="shared" si="0"/>
        <v>#NUM!</v>
      </c>
      <c r="R42" s="37" t="e">
        <f t="shared" si="4"/>
        <v>#NUM!</v>
      </c>
      <c r="S42" s="38" t="b">
        <f t="shared" si="1"/>
        <v>0</v>
      </c>
      <c r="T42" s="38" t="str">
        <f t="shared" si="2"/>
        <v/>
      </c>
      <c r="W42" s="19"/>
      <c r="Y42" s="19"/>
      <c r="Z42" s="19"/>
      <c r="AG42" s="19"/>
      <c r="AJ42" s="19"/>
      <c r="AK42" s="19"/>
    </row>
    <row r="43" spans="2:37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 t="e">
        <f t="shared" si="3"/>
        <v>#NUM!</v>
      </c>
      <c r="Q43" s="37" t="e">
        <f t="shared" si="0"/>
        <v>#NUM!</v>
      </c>
      <c r="R43" s="37" t="e">
        <f t="shared" si="4"/>
        <v>#NUM!</v>
      </c>
      <c r="S43" s="38" t="b">
        <f t="shared" si="1"/>
        <v>0</v>
      </c>
      <c r="T43" s="38" t="str">
        <f t="shared" si="2"/>
        <v/>
      </c>
      <c r="W43" s="19"/>
      <c r="Y43" s="19"/>
      <c r="Z43" s="19"/>
      <c r="AG43" s="19"/>
      <c r="AJ43" s="19"/>
      <c r="AK43" s="19"/>
    </row>
    <row r="44" spans="2:37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 t="e">
        <f t="shared" si="3"/>
        <v>#NUM!</v>
      </c>
      <c r="Q44" s="37" t="e">
        <f t="shared" si="0"/>
        <v>#NUM!</v>
      </c>
      <c r="R44" s="37" t="e">
        <f t="shared" si="4"/>
        <v>#NUM!</v>
      </c>
      <c r="S44" s="38" t="b">
        <f t="shared" si="1"/>
        <v>0</v>
      </c>
      <c r="T44" s="38" t="str">
        <f t="shared" si="2"/>
        <v/>
      </c>
      <c r="W44" s="19"/>
      <c r="Y44" s="19"/>
      <c r="Z44" s="19"/>
      <c r="AG44" s="19"/>
      <c r="AJ44" s="19"/>
      <c r="AK44" s="19"/>
    </row>
    <row r="45" spans="2:37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 t="e">
        <f t="shared" si="3"/>
        <v>#NUM!</v>
      </c>
      <c r="Q45" s="37" t="e">
        <f t="shared" si="0"/>
        <v>#NUM!</v>
      </c>
      <c r="R45" s="37" t="e">
        <f t="shared" si="4"/>
        <v>#NUM!</v>
      </c>
      <c r="S45" s="38" t="b">
        <f t="shared" si="1"/>
        <v>0</v>
      </c>
      <c r="T45" s="38" t="str">
        <f t="shared" si="2"/>
        <v/>
      </c>
      <c r="W45" s="19"/>
      <c r="Y45" s="19"/>
      <c r="Z45" s="19"/>
      <c r="AG45" s="19"/>
      <c r="AJ45" s="19"/>
      <c r="AK45" s="19"/>
    </row>
    <row r="46" spans="2:37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 t="e">
        <f t="shared" si="3"/>
        <v>#NUM!</v>
      </c>
      <c r="Q46" s="37" t="e">
        <f t="shared" si="0"/>
        <v>#NUM!</v>
      </c>
      <c r="R46" s="37" t="e">
        <f t="shared" si="4"/>
        <v>#NUM!</v>
      </c>
      <c r="S46" s="38" t="b">
        <f t="shared" si="1"/>
        <v>0</v>
      </c>
      <c r="T46" s="38" t="str">
        <f t="shared" si="2"/>
        <v/>
      </c>
      <c r="W46" s="19"/>
      <c r="Y46" s="19"/>
      <c r="Z46" s="19"/>
      <c r="AG46" s="19"/>
      <c r="AJ46" s="19"/>
      <c r="AK46" s="19"/>
    </row>
    <row r="47" spans="2:37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 t="e">
        <f t="shared" si="3"/>
        <v>#NUM!</v>
      </c>
      <c r="Q47" s="37" t="e">
        <f t="shared" si="0"/>
        <v>#NUM!</v>
      </c>
      <c r="R47" s="37" t="e">
        <f t="shared" si="4"/>
        <v>#NUM!</v>
      </c>
      <c r="S47" s="38" t="b">
        <f t="shared" si="1"/>
        <v>0</v>
      </c>
      <c r="T47" s="38" t="str">
        <f t="shared" si="2"/>
        <v/>
      </c>
      <c r="W47" s="19"/>
      <c r="Y47" s="19"/>
      <c r="Z47" s="19"/>
      <c r="AG47" s="19"/>
      <c r="AJ47" s="19"/>
      <c r="AK47" s="19"/>
    </row>
    <row r="48" spans="2:37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 t="e">
        <f t="shared" si="3"/>
        <v>#NUM!</v>
      </c>
      <c r="Q48" s="37" t="e">
        <f t="shared" si="0"/>
        <v>#NUM!</v>
      </c>
      <c r="R48" s="37" t="e">
        <f t="shared" si="4"/>
        <v>#NUM!</v>
      </c>
      <c r="S48" s="38" t="b">
        <f t="shared" si="1"/>
        <v>0</v>
      </c>
      <c r="T48" s="38" t="str">
        <f t="shared" si="2"/>
        <v/>
      </c>
      <c r="W48" s="19"/>
      <c r="Y48" s="19"/>
      <c r="Z48" s="19"/>
      <c r="AG48" s="19"/>
      <c r="AJ48" s="19"/>
      <c r="AK48" s="19"/>
    </row>
    <row r="49" spans="2:37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 t="e">
        <f t="shared" si="3"/>
        <v>#NUM!</v>
      </c>
      <c r="Q49" s="37" t="e">
        <f t="shared" si="0"/>
        <v>#NUM!</v>
      </c>
      <c r="R49" s="37" t="e">
        <f t="shared" si="4"/>
        <v>#NUM!</v>
      </c>
      <c r="S49" s="38" t="b">
        <f t="shared" si="1"/>
        <v>0</v>
      </c>
      <c r="T49" s="38" t="str">
        <f t="shared" si="2"/>
        <v/>
      </c>
      <c r="W49" s="19"/>
      <c r="Y49" s="19"/>
      <c r="Z49" s="19"/>
      <c r="AG49" s="19"/>
      <c r="AJ49" s="19"/>
      <c r="AK49" s="19"/>
    </row>
    <row r="50" spans="2:37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 t="e">
        <f t="shared" si="3"/>
        <v>#NUM!</v>
      </c>
      <c r="Q50" s="37" t="e">
        <f t="shared" si="0"/>
        <v>#NUM!</v>
      </c>
      <c r="R50" s="37" t="e">
        <f t="shared" si="4"/>
        <v>#NUM!</v>
      </c>
      <c r="S50" s="38" t="b">
        <f t="shared" si="1"/>
        <v>0</v>
      </c>
      <c r="T50" s="38" t="str">
        <f t="shared" si="2"/>
        <v/>
      </c>
      <c r="W50" s="19"/>
      <c r="Y50" s="19"/>
      <c r="Z50" s="19"/>
      <c r="AG50" s="19"/>
      <c r="AJ50" s="19"/>
      <c r="AK50" s="19"/>
    </row>
    <row r="51" spans="2:37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 t="e">
        <f t="shared" si="3"/>
        <v>#NUM!</v>
      </c>
      <c r="Q51" s="37" t="e">
        <f t="shared" si="0"/>
        <v>#NUM!</v>
      </c>
      <c r="R51" s="37" t="e">
        <f t="shared" si="4"/>
        <v>#NUM!</v>
      </c>
      <c r="S51" s="38" t="b">
        <f t="shared" si="1"/>
        <v>0</v>
      </c>
      <c r="T51" s="38" t="str">
        <f t="shared" si="2"/>
        <v/>
      </c>
      <c r="W51" s="19"/>
      <c r="Y51" s="19"/>
      <c r="Z51" s="19"/>
      <c r="AG51" s="19"/>
      <c r="AJ51" s="19"/>
      <c r="AK51" s="19"/>
    </row>
    <row r="52" spans="2:37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 t="e">
        <f t="shared" si="3"/>
        <v>#NUM!</v>
      </c>
      <c r="Q52" s="37" t="e">
        <f t="shared" si="0"/>
        <v>#NUM!</v>
      </c>
      <c r="R52" s="37" t="e">
        <f t="shared" si="4"/>
        <v>#NUM!</v>
      </c>
      <c r="S52" s="38" t="b">
        <f t="shared" si="1"/>
        <v>0</v>
      </c>
      <c r="T52" s="38" t="str">
        <f t="shared" si="2"/>
        <v/>
      </c>
      <c r="W52" s="19"/>
      <c r="Y52" s="19"/>
      <c r="Z52" s="19"/>
      <c r="AG52" s="19"/>
      <c r="AJ52" s="19"/>
      <c r="AK52" s="19"/>
    </row>
    <row r="53" spans="2:37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 t="e">
        <f t="shared" si="3"/>
        <v>#NUM!</v>
      </c>
      <c r="Q53" s="37" t="e">
        <f t="shared" si="0"/>
        <v>#NUM!</v>
      </c>
      <c r="R53" s="37" t="e">
        <f t="shared" si="4"/>
        <v>#NUM!</v>
      </c>
      <c r="S53" s="38" t="b">
        <f t="shared" si="1"/>
        <v>0</v>
      </c>
      <c r="T53" s="38" t="str">
        <f t="shared" si="2"/>
        <v/>
      </c>
      <c r="W53" s="19"/>
      <c r="Y53" s="19"/>
      <c r="Z53" s="19"/>
      <c r="AG53" s="19"/>
      <c r="AJ53" s="19"/>
      <c r="AK53" s="19"/>
    </row>
    <row r="54" spans="2:37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 t="e">
        <f t="shared" si="3"/>
        <v>#NUM!</v>
      </c>
      <c r="Q54" s="37" t="e">
        <f t="shared" si="0"/>
        <v>#NUM!</v>
      </c>
      <c r="R54" s="37" t="e">
        <f t="shared" si="4"/>
        <v>#NUM!</v>
      </c>
      <c r="S54" s="38" t="b">
        <f t="shared" si="1"/>
        <v>0</v>
      </c>
      <c r="T54" s="38" t="str">
        <f t="shared" si="2"/>
        <v/>
      </c>
      <c r="W54" s="19"/>
      <c r="Y54" s="19"/>
      <c r="Z54" s="19"/>
      <c r="AG54" s="19"/>
      <c r="AJ54" s="19"/>
      <c r="AK54" s="19"/>
    </row>
    <row r="55" spans="2:37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 t="e">
        <f t="shared" si="3"/>
        <v>#NUM!</v>
      </c>
      <c r="Q55" s="37" t="e">
        <f t="shared" si="0"/>
        <v>#NUM!</v>
      </c>
      <c r="R55" s="37" t="e">
        <f t="shared" si="4"/>
        <v>#NUM!</v>
      </c>
      <c r="S55" s="38" t="b">
        <f t="shared" si="1"/>
        <v>0</v>
      </c>
      <c r="T55" s="38" t="str">
        <f t="shared" si="2"/>
        <v/>
      </c>
      <c r="W55" s="19"/>
      <c r="Y55" s="19"/>
      <c r="Z55" s="19"/>
      <c r="AG55" s="19"/>
      <c r="AJ55" s="19"/>
      <c r="AK55" s="19"/>
    </row>
    <row r="56" spans="2:37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 t="e">
        <f t="shared" si="3"/>
        <v>#NUM!</v>
      </c>
      <c r="Q56" s="37" t="e">
        <f t="shared" si="0"/>
        <v>#NUM!</v>
      </c>
      <c r="R56" s="37" t="e">
        <f t="shared" si="4"/>
        <v>#NUM!</v>
      </c>
      <c r="S56" s="38" t="b">
        <f t="shared" si="1"/>
        <v>0</v>
      </c>
      <c r="T56" s="38" t="str">
        <f t="shared" si="2"/>
        <v/>
      </c>
      <c r="W56" s="19"/>
      <c r="Y56" s="19"/>
      <c r="Z56" s="19"/>
      <c r="AG56" s="19"/>
      <c r="AJ56" s="19"/>
      <c r="AK56" s="19"/>
    </row>
    <row r="57" spans="2:37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 t="e">
        <f t="shared" si="3"/>
        <v>#NUM!</v>
      </c>
      <c r="Q57" s="37" t="e">
        <f t="shared" si="0"/>
        <v>#NUM!</v>
      </c>
      <c r="R57" s="37" t="e">
        <f t="shared" si="4"/>
        <v>#NUM!</v>
      </c>
      <c r="S57" s="38" t="b">
        <f t="shared" si="1"/>
        <v>0</v>
      </c>
      <c r="T57" s="38" t="str">
        <f t="shared" si="2"/>
        <v/>
      </c>
      <c r="W57" s="19"/>
      <c r="Y57" s="19"/>
      <c r="Z57" s="19"/>
      <c r="AG57" s="19"/>
      <c r="AJ57" s="19"/>
      <c r="AK57" s="19"/>
    </row>
    <row r="58" spans="2:37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 t="e">
        <f t="shared" si="3"/>
        <v>#NUM!</v>
      </c>
      <c r="Q58" s="37" t="e">
        <f t="shared" si="0"/>
        <v>#NUM!</v>
      </c>
      <c r="R58" s="37" t="e">
        <f t="shared" si="4"/>
        <v>#NUM!</v>
      </c>
      <c r="S58" s="38" t="b">
        <f t="shared" si="1"/>
        <v>0</v>
      </c>
      <c r="T58" s="38" t="str">
        <f t="shared" si="2"/>
        <v/>
      </c>
      <c r="W58" s="19"/>
      <c r="Y58" s="19"/>
      <c r="Z58" s="19"/>
      <c r="AG58" s="19"/>
      <c r="AJ58" s="19"/>
      <c r="AK58" s="19"/>
    </row>
    <row r="59" spans="2:37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 t="e">
        <f t="shared" si="3"/>
        <v>#NUM!</v>
      </c>
      <c r="Q59" s="37" t="e">
        <f t="shared" si="0"/>
        <v>#NUM!</v>
      </c>
      <c r="R59" s="37" t="e">
        <f t="shared" si="4"/>
        <v>#NUM!</v>
      </c>
      <c r="S59" s="38" t="b">
        <f t="shared" si="1"/>
        <v>0</v>
      </c>
      <c r="T59" s="38" t="str">
        <f t="shared" si="2"/>
        <v/>
      </c>
      <c r="W59" s="19"/>
      <c r="Y59" s="19"/>
      <c r="Z59" s="19"/>
      <c r="AG59" s="19"/>
      <c r="AJ59" s="19"/>
      <c r="AK59" s="19"/>
    </row>
    <row r="60" spans="2:37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 t="e">
        <f t="shared" si="3"/>
        <v>#NUM!</v>
      </c>
      <c r="Q60" s="37" t="e">
        <f t="shared" si="0"/>
        <v>#NUM!</v>
      </c>
      <c r="R60" s="37" t="e">
        <f t="shared" si="4"/>
        <v>#NUM!</v>
      </c>
      <c r="S60" s="38" t="b">
        <f t="shared" si="1"/>
        <v>0</v>
      </c>
      <c r="T60" s="38" t="str">
        <f t="shared" si="2"/>
        <v/>
      </c>
      <c r="W60" s="19"/>
      <c r="Y60" s="19"/>
      <c r="Z60" s="19"/>
      <c r="AG60" s="19"/>
      <c r="AJ60" s="19"/>
      <c r="AK60" s="19"/>
    </row>
    <row r="61" spans="2:37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 t="e">
        <f t="shared" si="3"/>
        <v>#NUM!</v>
      </c>
      <c r="Q61" s="37" t="e">
        <f t="shared" si="0"/>
        <v>#NUM!</v>
      </c>
      <c r="R61" s="37" t="e">
        <f t="shared" si="4"/>
        <v>#NUM!</v>
      </c>
      <c r="S61" s="38" t="b">
        <f t="shared" si="1"/>
        <v>0</v>
      </c>
      <c r="T61" s="38" t="str">
        <f t="shared" si="2"/>
        <v/>
      </c>
      <c r="W61" s="19"/>
      <c r="Y61" s="19"/>
      <c r="Z61" s="19"/>
      <c r="AG61" s="19"/>
      <c r="AJ61" s="19"/>
      <c r="AK61" s="19"/>
    </row>
    <row r="62" spans="2:37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 t="e">
        <f t="shared" si="3"/>
        <v>#NUM!</v>
      </c>
      <c r="Q62" s="37" t="e">
        <f t="shared" si="0"/>
        <v>#NUM!</v>
      </c>
      <c r="R62" s="37" t="e">
        <f t="shared" si="4"/>
        <v>#NUM!</v>
      </c>
      <c r="S62" s="38" t="b">
        <f t="shared" si="1"/>
        <v>0</v>
      </c>
      <c r="T62" s="38" t="str">
        <f t="shared" si="2"/>
        <v/>
      </c>
      <c r="W62" s="19"/>
      <c r="Y62" s="19"/>
      <c r="Z62" s="19"/>
      <c r="AG62" s="19"/>
      <c r="AJ62" s="19"/>
      <c r="AK62" s="19"/>
    </row>
    <row r="63" spans="2:37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 t="e">
        <f t="shared" si="3"/>
        <v>#NUM!</v>
      </c>
      <c r="Q63" s="37" t="e">
        <f t="shared" si="0"/>
        <v>#NUM!</v>
      </c>
      <c r="R63" s="37" t="e">
        <f t="shared" si="4"/>
        <v>#NUM!</v>
      </c>
      <c r="S63" s="38" t="b">
        <f t="shared" si="1"/>
        <v>0</v>
      </c>
      <c r="T63" s="38" t="str">
        <f t="shared" si="2"/>
        <v/>
      </c>
      <c r="W63" s="19"/>
      <c r="Y63" s="19"/>
      <c r="Z63" s="19"/>
      <c r="AG63" s="19"/>
      <c r="AJ63" s="19"/>
      <c r="AK63" s="19"/>
    </row>
    <row r="64" spans="2:37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 t="e">
        <f t="shared" si="3"/>
        <v>#NUM!</v>
      </c>
      <c r="Q64" s="37" t="e">
        <f t="shared" si="0"/>
        <v>#NUM!</v>
      </c>
      <c r="R64" s="37" t="e">
        <f t="shared" si="4"/>
        <v>#NUM!</v>
      </c>
      <c r="S64" s="38" t="b">
        <f t="shared" si="1"/>
        <v>0</v>
      </c>
      <c r="T64" s="38" t="str">
        <f t="shared" si="2"/>
        <v/>
      </c>
      <c r="W64" s="19"/>
      <c r="Y64" s="19"/>
      <c r="Z64" s="19"/>
      <c r="AG64" s="19"/>
      <c r="AJ64" s="19"/>
      <c r="AK64" s="19"/>
    </row>
    <row r="65" spans="2:37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 t="e">
        <f t="shared" si="3"/>
        <v>#NUM!</v>
      </c>
      <c r="Q65" s="37" t="e">
        <f t="shared" si="0"/>
        <v>#NUM!</v>
      </c>
      <c r="R65" s="37" t="e">
        <f t="shared" si="4"/>
        <v>#NUM!</v>
      </c>
      <c r="S65" s="38" t="b">
        <f t="shared" si="1"/>
        <v>0</v>
      </c>
      <c r="T65" s="38" t="str">
        <f t="shared" si="2"/>
        <v/>
      </c>
      <c r="W65" s="19"/>
      <c r="Y65" s="19"/>
      <c r="Z65" s="19"/>
      <c r="AG65" s="19"/>
      <c r="AJ65" s="19"/>
      <c r="AK65" s="19"/>
    </row>
    <row r="66" spans="2:37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 t="e">
        <f t="shared" si="3"/>
        <v>#NUM!</v>
      </c>
      <c r="Q66" s="37" t="e">
        <f t="shared" si="0"/>
        <v>#NUM!</v>
      </c>
      <c r="R66" s="37" t="e">
        <f t="shared" si="4"/>
        <v>#NUM!</v>
      </c>
      <c r="S66" s="38" t="b">
        <f t="shared" si="1"/>
        <v>0</v>
      </c>
      <c r="T66" s="38" t="str">
        <f t="shared" si="2"/>
        <v/>
      </c>
      <c r="W66" s="19"/>
      <c r="Y66" s="19"/>
      <c r="Z66" s="19"/>
      <c r="AG66" s="19"/>
      <c r="AJ66" s="19"/>
      <c r="AK66" s="19"/>
    </row>
    <row r="67" spans="2:37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 t="e">
        <f t="shared" si="3"/>
        <v>#NUM!</v>
      </c>
      <c r="Q67" s="37" t="e">
        <f t="shared" si="0"/>
        <v>#NUM!</v>
      </c>
      <c r="R67" s="37" t="e">
        <f t="shared" si="4"/>
        <v>#NUM!</v>
      </c>
      <c r="S67" s="38" t="b">
        <f t="shared" si="1"/>
        <v>0</v>
      </c>
      <c r="T67" s="38" t="str">
        <f t="shared" si="2"/>
        <v/>
      </c>
      <c r="W67" s="19"/>
      <c r="Y67" s="19"/>
      <c r="Z67" s="19"/>
      <c r="AF67" s="19"/>
      <c r="AG67" s="19"/>
      <c r="AJ67" s="19"/>
      <c r="AK67" s="19"/>
    </row>
    <row r="68" spans="2:37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 t="e">
        <f t="shared" si="3"/>
        <v>#NUM!</v>
      </c>
      <c r="Q68" s="37" t="e">
        <f t="shared" si="0"/>
        <v>#NUM!</v>
      </c>
      <c r="R68" s="37" t="e">
        <f t="shared" si="4"/>
        <v>#NUM!</v>
      </c>
      <c r="S68" s="38" t="b">
        <f t="shared" si="1"/>
        <v>0</v>
      </c>
      <c r="T68" s="38" t="str">
        <f t="shared" si="2"/>
        <v/>
      </c>
      <c r="W68" s="19"/>
      <c r="Y68" s="19"/>
      <c r="Z68" s="19"/>
      <c r="AF68" s="19"/>
      <c r="AG68" s="19"/>
      <c r="AJ68" s="19"/>
      <c r="AK68" s="19"/>
    </row>
    <row r="69" spans="2:37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 t="e">
        <f t="shared" si="3"/>
        <v>#NUM!</v>
      </c>
      <c r="Q69" s="37" t="e">
        <f t="shared" si="0"/>
        <v>#NUM!</v>
      </c>
      <c r="R69" s="37" t="e">
        <f t="shared" si="4"/>
        <v>#NUM!</v>
      </c>
      <c r="S69" s="38" t="b">
        <f t="shared" si="1"/>
        <v>0</v>
      </c>
      <c r="T69" s="38" t="str">
        <f t="shared" si="2"/>
        <v/>
      </c>
      <c r="W69" s="19"/>
      <c r="Y69" s="19"/>
      <c r="Z69" s="19"/>
      <c r="AF69" s="19"/>
      <c r="AG69" s="19"/>
      <c r="AJ69" s="19"/>
      <c r="AK69" s="19"/>
    </row>
    <row r="70" spans="2:37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 t="e">
        <f t="shared" si="3"/>
        <v>#NUM!</v>
      </c>
      <c r="Q70" s="37" t="e">
        <f t="shared" si="0"/>
        <v>#NUM!</v>
      </c>
      <c r="R70" s="37" t="e">
        <f t="shared" si="4"/>
        <v>#NUM!</v>
      </c>
      <c r="S70" s="38" t="b">
        <f t="shared" si="1"/>
        <v>0</v>
      </c>
      <c r="T70" s="38" t="str">
        <f t="shared" si="2"/>
        <v/>
      </c>
      <c r="W70" s="19"/>
      <c r="Y70" s="19"/>
      <c r="Z70" s="19"/>
      <c r="AF70" s="19"/>
      <c r="AG70" s="19"/>
      <c r="AJ70" s="19"/>
      <c r="AK70" s="19"/>
    </row>
    <row r="71" spans="2:37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 t="e">
        <f t="shared" si="3"/>
        <v>#NUM!</v>
      </c>
      <c r="Q71" s="37" t="e">
        <f t="shared" ref="Q71:Q134" si="5">1-FDIST(P71,$C$6,$C$7)</f>
        <v>#NUM!</v>
      </c>
      <c r="R71" s="37" t="e">
        <f t="shared" si="4"/>
        <v>#NUM!</v>
      </c>
      <c r="S71" s="38" t="b">
        <f t="shared" ref="S71:S134" si="6">IF(AND(COUNTBLANK($C$12:$C$13)=2,COUNTBLANK($D$18:$D$19)=2),FALSE,IF($S$4&gt;$S$3,IF(AND(P71&gt;$S$3,P71&lt;$S$4),TRUE,FALSE),IF(OR(P71&lt;$S$4,P71&gt;$S$3),TRUE,FALSE)))</f>
        <v>0</v>
      </c>
      <c r="T71" s="38" t="str">
        <f t="shared" si="2"/>
        <v/>
      </c>
      <c r="W71" s="19"/>
      <c r="Y71" s="19"/>
      <c r="Z71" s="19"/>
      <c r="AF71" s="19"/>
      <c r="AG71" s="19"/>
      <c r="AJ71" s="19"/>
      <c r="AK71" s="19"/>
    </row>
    <row r="72" spans="2:37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 t="e">
        <f t="shared" si="3"/>
        <v>#NUM!</v>
      </c>
      <c r="Q72" s="37" t="e">
        <f t="shared" si="5"/>
        <v>#NUM!</v>
      </c>
      <c r="R72" s="37" t="e">
        <f t="shared" si="4"/>
        <v>#NUM!</v>
      </c>
      <c r="S72" s="38" t="b">
        <f t="shared" si="6"/>
        <v>0</v>
      </c>
      <c r="T72" s="38" t="str">
        <f t="shared" ref="T72:T135" si="7">IF(S72,R72,"")</f>
        <v/>
      </c>
      <c r="W72" s="19"/>
      <c r="Y72" s="19"/>
      <c r="Z72" s="19"/>
      <c r="AF72" s="19"/>
      <c r="AG72" s="19"/>
      <c r="AJ72" s="19"/>
      <c r="AK72" s="19"/>
    </row>
    <row r="73" spans="2:37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 t="e">
        <f t="shared" ref="P73:P136" si="8">P72+$P$6</f>
        <v>#NUM!</v>
      </c>
      <c r="Q73" s="37" t="e">
        <f t="shared" si="5"/>
        <v>#NUM!</v>
      </c>
      <c r="R73" s="37" t="e">
        <f t="shared" ref="R73:R136" si="9">(Q74-Q72)/2/$P$6</f>
        <v>#NUM!</v>
      </c>
      <c r="S73" s="38" t="b">
        <f t="shared" si="6"/>
        <v>0</v>
      </c>
      <c r="T73" s="38" t="str">
        <f t="shared" si="7"/>
        <v/>
      </c>
      <c r="W73" s="19"/>
      <c r="Y73" s="19"/>
      <c r="Z73" s="19"/>
      <c r="AF73" s="19"/>
      <c r="AG73" s="19"/>
      <c r="AJ73" s="19"/>
      <c r="AK73" s="19"/>
    </row>
    <row r="74" spans="2:37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 t="e">
        <f t="shared" si="8"/>
        <v>#NUM!</v>
      </c>
      <c r="Q74" s="37" t="e">
        <f t="shared" si="5"/>
        <v>#NUM!</v>
      </c>
      <c r="R74" s="37" t="e">
        <f t="shared" si="9"/>
        <v>#NUM!</v>
      </c>
      <c r="S74" s="38" t="b">
        <f t="shared" si="6"/>
        <v>0</v>
      </c>
      <c r="T74" s="38" t="str">
        <f t="shared" si="7"/>
        <v/>
      </c>
      <c r="W74" s="19"/>
      <c r="Y74" s="19"/>
      <c r="Z74" s="19"/>
      <c r="AF74" s="19"/>
      <c r="AG74" s="19"/>
      <c r="AJ74" s="19"/>
      <c r="AK74" s="19"/>
    </row>
    <row r="75" spans="2:37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 t="e">
        <f t="shared" si="8"/>
        <v>#NUM!</v>
      </c>
      <c r="Q75" s="37" t="e">
        <f t="shared" si="5"/>
        <v>#NUM!</v>
      </c>
      <c r="R75" s="37" t="e">
        <f t="shared" si="9"/>
        <v>#NUM!</v>
      </c>
      <c r="S75" s="38" t="b">
        <f t="shared" si="6"/>
        <v>0</v>
      </c>
      <c r="T75" s="38" t="str">
        <f t="shared" si="7"/>
        <v/>
      </c>
      <c r="W75" s="19"/>
      <c r="Y75" s="19"/>
      <c r="Z75" s="19"/>
      <c r="AF75" s="19"/>
      <c r="AG75" s="19"/>
      <c r="AJ75" s="19"/>
      <c r="AK75" s="19"/>
    </row>
    <row r="76" spans="2:37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 t="e">
        <f t="shared" si="8"/>
        <v>#NUM!</v>
      </c>
      <c r="Q76" s="37" t="e">
        <f t="shared" si="5"/>
        <v>#NUM!</v>
      </c>
      <c r="R76" s="37" t="e">
        <f t="shared" si="9"/>
        <v>#NUM!</v>
      </c>
      <c r="S76" s="38" t="b">
        <f t="shared" si="6"/>
        <v>0</v>
      </c>
      <c r="T76" s="38" t="str">
        <f t="shared" si="7"/>
        <v/>
      </c>
      <c r="W76" s="19"/>
      <c r="Y76" s="19"/>
      <c r="Z76" s="19"/>
      <c r="AF76" s="19"/>
      <c r="AG76" s="19"/>
      <c r="AJ76" s="19"/>
      <c r="AK76" s="19"/>
    </row>
    <row r="77" spans="2:37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 t="e">
        <f t="shared" si="8"/>
        <v>#NUM!</v>
      </c>
      <c r="Q77" s="37" t="e">
        <f t="shared" si="5"/>
        <v>#NUM!</v>
      </c>
      <c r="R77" s="37" t="e">
        <f t="shared" si="9"/>
        <v>#NUM!</v>
      </c>
      <c r="S77" s="38" t="b">
        <f t="shared" si="6"/>
        <v>0</v>
      </c>
      <c r="T77" s="38" t="str">
        <f t="shared" si="7"/>
        <v/>
      </c>
      <c r="W77" s="19"/>
      <c r="Y77" s="19"/>
      <c r="Z77" s="19"/>
      <c r="AF77" s="19"/>
      <c r="AG77" s="19"/>
      <c r="AJ77" s="19"/>
      <c r="AK77" s="19"/>
    </row>
    <row r="78" spans="2:37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 t="e">
        <f t="shared" si="8"/>
        <v>#NUM!</v>
      </c>
      <c r="Q78" s="37" t="e">
        <f t="shared" si="5"/>
        <v>#NUM!</v>
      </c>
      <c r="R78" s="37" t="e">
        <f t="shared" si="9"/>
        <v>#NUM!</v>
      </c>
      <c r="S78" s="38" t="b">
        <f t="shared" si="6"/>
        <v>0</v>
      </c>
      <c r="T78" s="38" t="str">
        <f t="shared" si="7"/>
        <v/>
      </c>
      <c r="W78" s="19"/>
      <c r="Y78" s="19"/>
      <c r="Z78" s="19"/>
      <c r="AF78" s="19"/>
      <c r="AG78" s="19"/>
      <c r="AJ78" s="19"/>
      <c r="AK78" s="19"/>
    </row>
    <row r="79" spans="2:37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 t="e">
        <f t="shared" si="8"/>
        <v>#NUM!</v>
      </c>
      <c r="Q79" s="37" t="e">
        <f t="shared" si="5"/>
        <v>#NUM!</v>
      </c>
      <c r="R79" s="37" t="e">
        <f t="shared" si="9"/>
        <v>#NUM!</v>
      </c>
      <c r="S79" s="38" t="b">
        <f t="shared" si="6"/>
        <v>0</v>
      </c>
      <c r="T79" s="38" t="str">
        <f t="shared" si="7"/>
        <v/>
      </c>
      <c r="W79" s="19"/>
      <c r="Y79" s="19"/>
      <c r="Z79" s="19"/>
      <c r="AF79" s="19"/>
      <c r="AG79" s="19"/>
      <c r="AJ79" s="19"/>
      <c r="AK79" s="19"/>
    </row>
    <row r="80" spans="2:37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 t="e">
        <f t="shared" si="8"/>
        <v>#NUM!</v>
      </c>
      <c r="Q80" s="37" t="e">
        <f t="shared" si="5"/>
        <v>#NUM!</v>
      </c>
      <c r="R80" s="37" t="e">
        <f t="shared" si="9"/>
        <v>#NUM!</v>
      </c>
      <c r="S80" s="38" t="b">
        <f t="shared" si="6"/>
        <v>0</v>
      </c>
      <c r="T80" s="38" t="str">
        <f t="shared" si="7"/>
        <v/>
      </c>
      <c r="W80" s="19"/>
      <c r="Y80" s="19"/>
      <c r="Z80" s="19"/>
      <c r="AF80" s="19"/>
      <c r="AG80" s="19"/>
      <c r="AJ80" s="19"/>
      <c r="AK80" s="19"/>
    </row>
    <row r="81" spans="2:37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 t="e">
        <f t="shared" si="8"/>
        <v>#NUM!</v>
      </c>
      <c r="Q81" s="37" t="e">
        <f t="shared" si="5"/>
        <v>#NUM!</v>
      </c>
      <c r="R81" s="37" t="e">
        <f t="shared" si="9"/>
        <v>#NUM!</v>
      </c>
      <c r="S81" s="38" t="b">
        <f t="shared" si="6"/>
        <v>0</v>
      </c>
      <c r="T81" s="38" t="str">
        <f t="shared" si="7"/>
        <v/>
      </c>
      <c r="W81" s="19"/>
      <c r="Y81" s="19"/>
      <c r="Z81" s="19"/>
      <c r="AF81" s="19"/>
      <c r="AG81" s="19"/>
      <c r="AJ81" s="19"/>
      <c r="AK81" s="19"/>
    </row>
    <row r="82" spans="2:37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 t="e">
        <f t="shared" si="8"/>
        <v>#NUM!</v>
      </c>
      <c r="Q82" s="37" t="e">
        <f t="shared" si="5"/>
        <v>#NUM!</v>
      </c>
      <c r="R82" s="37" t="e">
        <f t="shared" si="9"/>
        <v>#NUM!</v>
      </c>
      <c r="S82" s="38" t="b">
        <f t="shared" si="6"/>
        <v>0</v>
      </c>
      <c r="T82" s="38" t="str">
        <f t="shared" si="7"/>
        <v/>
      </c>
      <c r="W82" s="19"/>
      <c r="Y82" s="19"/>
      <c r="Z82" s="19"/>
      <c r="AF82" s="19"/>
      <c r="AG82" s="19"/>
      <c r="AJ82" s="19"/>
      <c r="AK82" s="19"/>
    </row>
    <row r="83" spans="2:37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 t="e">
        <f t="shared" si="8"/>
        <v>#NUM!</v>
      </c>
      <c r="Q83" s="37" t="e">
        <f t="shared" si="5"/>
        <v>#NUM!</v>
      </c>
      <c r="R83" s="37" t="e">
        <f t="shared" si="9"/>
        <v>#NUM!</v>
      </c>
      <c r="S83" s="38" t="b">
        <f t="shared" si="6"/>
        <v>0</v>
      </c>
      <c r="T83" s="38" t="str">
        <f t="shared" si="7"/>
        <v/>
      </c>
      <c r="W83" s="19"/>
      <c r="Y83" s="19"/>
      <c r="Z83" s="19"/>
      <c r="AF83" s="19"/>
      <c r="AG83" s="19"/>
      <c r="AJ83" s="19"/>
      <c r="AK83" s="19"/>
    </row>
    <row r="84" spans="2:37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 t="e">
        <f t="shared" si="8"/>
        <v>#NUM!</v>
      </c>
      <c r="Q84" s="37" t="e">
        <f t="shared" si="5"/>
        <v>#NUM!</v>
      </c>
      <c r="R84" s="37" t="e">
        <f t="shared" si="9"/>
        <v>#NUM!</v>
      </c>
      <c r="S84" s="38" t="b">
        <f t="shared" si="6"/>
        <v>0</v>
      </c>
      <c r="T84" s="38" t="str">
        <f t="shared" si="7"/>
        <v/>
      </c>
      <c r="W84" s="19"/>
      <c r="Y84" s="19"/>
      <c r="Z84" s="19"/>
      <c r="AF84" s="19"/>
      <c r="AG84" s="19"/>
      <c r="AJ84" s="19"/>
      <c r="AK84" s="19"/>
    </row>
    <row r="85" spans="2:37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 t="e">
        <f t="shared" si="8"/>
        <v>#NUM!</v>
      </c>
      <c r="Q85" s="37" t="e">
        <f t="shared" si="5"/>
        <v>#NUM!</v>
      </c>
      <c r="R85" s="37" t="e">
        <f t="shared" si="9"/>
        <v>#NUM!</v>
      </c>
      <c r="S85" s="38" t="b">
        <f t="shared" si="6"/>
        <v>0</v>
      </c>
      <c r="T85" s="38" t="str">
        <f t="shared" si="7"/>
        <v/>
      </c>
      <c r="W85" s="19"/>
      <c r="Y85" s="19"/>
      <c r="Z85" s="19"/>
      <c r="AF85" s="19"/>
      <c r="AG85" s="19"/>
      <c r="AJ85" s="19"/>
      <c r="AK85" s="19"/>
    </row>
    <row r="86" spans="2:37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 t="e">
        <f t="shared" si="8"/>
        <v>#NUM!</v>
      </c>
      <c r="Q86" s="37" t="e">
        <f t="shared" si="5"/>
        <v>#NUM!</v>
      </c>
      <c r="R86" s="37" t="e">
        <f t="shared" si="9"/>
        <v>#NUM!</v>
      </c>
      <c r="S86" s="38" t="b">
        <f t="shared" si="6"/>
        <v>0</v>
      </c>
      <c r="T86" s="38" t="str">
        <f t="shared" si="7"/>
        <v/>
      </c>
      <c r="W86" s="19"/>
      <c r="Y86" s="19"/>
      <c r="Z86" s="19"/>
      <c r="AF86" s="19"/>
      <c r="AG86" s="19"/>
      <c r="AJ86" s="19"/>
      <c r="AK86" s="19"/>
    </row>
    <row r="87" spans="2:37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 t="e">
        <f t="shared" si="8"/>
        <v>#NUM!</v>
      </c>
      <c r="Q87" s="37" t="e">
        <f t="shared" si="5"/>
        <v>#NUM!</v>
      </c>
      <c r="R87" s="37" t="e">
        <f t="shared" si="9"/>
        <v>#NUM!</v>
      </c>
      <c r="S87" s="38" t="b">
        <f t="shared" si="6"/>
        <v>0</v>
      </c>
      <c r="T87" s="38" t="str">
        <f t="shared" si="7"/>
        <v/>
      </c>
      <c r="W87" s="19"/>
      <c r="Y87" s="19"/>
      <c r="Z87" s="19"/>
      <c r="AF87" s="19"/>
      <c r="AG87" s="19"/>
      <c r="AJ87" s="19"/>
      <c r="AK87" s="19"/>
    </row>
    <row r="88" spans="2:37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 t="e">
        <f t="shared" si="8"/>
        <v>#NUM!</v>
      </c>
      <c r="Q88" s="37" t="e">
        <f t="shared" si="5"/>
        <v>#NUM!</v>
      </c>
      <c r="R88" s="37" t="e">
        <f t="shared" si="9"/>
        <v>#NUM!</v>
      </c>
      <c r="S88" s="38" t="b">
        <f t="shared" si="6"/>
        <v>0</v>
      </c>
      <c r="T88" s="38" t="str">
        <f t="shared" si="7"/>
        <v/>
      </c>
      <c r="W88" s="19"/>
      <c r="Y88" s="19"/>
      <c r="Z88" s="19"/>
      <c r="AF88" s="19"/>
      <c r="AG88" s="19"/>
      <c r="AJ88" s="19"/>
      <c r="AK88" s="19"/>
    </row>
    <row r="89" spans="2:37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 t="e">
        <f t="shared" si="8"/>
        <v>#NUM!</v>
      </c>
      <c r="Q89" s="37" t="e">
        <f t="shared" si="5"/>
        <v>#NUM!</v>
      </c>
      <c r="R89" s="37" t="e">
        <f t="shared" si="9"/>
        <v>#NUM!</v>
      </c>
      <c r="S89" s="38" t="b">
        <f t="shared" si="6"/>
        <v>0</v>
      </c>
      <c r="T89" s="38" t="str">
        <f t="shared" si="7"/>
        <v/>
      </c>
      <c r="W89" s="19"/>
      <c r="Y89" s="19"/>
      <c r="Z89" s="19"/>
      <c r="AF89" s="19"/>
      <c r="AG89" s="19"/>
      <c r="AJ89" s="19"/>
      <c r="AK89" s="19"/>
    </row>
    <row r="90" spans="2:37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 t="e">
        <f t="shared" si="8"/>
        <v>#NUM!</v>
      </c>
      <c r="Q90" s="37" t="e">
        <f t="shared" si="5"/>
        <v>#NUM!</v>
      </c>
      <c r="R90" s="37" t="e">
        <f t="shared" si="9"/>
        <v>#NUM!</v>
      </c>
      <c r="S90" s="38" t="b">
        <f t="shared" si="6"/>
        <v>0</v>
      </c>
      <c r="T90" s="38" t="str">
        <f t="shared" si="7"/>
        <v/>
      </c>
      <c r="W90" s="19"/>
      <c r="Y90" s="19"/>
      <c r="Z90" s="19"/>
      <c r="AF90" s="19"/>
      <c r="AG90" s="19"/>
      <c r="AJ90" s="19"/>
      <c r="AK90" s="19"/>
    </row>
    <row r="91" spans="2:37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 t="e">
        <f t="shared" si="8"/>
        <v>#NUM!</v>
      </c>
      <c r="Q91" s="37" t="e">
        <f t="shared" si="5"/>
        <v>#NUM!</v>
      </c>
      <c r="R91" s="37" t="e">
        <f t="shared" si="9"/>
        <v>#NUM!</v>
      </c>
      <c r="S91" s="38" t="b">
        <f t="shared" si="6"/>
        <v>0</v>
      </c>
      <c r="T91" s="38" t="str">
        <f t="shared" si="7"/>
        <v/>
      </c>
      <c r="W91" s="19"/>
      <c r="Y91" s="19"/>
      <c r="Z91" s="19"/>
      <c r="AF91" s="19"/>
      <c r="AG91" s="19"/>
      <c r="AJ91" s="19"/>
      <c r="AK91" s="19"/>
    </row>
    <row r="92" spans="2:37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 t="e">
        <f t="shared" si="8"/>
        <v>#NUM!</v>
      </c>
      <c r="Q92" s="37" t="e">
        <f t="shared" si="5"/>
        <v>#NUM!</v>
      </c>
      <c r="R92" s="37" t="e">
        <f t="shared" si="9"/>
        <v>#NUM!</v>
      </c>
      <c r="S92" s="38" t="b">
        <f t="shared" si="6"/>
        <v>0</v>
      </c>
      <c r="T92" s="38" t="str">
        <f t="shared" si="7"/>
        <v/>
      </c>
      <c r="W92" s="19"/>
      <c r="Y92" s="19"/>
      <c r="Z92" s="19"/>
      <c r="AF92" s="19"/>
      <c r="AG92" s="19"/>
      <c r="AJ92" s="19"/>
      <c r="AK92" s="19"/>
    </row>
    <row r="93" spans="2:37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 t="e">
        <f t="shared" si="8"/>
        <v>#NUM!</v>
      </c>
      <c r="Q93" s="37" t="e">
        <f t="shared" si="5"/>
        <v>#NUM!</v>
      </c>
      <c r="R93" s="37" t="e">
        <f t="shared" si="9"/>
        <v>#NUM!</v>
      </c>
      <c r="S93" s="38" t="b">
        <f t="shared" si="6"/>
        <v>0</v>
      </c>
      <c r="T93" s="38" t="str">
        <f t="shared" si="7"/>
        <v/>
      </c>
      <c r="W93" s="19"/>
      <c r="Y93" s="19"/>
      <c r="Z93" s="19"/>
      <c r="AF93" s="19"/>
      <c r="AG93" s="19"/>
      <c r="AJ93" s="19"/>
      <c r="AK93" s="19"/>
    </row>
    <row r="94" spans="2:37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 t="e">
        <f t="shared" si="8"/>
        <v>#NUM!</v>
      </c>
      <c r="Q94" s="37" t="e">
        <f t="shared" si="5"/>
        <v>#NUM!</v>
      </c>
      <c r="R94" s="37" t="e">
        <f t="shared" si="9"/>
        <v>#NUM!</v>
      </c>
      <c r="S94" s="38" t="b">
        <f t="shared" si="6"/>
        <v>0</v>
      </c>
      <c r="T94" s="38" t="str">
        <f t="shared" si="7"/>
        <v/>
      </c>
      <c r="W94" s="19"/>
      <c r="Y94" s="19"/>
      <c r="Z94" s="19"/>
      <c r="AF94" s="19"/>
      <c r="AG94" s="19"/>
      <c r="AJ94" s="19"/>
      <c r="AK94" s="19"/>
    </row>
    <row r="95" spans="2:37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 t="e">
        <f t="shared" si="8"/>
        <v>#NUM!</v>
      </c>
      <c r="Q95" s="37" t="e">
        <f t="shared" si="5"/>
        <v>#NUM!</v>
      </c>
      <c r="R95" s="37" t="e">
        <f t="shared" si="9"/>
        <v>#NUM!</v>
      </c>
      <c r="S95" s="38" t="b">
        <f t="shared" si="6"/>
        <v>0</v>
      </c>
      <c r="T95" s="38" t="str">
        <f t="shared" si="7"/>
        <v/>
      </c>
      <c r="W95" s="19"/>
      <c r="Y95" s="19"/>
      <c r="Z95" s="19"/>
      <c r="AF95" s="19"/>
      <c r="AG95" s="19"/>
      <c r="AJ95" s="19"/>
      <c r="AK95" s="19"/>
    </row>
    <row r="96" spans="2:37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 t="e">
        <f t="shared" si="8"/>
        <v>#NUM!</v>
      </c>
      <c r="Q96" s="37" t="e">
        <f t="shared" si="5"/>
        <v>#NUM!</v>
      </c>
      <c r="R96" s="37" t="e">
        <f t="shared" si="9"/>
        <v>#NUM!</v>
      </c>
      <c r="S96" s="38" t="b">
        <f t="shared" si="6"/>
        <v>0</v>
      </c>
      <c r="T96" s="38" t="str">
        <f t="shared" si="7"/>
        <v/>
      </c>
      <c r="W96" s="19"/>
      <c r="Y96" s="19"/>
      <c r="Z96" s="19"/>
      <c r="AF96" s="19"/>
      <c r="AG96" s="19"/>
      <c r="AJ96" s="19"/>
      <c r="AK96" s="19"/>
    </row>
    <row r="97" spans="2:37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 t="e">
        <f t="shared" si="8"/>
        <v>#NUM!</v>
      </c>
      <c r="Q97" s="37" t="e">
        <f t="shared" si="5"/>
        <v>#NUM!</v>
      </c>
      <c r="R97" s="37" t="e">
        <f t="shared" si="9"/>
        <v>#NUM!</v>
      </c>
      <c r="S97" s="38" t="b">
        <f t="shared" si="6"/>
        <v>0</v>
      </c>
      <c r="T97" s="38" t="str">
        <f t="shared" si="7"/>
        <v/>
      </c>
      <c r="W97" s="19"/>
      <c r="Y97" s="19"/>
      <c r="Z97" s="19"/>
      <c r="AF97" s="19"/>
      <c r="AG97" s="19"/>
      <c r="AJ97" s="19"/>
      <c r="AK97" s="19"/>
    </row>
    <row r="98" spans="2:37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 t="e">
        <f t="shared" si="8"/>
        <v>#NUM!</v>
      </c>
      <c r="Q98" s="37" t="e">
        <f t="shared" si="5"/>
        <v>#NUM!</v>
      </c>
      <c r="R98" s="37" t="e">
        <f t="shared" si="9"/>
        <v>#NUM!</v>
      </c>
      <c r="S98" s="38" t="b">
        <f t="shared" si="6"/>
        <v>0</v>
      </c>
      <c r="T98" s="38" t="str">
        <f t="shared" si="7"/>
        <v/>
      </c>
      <c r="W98" s="19"/>
      <c r="Y98" s="19"/>
      <c r="Z98" s="19"/>
      <c r="AF98" s="19"/>
      <c r="AG98" s="19"/>
      <c r="AJ98" s="19"/>
      <c r="AK98" s="19"/>
    </row>
    <row r="99" spans="2:37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 t="e">
        <f t="shared" si="8"/>
        <v>#NUM!</v>
      </c>
      <c r="Q99" s="37" t="e">
        <f t="shared" si="5"/>
        <v>#NUM!</v>
      </c>
      <c r="R99" s="37" t="e">
        <f t="shared" si="9"/>
        <v>#NUM!</v>
      </c>
      <c r="S99" s="38" t="b">
        <f t="shared" si="6"/>
        <v>0</v>
      </c>
      <c r="T99" s="38" t="str">
        <f t="shared" si="7"/>
        <v/>
      </c>
      <c r="W99" s="19"/>
      <c r="Y99" s="19"/>
      <c r="Z99" s="19"/>
      <c r="AG99" s="19"/>
      <c r="AJ99" s="19"/>
      <c r="AK99" s="19"/>
    </row>
    <row r="100" spans="2:37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 t="e">
        <f t="shared" si="8"/>
        <v>#NUM!</v>
      </c>
      <c r="Q100" s="37" t="e">
        <f t="shared" si="5"/>
        <v>#NUM!</v>
      </c>
      <c r="R100" s="37" t="e">
        <f t="shared" si="9"/>
        <v>#NUM!</v>
      </c>
      <c r="S100" s="38" t="b">
        <f t="shared" si="6"/>
        <v>0</v>
      </c>
      <c r="T100" s="38" t="str">
        <f t="shared" si="7"/>
        <v/>
      </c>
      <c r="W100" s="19"/>
      <c r="Y100" s="19"/>
      <c r="Z100" s="19"/>
      <c r="AG100" s="19"/>
      <c r="AJ100" s="19"/>
      <c r="AK100" s="19"/>
    </row>
    <row r="101" spans="2:37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 t="e">
        <f t="shared" si="8"/>
        <v>#NUM!</v>
      </c>
      <c r="Q101" s="37" t="e">
        <f t="shared" si="5"/>
        <v>#NUM!</v>
      </c>
      <c r="R101" s="37" t="e">
        <f t="shared" si="9"/>
        <v>#NUM!</v>
      </c>
      <c r="S101" s="38" t="b">
        <f t="shared" si="6"/>
        <v>0</v>
      </c>
      <c r="T101" s="38" t="str">
        <f t="shared" si="7"/>
        <v/>
      </c>
      <c r="W101" s="19"/>
      <c r="Y101" s="19"/>
      <c r="Z101" s="19"/>
      <c r="AG101" s="19"/>
      <c r="AJ101" s="19"/>
      <c r="AK101" s="19"/>
    </row>
    <row r="102" spans="2:37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 t="e">
        <f t="shared" si="8"/>
        <v>#NUM!</v>
      </c>
      <c r="Q102" s="37" t="e">
        <f t="shared" si="5"/>
        <v>#NUM!</v>
      </c>
      <c r="R102" s="37" t="e">
        <f t="shared" si="9"/>
        <v>#NUM!</v>
      </c>
      <c r="S102" s="38" t="b">
        <f t="shared" si="6"/>
        <v>0</v>
      </c>
      <c r="T102" s="38" t="str">
        <f t="shared" si="7"/>
        <v/>
      </c>
      <c r="W102" s="19"/>
      <c r="Y102" s="19"/>
      <c r="Z102" s="19"/>
      <c r="AG102" s="19"/>
      <c r="AJ102" s="19"/>
      <c r="AK102" s="19"/>
    </row>
    <row r="103" spans="2:37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 t="e">
        <f t="shared" si="8"/>
        <v>#NUM!</v>
      </c>
      <c r="Q103" s="37" t="e">
        <f t="shared" si="5"/>
        <v>#NUM!</v>
      </c>
      <c r="R103" s="37" t="e">
        <f t="shared" si="9"/>
        <v>#NUM!</v>
      </c>
      <c r="S103" s="38" t="b">
        <f t="shared" si="6"/>
        <v>0</v>
      </c>
      <c r="T103" s="38" t="str">
        <f t="shared" si="7"/>
        <v/>
      </c>
      <c r="W103" s="19"/>
      <c r="Y103" s="19"/>
      <c r="Z103" s="19"/>
      <c r="AG103" s="19"/>
      <c r="AJ103" s="19"/>
      <c r="AK103" s="19"/>
    </row>
    <row r="104" spans="2:37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 t="e">
        <f t="shared" si="8"/>
        <v>#NUM!</v>
      </c>
      <c r="Q104" s="37" t="e">
        <f t="shared" si="5"/>
        <v>#NUM!</v>
      </c>
      <c r="R104" s="37" t="e">
        <f t="shared" si="9"/>
        <v>#NUM!</v>
      </c>
      <c r="S104" s="38" t="b">
        <f t="shared" si="6"/>
        <v>0</v>
      </c>
      <c r="T104" s="38" t="str">
        <f t="shared" si="7"/>
        <v/>
      </c>
      <c r="W104" s="19"/>
      <c r="Y104" s="19"/>
      <c r="Z104" s="19"/>
      <c r="AG104" s="19"/>
      <c r="AJ104" s="19"/>
      <c r="AK104" s="19"/>
    </row>
    <row r="105" spans="2:37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 t="e">
        <f t="shared" si="8"/>
        <v>#NUM!</v>
      </c>
      <c r="Q105" s="37" t="e">
        <f t="shared" si="5"/>
        <v>#NUM!</v>
      </c>
      <c r="R105" s="37" t="e">
        <f t="shared" si="9"/>
        <v>#NUM!</v>
      </c>
      <c r="S105" s="38" t="b">
        <f t="shared" si="6"/>
        <v>0</v>
      </c>
      <c r="T105" s="38" t="str">
        <f t="shared" si="7"/>
        <v/>
      </c>
      <c r="W105" s="19"/>
      <c r="Y105" s="19"/>
      <c r="Z105" s="19"/>
      <c r="AG105" s="19"/>
      <c r="AJ105" s="19"/>
      <c r="AK105" s="19"/>
    </row>
    <row r="106" spans="2:37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 t="e">
        <f t="shared" si="8"/>
        <v>#NUM!</v>
      </c>
      <c r="Q106" s="37" t="e">
        <f t="shared" si="5"/>
        <v>#NUM!</v>
      </c>
      <c r="R106" s="37" t="e">
        <f t="shared" si="9"/>
        <v>#NUM!</v>
      </c>
      <c r="S106" s="38" t="b">
        <f t="shared" si="6"/>
        <v>0</v>
      </c>
      <c r="T106" s="38" t="str">
        <f t="shared" si="7"/>
        <v/>
      </c>
      <c r="W106" s="19"/>
      <c r="Y106" s="19"/>
      <c r="Z106" s="19"/>
      <c r="AG106" s="19"/>
      <c r="AJ106" s="19"/>
      <c r="AK106" s="19"/>
    </row>
    <row r="107" spans="2:37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 t="e">
        <f t="shared" si="8"/>
        <v>#NUM!</v>
      </c>
      <c r="Q107" s="37" t="e">
        <f t="shared" si="5"/>
        <v>#NUM!</v>
      </c>
      <c r="R107" s="37" t="e">
        <f t="shared" si="9"/>
        <v>#NUM!</v>
      </c>
      <c r="S107" s="38" t="b">
        <f t="shared" si="6"/>
        <v>0</v>
      </c>
      <c r="T107" s="38" t="str">
        <f t="shared" si="7"/>
        <v/>
      </c>
      <c r="W107" s="19"/>
      <c r="Y107" s="19"/>
      <c r="Z107" s="19"/>
      <c r="AG107" s="19"/>
      <c r="AJ107" s="19"/>
      <c r="AK107" s="19"/>
    </row>
    <row r="108" spans="2:37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 t="e">
        <f t="shared" si="8"/>
        <v>#NUM!</v>
      </c>
      <c r="Q108" s="37" t="e">
        <f t="shared" si="5"/>
        <v>#NUM!</v>
      </c>
      <c r="R108" s="37" t="e">
        <f t="shared" si="9"/>
        <v>#NUM!</v>
      </c>
      <c r="S108" s="38" t="b">
        <f t="shared" si="6"/>
        <v>0</v>
      </c>
      <c r="T108" s="38" t="str">
        <f t="shared" si="7"/>
        <v/>
      </c>
      <c r="W108" s="19"/>
      <c r="Y108" s="19"/>
      <c r="Z108" s="19"/>
      <c r="AG108" s="19"/>
      <c r="AJ108" s="19"/>
      <c r="AK108" s="19"/>
    </row>
    <row r="109" spans="2:37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 t="e">
        <f t="shared" si="8"/>
        <v>#NUM!</v>
      </c>
      <c r="Q109" s="37" t="e">
        <f t="shared" si="5"/>
        <v>#NUM!</v>
      </c>
      <c r="R109" s="37" t="e">
        <f t="shared" si="9"/>
        <v>#NUM!</v>
      </c>
      <c r="S109" s="38" t="b">
        <f t="shared" si="6"/>
        <v>0</v>
      </c>
      <c r="T109" s="38" t="str">
        <f t="shared" si="7"/>
        <v/>
      </c>
      <c r="W109" s="19"/>
      <c r="Y109" s="19"/>
      <c r="Z109" s="19"/>
      <c r="AG109" s="19"/>
      <c r="AJ109" s="19"/>
      <c r="AK109" s="19"/>
    </row>
    <row r="110" spans="2:37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 t="e">
        <f t="shared" si="8"/>
        <v>#NUM!</v>
      </c>
      <c r="Q110" s="37" t="e">
        <f t="shared" si="5"/>
        <v>#NUM!</v>
      </c>
      <c r="R110" s="37" t="e">
        <f t="shared" si="9"/>
        <v>#NUM!</v>
      </c>
      <c r="S110" s="38" t="b">
        <f t="shared" si="6"/>
        <v>0</v>
      </c>
      <c r="T110" s="38" t="str">
        <f t="shared" si="7"/>
        <v/>
      </c>
      <c r="X110" s="52"/>
      <c r="Y110" s="19"/>
      <c r="AD110" s="19"/>
      <c r="AF110" s="19"/>
      <c r="AG110" s="19"/>
      <c r="AJ110" s="19"/>
      <c r="AK110" s="19"/>
    </row>
    <row r="111" spans="2:37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 t="e">
        <f t="shared" si="8"/>
        <v>#NUM!</v>
      </c>
      <c r="Q111" s="37" t="e">
        <f t="shared" si="5"/>
        <v>#NUM!</v>
      </c>
      <c r="R111" s="37" t="e">
        <f t="shared" si="9"/>
        <v>#NUM!</v>
      </c>
      <c r="S111" s="38" t="b">
        <f t="shared" si="6"/>
        <v>0</v>
      </c>
      <c r="T111" s="38" t="str">
        <f t="shared" si="7"/>
        <v/>
      </c>
      <c r="X111" s="52"/>
      <c r="Y111" s="19"/>
      <c r="AD111" s="19"/>
      <c r="AF111" s="19"/>
      <c r="AG111" s="19"/>
      <c r="AJ111" s="19"/>
      <c r="AK111" s="19"/>
    </row>
    <row r="112" spans="2:37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 t="e">
        <f t="shared" si="8"/>
        <v>#NUM!</v>
      </c>
      <c r="Q112" s="37" t="e">
        <f t="shared" si="5"/>
        <v>#NUM!</v>
      </c>
      <c r="R112" s="37" t="e">
        <f t="shared" si="9"/>
        <v>#NUM!</v>
      </c>
      <c r="S112" s="38" t="b">
        <f t="shared" si="6"/>
        <v>0</v>
      </c>
      <c r="T112" s="38" t="str">
        <f t="shared" si="7"/>
        <v/>
      </c>
      <c r="X112" s="52"/>
      <c r="Y112" s="19"/>
      <c r="AD112" s="19"/>
      <c r="AF112" s="19"/>
      <c r="AG112" s="19"/>
      <c r="AJ112" s="19"/>
      <c r="AK112" s="19"/>
    </row>
    <row r="113" spans="2:37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 t="e">
        <f t="shared" si="8"/>
        <v>#NUM!</v>
      </c>
      <c r="Q113" s="37" t="e">
        <f t="shared" si="5"/>
        <v>#NUM!</v>
      </c>
      <c r="R113" s="37" t="e">
        <f t="shared" si="9"/>
        <v>#NUM!</v>
      </c>
      <c r="S113" s="38" t="b">
        <f t="shared" si="6"/>
        <v>0</v>
      </c>
      <c r="T113" s="38" t="str">
        <f t="shared" si="7"/>
        <v/>
      </c>
      <c r="X113" s="52"/>
      <c r="Y113" s="19"/>
      <c r="AD113" s="19"/>
      <c r="AF113" s="19"/>
      <c r="AG113" s="19"/>
      <c r="AJ113" s="19"/>
      <c r="AK113" s="19"/>
    </row>
    <row r="114" spans="2:37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 t="e">
        <f t="shared" si="8"/>
        <v>#NUM!</v>
      </c>
      <c r="Q114" s="37" t="e">
        <f t="shared" si="5"/>
        <v>#NUM!</v>
      </c>
      <c r="R114" s="37" t="e">
        <f t="shared" si="9"/>
        <v>#NUM!</v>
      </c>
      <c r="S114" s="38" t="b">
        <f t="shared" si="6"/>
        <v>0</v>
      </c>
      <c r="T114" s="38" t="str">
        <f t="shared" si="7"/>
        <v/>
      </c>
      <c r="X114" s="52"/>
      <c r="Y114" s="19"/>
      <c r="AD114" s="19"/>
      <c r="AF114" s="19"/>
      <c r="AG114" s="19"/>
      <c r="AJ114" s="19"/>
      <c r="AK114" s="19"/>
    </row>
    <row r="115" spans="2:37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 t="e">
        <f t="shared" si="8"/>
        <v>#NUM!</v>
      </c>
      <c r="Q115" s="37" t="e">
        <f t="shared" si="5"/>
        <v>#NUM!</v>
      </c>
      <c r="R115" s="37" t="e">
        <f t="shared" si="9"/>
        <v>#NUM!</v>
      </c>
      <c r="S115" s="38" t="b">
        <f t="shared" si="6"/>
        <v>0</v>
      </c>
      <c r="T115" s="38" t="str">
        <f t="shared" si="7"/>
        <v/>
      </c>
      <c r="X115" s="52"/>
      <c r="Y115" s="19"/>
      <c r="AD115" s="19"/>
      <c r="AF115" s="19"/>
      <c r="AG115" s="19"/>
      <c r="AJ115" s="19"/>
      <c r="AK115" s="19"/>
    </row>
    <row r="116" spans="2:37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 t="e">
        <f t="shared" si="8"/>
        <v>#NUM!</v>
      </c>
      <c r="Q116" s="37" t="e">
        <f t="shared" si="5"/>
        <v>#NUM!</v>
      </c>
      <c r="R116" s="37" t="e">
        <f t="shared" si="9"/>
        <v>#NUM!</v>
      </c>
      <c r="S116" s="38" t="b">
        <f t="shared" si="6"/>
        <v>0</v>
      </c>
      <c r="T116" s="38" t="str">
        <f t="shared" si="7"/>
        <v/>
      </c>
      <c r="X116" s="52"/>
      <c r="Y116" s="19"/>
      <c r="AD116" s="19"/>
      <c r="AF116" s="19"/>
      <c r="AG116" s="19"/>
      <c r="AJ116" s="19"/>
      <c r="AK116" s="19"/>
    </row>
    <row r="117" spans="2:37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 t="e">
        <f t="shared" si="8"/>
        <v>#NUM!</v>
      </c>
      <c r="Q117" s="37" t="e">
        <f t="shared" si="5"/>
        <v>#NUM!</v>
      </c>
      <c r="R117" s="37" t="e">
        <f t="shared" si="9"/>
        <v>#NUM!</v>
      </c>
      <c r="S117" s="38" t="b">
        <f t="shared" si="6"/>
        <v>0</v>
      </c>
      <c r="T117" s="38" t="str">
        <f t="shared" si="7"/>
        <v/>
      </c>
      <c r="X117" s="52"/>
      <c r="Y117" s="19"/>
      <c r="AD117" s="19"/>
      <c r="AF117" s="19"/>
      <c r="AG117" s="19"/>
      <c r="AJ117" s="19"/>
      <c r="AK117" s="19"/>
    </row>
    <row r="118" spans="2:37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 t="e">
        <f t="shared" si="8"/>
        <v>#NUM!</v>
      </c>
      <c r="Q118" s="37" t="e">
        <f t="shared" si="5"/>
        <v>#NUM!</v>
      </c>
      <c r="R118" s="37" t="e">
        <f t="shared" si="9"/>
        <v>#NUM!</v>
      </c>
      <c r="S118" s="38" t="b">
        <f t="shared" si="6"/>
        <v>0</v>
      </c>
      <c r="T118" s="38" t="str">
        <f t="shared" si="7"/>
        <v/>
      </c>
      <c r="X118" s="52"/>
      <c r="Y118" s="19"/>
      <c r="AD118" s="19"/>
      <c r="AF118" s="19"/>
      <c r="AG118" s="19"/>
      <c r="AJ118" s="19"/>
      <c r="AK118" s="19"/>
    </row>
    <row r="119" spans="2:37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 t="e">
        <f t="shared" si="8"/>
        <v>#NUM!</v>
      </c>
      <c r="Q119" s="37" t="e">
        <f t="shared" si="5"/>
        <v>#NUM!</v>
      </c>
      <c r="R119" s="37" t="e">
        <f t="shared" si="9"/>
        <v>#NUM!</v>
      </c>
      <c r="S119" s="38" t="b">
        <f t="shared" si="6"/>
        <v>0</v>
      </c>
      <c r="T119" s="38" t="str">
        <f t="shared" si="7"/>
        <v/>
      </c>
      <c r="X119" s="52"/>
      <c r="Y119" s="19"/>
      <c r="AD119" s="19"/>
      <c r="AF119" s="19"/>
      <c r="AG119" s="19"/>
      <c r="AJ119" s="19"/>
      <c r="AK119" s="19"/>
    </row>
    <row r="120" spans="2:37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 t="e">
        <f t="shared" si="8"/>
        <v>#NUM!</v>
      </c>
      <c r="Q120" s="37" t="e">
        <f t="shared" si="5"/>
        <v>#NUM!</v>
      </c>
      <c r="R120" s="37" t="e">
        <f t="shared" si="9"/>
        <v>#NUM!</v>
      </c>
      <c r="S120" s="38" t="b">
        <f t="shared" si="6"/>
        <v>0</v>
      </c>
      <c r="T120" s="38" t="str">
        <f t="shared" si="7"/>
        <v/>
      </c>
      <c r="X120" s="52"/>
      <c r="Y120" s="19"/>
      <c r="AD120" s="19"/>
      <c r="AF120" s="19"/>
      <c r="AG120" s="19"/>
      <c r="AJ120" s="19"/>
      <c r="AK120" s="19"/>
    </row>
    <row r="121" spans="2:37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 t="e">
        <f t="shared" si="8"/>
        <v>#NUM!</v>
      </c>
      <c r="Q121" s="37" t="e">
        <f t="shared" si="5"/>
        <v>#NUM!</v>
      </c>
      <c r="R121" s="37" t="e">
        <f t="shared" si="9"/>
        <v>#NUM!</v>
      </c>
      <c r="S121" s="38" t="b">
        <f t="shared" si="6"/>
        <v>0</v>
      </c>
      <c r="T121" s="38" t="str">
        <f t="shared" si="7"/>
        <v/>
      </c>
      <c r="X121" s="52"/>
      <c r="Y121" s="19"/>
      <c r="AD121" s="19"/>
      <c r="AF121" s="19"/>
      <c r="AG121" s="19"/>
      <c r="AJ121" s="19"/>
      <c r="AK121" s="19"/>
    </row>
    <row r="122" spans="2:37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 t="e">
        <f t="shared" si="8"/>
        <v>#NUM!</v>
      </c>
      <c r="Q122" s="37" t="e">
        <f t="shared" si="5"/>
        <v>#NUM!</v>
      </c>
      <c r="R122" s="37" t="e">
        <f t="shared" si="9"/>
        <v>#NUM!</v>
      </c>
      <c r="S122" s="38" t="b">
        <f t="shared" si="6"/>
        <v>0</v>
      </c>
      <c r="T122" s="38" t="str">
        <f t="shared" si="7"/>
        <v/>
      </c>
      <c r="X122" s="52"/>
      <c r="Y122" s="19"/>
      <c r="AD122" s="19"/>
      <c r="AF122" s="19"/>
      <c r="AG122" s="19"/>
      <c r="AJ122" s="19"/>
      <c r="AK122" s="19"/>
    </row>
    <row r="123" spans="2:37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 t="e">
        <f t="shared" si="8"/>
        <v>#NUM!</v>
      </c>
      <c r="Q123" s="37" t="e">
        <f t="shared" si="5"/>
        <v>#NUM!</v>
      </c>
      <c r="R123" s="37" t="e">
        <f t="shared" si="9"/>
        <v>#NUM!</v>
      </c>
      <c r="S123" s="38" t="b">
        <f t="shared" si="6"/>
        <v>0</v>
      </c>
      <c r="T123" s="38" t="str">
        <f t="shared" si="7"/>
        <v/>
      </c>
      <c r="X123" s="52"/>
      <c r="Y123" s="19"/>
      <c r="AD123" s="19"/>
      <c r="AF123" s="19"/>
      <c r="AG123" s="19"/>
      <c r="AJ123" s="19"/>
      <c r="AK123" s="19"/>
    </row>
    <row r="124" spans="2:37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 t="e">
        <f t="shared" si="8"/>
        <v>#NUM!</v>
      </c>
      <c r="Q124" s="37" t="e">
        <f t="shared" si="5"/>
        <v>#NUM!</v>
      </c>
      <c r="R124" s="37" t="e">
        <f t="shared" si="9"/>
        <v>#NUM!</v>
      </c>
      <c r="S124" s="38" t="b">
        <f t="shared" si="6"/>
        <v>0</v>
      </c>
      <c r="T124" s="38" t="str">
        <f t="shared" si="7"/>
        <v/>
      </c>
      <c r="X124" s="52"/>
      <c r="Y124" s="19"/>
      <c r="AD124" s="19"/>
      <c r="AF124" s="19"/>
      <c r="AG124" s="19"/>
      <c r="AJ124" s="19"/>
      <c r="AK124" s="19"/>
    </row>
    <row r="125" spans="2:37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 t="e">
        <f t="shared" si="8"/>
        <v>#NUM!</v>
      </c>
      <c r="Q125" s="37" t="e">
        <f t="shared" si="5"/>
        <v>#NUM!</v>
      </c>
      <c r="R125" s="37" t="e">
        <f t="shared" si="9"/>
        <v>#NUM!</v>
      </c>
      <c r="S125" s="38" t="b">
        <f t="shared" si="6"/>
        <v>0</v>
      </c>
      <c r="T125" s="38" t="str">
        <f t="shared" si="7"/>
        <v/>
      </c>
      <c r="X125" s="52"/>
      <c r="Y125" s="19"/>
      <c r="AD125" s="19"/>
      <c r="AF125" s="19"/>
      <c r="AG125" s="19"/>
      <c r="AJ125" s="19"/>
      <c r="AK125" s="19"/>
    </row>
    <row r="126" spans="2:37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 t="e">
        <f t="shared" si="8"/>
        <v>#NUM!</v>
      </c>
      <c r="Q126" s="37" t="e">
        <f t="shared" si="5"/>
        <v>#NUM!</v>
      </c>
      <c r="R126" s="37" t="e">
        <f t="shared" si="9"/>
        <v>#NUM!</v>
      </c>
      <c r="S126" s="38" t="b">
        <f t="shared" si="6"/>
        <v>0</v>
      </c>
      <c r="T126" s="38" t="str">
        <f t="shared" si="7"/>
        <v/>
      </c>
      <c r="X126" s="52"/>
      <c r="Y126" s="19"/>
      <c r="AD126" s="19"/>
      <c r="AF126" s="19"/>
      <c r="AG126" s="19"/>
      <c r="AJ126" s="19"/>
      <c r="AK126" s="19"/>
    </row>
    <row r="127" spans="2:37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 t="e">
        <f t="shared" si="8"/>
        <v>#NUM!</v>
      </c>
      <c r="Q127" s="37" t="e">
        <f t="shared" si="5"/>
        <v>#NUM!</v>
      </c>
      <c r="R127" s="37" t="e">
        <f t="shared" si="9"/>
        <v>#NUM!</v>
      </c>
      <c r="S127" s="38" t="b">
        <f t="shared" si="6"/>
        <v>0</v>
      </c>
      <c r="T127" s="38" t="str">
        <f t="shared" si="7"/>
        <v/>
      </c>
      <c r="X127" s="52"/>
      <c r="Y127" s="19"/>
      <c r="AD127" s="19"/>
      <c r="AF127" s="19"/>
      <c r="AG127" s="19"/>
      <c r="AJ127" s="19"/>
      <c r="AK127" s="19"/>
    </row>
    <row r="128" spans="2:37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 t="e">
        <f t="shared" si="8"/>
        <v>#NUM!</v>
      </c>
      <c r="Q128" s="37" t="e">
        <f t="shared" si="5"/>
        <v>#NUM!</v>
      </c>
      <c r="R128" s="37" t="e">
        <f t="shared" si="9"/>
        <v>#NUM!</v>
      </c>
      <c r="S128" s="38" t="b">
        <f t="shared" si="6"/>
        <v>0</v>
      </c>
      <c r="T128" s="38" t="str">
        <f t="shared" si="7"/>
        <v/>
      </c>
      <c r="X128" s="52"/>
      <c r="Y128" s="19"/>
      <c r="AD128" s="19"/>
      <c r="AF128" s="19"/>
      <c r="AG128" s="19"/>
      <c r="AJ128" s="19"/>
      <c r="AK128" s="19"/>
    </row>
    <row r="129" spans="2:37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 t="e">
        <f t="shared" si="8"/>
        <v>#NUM!</v>
      </c>
      <c r="Q129" s="37" t="e">
        <f t="shared" si="5"/>
        <v>#NUM!</v>
      </c>
      <c r="R129" s="37" t="e">
        <f t="shared" si="9"/>
        <v>#NUM!</v>
      </c>
      <c r="S129" s="38" t="b">
        <f t="shared" si="6"/>
        <v>0</v>
      </c>
      <c r="T129" s="38" t="str">
        <f t="shared" si="7"/>
        <v/>
      </c>
      <c r="X129" s="52"/>
      <c r="Y129" s="19"/>
      <c r="AD129" s="19"/>
      <c r="AF129" s="19"/>
      <c r="AG129" s="19"/>
      <c r="AJ129" s="19"/>
      <c r="AK129" s="19"/>
    </row>
    <row r="130" spans="2:37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 t="e">
        <f t="shared" si="8"/>
        <v>#NUM!</v>
      </c>
      <c r="Q130" s="37" t="e">
        <f t="shared" si="5"/>
        <v>#NUM!</v>
      </c>
      <c r="R130" s="37" t="e">
        <f t="shared" si="9"/>
        <v>#NUM!</v>
      </c>
      <c r="S130" s="38" t="b">
        <f t="shared" si="6"/>
        <v>0</v>
      </c>
      <c r="T130" s="38" t="str">
        <f t="shared" si="7"/>
        <v/>
      </c>
      <c r="X130" s="52"/>
      <c r="Y130" s="19"/>
      <c r="AD130" s="19"/>
      <c r="AF130" s="19"/>
      <c r="AG130" s="19"/>
      <c r="AJ130" s="19"/>
      <c r="AK130" s="19"/>
    </row>
    <row r="131" spans="2:37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 t="e">
        <f t="shared" si="8"/>
        <v>#NUM!</v>
      </c>
      <c r="Q131" s="37" t="e">
        <f t="shared" si="5"/>
        <v>#NUM!</v>
      </c>
      <c r="R131" s="37" t="e">
        <f t="shared" si="9"/>
        <v>#NUM!</v>
      </c>
      <c r="S131" s="38" t="b">
        <f t="shared" si="6"/>
        <v>0</v>
      </c>
      <c r="T131" s="38" t="str">
        <f t="shared" si="7"/>
        <v/>
      </c>
      <c r="X131" s="52"/>
      <c r="Y131" s="19"/>
      <c r="AD131" s="19"/>
      <c r="AF131" s="19"/>
      <c r="AG131" s="19"/>
      <c r="AJ131" s="19"/>
      <c r="AK131" s="19"/>
    </row>
    <row r="132" spans="2:37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 t="e">
        <f t="shared" si="8"/>
        <v>#NUM!</v>
      </c>
      <c r="Q132" s="37" t="e">
        <f t="shared" si="5"/>
        <v>#NUM!</v>
      </c>
      <c r="R132" s="37" t="e">
        <f t="shared" si="9"/>
        <v>#NUM!</v>
      </c>
      <c r="S132" s="38" t="b">
        <f t="shared" si="6"/>
        <v>0</v>
      </c>
      <c r="T132" s="38" t="str">
        <f t="shared" si="7"/>
        <v/>
      </c>
      <c r="X132" s="52"/>
      <c r="Y132" s="19"/>
      <c r="AD132" s="19"/>
      <c r="AF132" s="19"/>
      <c r="AG132" s="19"/>
      <c r="AJ132" s="19"/>
      <c r="AK132" s="19"/>
    </row>
    <row r="133" spans="2:37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 t="e">
        <f t="shared" si="8"/>
        <v>#NUM!</v>
      </c>
      <c r="Q133" s="37" t="e">
        <f t="shared" si="5"/>
        <v>#NUM!</v>
      </c>
      <c r="R133" s="37" t="e">
        <f t="shared" si="9"/>
        <v>#NUM!</v>
      </c>
      <c r="S133" s="38" t="b">
        <f t="shared" si="6"/>
        <v>0</v>
      </c>
      <c r="T133" s="38" t="str">
        <f t="shared" si="7"/>
        <v/>
      </c>
      <c r="X133" s="52"/>
      <c r="Y133" s="19"/>
      <c r="AD133" s="19"/>
      <c r="AF133" s="19"/>
      <c r="AG133" s="19"/>
      <c r="AJ133" s="19"/>
      <c r="AK133" s="19"/>
    </row>
    <row r="134" spans="2:37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 t="e">
        <f t="shared" si="8"/>
        <v>#NUM!</v>
      </c>
      <c r="Q134" s="37" t="e">
        <f t="shared" si="5"/>
        <v>#NUM!</v>
      </c>
      <c r="R134" s="37" t="e">
        <f t="shared" si="9"/>
        <v>#NUM!</v>
      </c>
      <c r="S134" s="38" t="b">
        <f t="shared" si="6"/>
        <v>0</v>
      </c>
      <c r="T134" s="38" t="str">
        <f t="shared" si="7"/>
        <v/>
      </c>
      <c r="X134" s="52"/>
      <c r="Y134" s="19"/>
      <c r="AD134" s="19"/>
      <c r="AF134" s="19"/>
      <c r="AG134" s="19"/>
      <c r="AJ134" s="19"/>
      <c r="AK134" s="19"/>
    </row>
    <row r="135" spans="2:37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 t="e">
        <f t="shared" si="8"/>
        <v>#NUM!</v>
      </c>
      <c r="Q135" s="37" t="e">
        <f t="shared" ref="Q135:Q198" si="10">1-FDIST(P135,$C$6,$C$7)</f>
        <v>#NUM!</v>
      </c>
      <c r="R135" s="37" t="e">
        <f t="shared" si="9"/>
        <v>#NUM!</v>
      </c>
      <c r="S135" s="38" t="b">
        <f t="shared" ref="S135:S198" si="11">IF(AND(COUNTBLANK($C$12:$C$13)=2,COUNTBLANK($D$18:$D$19)=2),FALSE,IF($S$4&gt;$S$3,IF(AND(P135&gt;$S$3,P135&lt;$S$4),TRUE,FALSE),IF(OR(P135&lt;$S$4,P135&gt;$S$3),TRUE,FALSE)))</f>
        <v>0</v>
      </c>
      <c r="T135" s="38" t="str">
        <f t="shared" si="7"/>
        <v/>
      </c>
      <c r="X135" s="52"/>
      <c r="Y135" s="19"/>
      <c r="AD135" s="19"/>
      <c r="AF135" s="19"/>
      <c r="AG135" s="19"/>
      <c r="AJ135" s="19"/>
      <c r="AK135" s="19"/>
    </row>
    <row r="136" spans="2:37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 t="e">
        <f t="shared" si="8"/>
        <v>#NUM!</v>
      </c>
      <c r="Q136" s="37" t="e">
        <f t="shared" si="10"/>
        <v>#NUM!</v>
      </c>
      <c r="R136" s="37" t="e">
        <f t="shared" si="9"/>
        <v>#NUM!</v>
      </c>
      <c r="S136" s="38" t="b">
        <f t="shared" si="11"/>
        <v>0</v>
      </c>
      <c r="T136" s="38" t="str">
        <f t="shared" ref="T136:T199" si="12">IF(S136,R136,"")</f>
        <v/>
      </c>
      <c r="X136" s="52"/>
      <c r="Y136" s="19"/>
      <c r="AD136" s="19"/>
      <c r="AF136" s="19"/>
      <c r="AG136" s="19"/>
      <c r="AJ136" s="19"/>
      <c r="AK136" s="19"/>
    </row>
    <row r="137" spans="2:37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 t="e">
        <f t="shared" ref="P137:P200" si="13">P136+$P$6</f>
        <v>#NUM!</v>
      </c>
      <c r="Q137" s="37" t="e">
        <f t="shared" si="10"/>
        <v>#NUM!</v>
      </c>
      <c r="R137" s="37" t="e">
        <f t="shared" ref="R137:R200" si="14">(Q138-Q136)/2/$P$6</f>
        <v>#NUM!</v>
      </c>
      <c r="S137" s="38" t="b">
        <f t="shared" si="11"/>
        <v>0</v>
      </c>
      <c r="T137" s="38" t="str">
        <f t="shared" si="12"/>
        <v/>
      </c>
      <c r="X137" s="52"/>
      <c r="Y137" s="19"/>
      <c r="AD137" s="19"/>
      <c r="AF137" s="19"/>
      <c r="AG137" s="19"/>
      <c r="AJ137" s="19"/>
      <c r="AK137" s="19"/>
    </row>
    <row r="138" spans="2:37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 t="e">
        <f t="shared" si="13"/>
        <v>#NUM!</v>
      </c>
      <c r="Q138" s="37" t="e">
        <f t="shared" si="10"/>
        <v>#NUM!</v>
      </c>
      <c r="R138" s="37" t="e">
        <f t="shared" si="14"/>
        <v>#NUM!</v>
      </c>
      <c r="S138" s="38" t="b">
        <f t="shared" si="11"/>
        <v>0</v>
      </c>
      <c r="T138" s="38" t="str">
        <f t="shared" si="12"/>
        <v/>
      </c>
      <c r="X138" s="52"/>
      <c r="Y138" s="19"/>
      <c r="AD138" s="19"/>
      <c r="AF138" s="19"/>
      <c r="AG138" s="19"/>
      <c r="AJ138" s="19"/>
      <c r="AK138" s="19"/>
    </row>
    <row r="139" spans="2:37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 t="e">
        <f t="shared" si="13"/>
        <v>#NUM!</v>
      </c>
      <c r="Q139" s="37" t="e">
        <f t="shared" si="10"/>
        <v>#NUM!</v>
      </c>
      <c r="R139" s="37" t="e">
        <f t="shared" si="14"/>
        <v>#NUM!</v>
      </c>
      <c r="S139" s="38" t="b">
        <f t="shared" si="11"/>
        <v>0</v>
      </c>
      <c r="T139" s="38" t="str">
        <f t="shared" si="12"/>
        <v/>
      </c>
      <c r="X139" s="52"/>
      <c r="Y139" s="19"/>
      <c r="AD139" s="19"/>
      <c r="AF139" s="19"/>
      <c r="AG139" s="19"/>
      <c r="AJ139" s="19"/>
      <c r="AK139" s="19"/>
    </row>
    <row r="140" spans="2:37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 t="e">
        <f t="shared" si="13"/>
        <v>#NUM!</v>
      </c>
      <c r="Q140" s="37" t="e">
        <f t="shared" si="10"/>
        <v>#NUM!</v>
      </c>
      <c r="R140" s="37" t="e">
        <f t="shared" si="14"/>
        <v>#NUM!</v>
      </c>
      <c r="S140" s="38" t="b">
        <f t="shared" si="11"/>
        <v>0</v>
      </c>
      <c r="T140" s="38" t="str">
        <f t="shared" si="12"/>
        <v/>
      </c>
      <c r="X140" s="52"/>
      <c r="Y140" s="19"/>
      <c r="AD140" s="19"/>
      <c r="AF140" s="19"/>
      <c r="AG140" s="19"/>
      <c r="AJ140" s="19"/>
      <c r="AK140" s="19"/>
    </row>
    <row r="141" spans="2:37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 t="e">
        <f t="shared" si="13"/>
        <v>#NUM!</v>
      </c>
      <c r="Q141" s="37" t="e">
        <f t="shared" si="10"/>
        <v>#NUM!</v>
      </c>
      <c r="R141" s="37" t="e">
        <f t="shared" si="14"/>
        <v>#NUM!</v>
      </c>
      <c r="S141" s="38" t="b">
        <f t="shared" si="11"/>
        <v>0</v>
      </c>
      <c r="T141" s="38" t="str">
        <f t="shared" si="12"/>
        <v/>
      </c>
      <c r="X141" s="52"/>
      <c r="Y141" s="19"/>
      <c r="AD141" s="19"/>
      <c r="AF141" s="19"/>
      <c r="AG141" s="19"/>
      <c r="AJ141" s="19"/>
      <c r="AK141" s="19"/>
    </row>
    <row r="142" spans="2:37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 t="e">
        <f t="shared" si="13"/>
        <v>#NUM!</v>
      </c>
      <c r="Q142" s="37" t="e">
        <f t="shared" si="10"/>
        <v>#NUM!</v>
      </c>
      <c r="R142" s="37" t="e">
        <f t="shared" si="14"/>
        <v>#NUM!</v>
      </c>
      <c r="S142" s="38" t="b">
        <f t="shared" si="11"/>
        <v>0</v>
      </c>
      <c r="T142" s="38" t="str">
        <f t="shared" si="12"/>
        <v/>
      </c>
      <c r="X142" s="52"/>
      <c r="Y142" s="19"/>
      <c r="AD142" s="19"/>
      <c r="AF142" s="19"/>
      <c r="AG142" s="19"/>
      <c r="AJ142" s="19"/>
      <c r="AK142" s="19"/>
    </row>
    <row r="143" spans="2:37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 t="e">
        <f t="shared" si="13"/>
        <v>#NUM!</v>
      </c>
      <c r="Q143" s="37" t="e">
        <f t="shared" si="10"/>
        <v>#NUM!</v>
      </c>
      <c r="R143" s="37" t="e">
        <f t="shared" si="14"/>
        <v>#NUM!</v>
      </c>
      <c r="S143" s="38" t="b">
        <f t="shared" si="11"/>
        <v>0</v>
      </c>
      <c r="T143" s="38" t="str">
        <f t="shared" si="12"/>
        <v/>
      </c>
      <c r="X143" s="52"/>
      <c r="Y143" s="19"/>
      <c r="AD143" s="19"/>
      <c r="AF143" s="19"/>
      <c r="AG143" s="19"/>
      <c r="AJ143" s="19"/>
      <c r="AK143" s="19"/>
    </row>
    <row r="144" spans="2:37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 t="e">
        <f t="shared" si="13"/>
        <v>#NUM!</v>
      </c>
      <c r="Q144" s="37" t="e">
        <f t="shared" si="10"/>
        <v>#NUM!</v>
      </c>
      <c r="R144" s="37" t="e">
        <f t="shared" si="14"/>
        <v>#NUM!</v>
      </c>
      <c r="S144" s="38" t="b">
        <f t="shared" si="11"/>
        <v>0</v>
      </c>
      <c r="T144" s="38" t="str">
        <f t="shared" si="12"/>
        <v/>
      </c>
      <c r="X144" s="52"/>
      <c r="Y144" s="19"/>
      <c r="AD144" s="19"/>
      <c r="AF144" s="19"/>
      <c r="AG144" s="19"/>
      <c r="AJ144" s="19"/>
      <c r="AK144" s="19"/>
    </row>
    <row r="145" spans="2:37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 t="e">
        <f t="shared" si="13"/>
        <v>#NUM!</v>
      </c>
      <c r="Q145" s="37" t="e">
        <f t="shared" si="10"/>
        <v>#NUM!</v>
      </c>
      <c r="R145" s="37" t="e">
        <f t="shared" si="14"/>
        <v>#NUM!</v>
      </c>
      <c r="S145" s="38" t="b">
        <f t="shared" si="11"/>
        <v>0</v>
      </c>
      <c r="T145" s="38" t="str">
        <f t="shared" si="12"/>
        <v/>
      </c>
      <c r="X145" s="52"/>
      <c r="Y145" s="19"/>
      <c r="AD145" s="19"/>
      <c r="AF145" s="19"/>
      <c r="AG145" s="19"/>
      <c r="AJ145" s="19"/>
      <c r="AK145" s="19"/>
    </row>
    <row r="146" spans="2:37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 t="e">
        <f t="shared" si="13"/>
        <v>#NUM!</v>
      </c>
      <c r="Q146" s="37" t="e">
        <f t="shared" si="10"/>
        <v>#NUM!</v>
      </c>
      <c r="R146" s="37" t="e">
        <f t="shared" si="14"/>
        <v>#NUM!</v>
      </c>
      <c r="S146" s="38" t="b">
        <f t="shared" si="11"/>
        <v>0</v>
      </c>
      <c r="T146" s="38" t="str">
        <f t="shared" si="12"/>
        <v/>
      </c>
      <c r="X146" s="52"/>
      <c r="Y146" s="19"/>
      <c r="AD146" s="19"/>
      <c r="AF146" s="19"/>
      <c r="AG146" s="19"/>
      <c r="AJ146" s="19"/>
      <c r="AK146" s="19"/>
    </row>
    <row r="147" spans="2:37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 t="e">
        <f t="shared" si="13"/>
        <v>#NUM!</v>
      </c>
      <c r="Q147" s="37" t="e">
        <f t="shared" si="10"/>
        <v>#NUM!</v>
      </c>
      <c r="R147" s="37" t="e">
        <f t="shared" si="14"/>
        <v>#NUM!</v>
      </c>
      <c r="S147" s="38" t="b">
        <f t="shared" si="11"/>
        <v>0</v>
      </c>
      <c r="T147" s="38" t="str">
        <f t="shared" si="12"/>
        <v/>
      </c>
      <c r="X147" s="52"/>
      <c r="Y147" s="19"/>
      <c r="AD147" s="19"/>
      <c r="AF147" s="19"/>
      <c r="AG147" s="19"/>
      <c r="AJ147" s="19"/>
      <c r="AK147" s="19"/>
    </row>
    <row r="148" spans="2:37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 t="e">
        <f t="shared" si="13"/>
        <v>#NUM!</v>
      </c>
      <c r="Q148" s="37" t="e">
        <f t="shared" si="10"/>
        <v>#NUM!</v>
      </c>
      <c r="R148" s="37" t="e">
        <f t="shared" si="14"/>
        <v>#NUM!</v>
      </c>
      <c r="S148" s="38" t="b">
        <f t="shared" si="11"/>
        <v>0</v>
      </c>
      <c r="T148" s="38" t="str">
        <f t="shared" si="12"/>
        <v/>
      </c>
      <c r="X148" s="52"/>
      <c r="Y148" s="19"/>
      <c r="AD148" s="19"/>
      <c r="AF148" s="19"/>
      <c r="AG148" s="19"/>
      <c r="AJ148" s="19"/>
      <c r="AK148" s="19"/>
    </row>
    <row r="149" spans="2:37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 t="e">
        <f t="shared" si="13"/>
        <v>#NUM!</v>
      </c>
      <c r="Q149" s="37" t="e">
        <f t="shared" si="10"/>
        <v>#NUM!</v>
      </c>
      <c r="R149" s="37" t="e">
        <f t="shared" si="14"/>
        <v>#NUM!</v>
      </c>
      <c r="S149" s="38" t="b">
        <f t="shared" si="11"/>
        <v>0</v>
      </c>
      <c r="T149" s="38" t="str">
        <f t="shared" si="12"/>
        <v/>
      </c>
      <c r="X149" s="52"/>
      <c r="Y149" s="19"/>
      <c r="AD149" s="19"/>
      <c r="AF149" s="19"/>
      <c r="AG149" s="19"/>
      <c r="AJ149" s="19"/>
      <c r="AK149" s="19"/>
    </row>
    <row r="150" spans="2:37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 t="e">
        <f t="shared" si="13"/>
        <v>#NUM!</v>
      </c>
      <c r="Q150" s="37" t="e">
        <f t="shared" si="10"/>
        <v>#NUM!</v>
      </c>
      <c r="R150" s="37" t="e">
        <f t="shared" si="14"/>
        <v>#NUM!</v>
      </c>
      <c r="S150" s="38" t="b">
        <f t="shared" si="11"/>
        <v>0</v>
      </c>
      <c r="T150" s="38" t="str">
        <f t="shared" si="12"/>
        <v/>
      </c>
      <c r="X150" s="52"/>
      <c r="Y150" s="19"/>
      <c r="AD150" s="19"/>
      <c r="AF150" s="19"/>
      <c r="AG150" s="19"/>
      <c r="AJ150" s="19"/>
      <c r="AK150" s="19"/>
    </row>
    <row r="151" spans="2:37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 t="e">
        <f t="shared" si="13"/>
        <v>#NUM!</v>
      </c>
      <c r="Q151" s="37" t="e">
        <f t="shared" si="10"/>
        <v>#NUM!</v>
      </c>
      <c r="R151" s="37" t="e">
        <f t="shared" si="14"/>
        <v>#NUM!</v>
      </c>
      <c r="S151" s="38" t="b">
        <f t="shared" si="11"/>
        <v>0</v>
      </c>
      <c r="T151" s="38" t="str">
        <f t="shared" si="12"/>
        <v/>
      </c>
      <c r="X151" s="52"/>
      <c r="Y151" s="19"/>
      <c r="AD151" s="19"/>
      <c r="AF151" s="19"/>
      <c r="AG151" s="19"/>
      <c r="AJ151" s="19"/>
      <c r="AK151" s="19"/>
    </row>
    <row r="152" spans="2:37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 t="e">
        <f t="shared" si="13"/>
        <v>#NUM!</v>
      </c>
      <c r="Q152" s="37" t="e">
        <f t="shared" si="10"/>
        <v>#NUM!</v>
      </c>
      <c r="R152" s="37" t="e">
        <f t="shared" si="14"/>
        <v>#NUM!</v>
      </c>
      <c r="S152" s="38" t="b">
        <f t="shared" si="11"/>
        <v>0</v>
      </c>
      <c r="T152" s="38" t="str">
        <f t="shared" si="12"/>
        <v/>
      </c>
      <c r="X152" s="52"/>
      <c r="Y152" s="19"/>
      <c r="AD152" s="19"/>
      <c r="AF152" s="19"/>
      <c r="AG152" s="19"/>
      <c r="AJ152" s="19"/>
      <c r="AK152" s="19"/>
    </row>
    <row r="153" spans="2:37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 t="e">
        <f t="shared" si="13"/>
        <v>#NUM!</v>
      </c>
      <c r="Q153" s="37" t="e">
        <f t="shared" si="10"/>
        <v>#NUM!</v>
      </c>
      <c r="R153" s="37" t="e">
        <f t="shared" si="14"/>
        <v>#NUM!</v>
      </c>
      <c r="S153" s="38" t="b">
        <f t="shared" si="11"/>
        <v>0</v>
      </c>
      <c r="T153" s="38" t="str">
        <f t="shared" si="12"/>
        <v/>
      </c>
      <c r="X153" s="52"/>
      <c r="Y153" s="19"/>
      <c r="AD153" s="19"/>
      <c r="AF153" s="19"/>
      <c r="AG153" s="19"/>
      <c r="AJ153" s="19"/>
      <c r="AK153" s="19"/>
    </row>
    <row r="154" spans="2:37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 t="e">
        <f t="shared" si="13"/>
        <v>#NUM!</v>
      </c>
      <c r="Q154" s="37" t="e">
        <f t="shared" si="10"/>
        <v>#NUM!</v>
      </c>
      <c r="R154" s="37" t="e">
        <f t="shared" si="14"/>
        <v>#NUM!</v>
      </c>
      <c r="S154" s="38" t="b">
        <f t="shared" si="11"/>
        <v>0</v>
      </c>
      <c r="T154" s="38" t="str">
        <f t="shared" si="12"/>
        <v/>
      </c>
      <c r="X154" s="52"/>
      <c r="Y154" s="19"/>
      <c r="AD154" s="19"/>
      <c r="AF154" s="19"/>
      <c r="AG154" s="19"/>
      <c r="AJ154" s="19"/>
      <c r="AK154" s="19"/>
    </row>
    <row r="155" spans="2:37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 t="e">
        <f t="shared" si="13"/>
        <v>#NUM!</v>
      </c>
      <c r="Q155" s="37" t="e">
        <f t="shared" si="10"/>
        <v>#NUM!</v>
      </c>
      <c r="R155" s="37" t="e">
        <f t="shared" si="14"/>
        <v>#NUM!</v>
      </c>
      <c r="S155" s="38" t="b">
        <f t="shared" si="11"/>
        <v>0</v>
      </c>
      <c r="T155" s="38" t="str">
        <f t="shared" si="12"/>
        <v/>
      </c>
      <c r="X155" s="52"/>
      <c r="Y155" s="19"/>
      <c r="AD155" s="19"/>
      <c r="AF155" s="19"/>
      <c r="AG155" s="19"/>
      <c r="AJ155" s="19"/>
      <c r="AK155" s="19"/>
    </row>
    <row r="156" spans="2:37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 t="e">
        <f t="shared" si="13"/>
        <v>#NUM!</v>
      </c>
      <c r="Q156" s="37" t="e">
        <f t="shared" si="10"/>
        <v>#NUM!</v>
      </c>
      <c r="R156" s="37" t="e">
        <f t="shared" si="14"/>
        <v>#NUM!</v>
      </c>
      <c r="S156" s="38" t="b">
        <f t="shared" si="11"/>
        <v>0</v>
      </c>
      <c r="T156" s="38" t="str">
        <f t="shared" si="12"/>
        <v/>
      </c>
      <c r="X156" s="52"/>
      <c r="Y156" s="19"/>
      <c r="AD156" s="19"/>
      <c r="AF156" s="19"/>
      <c r="AG156" s="19"/>
      <c r="AJ156" s="19"/>
      <c r="AK156" s="19"/>
    </row>
    <row r="157" spans="2:37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 t="e">
        <f t="shared" si="13"/>
        <v>#NUM!</v>
      </c>
      <c r="Q157" s="37" t="e">
        <f t="shared" si="10"/>
        <v>#NUM!</v>
      </c>
      <c r="R157" s="37" t="e">
        <f t="shared" si="14"/>
        <v>#NUM!</v>
      </c>
      <c r="S157" s="38" t="b">
        <f t="shared" si="11"/>
        <v>0</v>
      </c>
      <c r="T157" s="38" t="str">
        <f t="shared" si="12"/>
        <v/>
      </c>
      <c r="X157" s="52"/>
      <c r="Y157" s="19"/>
      <c r="AD157" s="19"/>
      <c r="AF157" s="19"/>
      <c r="AG157" s="19"/>
      <c r="AJ157" s="19"/>
      <c r="AK157" s="19"/>
    </row>
    <row r="158" spans="2:37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 t="e">
        <f t="shared" si="13"/>
        <v>#NUM!</v>
      </c>
      <c r="Q158" s="37" t="e">
        <f t="shared" si="10"/>
        <v>#NUM!</v>
      </c>
      <c r="R158" s="37" t="e">
        <f t="shared" si="14"/>
        <v>#NUM!</v>
      </c>
      <c r="S158" s="38" t="b">
        <f t="shared" si="11"/>
        <v>0</v>
      </c>
      <c r="T158" s="38" t="str">
        <f t="shared" si="12"/>
        <v/>
      </c>
      <c r="X158" s="52"/>
      <c r="Y158" s="19"/>
      <c r="AD158" s="19"/>
      <c r="AF158" s="19"/>
      <c r="AG158" s="19"/>
      <c r="AJ158" s="19"/>
      <c r="AK158" s="19"/>
    </row>
    <row r="159" spans="2:37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 t="e">
        <f t="shared" si="13"/>
        <v>#NUM!</v>
      </c>
      <c r="Q159" s="37" t="e">
        <f t="shared" si="10"/>
        <v>#NUM!</v>
      </c>
      <c r="R159" s="37" t="e">
        <f t="shared" si="14"/>
        <v>#NUM!</v>
      </c>
      <c r="S159" s="38" t="b">
        <f t="shared" si="11"/>
        <v>0</v>
      </c>
      <c r="T159" s="38" t="str">
        <f t="shared" si="12"/>
        <v/>
      </c>
      <c r="X159" s="52"/>
      <c r="Y159" s="19"/>
      <c r="AD159" s="19"/>
      <c r="AF159" s="19"/>
      <c r="AG159" s="19"/>
      <c r="AJ159" s="19"/>
      <c r="AK159" s="19"/>
    </row>
    <row r="160" spans="2:37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 t="e">
        <f t="shared" si="13"/>
        <v>#NUM!</v>
      </c>
      <c r="Q160" s="37" t="e">
        <f t="shared" si="10"/>
        <v>#NUM!</v>
      </c>
      <c r="R160" s="37" t="e">
        <f t="shared" si="14"/>
        <v>#NUM!</v>
      </c>
      <c r="S160" s="38" t="b">
        <f t="shared" si="11"/>
        <v>0</v>
      </c>
      <c r="T160" s="38" t="str">
        <f t="shared" si="12"/>
        <v/>
      </c>
      <c r="X160" s="52"/>
      <c r="Y160" s="19"/>
      <c r="AD160" s="19"/>
      <c r="AF160" s="19"/>
      <c r="AG160" s="19"/>
      <c r="AJ160" s="19"/>
      <c r="AK160" s="19"/>
    </row>
    <row r="161" spans="2:37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 t="e">
        <f t="shared" si="13"/>
        <v>#NUM!</v>
      </c>
      <c r="Q161" s="37" t="e">
        <f t="shared" si="10"/>
        <v>#NUM!</v>
      </c>
      <c r="R161" s="37" t="e">
        <f t="shared" si="14"/>
        <v>#NUM!</v>
      </c>
      <c r="S161" s="38" t="b">
        <f t="shared" si="11"/>
        <v>0</v>
      </c>
      <c r="T161" s="38" t="str">
        <f t="shared" si="12"/>
        <v/>
      </c>
      <c r="X161" s="52"/>
      <c r="Y161" s="19"/>
      <c r="AD161" s="19"/>
      <c r="AF161" s="19"/>
      <c r="AG161" s="19"/>
      <c r="AJ161" s="19"/>
      <c r="AK161" s="19"/>
    </row>
    <row r="162" spans="2:37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 t="e">
        <f t="shared" si="13"/>
        <v>#NUM!</v>
      </c>
      <c r="Q162" s="37" t="e">
        <f t="shared" si="10"/>
        <v>#NUM!</v>
      </c>
      <c r="R162" s="37" t="e">
        <f t="shared" si="14"/>
        <v>#NUM!</v>
      </c>
      <c r="S162" s="38" t="b">
        <f t="shared" si="11"/>
        <v>0</v>
      </c>
      <c r="T162" s="38" t="str">
        <f t="shared" si="12"/>
        <v/>
      </c>
      <c r="X162" s="52"/>
      <c r="Y162" s="19"/>
      <c r="AD162" s="19"/>
      <c r="AF162" s="19"/>
      <c r="AG162" s="19"/>
      <c r="AJ162" s="19"/>
      <c r="AK162" s="19"/>
    </row>
    <row r="163" spans="2:37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 t="e">
        <f t="shared" si="13"/>
        <v>#NUM!</v>
      </c>
      <c r="Q163" s="37" t="e">
        <f t="shared" si="10"/>
        <v>#NUM!</v>
      </c>
      <c r="R163" s="37" t="e">
        <f t="shared" si="14"/>
        <v>#NUM!</v>
      </c>
      <c r="S163" s="38" t="b">
        <f t="shared" si="11"/>
        <v>0</v>
      </c>
      <c r="T163" s="38" t="str">
        <f t="shared" si="12"/>
        <v/>
      </c>
      <c r="X163" s="52"/>
      <c r="Y163" s="19"/>
      <c r="AD163" s="19"/>
      <c r="AF163" s="19"/>
      <c r="AG163" s="19"/>
      <c r="AJ163" s="19"/>
      <c r="AK163" s="19"/>
    </row>
    <row r="164" spans="2:37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 t="e">
        <f t="shared" si="13"/>
        <v>#NUM!</v>
      </c>
      <c r="Q164" s="37" t="e">
        <f t="shared" si="10"/>
        <v>#NUM!</v>
      </c>
      <c r="R164" s="37" t="e">
        <f t="shared" si="14"/>
        <v>#NUM!</v>
      </c>
      <c r="S164" s="38" t="b">
        <f t="shared" si="11"/>
        <v>0</v>
      </c>
      <c r="T164" s="38" t="str">
        <f t="shared" si="12"/>
        <v/>
      </c>
      <c r="X164" s="52"/>
      <c r="Y164" s="19"/>
      <c r="AD164" s="19"/>
      <c r="AF164" s="19"/>
      <c r="AG164" s="19"/>
      <c r="AJ164" s="19"/>
      <c r="AK164" s="19"/>
    </row>
    <row r="165" spans="2:37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 t="e">
        <f t="shared" si="13"/>
        <v>#NUM!</v>
      </c>
      <c r="Q165" s="37" t="e">
        <f t="shared" si="10"/>
        <v>#NUM!</v>
      </c>
      <c r="R165" s="37" t="e">
        <f t="shared" si="14"/>
        <v>#NUM!</v>
      </c>
      <c r="S165" s="38" t="b">
        <f t="shared" si="11"/>
        <v>0</v>
      </c>
      <c r="T165" s="38" t="str">
        <f t="shared" si="12"/>
        <v/>
      </c>
      <c r="X165" s="52"/>
      <c r="Y165" s="19"/>
      <c r="AD165" s="19"/>
      <c r="AF165" s="19"/>
      <c r="AG165" s="19"/>
      <c r="AJ165" s="19"/>
      <c r="AK165" s="19"/>
    </row>
    <row r="166" spans="2:37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 t="e">
        <f t="shared" si="13"/>
        <v>#NUM!</v>
      </c>
      <c r="Q166" s="37" t="e">
        <f t="shared" si="10"/>
        <v>#NUM!</v>
      </c>
      <c r="R166" s="37" t="e">
        <f t="shared" si="14"/>
        <v>#NUM!</v>
      </c>
      <c r="S166" s="38" t="b">
        <f t="shared" si="11"/>
        <v>0</v>
      </c>
      <c r="T166" s="38" t="str">
        <f t="shared" si="12"/>
        <v/>
      </c>
      <c r="X166" s="52"/>
      <c r="Y166" s="19"/>
      <c r="AD166" s="19"/>
      <c r="AF166" s="19"/>
      <c r="AG166" s="19"/>
      <c r="AJ166" s="19"/>
      <c r="AK166" s="19"/>
    </row>
    <row r="167" spans="2:37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 t="e">
        <f t="shared" si="13"/>
        <v>#NUM!</v>
      </c>
      <c r="Q167" s="37" t="e">
        <f t="shared" si="10"/>
        <v>#NUM!</v>
      </c>
      <c r="R167" s="37" t="e">
        <f t="shared" si="14"/>
        <v>#NUM!</v>
      </c>
      <c r="S167" s="38" t="b">
        <f t="shared" si="11"/>
        <v>0</v>
      </c>
      <c r="T167" s="38" t="str">
        <f t="shared" si="12"/>
        <v/>
      </c>
      <c r="X167" s="52"/>
      <c r="Y167" s="19"/>
      <c r="AD167" s="19"/>
      <c r="AF167" s="19"/>
      <c r="AG167" s="19"/>
      <c r="AJ167" s="19"/>
      <c r="AK167" s="19"/>
    </row>
    <row r="168" spans="2:37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 t="e">
        <f t="shared" si="13"/>
        <v>#NUM!</v>
      </c>
      <c r="Q168" s="37" t="e">
        <f t="shared" si="10"/>
        <v>#NUM!</v>
      </c>
      <c r="R168" s="37" t="e">
        <f t="shared" si="14"/>
        <v>#NUM!</v>
      </c>
      <c r="S168" s="38" t="b">
        <f t="shared" si="11"/>
        <v>0</v>
      </c>
      <c r="T168" s="38" t="str">
        <f t="shared" si="12"/>
        <v/>
      </c>
      <c r="X168" s="52"/>
      <c r="Y168" s="19"/>
      <c r="AD168" s="19"/>
      <c r="AF168" s="19"/>
      <c r="AG168" s="19"/>
      <c r="AJ168" s="19"/>
      <c r="AK168" s="19"/>
    </row>
    <row r="169" spans="2:37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 t="e">
        <f t="shared" si="13"/>
        <v>#NUM!</v>
      </c>
      <c r="Q169" s="37" t="e">
        <f t="shared" si="10"/>
        <v>#NUM!</v>
      </c>
      <c r="R169" s="37" t="e">
        <f t="shared" si="14"/>
        <v>#NUM!</v>
      </c>
      <c r="S169" s="38" t="b">
        <f t="shared" si="11"/>
        <v>0</v>
      </c>
      <c r="T169" s="38" t="str">
        <f t="shared" si="12"/>
        <v/>
      </c>
      <c r="X169" s="52"/>
      <c r="Y169" s="19"/>
      <c r="AD169" s="19"/>
      <c r="AF169" s="19"/>
      <c r="AG169" s="19"/>
      <c r="AJ169" s="19"/>
      <c r="AK169" s="19"/>
    </row>
    <row r="170" spans="2:37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 t="e">
        <f t="shared" si="13"/>
        <v>#NUM!</v>
      </c>
      <c r="Q170" s="37" t="e">
        <f t="shared" si="10"/>
        <v>#NUM!</v>
      </c>
      <c r="R170" s="37" t="e">
        <f t="shared" si="14"/>
        <v>#NUM!</v>
      </c>
      <c r="S170" s="38" t="b">
        <f t="shared" si="11"/>
        <v>0</v>
      </c>
      <c r="T170" s="38" t="str">
        <f t="shared" si="12"/>
        <v/>
      </c>
      <c r="X170" s="52"/>
      <c r="Y170" s="19"/>
      <c r="AD170" s="19"/>
      <c r="AF170" s="19"/>
      <c r="AG170" s="19"/>
      <c r="AJ170" s="19"/>
      <c r="AK170" s="19"/>
    </row>
    <row r="171" spans="2:37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 t="e">
        <f t="shared" si="13"/>
        <v>#NUM!</v>
      </c>
      <c r="Q171" s="37" t="e">
        <f t="shared" si="10"/>
        <v>#NUM!</v>
      </c>
      <c r="R171" s="37" t="e">
        <f t="shared" si="14"/>
        <v>#NUM!</v>
      </c>
      <c r="S171" s="38" t="b">
        <f t="shared" si="11"/>
        <v>0</v>
      </c>
      <c r="T171" s="38" t="str">
        <f t="shared" si="12"/>
        <v/>
      </c>
      <c r="X171" s="52"/>
      <c r="Y171" s="19"/>
      <c r="AD171" s="19"/>
      <c r="AF171" s="19"/>
      <c r="AG171" s="19"/>
      <c r="AJ171" s="19"/>
      <c r="AK171" s="19"/>
    </row>
    <row r="172" spans="2:37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 t="e">
        <f t="shared" si="13"/>
        <v>#NUM!</v>
      </c>
      <c r="Q172" s="37" t="e">
        <f t="shared" si="10"/>
        <v>#NUM!</v>
      </c>
      <c r="R172" s="37" t="e">
        <f t="shared" si="14"/>
        <v>#NUM!</v>
      </c>
      <c r="S172" s="38" t="b">
        <f t="shared" si="11"/>
        <v>0</v>
      </c>
      <c r="T172" s="38" t="str">
        <f t="shared" si="12"/>
        <v/>
      </c>
      <c r="X172" s="52"/>
      <c r="Y172" s="19"/>
      <c r="AD172" s="19"/>
      <c r="AF172" s="19"/>
      <c r="AG172" s="19"/>
      <c r="AJ172" s="19"/>
      <c r="AK172" s="19"/>
    </row>
    <row r="173" spans="2:37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 t="e">
        <f t="shared" si="13"/>
        <v>#NUM!</v>
      </c>
      <c r="Q173" s="37" t="e">
        <f t="shared" si="10"/>
        <v>#NUM!</v>
      </c>
      <c r="R173" s="37" t="e">
        <f t="shared" si="14"/>
        <v>#NUM!</v>
      </c>
      <c r="S173" s="38" t="b">
        <f t="shared" si="11"/>
        <v>0</v>
      </c>
      <c r="T173" s="38" t="str">
        <f t="shared" si="12"/>
        <v/>
      </c>
      <c r="X173" s="52"/>
      <c r="Y173" s="19"/>
      <c r="AD173" s="19"/>
      <c r="AF173" s="19"/>
      <c r="AG173" s="19"/>
      <c r="AJ173" s="19"/>
      <c r="AK173" s="19"/>
    </row>
    <row r="174" spans="2:37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 t="e">
        <f t="shared" si="13"/>
        <v>#NUM!</v>
      </c>
      <c r="Q174" s="37" t="e">
        <f t="shared" si="10"/>
        <v>#NUM!</v>
      </c>
      <c r="R174" s="37" t="e">
        <f t="shared" si="14"/>
        <v>#NUM!</v>
      </c>
      <c r="S174" s="38" t="b">
        <f t="shared" si="11"/>
        <v>0</v>
      </c>
      <c r="T174" s="38" t="str">
        <f t="shared" si="12"/>
        <v/>
      </c>
      <c r="X174" s="52"/>
      <c r="Y174" s="19"/>
      <c r="AD174" s="19"/>
      <c r="AF174" s="19"/>
      <c r="AG174" s="19"/>
      <c r="AJ174" s="19"/>
      <c r="AK174" s="19"/>
    </row>
    <row r="175" spans="2:37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 t="e">
        <f t="shared" si="13"/>
        <v>#NUM!</v>
      </c>
      <c r="Q175" s="37" t="e">
        <f t="shared" si="10"/>
        <v>#NUM!</v>
      </c>
      <c r="R175" s="37" t="e">
        <f t="shared" si="14"/>
        <v>#NUM!</v>
      </c>
      <c r="S175" s="38" t="b">
        <f t="shared" si="11"/>
        <v>0</v>
      </c>
      <c r="T175" s="38" t="str">
        <f t="shared" si="12"/>
        <v/>
      </c>
      <c r="X175" s="52"/>
      <c r="Y175" s="19"/>
      <c r="AD175" s="19"/>
      <c r="AF175" s="19"/>
      <c r="AG175" s="19"/>
      <c r="AJ175" s="19"/>
      <c r="AK175" s="19"/>
    </row>
    <row r="176" spans="2:37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 t="e">
        <f t="shared" si="13"/>
        <v>#NUM!</v>
      </c>
      <c r="Q176" s="37" t="e">
        <f t="shared" si="10"/>
        <v>#NUM!</v>
      </c>
      <c r="R176" s="37" t="e">
        <f t="shared" si="14"/>
        <v>#NUM!</v>
      </c>
      <c r="S176" s="38" t="b">
        <f t="shared" si="11"/>
        <v>0</v>
      </c>
      <c r="T176" s="38" t="str">
        <f t="shared" si="12"/>
        <v/>
      </c>
      <c r="X176" s="52"/>
      <c r="Y176" s="19"/>
      <c r="AD176" s="19"/>
      <c r="AF176" s="19"/>
      <c r="AG176" s="19"/>
      <c r="AJ176" s="19"/>
      <c r="AK176" s="19"/>
    </row>
    <row r="177" spans="2:37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 t="e">
        <f t="shared" si="13"/>
        <v>#NUM!</v>
      </c>
      <c r="Q177" s="37" t="e">
        <f t="shared" si="10"/>
        <v>#NUM!</v>
      </c>
      <c r="R177" s="37" t="e">
        <f t="shared" si="14"/>
        <v>#NUM!</v>
      </c>
      <c r="S177" s="38" t="b">
        <f t="shared" si="11"/>
        <v>0</v>
      </c>
      <c r="T177" s="38" t="str">
        <f t="shared" si="12"/>
        <v/>
      </c>
      <c r="X177" s="52"/>
      <c r="Y177" s="19"/>
      <c r="AD177" s="19"/>
      <c r="AF177" s="19"/>
      <c r="AG177" s="19"/>
      <c r="AJ177" s="19"/>
      <c r="AK177" s="19"/>
    </row>
    <row r="178" spans="2:37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 t="e">
        <f t="shared" si="13"/>
        <v>#NUM!</v>
      </c>
      <c r="Q178" s="37" t="e">
        <f t="shared" si="10"/>
        <v>#NUM!</v>
      </c>
      <c r="R178" s="37" t="e">
        <f t="shared" si="14"/>
        <v>#NUM!</v>
      </c>
      <c r="S178" s="38" t="b">
        <f t="shared" si="11"/>
        <v>0</v>
      </c>
      <c r="T178" s="38" t="str">
        <f t="shared" si="12"/>
        <v/>
      </c>
      <c r="X178" s="52"/>
      <c r="Y178" s="19"/>
      <c r="AD178" s="19"/>
      <c r="AF178" s="19"/>
      <c r="AG178" s="19"/>
      <c r="AJ178" s="19"/>
      <c r="AK178" s="19"/>
    </row>
    <row r="179" spans="2:37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 t="e">
        <f t="shared" si="13"/>
        <v>#NUM!</v>
      </c>
      <c r="Q179" s="37" t="e">
        <f t="shared" si="10"/>
        <v>#NUM!</v>
      </c>
      <c r="R179" s="37" t="e">
        <f t="shared" si="14"/>
        <v>#NUM!</v>
      </c>
      <c r="S179" s="38" t="b">
        <f t="shared" si="11"/>
        <v>0</v>
      </c>
      <c r="T179" s="38" t="str">
        <f t="shared" si="12"/>
        <v/>
      </c>
      <c r="X179" s="52"/>
      <c r="Y179" s="19"/>
      <c r="AD179" s="19"/>
      <c r="AF179" s="19"/>
      <c r="AG179" s="19"/>
      <c r="AJ179" s="19"/>
      <c r="AK179" s="19"/>
    </row>
    <row r="180" spans="2:37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 t="e">
        <f t="shared" si="13"/>
        <v>#NUM!</v>
      </c>
      <c r="Q180" s="37" t="e">
        <f t="shared" si="10"/>
        <v>#NUM!</v>
      </c>
      <c r="R180" s="37" t="e">
        <f t="shared" si="14"/>
        <v>#NUM!</v>
      </c>
      <c r="S180" s="38" t="b">
        <f t="shared" si="11"/>
        <v>0</v>
      </c>
      <c r="T180" s="38" t="str">
        <f t="shared" si="12"/>
        <v/>
      </c>
      <c r="X180" s="52"/>
      <c r="Y180" s="19"/>
      <c r="AD180" s="19"/>
      <c r="AF180" s="19"/>
      <c r="AG180" s="19"/>
      <c r="AJ180" s="19"/>
      <c r="AK180" s="19"/>
    </row>
    <row r="181" spans="2:37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 t="e">
        <f t="shared" si="13"/>
        <v>#NUM!</v>
      </c>
      <c r="Q181" s="37" t="e">
        <f t="shared" si="10"/>
        <v>#NUM!</v>
      </c>
      <c r="R181" s="37" t="e">
        <f t="shared" si="14"/>
        <v>#NUM!</v>
      </c>
      <c r="S181" s="38" t="b">
        <f t="shared" si="11"/>
        <v>0</v>
      </c>
      <c r="T181" s="38" t="str">
        <f t="shared" si="12"/>
        <v/>
      </c>
      <c r="X181" s="52"/>
      <c r="Y181" s="19"/>
      <c r="AD181" s="19"/>
      <c r="AF181" s="19"/>
      <c r="AG181" s="19"/>
      <c r="AJ181" s="19"/>
      <c r="AK181" s="19"/>
    </row>
    <row r="182" spans="2:37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 t="e">
        <f t="shared" si="13"/>
        <v>#NUM!</v>
      </c>
      <c r="Q182" s="37" t="e">
        <f t="shared" si="10"/>
        <v>#NUM!</v>
      </c>
      <c r="R182" s="37" t="e">
        <f t="shared" si="14"/>
        <v>#NUM!</v>
      </c>
      <c r="S182" s="38" t="b">
        <f t="shared" si="11"/>
        <v>0</v>
      </c>
      <c r="T182" s="38" t="str">
        <f t="shared" si="12"/>
        <v/>
      </c>
      <c r="X182" s="52"/>
      <c r="Y182" s="19"/>
      <c r="AD182" s="19"/>
      <c r="AF182" s="19"/>
      <c r="AG182" s="19"/>
      <c r="AJ182" s="19"/>
      <c r="AK182" s="19"/>
    </row>
    <row r="183" spans="2:37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 t="e">
        <f t="shared" si="13"/>
        <v>#NUM!</v>
      </c>
      <c r="Q183" s="37" t="e">
        <f t="shared" si="10"/>
        <v>#NUM!</v>
      </c>
      <c r="R183" s="37" t="e">
        <f t="shared" si="14"/>
        <v>#NUM!</v>
      </c>
      <c r="S183" s="38" t="b">
        <f t="shared" si="11"/>
        <v>0</v>
      </c>
      <c r="T183" s="38" t="str">
        <f t="shared" si="12"/>
        <v/>
      </c>
      <c r="X183" s="52"/>
      <c r="Y183" s="19"/>
      <c r="AD183" s="19"/>
      <c r="AF183" s="19"/>
      <c r="AG183" s="19"/>
      <c r="AJ183" s="19"/>
      <c r="AK183" s="19"/>
    </row>
    <row r="184" spans="2:37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 t="e">
        <f t="shared" si="13"/>
        <v>#NUM!</v>
      </c>
      <c r="Q184" s="37" t="e">
        <f t="shared" si="10"/>
        <v>#NUM!</v>
      </c>
      <c r="R184" s="37" t="e">
        <f t="shared" si="14"/>
        <v>#NUM!</v>
      </c>
      <c r="S184" s="38" t="b">
        <f t="shared" si="11"/>
        <v>0</v>
      </c>
      <c r="T184" s="38" t="str">
        <f t="shared" si="12"/>
        <v/>
      </c>
      <c r="X184" s="52"/>
      <c r="Y184" s="19"/>
      <c r="AD184" s="19"/>
      <c r="AF184" s="19"/>
      <c r="AG184" s="19"/>
      <c r="AJ184" s="19"/>
      <c r="AK184" s="19"/>
    </row>
    <row r="185" spans="2:37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 t="e">
        <f t="shared" si="13"/>
        <v>#NUM!</v>
      </c>
      <c r="Q185" s="37" t="e">
        <f t="shared" si="10"/>
        <v>#NUM!</v>
      </c>
      <c r="R185" s="37" t="e">
        <f t="shared" si="14"/>
        <v>#NUM!</v>
      </c>
      <c r="S185" s="38" t="b">
        <f t="shared" si="11"/>
        <v>0</v>
      </c>
      <c r="T185" s="38" t="str">
        <f t="shared" si="12"/>
        <v/>
      </c>
      <c r="X185" s="52"/>
      <c r="Y185" s="19"/>
      <c r="AD185" s="19"/>
      <c r="AF185" s="19"/>
      <c r="AG185" s="19"/>
      <c r="AJ185" s="19"/>
      <c r="AK185" s="19"/>
    </row>
    <row r="186" spans="2:37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 t="e">
        <f t="shared" si="13"/>
        <v>#NUM!</v>
      </c>
      <c r="Q186" s="37" t="e">
        <f t="shared" si="10"/>
        <v>#NUM!</v>
      </c>
      <c r="R186" s="37" t="e">
        <f t="shared" si="14"/>
        <v>#NUM!</v>
      </c>
      <c r="S186" s="38" t="b">
        <f t="shared" si="11"/>
        <v>0</v>
      </c>
      <c r="T186" s="38" t="str">
        <f t="shared" si="12"/>
        <v/>
      </c>
      <c r="X186" s="52"/>
      <c r="Y186" s="19"/>
      <c r="AD186" s="19"/>
      <c r="AF186" s="19"/>
      <c r="AG186" s="19"/>
      <c r="AJ186" s="19"/>
      <c r="AK186" s="19"/>
    </row>
    <row r="187" spans="2:37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 t="e">
        <f t="shared" si="13"/>
        <v>#NUM!</v>
      </c>
      <c r="Q187" s="37" t="e">
        <f t="shared" si="10"/>
        <v>#NUM!</v>
      </c>
      <c r="R187" s="37" t="e">
        <f t="shared" si="14"/>
        <v>#NUM!</v>
      </c>
      <c r="S187" s="38" t="b">
        <f t="shared" si="11"/>
        <v>0</v>
      </c>
      <c r="T187" s="38" t="str">
        <f t="shared" si="12"/>
        <v/>
      </c>
      <c r="X187" s="52"/>
      <c r="Y187" s="19"/>
      <c r="AD187" s="19"/>
      <c r="AF187" s="19"/>
      <c r="AG187" s="19"/>
      <c r="AJ187" s="19"/>
      <c r="AK187" s="19"/>
    </row>
    <row r="188" spans="2:37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 t="e">
        <f t="shared" si="13"/>
        <v>#NUM!</v>
      </c>
      <c r="Q188" s="37" t="e">
        <f t="shared" si="10"/>
        <v>#NUM!</v>
      </c>
      <c r="R188" s="37" t="e">
        <f t="shared" si="14"/>
        <v>#NUM!</v>
      </c>
      <c r="S188" s="38" t="b">
        <f t="shared" si="11"/>
        <v>0</v>
      </c>
      <c r="T188" s="38" t="str">
        <f t="shared" si="12"/>
        <v/>
      </c>
      <c r="X188" s="52"/>
      <c r="Y188" s="19"/>
      <c r="AD188" s="19"/>
      <c r="AF188" s="19"/>
      <c r="AG188" s="19"/>
      <c r="AJ188" s="19"/>
      <c r="AK188" s="19"/>
    </row>
    <row r="189" spans="2:37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 t="e">
        <f t="shared" si="13"/>
        <v>#NUM!</v>
      </c>
      <c r="Q189" s="37" t="e">
        <f t="shared" si="10"/>
        <v>#NUM!</v>
      </c>
      <c r="R189" s="37" t="e">
        <f t="shared" si="14"/>
        <v>#NUM!</v>
      </c>
      <c r="S189" s="38" t="b">
        <f t="shared" si="11"/>
        <v>0</v>
      </c>
      <c r="T189" s="38" t="str">
        <f t="shared" si="12"/>
        <v/>
      </c>
      <c r="X189" s="52"/>
      <c r="Y189" s="19"/>
      <c r="AD189" s="19"/>
      <c r="AF189" s="19"/>
      <c r="AG189" s="19"/>
      <c r="AJ189" s="19"/>
      <c r="AK189" s="19"/>
    </row>
    <row r="190" spans="2:37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 t="e">
        <f t="shared" si="13"/>
        <v>#NUM!</v>
      </c>
      <c r="Q190" s="37" t="e">
        <f t="shared" si="10"/>
        <v>#NUM!</v>
      </c>
      <c r="R190" s="37" t="e">
        <f t="shared" si="14"/>
        <v>#NUM!</v>
      </c>
      <c r="S190" s="38" t="b">
        <f t="shared" si="11"/>
        <v>0</v>
      </c>
      <c r="T190" s="38" t="str">
        <f t="shared" si="12"/>
        <v/>
      </c>
      <c r="X190" s="52"/>
      <c r="Y190" s="19"/>
      <c r="AD190" s="19"/>
      <c r="AF190" s="19"/>
      <c r="AG190" s="19"/>
      <c r="AJ190" s="19"/>
      <c r="AK190" s="19"/>
    </row>
    <row r="191" spans="2:37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 t="e">
        <f t="shared" si="13"/>
        <v>#NUM!</v>
      </c>
      <c r="Q191" s="37" t="e">
        <f t="shared" si="10"/>
        <v>#NUM!</v>
      </c>
      <c r="R191" s="37" t="e">
        <f t="shared" si="14"/>
        <v>#NUM!</v>
      </c>
      <c r="S191" s="38" t="b">
        <f t="shared" si="11"/>
        <v>0</v>
      </c>
      <c r="T191" s="38" t="str">
        <f t="shared" si="12"/>
        <v/>
      </c>
      <c r="X191" s="52"/>
      <c r="Y191" s="19"/>
      <c r="AD191" s="19"/>
      <c r="AF191" s="19"/>
      <c r="AG191" s="19"/>
      <c r="AJ191" s="19"/>
      <c r="AK191" s="19"/>
    </row>
    <row r="192" spans="2:37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 t="e">
        <f t="shared" si="13"/>
        <v>#NUM!</v>
      </c>
      <c r="Q192" s="37" t="e">
        <f t="shared" si="10"/>
        <v>#NUM!</v>
      </c>
      <c r="R192" s="37" t="e">
        <f t="shared" si="14"/>
        <v>#NUM!</v>
      </c>
      <c r="S192" s="38" t="b">
        <f t="shared" si="11"/>
        <v>0</v>
      </c>
      <c r="T192" s="38" t="str">
        <f t="shared" si="12"/>
        <v/>
      </c>
      <c r="X192" s="52"/>
      <c r="Y192" s="19"/>
      <c r="AD192" s="19"/>
      <c r="AF192" s="19"/>
      <c r="AG192" s="19"/>
      <c r="AJ192" s="19"/>
      <c r="AK192" s="19"/>
    </row>
    <row r="193" spans="2:37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 t="e">
        <f t="shared" si="13"/>
        <v>#NUM!</v>
      </c>
      <c r="Q193" s="37" t="e">
        <f t="shared" si="10"/>
        <v>#NUM!</v>
      </c>
      <c r="R193" s="37" t="e">
        <f t="shared" si="14"/>
        <v>#NUM!</v>
      </c>
      <c r="S193" s="38" t="b">
        <f t="shared" si="11"/>
        <v>0</v>
      </c>
      <c r="T193" s="38" t="str">
        <f t="shared" si="12"/>
        <v/>
      </c>
      <c r="X193" s="52"/>
      <c r="Y193" s="19"/>
      <c r="AD193" s="19"/>
      <c r="AF193" s="19"/>
      <c r="AG193" s="19"/>
      <c r="AJ193" s="19"/>
      <c r="AK193" s="19"/>
    </row>
    <row r="194" spans="2:37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 t="e">
        <f t="shared" si="13"/>
        <v>#NUM!</v>
      </c>
      <c r="Q194" s="37" t="e">
        <f t="shared" si="10"/>
        <v>#NUM!</v>
      </c>
      <c r="R194" s="37" t="e">
        <f t="shared" si="14"/>
        <v>#NUM!</v>
      </c>
      <c r="S194" s="38" t="b">
        <f t="shared" si="11"/>
        <v>0</v>
      </c>
      <c r="T194" s="38" t="str">
        <f t="shared" si="12"/>
        <v/>
      </c>
      <c r="X194" s="52"/>
      <c r="Y194" s="19"/>
      <c r="AD194" s="19"/>
      <c r="AF194" s="19"/>
      <c r="AG194" s="19"/>
      <c r="AJ194" s="19"/>
      <c r="AK194" s="19"/>
    </row>
    <row r="195" spans="2:37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 t="e">
        <f t="shared" si="13"/>
        <v>#NUM!</v>
      </c>
      <c r="Q195" s="37" t="e">
        <f t="shared" si="10"/>
        <v>#NUM!</v>
      </c>
      <c r="R195" s="37" t="e">
        <f t="shared" si="14"/>
        <v>#NUM!</v>
      </c>
      <c r="S195" s="38" t="b">
        <f t="shared" si="11"/>
        <v>0</v>
      </c>
      <c r="T195" s="38" t="str">
        <f t="shared" si="12"/>
        <v/>
      </c>
      <c r="X195" s="52"/>
      <c r="Y195" s="19"/>
      <c r="AD195" s="19"/>
      <c r="AF195" s="19"/>
      <c r="AG195" s="19"/>
      <c r="AJ195" s="19"/>
      <c r="AK195" s="19"/>
    </row>
    <row r="196" spans="2:37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 t="e">
        <f t="shared" si="13"/>
        <v>#NUM!</v>
      </c>
      <c r="Q196" s="37" t="e">
        <f t="shared" si="10"/>
        <v>#NUM!</v>
      </c>
      <c r="R196" s="37" t="e">
        <f t="shared" si="14"/>
        <v>#NUM!</v>
      </c>
      <c r="S196" s="38" t="b">
        <f t="shared" si="11"/>
        <v>0</v>
      </c>
      <c r="T196" s="38" t="str">
        <f t="shared" si="12"/>
        <v/>
      </c>
      <c r="X196" s="52"/>
      <c r="Y196" s="19"/>
      <c r="AD196" s="19"/>
      <c r="AF196" s="19"/>
      <c r="AG196" s="19"/>
      <c r="AJ196" s="19"/>
      <c r="AK196" s="19"/>
    </row>
    <row r="197" spans="2:37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 t="e">
        <f t="shared" si="13"/>
        <v>#NUM!</v>
      </c>
      <c r="Q197" s="37" t="e">
        <f t="shared" si="10"/>
        <v>#NUM!</v>
      </c>
      <c r="R197" s="37" t="e">
        <f t="shared" si="14"/>
        <v>#NUM!</v>
      </c>
      <c r="S197" s="38" t="b">
        <f t="shared" si="11"/>
        <v>0</v>
      </c>
      <c r="T197" s="38" t="str">
        <f t="shared" si="12"/>
        <v/>
      </c>
      <c r="X197" s="52"/>
      <c r="Y197" s="19"/>
      <c r="AD197" s="19"/>
      <c r="AF197" s="19"/>
      <c r="AG197" s="19"/>
      <c r="AJ197" s="19"/>
      <c r="AK197" s="19"/>
    </row>
    <row r="198" spans="2:37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 t="e">
        <f t="shared" si="13"/>
        <v>#NUM!</v>
      </c>
      <c r="Q198" s="37" t="e">
        <f t="shared" si="10"/>
        <v>#NUM!</v>
      </c>
      <c r="R198" s="37" t="e">
        <f t="shared" si="14"/>
        <v>#NUM!</v>
      </c>
      <c r="S198" s="38" t="b">
        <f t="shared" si="11"/>
        <v>0</v>
      </c>
      <c r="T198" s="38" t="str">
        <f t="shared" si="12"/>
        <v/>
      </c>
      <c r="X198" s="52"/>
      <c r="Y198" s="19"/>
      <c r="AD198" s="19"/>
      <c r="AF198" s="19"/>
      <c r="AG198" s="19"/>
      <c r="AJ198" s="19"/>
      <c r="AK198" s="19"/>
    </row>
    <row r="199" spans="2:37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 t="e">
        <f t="shared" si="13"/>
        <v>#NUM!</v>
      </c>
      <c r="Q199" s="37" t="e">
        <f t="shared" ref="Q199:Q207" si="15">1-FDIST(P199,$C$6,$C$7)</f>
        <v>#NUM!</v>
      </c>
      <c r="R199" s="37" t="e">
        <f t="shared" si="14"/>
        <v>#NUM!</v>
      </c>
      <c r="S199" s="38" t="b">
        <f t="shared" ref="S199:S207" si="16">IF(AND(COUNTBLANK($C$12:$C$13)=2,COUNTBLANK($D$18:$D$19)=2),FALSE,IF($S$4&gt;$S$3,IF(AND(P199&gt;$S$3,P199&lt;$S$4),TRUE,FALSE),IF(OR(P199&lt;$S$4,P199&gt;$S$3),TRUE,FALSE)))</f>
        <v>0</v>
      </c>
      <c r="T199" s="38" t="str">
        <f t="shared" si="12"/>
        <v/>
      </c>
      <c r="X199" s="52"/>
      <c r="Y199" s="19"/>
      <c r="AD199" s="19"/>
      <c r="AF199" s="19"/>
      <c r="AG199" s="19"/>
      <c r="AJ199" s="19"/>
      <c r="AK199" s="19"/>
    </row>
    <row r="200" spans="2:37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 t="e">
        <f t="shared" si="13"/>
        <v>#NUM!</v>
      </c>
      <c r="Q200" s="37" t="e">
        <f t="shared" si="15"/>
        <v>#NUM!</v>
      </c>
      <c r="R200" s="37" t="e">
        <f t="shared" si="14"/>
        <v>#NUM!</v>
      </c>
      <c r="S200" s="38" t="b">
        <f t="shared" si="16"/>
        <v>0</v>
      </c>
      <c r="T200" s="38" t="str">
        <f t="shared" ref="T200:T207" si="17">IF(S200,R200,"")</f>
        <v/>
      </c>
      <c r="X200" s="52"/>
      <c r="Y200" s="19"/>
      <c r="AD200" s="19"/>
      <c r="AF200" s="19"/>
      <c r="AG200" s="19"/>
      <c r="AJ200" s="19"/>
      <c r="AK200" s="19"/>
    </row>
    <row r="201" spans="2:37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 t="e">
        <f t="shared" ref="P201:P207" si="18">P200+$P$6</f>
        <v>#NUM!</v>
      </c>
      <c r="Q201" s="37" t="e">
        <f t="shared" si="15"/>
        <v>#NUM!</v>
      </c>
      <c r="R201" s="37" t="e">
        <f t="shared" ref="R201:R206" si="19">(Q202-Q200)/2/$P$6</f>
        <v>#NUM!</v>
      </c>
      <c r="S201" s="38" t="b">
        <f t="shared" si="16"/>
        <v>0</v>
      </c>
      <c r="T201" s="38" t="str">
        <f t="shared" si="17"/>
        <v/>
      </c>
      <c r="X201" s="52"/>
      <c r="Y201" s="19"/>
      <c r="AD201" s="19"/>
      <c r="AF201" s="19"/>
      <c r="AG201" s="19"/>
      <c r="AJ201" s="19"/>
      <c r="AK201" s="19"/>
    </row>
    <row r="202" spans="2:37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 t="e">
        <f t="shared" si="18"/>
        <v>#NUM!</v>
      </c>
      <c r="Q202" s="37" t="e">
        <f t="shared" si="15"/>
        <v>#NUM!</v>
      </c>
      <c r="R202" s="37" t="e">
        <f t="shared" si="19"/>
        <v>#NUM!</v>
      </c>
      <c r="S202" s="38" t="b">
        <f t="shared" si="16"/>
        <v>0</v>
      </c>
      <c r="T202" s="38" t="str">
        <f t="shared" si="17"/>
        <v/>
      </c>
      <c r="X202" s="52"/>
      <c r="Y202" s="19"/>
      <c r="AD202" s="19"/>
      <c r="AF202" s="19"/>
      <c r="AG202" s="19"/>
      <c r="AJ202" s="19"/>
      <c r="AK202" s="19"/>
    </row>
    <row r="203" spans="2:37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 t="e">
        <f t="shared" si="18"/>
        <v>#NUM!</v>
      </c>
      <c r="Q203" s="37" t="e">
        <f t="shared" si="15"/>
        <v>#NUM!</v>
      </c>
      <c r="R203" s="37" t="e">
        <f t="shared" si="19"/>
        <v>#NUM!</v>
      </c>
      <c r="S203" s="38" t="b">
        <f t="shared" si="16"/>
        <v>0</v>
      </c>
      <c r="T203" s="38" t="str">
        <f t="shared" si="17"/>
        <v/>
      </c>
      <c r="X203" s="52"/>
      <c r="Y203" s="19"/>
      <c r="AD203" s="19"/>
      <c r="AF203" s="19"/>
      <c r="AG203" s="19"/>
      <c r="AJ203" s="19"/>
      <c r="AK203" s="19"/>
    </row>
    <row r="204" spans="2:37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 t="e">
        <f t="shared" si="18"/>
        <v>#NUM!</v>
      </c>
      <c r="Q204" s="37" t="e">
        <f t="shared" si="15"/>
        <v>#NUM!</v>
      </c>
      <c r="R204" s="37" t="e">
        <f t="shared" si="19"/>
        <v>#NUM!</v>
      </c>
      <c r="S204" s="38" t="b">
        <f t="shared" si="16"/>
        <v>0</v>
      </c>
      <c r="T204" s="38" t="str">
        <f t="shared" si="17"/>
        <v/>
      </c>
      <c r="X204" s="52"/>
      <c r="Y204" s="19"/>
      <c r="AD204" s="19"/>
      <c r="AF204" s="19"/>
      <c r="AG204" s="19"/>
      <c r="AJ204" s="19"/>
      <c r="AK204" s="19"/>
    </row>
    <row r="205" spans="2:37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 t="e">
        <f t="shared" si="18"/>
        <v>#NUM!</v>
      </c>
      <c r="Q205" s="37" t="e">
        <f t="shared" si="15"/>
        <v>#NUM!</v>
      </c>
      <c r="R205" s="37" t="e">
        <f t="shared" si="19"/>
        <v>#NUM!</v>
      </c>
      <c r="S205" s="38" t="b">
        <f t="shared" si="16"/>
        <v>0</v>
      </c>
      <c r="T205" s="38" t="str">
        <f t="shared" si="17"/>
        <v/>
      </c>
      <c r="X205" s="52"/>
      <c r="Y205" s="19"/>
      <c r="AD205" s="19"/>
      <c r="AF205" s="19"/>
      <c r="AG205" s="19"/>
      <c r="AJ205" s="19"/>
      <c r="AK205" s="19"/>
    </row>
    <row r="206" spans="2:37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 t="e">
        <f t="shared" si="18"/>
        <v>#NUM!</v>
      </c>
      <c r="Q206" s="37" t="e">
        <f t="shared" si="15"/>
        <v>#NUM!</v>
      </c>
      <c r="R206" s="37" t="e">
        <f t="shared" si="19"/>
        <v>#NUM!</v>
      </c>
      <c r="S206" s="38" t="b">
        <f t="shared" si="16"/>
        <v>0</v>
      </c>
      <c r="T206" s="38" t="str">
        <f t="shared" si="17"/>
        <v/>
      </c>
      <c r="X206" s="52"/>
      <c r="Y206" s="19"/>
      <c r="AD206" s="19"/>
      <c r="AF206" s="19"/>
      <c r="AG206" s="19"/>
      <c r="AJ206" s="19"/>
      <c r="AK206" s="19"/>
    </row>
    <row r="207" spans="2:37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 t="e">
        <f t="shared" si="18"/>
        <v>#NUM!</v>
      </c>
      <c r="Q207" s="37" t="e">
        <f t="shared" si="15"/>
        <v>#NUM!</v>
      </c>
      <c r="R207" s="37"/>
      <c r="S207" s="38" t="b">
        <f t="shared" si="16"/>
        <v>0</v>
      </c>
      <c r="T207" s="38" t="str">
        <f t="shared" si="17"/>
        <v/>
      </c>
      <c r="X207" s="52"/>
      <c r="Y207" s="19"/>
      <c r="AD207" s="19"/>
      <c r="AF207" s="19"/>
      <c r="AG207" s="19"/>
      <c r="AJ207" s="19"/>
      <c r="AK207" s="19"/>
    </row>
    <row r="208" spans="2:37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14"/>
      <c r="T208" s="53"/>
      <c r="U208" s="52"/>
      <c r="X208" s="52"/>
      <c r="Y208" s="19"/>
      <c r="AD208" s="19"/>
      <c r="AF208" s="19"/>
      <c r="AG208" s="19"/>
      <c r="AJ208" s="19"/>
      <c r="AK208" s="19"/>
    </row>
    <row r="209" spans="2:37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14"/>
      <c r="T209" s="53"/>
      <c r="U209" s="52"/>
      <c r="X209" s="52"/>
      <c r="Y209" s="19"/>
      <c r="AD209" s="19"/>
      <c r="AF209" s="19"/>
      <c r="AG209" s="19"/>
      <c r="AJ209" s="19"/>
      <c r="AK209" s="19"/>
    </row>
    <row r="210" spans="2:37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14"/>
      <c r="T210" s="53"/>
      <c r="U210" s="52"/>
      <c r="X210" s="52"/>
      <c r="Y210" s="19"/>
      <c r="AD210" s="19"/>
      <c r="AF210" s="19"/>
      <c r="AG210" s="19"/>
      <c r="AJ210" s="19"/>
      <c r="AK210" s="19"/>
    </row>
    <row r="211" spans="2:37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14"/>
      <c r="T211" s="53"/>
      <c r="U211" s="52"/>
      <c r="X211" s="52"/>
      <c r="Y211" s="19"/>
      <c r="AD211" s="19"/>
      <c r="AF211" s="19"/>
      <c r="AG211" s="19"/>
      <c r="AJ211" s="19"/>
      <c r="AK211" s="19"/>
    </row>
    <row r="212" spans="2:37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14"/>
      <c r="T212" s="53"/>
      <c r="U212" s="52"/>
      <c r="X212" s="52"/>
      <c r="Y212" s="19"/>
      <c r="AD212" s="19"/>
      <c r="AF212" s="19"/>
      <c r="AG212" s="19"/>
      <c r="AJ212" s="19"/>
      <c r="AK212" s="19"/>
    </row>
  </sheetData>
  <sheetProtection sheet="1" selectLockedCells="1"/>
  <mergeCells count="1">
    <mergeCell ref="B2:D2"/>
  </mergeCells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Intro</vt:lpstr>
      <vt:lpstr>Normal Distribution</vt:lpstr>
      <vt:lpstr>t Distribution</vt:lpstr>
      <vt:lpstr>F Distribution</vt:lpstr>
      <vt:lpstr>B</vt:lpstr>
      <vt:lpstr>C</vt:lpstr>
      <vt:lpstr>FG</vt:lpstr>
      <vt:lpstr>E</vt:lpstr>
      <vt:lpstr>'F Distribution'!Print_Area</vt:lpstr>
      <vt:lpstr>'Normal Distribution'!Print_Area</vt:lpstr>
      <vt:lpstr>'t Distribution'!Print_Area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Wendorf</dc:creator>
  <cp:lastModifiedBy>Wendorf, Craig</cp:lastModifiedBy>
  <dcterms:created xsi:type="dcterms:W3CDTF">2000-08-18T12:36:08Z</dcterms:created>
  <dcterms:modified xsi:type="dcterms:W3CDTF">2023-03-27T21:35:59Z</dcterms:modified>
</cp:coreProperties>
</file>