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Research/Statistics/BASE/ARISE/"/>
    </mc:Choice>
  </mc:AlternateContent>
  <xr:revisionPtr revIDLastSave="12" documentId="114_{F61A9D14-E179-4905-807D-4511AC7E6B27}" xr6:coauthVersionLast="47" xr6:coauthVersionMax="47" xr10:uidLastSave="{3C09FFA4-46E0-44F9-A8F9-DEA27E45ED10}"/>
  <bookViews>
    <workbookView xWindow="-108" yWindow="-108" windowWidth="23256" windowHeight="12576" xr2:uid="{00000000-000D-0000-FFFF-FFFF00000000}"/>
  </bookViews>
  <sheets>
    <sheet name="Intro" sheetId="19" r:id="rId1"/>
    <sheet name="Data" sheetId="17" r:id="rId2"/>
    <sheet name="Analyses" sheetId="18" r:id="rId3"/>
  </sheets>
  <externalReferences>
    <externalReference r:id="rId4"/>
    <externalReference r:id="rId5"/>
    <externalReference r:id="rId6"/>
  </externalReferences>
  <definedNames>
    <definedName name="_xlnm._FilterDatabase" localSheetId="1" hidden="1">Data!$K$6:$P$6</definedName>
    <definedName name="Graph">[1]Data!#REF!</definedName>
    <definedName name="Relational">[1]Data!#REF!</definedName>
    <definedName name="SPSS">[2]Data!#REF!</definedName>
    <definedName name="SPSS2">[3]Data!#REF!</definedName>
  </definedNames>
  <calcPr calcId="191029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7" l="1"/>
  <c r="W10" i="17"/>
  <c r="C10" i="18"/>
  <c r="P6" i="17"/>
  <c r="W11" i="17"/>
  <c r="C11" i="18"/>
  <c r="M25" i="18"/>
  <c r="K25" i="18"/>
  <c r="N25" i="18"/>
  <c r="N6" i="17"/>
  <c r="W9" i="17"/>
  <c r="C9" i="18"/>
  <c r="M24" i="18"/>
  <c r="K24" i="18"/>
  <c r="N24" i="18"/>
  <c r="M23" i="18"/>
  <c r="K23" i="18"/>
  <c r="N23" i="18"/>
  <c r="M6" i="17"/>
  <c r="W8" i="17"/>
  <c r="C8" i="18"/>
  <c r="M22" i="18"/>
  <c r="K22" i="18"/>
  <c r="N22" i="18"/>
  <c r="M21" i="18"/>
  <c r="K21" i="18"/>
  <c r="N21" i="18"/>
  <c r="M20" i="18"/>
  <c r="K20" i="18"/>
  <c r="N20" i="18"/>
  <c r="L6" i="17"/>
  <c r="W7" i="17"/>
  <c r="C7" i="18"/>
  <c r="M19" i="18"/>
  <c r="K19" i="18"/>
  <c r="N19" i="18"/>
  <c r="M18" i="18"/>
  <c r="K18" i="18"/>
  <c r="N18" i="18"/>
  <c r="M17" i="18"/>
  <c r="K17" i="18"/>
  <c r="N17" i="18"/>
  <c r="M16" i="18"/>
  <c r="K16" i="18"/>
  <c r="N16" i="18"/>
  <c r="B11" i="18"/>
  <c r="B10" i="18"/>
  <c r="B9" i="18"/>
  <c r="B8" i="18"/>
  <c r="B7" i="18"/>
  <c r="T26" i="17"/>
  <c r="T25" i="17"/>
  <c r="T24" i="17"/>
  <c r="T23" i="17"/>
  <c r="T22" i="17"/>
  <c r="K11" i="18"/>
  <c r="K10" i="18"/>
  <c r="K9" i="18"/>
  <c r="K8" i="18"/>
  <c r="K7" i="18"/>
  <c r="T7" i="17"/>
  <c r="V7" i="17"/>
  <c r="Y7" i="17"/>
  <c r="N7" i="18"/>
  <c r="T11" i="17"/>
  <c r="T10" i="17"/>
  <c r="T9" i="17"/>
  <c r="T8" i="17"/>
  <c r="V8" i="17"/>
  <c r="V9" i="17"/>
  <c r="V10" i="17"/>
  <c r="V11" i="17"/>
  <c r="V12" i="17"/>
  <c r="V36" i="17"/>
  <c r="N33" i="18"/>
  <c r="V34" i="17"/>
  <c r="V33" i="17"/>
  <c r="V35" i="17"/>
  <c r="N32" i="18"/>
  <c r="N31" i="18"/>
  <c r="N30" i="18"/>
  <c r="X12" i="17"/>
  <c r="U36" i="17"/>
  <c r="M33" i="18"/>
  <c r="U34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6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1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6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6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1" i="17"/>
  <c r="Q662" i="17"/>
  <c r="Q663" i="17"/>
  <c r="Q664" i="17"/>
  <c r="Q665" i="17"/>
  <c r="Q666" i="17"/>
  <c r="Q667" i="17"/>
  <c r="Q668" i="17"/>
  <c r="Q669" i="17"/>
  <c r="Q670" i="17"/>
  <c r="Q671" i="17"/>
  <c r="Q672" i="17"/>
  <c r="Q673" i="17"/>
  <c r="Q674" i="17"/>
  <c r="Q675" i="17"/>
  <c r="Q676" i="17"/>
  <c r="Q677" i="17"/>
  <c r="Q678" i="17"/>
  <c r="Q679" i="17"/>
  <c r="Q680" i="17"/>
  <c r="Q681" i="17"/>
  <c r="Q682" i="17"/>
  <c r="Q683" i="17"/>
  <c r="Q684" i="17"/>
  <c r="Q685" i="17"/>
  <c r="Q686" i="17"/>
  <c r="Q687" i="17"/>
  <c r="Q688" i="17"/>
  <c r="Q689" i="17"/>
  <c r="Q690" i="17"/>
  <c r="Q691" i="17"/>
  <c r="Q692" i="17"/>
  <c r="Q693" i="17"/>
  <c r="Q694" i="17"/>
  <c r="Q695" i="17"/>
  <c r="Q696" i="17"/>
  <c r="Q697" i="17"/>
  <c r="Q698" i="17"/>
  <c r="Q699" i="17"/>
  <c r="Q700" i="17"/>
  <c r="Q701" i="17"/>
  <c r="Q702" i="17"/>
  <c r="Q703" i="17"/>
  <c r="Q704" i="17"/>
  <c r="Q705" i="17"/>
  <c r="Q706" i="17"/>
  <c r="Q707" i="17"/>
  <c r="Q708" i="17"/>
  <c r="Q709" i="17"/>
  <c r="Q710" i="17"/>
  <c r="Q711" i="17"/>
  <c r="Q712" i="17"/>
  <c r="Q713" i="17"/>
  <c r="Q714" i="17"/>
  <c r="Q715" i="17"/>
  <c r="Q716" i="17"/>
  <c r="Q717" i="17"/>
  <c r="Q718" i="17"/>
  <c r="Q719" i="17"/>
  <c r="Q720" i="17"/>
  <c r="Q721" i="17"/>
  <c r="Q722" i="17"/>
  <c r="Q723" i="17"/>
  <c r="Q724" i="17"/>
  <c r="Q725" i="17"/>
  <c r="Q726" i="17"/>
  <c r="Q727" i="17"/>
  <c r="Q728" i="17"/>
  <c r="Q729" i="17"/>
  <c r="Q730" i="17"/>
  <c r="Q731" i="17"/>
  <c r="Q732" i="17"/>
  <c r="Q733" i="17"/>
  <c r="Q734" i="17"/>
  <c r="Q735" i="17"/>
  <c r="Q736" i="17"/>
  <c r="Q737" i="17"/>
  <c r="Q738" i="17"/>
  <c r="Q739" i="17"/>
  <c r="Q740" i="17"/>
  <c r="Q741" i="17"/>
  <c r="Q742" i="17"/>
  <c r="Q743" i="17"/>
  <c r="Q744" i="17"/>
  <c r="Q745" i="17"/>
  <c r="Q746" i="17"/>
  <c r="Q747" i="17"/>
  <c r="Q748" i="17"/>
  <c r="Q749" i="17"/>
  <c r="Q750" i="17"/>
  <c r="Q751" i="17"/>
  <c r="Q752" i="17"/>
  <c r="Q753" i="17"/>
  <c r="Q754" i="17"/>
  <c r="Q755" i="17"/>
  <c r="Q756" i="17"/>
  <c r="Q757" i="17"/>
  <c r="Q758" i="17"/>
  <c r="Q759" i="17"/>
  <c r="Q760" i="17"/>
  <c r="Q761" i="17"/>
  <c r="Q762" i="17"/>
  <c r="Q763" i="17"/>
  <c r="Q764" i="17"/>
  <c r="Q765" i="17"/>
  <c r="Q766" i="17"/>
  <c r="Q767" i="17"/>
  <c r="Q768" i="17"/>
  <c r="Q769" i="17"/>
  <c r="Q770" i="17"/>
  <c r="Q771" i="17"/>
  <c r="Q772" i="17"/>
  <c r="Q773" i="17"/>
  <c r="Q774" i="17"/>
  <c r="Q775" i="17"/>
  <c r="Q776" i="17"/>
  <c r="Q777" i="17"/>
  <c r="Q778" i="17"/>
  <c r="Q779" i="17"/>
  <c r="Q780" i="17"/>
  <c r="Q781" i="17"/>
  <c r="Q782" i="17"/>
  <c r="Q783" i="17"/>
  <c r="Q784" i="17"/>
  <c r="Q785" i="17"/>
  <c r="Q786" i="17"/>
  <c r="Q787" i="17"/>
  <c r="Q788" i="17"/>
  <c r="Q789" i="17"/>
  <c r="Q790" i="17"/>
  <c r="Q791" i="17"/>
  <c r="Q792" i="17"/>
  <c r="Q793" i="17"/>
  <c r="Q794" i="17"/>
  <c r="Q795" i="17"/>
  <c r="Q796" i="17"/>
  <c r="Q797" i="17"/>
  <c r="Q798" i="17"/>
  <c r="Q799" i="17"/>
  <c r="Q800" i="17"/>
  <c r="Q801" i="17"/>
  <c r="Q802" i="17"/>
  <c r="Q803" i="17"/>
  <c r="Q804" i="17"/>
  <c r="Q805" i="17"/>
  <c r="Q806" i="17"/>
  <c r="Q807" i="17"/>
  <c r="Q808" i="17"/>
  <c r="Q809" i="17"/>
  <c r="Q810" i="17"/>
  <c r="Q811" i="17"/>
  <c r="Q812" i="17"/>
  <c r="Q813" i="17"/>
  <c r="Q814" i="17"/>
  <c r="Q815" i="17"/>
  <c r="Q816" i="17"/>
  <c r="Q817" i="17"/>
  <c r="Q818" i="17"/>
  <c r="Q819" i="17"/>
  <c r="Q820" i="17"/>
  <c r="Q821" i="17"/>
  <c r="Q822" i="17"/>
  <c r="Q823" i="17"/>
  <c r="Q824" i="17"/>
  <c r="Q825" i="17"/>
  <c r="Q826" i="17"/>
  <c r="Q827" i="17"/>
  <c r="Q828" i="17"/>
  <c r="Q829" i="17"/>
  <c r="Q830" i="17"/>
  <c r="Q831" i="17"/>
  <c r="Q832" i="17"/>
  <c r="Q833" i="17"/>
  <c r="Q834" i="17"/>
  <c r="Q835" i="17"/>
  <c r="Q836" i="17"/>
  <c r="Q837" i="17"/>
  <c r="Q838" i="17"/>
  <c r="Q839" i="17"/>
  <c r="Q840" i="17"/>
  <c r="Q841" i="17"/>
  <c r="Q842" i="17"/>
  <c r="Q843" i="17"/>
  <c r="Q844" i="17"/>
  <c r="Q845" i="17"/>
  <c r="Q846" i="17"/>
  <c r="Q847" i="17"/>
  <c r="Q848" i="17"/>
  <c r="Q849" i="17"/>
  <c r="Q850" i="17"/>
  <c r="Q851" i="17"/>
  <c r="Q852" i="17"/>
  <c r="Q853" i="17"/>
  <c r="Q854" i="17"/>
  <c r="Q855" i="17"/>
  <c r="Q856" i="17"/>
  <c r="Q857" i="17"/>
  <c r="Q858" i="17"/>
  <c r="Q859" i="17"/>
  <c r="Q860" i="17"/>
  <c r="Q861" i="17"/>
  <c r="Q862" i="17"/>
  <c r="Q863" i="17"/>
  <c r="Q864" i="17"/>
  <c r="Q865" i="17"/>
  <c r="Q866" i="17"/>
  <c r="Q867" i="17"/>
  <c r="Q868" i="17"/>
  <c r="Q869" i="17"/>
  <c r="Q870" i="17"/>
  <c r="Q871" i="17"/>
  <c r="Q872" i="17"/>
  <c r="Q873" i="17"/>
  <c r="Q874" i="17"/>
  <c r="Q875" i="17"/>
  <c r="Q876" i="17"/>
  <c r="Q877" i="17"/>
  <c r="Q878" i="17"/>
  <c r="Q879" i="17"/>
  <c r="Q880" i="17"/>
  <c r="Q881" i="17"/>
  <c r="Q882" i="17"/>
  <c r="Q883" i="17"/>
  <c r="Q884" i="17"/>
  <c r="Q885" i="17"/>
  <c r="Q886" i="17"/>
  <c r="Q887" i="17"/>
  <c r="Q888" i="17"/>
  <c r="Q889" i="17"/>
  <c r="Q890" i="17"/>
  <c r="Q891" i="17"/>
  <c r="Q892" i="17"/>
  <c r="Q893" i="17"/>
  <c r="Q894" i="17"/>
  <c r="Q895" i="17"/>
  <c r="Q896" i="17"/>
  <c r="Q897" i="17"/>
  <c r="Q898" i="17"/>
  <c r="Q899" i="17"/>
  <c r="Q900" i="17"/>
  <c r="Q901" i="17"/>
  <c r="Q902" i="17"/>
  <c r="Q903" i="17"/>
  <c r="Q904" i="17"/>
  <c r="Q905" i="17"/>
  <c r="Q906" i="17"/>
  <c r="Q907" i="17"/>
  <c r="Q908" i="17"/>
  <c r="Q909" i="17"/>
  <c r="Q910" i="17"/>
  <c r="Q911" i="17"/>
  <c r="Q912" i="17"/>
  <c r="Q913" i="17"/>
  <c r="Q914" i="17"/>
  <c r="Q915" i="17"/>
  <c r="Q916" i="17"/>
  <c r="Q917" i="17"/>
  <c r="Q918" i="17"/>
  <c r="Q919" i="17"/>
  <c r="Q920" i="17"/>
  <c r="Q921" i="17"/>
  <c r="Q922" i="17"/>
  <c r="Q923" i="17"/>
  <c r="Q924" i="17"/>
  <c r="Q925" i="17"/>
  <c r="Q926" i="17"/>
  <c r="Q927" i="17"/>
  <c r="Q928" i="17"/>
  <c r="Q929" i="17"/>
  <c r="Q930" i="17"/>
  <c r="Q931" i="17"/>
  <c r="Q932" i="17"/>
  <c r="Q933" i="17"/>
  <c r="Q934" i="17"/>
  <c r="Q935" i="17"/>
  <c r="Q936" i="17"/>
  <c r="Q937" i="17"/>
  <c r="Q938" i="17"/>
  <c r="Q939" i="17"/>
  <c r="Q940" i="17"/>
  <c r="Q941" i="17"/>
  <c r="Q942" i="17"/>
  <c r="Q943" i="17"/>
  <c r="Q944" i="17"/>
  <c r="Q945" i="17"/>
  <c r="Q946" i="17"/>
  <c r="Q947" i="17"/>
  <c r="Q948" i="17"/>
  <c r="Q949" i="17"/>
  <c r="Q950" i="17"/>
  <c r="Q951" i="17"/>
  <c r="Q952" i="17"/>
  <c r="Q953" i="17"/>
  <c r="Q954" i="17"/>
  <c r="Q955" i="17"/>
  <c r="Q956" i="17"/>
  <c r="Q957" i="17"/>
  <c r="Q958" i="17"/>
  <c r="Q959" i="17"/>
  <c r="Q960" i="17"/>
  <c r="Q961" i="17"/>
  <c r="Q962" i="17"/>
  <c r="Q963" i="17"/>
  <c r="Q964" i="17"/>
  <c r="Q965" i="17"/>
  <c r="Q966" i="17"/>
  <c r="Q967" i="17"/>
  <c r="Q968" i="17"/>
  <c r="Q969" i="17"/>
  <c r="Q970" i="17"/>
  <c r="Q971" i="17"/>
  <c r="Q972" i="17"/>
  <c r="Q973" i="17"/>
  <c r="Q974" i="17"/>
  <c r="Q975" i="17"/>
  <c r="Q976" i="17"/>
  <c r="Q977" i="17"/>
  <c r="Q978" i="17"/>
  <c r="Q979" i="17"/>
  <c r="Q980" i="17"/>
  <c r="Q981" i="17"/>
  <c r="Q982" i="17"/>
  <c r="Q983" i="17"/>
  <c r="Q984" i="17"/>
  <c r="Q985" i="17"/>
  <c r="Q986" i="17"/>
  <c r="Q987" i="17"/>
  <c r="Q988" i="17"/>
  <c r="Q989" i="17"/>
  <c r="Q990" i="17"/>
  <c r="Q991" i="17"/>
  <c r="Q992" i="17"/>
  <c r="Q993" i="17"/>
  <c r="Q994" i="17"/>
  <c r="Q995" i="17"/>
  <c r="Q996" i="17"/>
  <c r="Q997" i="17"/>
  <c r="Q998" i="17"/>
  <c r="Q999" i="17"/>
  <c r="Q1000" i="17"/>
  <c r="Q1001" i="17"/>
  <c r="Q1002" i="17"/>
  <c r="Q1003" i="17"/>
  <c r="Q1004" i="17"/>
  <c r="Q1005" i="17"/>
  <c r="Q1006" i="17"/>
  <c r="Q1007" i="17"/>
  <c r="Q1008" i="17"/>
  <c r="Q1009" i="17"/>
  <c r="Q1010" i="17"/>
  <c r="Q1011" i="17"/>
  <c r="Q1012" i="17"/>
  <c r="Q1013" i="17"/>
  <c r="Q1014" i="17"/>
  <c r="Q1015" i="17"/>
  <c r="Q1016" i="17"/>
  <c r="Q1017" i="17"/>
  <c r="Q1018" i="17"/>
  <c r="Q1019" i="17"/>
  <c r="Q1020" i="17"/>
  <c r="Q1021" i="17"/>
  <c r="Q1022" i="17"/>
  <c r="Q1023" i="17"/>
  <c r="Q1024" i="17"/>
  <c r="Q1025" i="17"/>
  <c r="Q1026" i="17"/>
  <c r="Q1027" i="17"/>
  <c r="Q1028" i="17"/>
  <c r="Q1029" i="17"/>
  <c r="Q1030" i="17"/>
  <c r="Q1031" i="17"/>
  <c r="Q1032" i="17"/>
  <c r="Q1033" i="17"/>
  <c r="Q1034" i="17"/>
  <c r="Q1035" i="17"/>
  <c r="Q1036" i="17"/>
  <c r="Q1037" i="17"/>
  <c r="Q1038" i="17"/>
  <c r="Q1039" i="17"/>
  <c r="Q1040" i="17"/>
  <c r="Q1041" i="17"/>
  <c r="Q1042" i="17"/>
  <c r="Q1043" i="17"/>
  <c r="Q1044" i="17"/>
  <c r="Q1045" i="17"/>
  <c r="Q1046" i="17"/>
  <c r="Q1047" i="17"/>
  <c r="Q1048" i="17"/>
  <c r="Q1049" i="17"/>
  <c r="Q1050" i="17"/>
  <c r="U33" i="17"/>
  <c r="U35" i="17"/>
  <c r="M32" i="18"/>
  <c r="M31" i="18"/>
  <c r="M30" i="18"/>
  <c r="W35" i="17"/>
  <c r="O32" i="18"/>
  <c r="H11" i="18"/>
  <c r="G11" i="18"/>
  <c r="Y11" i="17"/>
  <c r="X11" i="17"/>
  <c r="Z11" i="17"/>
  <c r="O11" i="18"/>
  <c r="F11" i="18"/>
  <c r="E11" i="18"/>
  <c r="H10" i="18"/>
  <c r="G10" i="18"/>
  <c r="Y10" i="17"/>
  <c r="X10" i="17"/>
  <c r="Z10" i="17"/>
  <c r="O10" i="18"/>
  <c r="F10" i="18"/>
  <c r="E10" i="18"/>
  <c r="H9" i="18"/>
  <c r="G9" i="18"/>
  <c r="Y9" i="17"/>
  <c r="X9" i="17"/>
  <c r="Z9" i="17"/>
  <c r="O9" i="18"/>
  <c r="F9" i="18"/>
  <c r="E9" i="18"/>
  <c r="H8" i="18"/>
  <c r="G8" i="18"/>
  <c r="Y8" i="17"/>
  <c r="X8" i="17"/>
  <c r="Z8" i="17"/>
  <c r="O8" i="18"/>
  <c r="F8" i="18"/>
  <c r="E8" i="18"/>
  <c r="H7" i="18"/>
  <c r="G7" i="18"/>
  <c r="X7" i="17"/>
  <c r="Z7" i="17"/>
  <c r="O7" i="18"/>
  <c r="F7" i="18"/>
  <c r="E7" i="18"/>
  <c r="Z25" i="17"/>
  <c r="O25" i="18"/>
  <c r="Z24" i="17"/>
  <c r="O24" i="18"/>
  <c r="Y24" i="17"/>
  <c r="O23" i="18"/>
  <c r="Z23" i="17"/>
  <c r="O22" i="18"/>
  <c r="Y23" i="17"/>
  <c r="O21" i="18"/>
  <c r="X23" i="17"/>
  <c r="O20" i="18"/>
  <c r="Z22" i="17"/>
  <c r="O19" i="18"/>
  <c r="Y22" i="17"/>
  <c r="O18" i="18"/>
  <c r="O17" i="18"/>
  <c r="N10" i="18"/>
  <c r="N9" i="18"/>
  <c r="N8" i="18"/>
  <c r="W22" i="17"/>
  <c r="O16" i="18"/>
  <c r="M29" i="18"/>
  <c r="N29" i="18"/>
  <c r="O29" i="18"/>
  <c r="P29" i="18"/>
  <c r="Q29" i="18"/>
  <c r="W33" i="17"/>
  <c r="O30" i="18"/>
  <c r="W34" i="17"/>
  <c r="O31" i="18"/>
  <c r="X34" i="17"/>
  <c r="P31" i="18"/>
  <c r="Y34" i="17"/>
  <c r="Q31" i="18"/>
  <c r="W36" i="17"/>
  <c r="O33" i="18"/>
  <c r="N11" i="18"/>
  <c r="D7" i="18"/>
  <c r="D8" i="18"/>
  <c r="D9" i="18"/>
  <c r="D10" i="18"/>
  <c r="D11" i="18"/>
  <c r="M11" i="18"/>
  <c r="P11" i="18"/>
  <c r="Q11" i="18"/>
  <c r="M10" i="18"/>
  <c r="P10" i="18"/>
  <c r="Q10" i="18"/>
  <c r="M9" i="18"/>
  <c r="P9" i="18"/>
  <c r="Q9" i="18"/>
  <c r="M8" i="18"/>
  <c r="P8" i="18"/>
  <c r="Q8" i="18"/>
  <c r="M7" i="18"/>
  <c r="P7" i="18"/>
  <c r="Q7" i="18"/>
  <c r="W12" i="17"/>
  <c r="Z12" i="17"/>
  <c r="Y12" i="17"/>
  <c r="X22" i="17"/>
  <c r="Z34" i="17"/>
  <c r="Z21" i="17"/>
  <c r="Y21" i="17"/>
  <c r="X21" i="17"/>
  <c r="W21" i="17"/>
  <c r="V21" i="17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C31" i="18"/>
  <c r="E30" i="18"/>
  <c r="C30" i="18"/>
  <c r="C29" i="18"/>
  <c r="C28" i="18"/>
  <c r="E27" i="18"/>
  <c r="C27" i="18"/>
  <c r="C26" i="18"/>
  <c r="C25" i="18"/>
  <c r="E24" i="18"/>
  <c r="C24" i="18"/>
  <c r="C23" i="18"/>
  <c r="C22" i="18"/>
  <c r="E21" i="18"/>
  <c r="C21" i="18"/>
  <c r="C20" i="18"/>
  <c r="C19" i="18"/>
  <c r="E18" i="18"/>
  <c r="C18" i="18"/>
  <c r="C17" i="18"/>
  <c r="P19" i="18"/>
  <c r="Q19" i="18"/>
  <c r="P22" i="18"/>
  <c r="Q22" i="18"/>
  <c r="P24" i="18"/>
  <c r="Q24" i="18"/>
  <c r="P25" i="18"/>
  <c r="Q25" i="18"/>
  <c r="P23" i="18"/>
  <c r="Q23" i="18"/>
  <c r="P21" i="18"/>
  <c r="Q21" i="18"/>
  <c r="P18" i="18"/>
  <c r="Q18" i="18"/>
  <c r="P16" i="18"/>
  <c r="Q16" i="18"/>
  <c r="E17" i="18"/>
  <c r="P17" i="18"/>
  <c r="Q17" i="18"/>
  <c r="E19" i="18"/>
  <c r="E20" i="18"/>
  <c r="P20" i="18"/>
  <c r="Q20" i="18"/>
  <c r="E22" i="18"/>
  <c r="E23" i="18"/>
  <c r="E25" i="18"/>
  <c r="E26" i="18"/>
  <c r="E28" i="18"/>
  <c r="E29" i="18"/>
  <c r="E31" i="18"/>
</calcChain>
</file>

<file path=xl/sharedStrings.xml><?xml version="1.0" encoding="utf-8"?>
<sst xmlns="http://schemas.openxmlformats.org/spreadsheetml/2006/main" count="133" uniqueCount="109">
  <si>
    <t>Group</t>
  </si>
  <si>
    <t>N</t>
  </si>
  <si>
    <t>df</t>
  </si>
  <si>
    <t>t</t>
  </si>
  <si>
    <t>M</t>
  </si>
  <si>
    <t>CI %:</t>
  </si>
  <si>
    <t>p</t>
  </si>
  <si>
    <t>Contrast</t>
  </si>
  <si>
    <t>SD</t>
  </si>
  <si>
    <t>SS</t>
  </si>
  <si>
    <t>Source</t>
  </si>
  <si>
    <t>MS</t>
  </si>
  <si>
    <t>F</t>
  </si>
  <si>
    <t>Eta-Sq.</t>
  </si>
  <si>
    <t>Total</t>
  </si>
  <si>
    <t>Confidence Plots</t>
  </si>
  <si>
    <t>Point</t>
  </si>
  <si>
    <t>Label</t>
  </si>
  <si>
    <t>Axis</t>
  </si>
  <si>
    <t>SE</t>
  </si>
  <si>
    <t>Overall</t>
  </si>
  <si>
    <t>Reference Line</t>
  </si>
  <si>
    <t>Background Calculations</t>
  </si>
  <si>
    <t>Separate versions of the file can be saved for different data sets.</t>
  </si>
  <si>
    <t>Graphs can be copied and pasted into other documents.</t>
  </si>
  <si>
    <t>For all tabs, only information in yellow cells should be altered.</t>
  </si>
  <si>
    <t>Use of this Module</t>
  </si>
  <si>
    <t>University of Wisconsin - Stevens Point</t>
  </si>
  <si>
    <t>Analyses:</t>
  </si>
  <si>
    <t>Department of Psychology</t>
  </si>
  <si>
    <t>Where you summarize and enter your data</t>
  </si>
  <si>
    <t>Data:</t>
  </si>
  <si>
    <t>Craig A. Wendorf</t>
  </si>
  <si>
    <t>An overview of the module</t>
  </si>
  <si>
    <t>Intro:</t>
  </si>
  <si>
    <t>Contact Information</t>
  </si>
  <si>
    <t>Input Method: Raw Data</t>
  </si>
  <si>
    <t>Technical Notes</t>
  </si>
  <si>
    <t>Description</t>
  </si>
  <si>
    <t>Name</t>
  </si>
  <si>
    <t>Correlations</t>
  </si>
  <si>
    <t>Definitions of Variables and Levels</t>
  </si>
  <si>
    <t>Project Description</t>
  </si>
  <si>
    <t>ID</t>
  </si>
  <si>
    <t>Project Name</t>
  </si>
  <si>
    <t>Descriptive Statistics</t>
  </si>
  <si>
    <t>Raw Data</t>
  </si>
  <si>
    <t>Project Summary</t>
  </si>
  <si>
    <t>Data for the Study</t>
  </si>
  <si>
    <t>Description of the Study</t>
  </si>
  <si>
    <t>Hypothesis Tests for the Means</t>
  </si>
  <si>
    <t>Relational Interval</t>
  </si>
  <si>
    <t>Hypoth</t>
  </si>
  <si>
    <t>Hypothesis Tests for the Pairwise Comparisons</t>
  </si>
  <si>
    <t>Relational Plots</t>
  </si>
  <si>
    <t>Analysis of Variance</t>
  </si>
  <si>
    <t>Overview of the Tabs</t>
  </si>
  <si>
    <t>Provides analyses of means and differences</t>
  </si>
  <si>
    <t>Primary Reference</t>
  </si>
  <si>
    <t>Wendorf, C. A. (2012).</t>
  </si>
  <si>
    <t xml:space="preserve">Drawing inferences from multiple intervals in the single-factor design: </t>
  </si>
  <si>
    <t>Derivations, clarifications, extensions, and representations.</t>
  </si>
  <si>
    <t>Methodology: European Journal of Research Methods</t>
  </si>
  <si>
    <t>for the Behavioral and Social Sciences, 8, 125-133.</t>
  </si>
  <si>
    <t>Hypothesis Tests</t>
  </si>
  <si>
    <t>Overview of ARISE</t>
  </si>
  <si>
    <t>Confidence Interval</t>
  </si>
  <si>
    <t>Graph of the Intervals for the Means</t>
  </si>
  <si>
    <t>Purpose of this Module</t>
  </si>
  <si>
    <t>ARISE is designed to provide real-time calculation of basic statistics.</t>
  </si>
  <si>
    <t>ARISE emphasizes arelational and relational confidence intervals (and NHST).</t>
  </si>
  <si>
    <t>ARISE calculates statistics not readily available in other statistics packages.</t>
  </si>
  <si>
    <t>Estimation Approach</t>
  </si>
  <si>
    <t>For Hypothesis Tests and Confidence Intervals</t>
  </si>
  <si>
    <t>All calculations are based on the central t distribution.</t>
  </si>
  <si>
    <t>All test and intervals are calculated independent of each other (they are not simultaneous).</t>
  </si>
  <si>
    <t>No adjustments for multiple tests or intervals have been made.</t>
  </si>
  <si>
    <t>Design: Single Factor, Within-Subjects</t>
  </si>
  <si>
    <t>Measure</t>
  </si>
  <si>
    <t>Value</t>
  </si>
  <si>
    <t>Subsequent statistics are calculated using these descriptive statistics.</t>
  </si>
  <si>
    <t>Subsequent statistics are calculated using these correlations.</t>
  </si>
  <si>
    <t>Subject</t>
  </si>
  <si>
    <t>Factor</t>
  </si>
  <si>
    <t>Error</t>
  </si>
  <si>
    <t>Calculation of Intervals for the Means</t>
  </si>
  <si>
    <t>Mean</t>
  </si>
  <si>
    <t>Between Subjects Error</t>
  </si>
  <si>
    <t>Factor (Effect)</t>
  </si>
  <si>
    <t>Wtihin Subjects Error</t>
  </si>
  <si>
    <t>ARISE: Arelational and Relational Interval Statistics with Excel</t>
  </si>
  <si>
    <t>This module uses raw data as input.</t>
  </si>
  <si>
    <t>This module provides calculations and graphs of arelational and relational intervals.</t>
  </si>
  <si>
    <t>This workbook also provides null hypothesis significance tests for pariwise comparisons.</t>
  </si>
  <si>
    <t>This module is appropriate for one-way (single factor) within-subjects data.</t>
  </si>
  <si>
    <t>Data from Wendorf (2012)</t>
  </si>
  <si>
    <t>This is the full data from Wendorf (2012) as used to demonstrate the concept of relational intervals. It assumes the data come from a within-subjects design.</t>
  </si>
  <si>
    <t>One</t>
  </si>
  <si>
    <t>Two</t>
  </si>
  <si>
    <t>Three</t>
  </si>
  <si>
    <t>Four</t>
  </si>
  <si>
    <t>Five</t>
  </si>
  <si>
    <t>cwendorf@uwsp.edu</t>
  </si>
  <si>
    <t>How to Cite</t>
  </si>
  <si>
    <t>ARISE: Arelational and Relational Interval Statistics with Excel [Excel Spreadsheet].</t>
  </si>
  <si>
    <t>Version: 2.20200104</t>
  </si>
  <si>
    <t>https://cwendorf.github.io/BASE/ARISE</t>
  </si>
  <si>
    <t>http://cwendorf.github.io</t>
  </si>
  <si>
    <t>Wendorf, C. A. (2020).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</si>
</sst>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ourie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indexed="64"/>
      </right>
      <top style="hair">
        <color indexed="64"/>
      </top>
      <bottom style="medium">
        <color auto="1"/>
      </bottom>
      <diagonal/>
    </border>
  </borders>
  <cellStyleXfs count="9">
    <xf numFmtId="0" fontId="0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3" fillId="3" borderId="3" applyNumberFormat="0" applyFont="0" applyAlignment="0" applyProtection="0"/>
    <xf numFmtId="0" fontId="13" fillId="0" borderId="0"/>
  </cellStyleXfs>
  <cellXfs count="126">
    <xf numFmtId="0" fontId="0" fillId="0" borderId="0" xfId="0"/>
    <xf numFmtId="0" fontId="0" fillId="0" borderId="0" xfId="0" applyProtection="1">
      <protection hidden="1"/>
    </xf>
    <xf numFmtId="0" fontId="2" fillId="0" borderId="0" xfId="0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 applyProtection="1">
      <alignment horizontal="center"/>
      <protection hidden="1"/>
    </xf>
    <xf numFmtId="164" fontId="5" fillId="0" borderId="1" xfId="0" applyNumberFormat="1" applyFont="1" applyBorder="1" applyAlignment="1" applyProtection="1">
      <alignment horizontal="center"/>
      <protection hidden="1"/>
    </xf>
    <xf numFmtId="1" fontId="5" fillId="0" borderId="1" xfId="5" applyNumberFormat="1" applyFont="1" applyBorder="1" applyAlignment="1" applyProtection="1">
      <alignment horizontal="center"/>
      <protection hidden="1"/>
    </xf>
    <xf numFmtId="164" fontId="5" fillId="0" borderId="1" xfId="5" applyNumberFormat="1" applyFont="1" applyBorder="1" applyAlignment="1" applyProtection="1">
      <alignment horizontal="center"/>
      <protection hidden="1"/>
    </xf>
    <xf numFmtId="165" fontId="5" fillId="0" borderId="1" xfId="0" applyNumberFormat="1" applyFont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3" fillId="0" borderId="5" xfId="0" applyFont="1" applyBorder="1" applyAlignment="1">
      <alignment horizontal="center"/>
    </xf>
    <xf numFmtId="0" fontId="0" fillId="0" borderId="6" xfId="0" applyBorder="1"/>
    <xf numFmtId="0" fontId="7" fillId="0" borderId="5" xfId="0" applyFont="1" applyBorder="1" applyAlignment="1" applyProtection="1">
      <alignment horizontal="center"/>
      <protection hidden="1"/>
    </xf>
    <xf numFmtId="164" fontId="3" fillId="0" borderId="5" xfId="0" applyNumberFormat="1" applyFont="1" applyBorder="1" applyAlignment="1">
      <alignment horizontal="center"/>
    </xf>
    <xf numFmtId="0" fontId="2" fillId="0" borderId="0" xfId="0" applyFont="1" applyProtection="1">
      <protection hidden="1"/>
    </xf>
    <xf numFmtId="0" fontId="0" fillId="0" borderId="6" xfId="0" applyBorder="1" applyProtection="1">
      <protection hidden="1"/>
    </xf>
    <xf numFmtId="0" fontId="0" fillId="0" borderId="7" xfId="0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8" fillId="0" borderId="0" xfId="0" applyFont="1" applyAlignment="1">
      <alignment horizontal="center"/>
    </xf>
    <xf numFmtId="0" fontId="9" fillId="0" borderId="0" xfId="0" applyFont="1" applyProtection="1">
      <protection hidden="1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164" fontId="5" fillId="0" borderId="7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4" fontId="5" fillId="0" borderId="8" xfId="0" applyNumberFormat="1" applyFont="1" applyBorder="1" applyAlignment="1" applyProtection="1">
      <alignment horizontal="center"/>
      <protection hidden="1"/>
    </xf>
    <xf numFmtId="164" fontId="0" fillId="0" borderId="8" xfId="0" applyNumberFormat="1" applyBorder="1" applyAlignment="1">
      <alignment horizontal="center"/>
    </xf>
    <xf numFmtId="0" fontId="5" fillId="0" borderId="0" xfId="5" applyFont="1" applyAlignment="1" applyProtection="1">
      <alignment horizontal="center"/>
      <protection hidden="1"/>
    </xf>
    <xf numFmtId="0" fontId="11" fillId="0" borderId="0" xfId="5" applyFont="1" applyAlignment="1" applyProtection="1">
      <alignment horizontal="left"/>
      <protection hidden="1"/>
    </xf>
    <xf numFmtId="0" fontId="5" fillId="0" borderId="6" xfId="0" applyFont="1" applyBorder="1"/>
    <xf numFmtId="0" fontId="5" fillId="0" borderId="6" xfId="0" applyFont="1" applyBorder="1" applyAlignment="1">
      <alignment horizontal="center"/>
    </xf>
    <xf numFmtId="164" fontId="0" fillId="0" borderId="7" xfId="0" applyNumberFormat="1" applyBorder="1"/>
    <xf numFmtId="0" fontId="0" fillId="0" borderId="7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 applyProtection="1">
      <alignment horizontal="center"/>
      <protection locked="0"/>
    </xf>
    <xf numFmtId="0" fontId="3" fillId="4" borderId="5" xfId="0" applyFont="1" applyFill="1" applyBorder="1" applyAlignment="1">
      <alignment horizontal="left"/>
    </xf>
    <xf numFmtId="164" fontId="0" fillId="0" borderId="8" xfId="0" applyNumberFormat="1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164" fontId="0" fillId="0" borderId="1" xfId="0" applyNumberFormat="1" applyBorder="1" applyAlignment="1" applyProtection="1">
      <alignment horizontal="center"/>
      <protection hidden="1"/>
    </xf>
    <xf numFmtId="0" fontId="3" fillId="0" borderId="5" xfId="0" applyFont="1" applyBorder="1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0" fillId="0" borderId="0" xfId="0" applyAlignment="1" applyProtection="1">
      <alignment horizontal="center"/>
      <protection hidden="1"/>
    </xf>
    <xf numFmtId="164" fontId="5" fillId="2" borderId="1" xfId="5" applyNumberFormat="1" applyFont="1" applyFill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hidden="1"/>
    </xf>
    <xf numFmtId="164" fontId="5" fillId="2" borderId="7" xfId="5" applyNumberFormat="1" applyFont="1" applyFill="1" applyBorder="1" applyAlignment="1" applyProtection="1">
      <alignment horizontal="center"/>
      <protection locked="0"/>
    </xf>
    <xf numFmtId="164" fontId="5" fillId="3" borderId="4" xfId="7" applyNumberFormat="1" applyFont="1" applyBorder="1" applyAlignment="1" applyProtection="1">
      <alignment horizontal="center"/>
      <protection locked="0"/>
    </xf>
    <xf numFmtId="164" fontId="5" fillId="0" borderId="8" xfId="0" applyNumberFormat="1" applyFont="1" applyBorder="1" applyAlignment="1">
      <alignment horizontal="center"/>
    </xf>
    <xf numFmtId="1" fontId="5" fillId="0" borderId="8" xfId="0" applyNumberFormat="1" applyFont="1" applyBorder="1" applyAlignment="1" applyProtection="1">
      <alignment horizontal="center"/>
      <protection hidden="1"/>
    </xf>
    <xf numFmtId="164" fontId="5" fillId="3" borderId="1" xfId="7" applyNumberFormat="1" applyFont="1" applyBorder="1" applyAlignment="1" applyProtection="1">
      <alignment horizontal="center"/>
      <protection locked="0"/>
    </xf>
    <xf numFmtId="164" fontId="5" fillId="0" borderId="1" xfId="0" applyNumberFormat="1" applyFont="1" applyBorder="1" applyAlignment="1">
      <alignment horizontal="center"/>
    </xf>
    <xf numFmtId="164" fontId="5" fillId="3" borderId="7" xfId="7" applyNumberFormat="1" applyFont="1" applyBorder="1" applyAlignment="1" applyProtection="1">
      <alignment horizontal="center"/>
      <protection locked="0"/>
    </xf>
    <xf numFmtId="164" fontId="5" fillId="0" borderId="7" xfId="0" applyNumberFormat="1" applyFont="1" applyBorder="1" applyAlignment="1">
      <alignment horizontal="center"/>
    </xf>
    <xf numFmtId="0" fontId="8" fillId="0" borderId="0" xfId="0" applyFont="1" applyAlignment="1" applyProtection="1">
      <alignment wrapText="1"/>
      <protection hidden="1"/>
    </xf>
    <xf numFmtId="0" fontId="6" fillId="0" borderId="0" xfId="0" applyFont="1" applyProtection="1">
      <protection hidden="1"/>
    </xf>
    <xf numFmtId="0" fontId="15" fillId="0" borderId="0" xfId="0" applyFont="1" applyProtection="1">
      <protection hidden="1"/>
    </xf>
    <xf numFmtId="0" fontId="14" fillId="0" borderId="0" xfId="0" applyFont="1"/>
    <xf numFmtId="0" fontId="5" fillId="0" borderId="8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/>
      <protection hidden="1"/>
    </xf>
    <xf numFmtId="0" fontId="0" fillId="0" borderId="7" xfId="0" applyBorder="1" applyAlignment="1">
      <alignment horizontal="center"/>
    </xf>
    <xf numFmtId="0" fontId="5" fillId="0" borderId="7" xfId="0" applyFont="1" applyBorder="1" applyAlignment="1" applyProtection="1">
      <alignment horizontal="center"/>
      <protection hidden="1"/>
    </xf>
    <xf numFmtId="0" fontId="3" fillId="0" borderId="5" xfId="0" applyFont="1" applyBorder="1" applyAlignment="1" applyProtection="1">
      <alignment horizontal="center"/>
      <protection hidden="1"/>
    </xf>
    <xf numFmtId="0" fontId="5" fillId="3" borderId="3" xfId="7" applyNumberFormat="1" applyFont="1" applyAlignment="1" applyProtection="1">
      <alignment horizontal="center"/>
      <protection locked="0"/>
    </xf>
    <xf numFmtId="0" fontId="10" fillId="0" borderId="0" xfId="6" applyProtection="1">
      <protection hidden="1"/>
    </xf>
    <xf numFmtId="0" fontId="5" fillId="0" borderId="0" xfId="5" applyFont="1" applyAlignment="1">
      <alignment horizontal="center"/>
    </xf>
    <xf numFmtId="0" fontId="11" fillId="0" borderId="0" xfId="5" applyFont="1" applyAlignment="1">
      <alignment horizontal="left"/>
    </xf>
    <xf numFmtId="0" fontId="5" fillId="0" borderId="0" xfId="5" applyFont="1"/>
    <xf numFmtId="2" fontId="5" fillId="0" borderId="0" xfId="5" applyNumberFormat="1" applyFont="1" applyAlignment="1">
      <alignment horizontal="center"/>
    </xf>
    <xf numFmtId="0" fontId="7" fillId="0" borderId="5" xfId="0" applyFont="1" applyBorder="1" applyAlignment="1">
      <alignment horizontal="center"/>
    </xf>
    <xf numFmtId="164" fontId="5" fillId="0" borderId="1" xfId="5" applyNumberFormat="1" applyFont="1" applyBorder="1" applyAlignment="1">
      <alignment horizontal="center"/>
    </xf>
    <xf numFmtId="164" fontId="5" fillId="0" borderId="8" xfId="5" applyNumberFormat="1" applyFont="1" applyBorder="1" applyAlignment="1">
      <alignment horizontal="center"/>
    </xf>
    <xf numFmtId="164" fontId="5" fillId="0" borderId="4" xfId="5" applyNumberFormat="1" applyFont="1" applyBorder="1" applyAlignment="1">
      <alignment horizontal="center"/>
    </xf>
    <xf numFmtId="164" fontId="5" fillId="0" borderId="7" xfId="5" applyNumberFormat="1" applyFont="1" applyBorder="1" applyAlignment="1">
      <alignment horizontal="center"/>
    </xf>
    <xf numFmtId="164" fontId="5" fillId="0" borderId="0" xfId="5" applyNumberFormat="1" applyFont="1" applyAlignment="1">
      <alignment horizontal="center"/>
    </xf>
    <xf numFmtId="0" fontId="2" fillId="0" borderId="0" xfId="0" applyFont="1" applyAlignment="1" applyProtection="1">
      <alignment horizontal="center"/>
      <protection hidden="1"/>
    </xf>
    <xf numFmtId="0" fontId="7" fillId="0" borderId="5" xfId="5" applyFont="1" applyBorder="1" applyAlignment="1">
      <alignment horizontal="center"/>
    </xf>
    <xf numFmtId="0" fontId="3" fillId="0" borderId="16" xfId="0" applyFont="1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164" fontId="0" fillId="0" borderId="8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>
      <alignment horizontal="center"/>
    </xf>
    <xf numFmtId="0" fontId="5" fillId="2" borderId="8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3" fillId="4" borderId="5" xfId="0" applyFont="1" applyFill="1" applyBorder="1" applyAlignment="1">
      <alignment horizontal="center"/>
    </xf>
    <xf numFmtId="0" fontId="17" fillId="0" borderId="8" xfId="0" applyFont="1" applyBorder="1" applyAlignment="1" applyProtection="1">
      <alignment horizontal="center"/>
      <protection hidden="1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" fontId="5" fillId="0" borderId="1" xfId="5" applyNumberFormat="1" applyFont="1" applyBorder="1" applyAlignment="1">
      <alignment horizontal="center"/>
    </xf>
    <xf numFmtId="1" fontId="5" fillId="0" borderId="7" xfId="5" applyNumberFormat="1" applyFont="1" applyBorder="1" applyAlignment="1">
      <alignment horizontal="center"/>
    </xf>
    <xf numFmtId="0" fontId="7" fillId="0" borderId="5" xfId="0" applyFont="1" applyBorder="1" applyAlignment="1" applyProtection="1">
      <alignment horizontal="left"/>
      <protection hidden="1"/>
    </xf>
    <xf numFmtId="0" fontId="5" fillId="0" borderId="8" xfId="0" applyFont="1" applyBorder="1" applyProtection="1">
      <protection hidden="1"/>
    </xf>
    <xf numFmtId="0" fontId="5" fillId="0" borderId="1" xfId="0" applyFont="1" applyBorder="1" applyProtection="1">
      <protection hidden="1"/>
    </xf>
    <xf numFmtId="0" fontId="5" fillId="0" borderId="7" xfId="0" applyFont="1" applyBorder="1" applyProtection="1">
      <protection hidden="1"/>
    </xf>
    <xf numFmtId="0" fontId="8" fillId="0" borderId="0" xfId="0" applyFont="1"/>
    <xf numFmtId="0" fontId="5" fillId="0" borderId="8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7" xfId="5" applyFont="1" applyBorder="1" applyAlignment="1">
      <alignment horizontal="center"/>
    </xf>
    <xf numFmtId="0" fontId="14" fillId="0" borderId="0" xfId="0" applyFont="1" applyProtection="1">
      <protection hidden="1"/>
    </xf>
    <xf numFmtId="0" fontId="8" fillId="0" borderId="0" xfId="0" applyFont="1" applyAlignment="1" applyProtection="1">
      <alignment horizontal="center" wrapText="1"/>
      <protection hidden="1"/>
    </xf>
    <xf numFmtId="0" fontId="8" fillId="0" borderId="0" xfId="0" applyFont="1" applyAlignment="1">
      <alignment horizontal="center"/>
    </xf>
    <xf numFmtId="0" fontId="14" fillId="0" borderId="0" xfId="0" applyFont="1" applyAlignment="1" applyProtection="1">
      <alignment horizontal="center"/>
      <protection hidden="1"/>
    </xf>
    <xf numFmtId="0" fontId="19" fillId="0" borderId="0" xfId="6" applyFont="1" applyFill="1" applyAlignment="1" applyProtection="1">
      <alignment horizontal="center"/>
      <protection hidden="1"/>
    </xf>
    <xf numFmtId="0" fontId="5" fillId="2" borderId="12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11" xfId="0" applyFont="1" applyFill="1" applyBorder="1" applyAlignment="1" applyProtection="1">
      <alignment horizontal="left"/>
      <protection locked="0"/>
    </xf>
    <xf numFmtId="0" fontId="5" fillId="2" borderId="10" xfId="0" applyFont="1" applyFill="1" applyBorder="1" applyAlignment="1" applyProtection="1">
      <alignment horizontal="left"/>
      <protection locked="0"/>
    </xf>
    <xf numFmtId="0" fontId="5" fillId="2" borderId="7" xfId="0" applyFont="1" applyFill="1" applyBorder="1" applyAlignment="1" applyProtection="1">
      <alignment horizontal="left"/>
      <protection locked="0"/>
    </xf>
    <xf numFmtId="0" fontId="5" fillId="2" borderId="17" xfId="0" applyFont="1" applyFill="1" applyBorder="1" applyAlignment="1" applyProtection="1">
      <alignment horizontal="left"/>
      <protection locked="0"/>
    </xf>
    <xf numFmtId="0" fontId="5" fillId="2" borderId="6" xfId="0" applyFont="1" applyFill="1" applyBorder="1" applyAlignment="1" applyProtection="1">
      <alignment horizontal="left" vertical="top"/>
      <protection locked="0"/>
    </xf>
    <xf numFmtId="0" fontId="5" fillId="2" borderId="15" xfId="0" applyFont="1" applyFill="1" applyBorder="1" applyAlignment="1" applyProtection="1">
      <alignment horizontal="left" vertical="top"/>
      <protection locked="0"/>
    </xf>
    <xf numFmtId="0" fontId="5" fillId="2" borderId="6" xfId="0" applyFont="1" applyFill="1" applyBorder="1" applyAlignment="1" applyProtection="1">
      <alignment horizontal="left" vertical="top" wrapText="1"/>
      <protection locked="0"/>
    </xf>
    <xf numFmtId="0" fontId="5" fillId="2" borderId="0" xfId="0" applyFont="1" applyFill="1" applyAlignment="1" applyProtection="1">
      <alignment horizontal="left" vertical="top" wrapText="1"/>
      <protection locked="0"/>
    </xf>
    <xf numFmtId="0" fontId="5" fillId="2" borderId="15" xfId="0" applyFont="1" applyFill="1" applyBorder="1" applyAlignment="1" applyProtection="1">
      <alignment horizontal="left" vertical="top" wrapText="1"/>
      <protection locked="0"/>
    </xf>
    <xf numFmtId="0" fontId="5" fillId="2" borderId="8" xfId="0" applyFont="1" applyFill="1" applyBorder="1" applyAlignment="1" applyProtection="1">
      <alignment horizontal="left"/>
      <protection locked="0"/>
    </xf>
    <xf numFmtId="0" fontId="5" fillId="2" borderId="13" xfId="0" applyFont="1" applyFill="1" applyBorder="1" applyAlignment="1" applyProtection="1">
      <alignment horizontal="left"/>
      <protection locked="0"/>
    </xf>
    <xf numFmtId="0" fontId="3" fillId="4" borderId="5" xfId="0" applyFont="1" applyFill="1" applyBorder="1" applyAlignment="1">
      <alignment horizontal="left"/>
    </xf>
    <xf numFmtId="0" fontId="5" fillId="2" borderId="14" xfId="0" applyFont="1" applyFill="1" applyBorder="1" applyAlignment="1" applyProtection="1">
      <alignment horizontal="left"/>
      <protection locked="0"/>
    </xf>
    <xf numFmtId="0" fontId="7" fillId="0" borderId="5" xfId="5" applyFont="1" applyBorder="1" applyAlignment="1">
      <alignment horizontal="center"/>
    </xf>
  </cellXfs>
  <cellStyles count="9">
    <cellStyle name="Hyperlink" xfId="6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 3" xfId="8" xr:uid="{00000000-0005-0000-0000-000006000000}"/>
    <cellStyle name="Normal_EffectSizeCalculator" xfId="5" xr:uid="{00000000-0005-0000-0000-000007000000}"/>
    <cellStyle name="Note 2" xfId="7" xr:uid="{00000000-0005-0000-0000-000008000000}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strRef>
              <c:f>Analyses!$B$7:$B$11</c:f>
              <c:strCache>
                <c:ptCount val="5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</c:strCache>
            </c:strRef>
          </c:cat>
          <c:val>
            <c:numRef>
              <c:f>Analyses!$C$7:$C$11</c:f>
              <c:numCache>
                <c:formatCode>0.000</c:formatCode>
                <c:ptCount val="5"/>
                <c:pt idx="0">
                  <c:v>67</c:v>
                </c:pt>
                <c:pt idx="1">
                  <c:v>71</c:v>
                </c:pt>
                <c:pt idx="2">
                  <c:v>72.5</c:v>
                </c:pt>
                <c:pt idx="3">
                  <c:v>76</c:v>
                </c:pt>
                <c:pt idx="4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Analyses!$G$17:$G$31</c:f>
              <c:numCache>
                <c:formatCode>0.000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</c:numCache>
              <c:extLst xmlns:c15="http://schemas.microsoft.com/office/drawing/2012/chart"/>
            </c:numRef>
          </c:xVal>
          <c:yVal>
            <c:numRef>
              <c:f>Analyses!$H$17:$H$31</c:f>
              <c:numCache>
                <c:formatCode>0.000</c:formatCode>
                <c:ptCount val="15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475-4389-9DB7-A63C0458FDFD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Analyses!$C$17:$C$19</c:f>
              <c:numCache>
                <c:formatCode>0.000</c:formatCode>
                <c:ptCount val="3"/>
                <c:pt idx="0">
                  <c:v>70.072243000456893</c:v>
                </c:pt>
                <c:pt idx="1">
                  <c:v>67</c:v>
                </c:pt>
                <c:pt idx="2">
                  <c:v>63.927756999543114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75-4389-9DB7-A63C0458FDFD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Analyses!$C$20:$C$22</c:f>
              <c:numCache>
                <c:formatCode>0.000</c:formatCode>
                <c:ptCount val="3"/>
                <c:pt idx="0">
                  <c:v>74.844927838640572</c:v>
                </c:pt>
                <c:pt idx="1">
                  <c:v>71</c:v>
                </c:pt>
                <c:pt idx="2">
                  <c:v>67.155072161359428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75-4389-9DB7-A63C0458FDFD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Analyses!$C$23:$C$25</c:f>
              <c:numCache>
                <c:formatCode>0.000</c:formatCode>
                <c:ptCount val="3"/>
                <c:pt idx="0">
                  <c:v>75.976009755300268</c:v>
                </c:pt>
                <c:pt idx="1">
                  <c:v>72.5</c:v>
                </c:pt>
                <c:pt idx="2">
                  <c:v>69.023990244699732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75-4389-9DB7-A63C0458FDFD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Analyses!$C$26:$C$28</c:f>
              <c:numCache>
                <c:formatCode>0.000</c:formatCode>
                <c:ptCount val="3"/>
                <c:pt idx="0">
                  <c:v>80.709055651245791</c:v>
                </c:pt>
                <c:pt idx="1">
                  <c:v>76</c:v>
                </c:pt>
                <c:pt idx="2">
                  <c:v>71.290944348754209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75-4389-9DB7-A63C0458FDFD}"/>
            </c:ext>
          </c:extLst>
        </c:ser>
        <c:ser>
          <c:idx val="6"/>
          <c:order val="6"/>
          <c:tx>
            <c:v>CIFive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Analyses!$C$29:$C$31</c:f>
              <c:numCache>
                <c:formatCode>0.000</c:formatCode>
                <c:ptCount val="3"/>
                <c:pt idx="0">
                  <c:v>69.056857998597494</c:v>
                </c:pt>
                <c:pt idx="1">
                  <c:v>65.5</c:v>
                </c:pt>
                <c:pt idx="2">
                  <c:v>61.943142001402506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75-4389-9DB7-A63C0458FDFD}"/>
            </c:ext>
          </c:extLst>
        </c:ser>
        <c:ser>
          <c:idx val="8"/>
          <c:order val="8"/>
          <c:tx>
            <c:v>RIOne</c:v>
          </c:tx>
          <c:spPr>
            <a:ln w="12065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Analyses!$E$17:$E$19</c:f>
              <c:numCache>
                <c:formatCode>0.000</c:formatCode>
                <c:ptCount val="3"/>
                <c:pt idx="0">
                  <c:v>68.435870500777298</c:v>
                </c:pt>
                <c:pt idx="1">
                  <c:v>67</c:v>
                </c:pt>
                <c:pt idx="2">
                  <c:v>65.564129499222702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475-4389-9DB7-A63C0458FDFD}"/>
            </c:ext>
          </c:extLst>
        </c:ser>
        <c:ser>
          <c:idx val="9"/>
          <c:order val="9"/>
          <c:tx>
            <c:v>RITwo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Analyses!$E$20:$E$22</c:f>
              <c:numCache>
                <c:formatCode>0.000</c:formatCode>
                <c:ptCount val="3"/>
                <c:pt idx="0">
                  <c:v>72.435870500777298</c:v>
                </c:pt>
                <c:pt idx="1">
                  <c:v>71</c:v>
                </c:pt>
                <c:pt idx="2">
                  <c:v>69.564129499222702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75-4389-9DB7-A63C0458FDFD}"/>
            </c:ext>
          </c:extLst>
        </c:ser>
        <c:ser>
          <c:idx val="10"/>
          <c:order val="10"/>
          <c:tx>
            <c:v>RIThree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Analyses!$E$23:$E$25</c:f>
              <c:numCache>
                <c:formatCode>0.000</c:formatCode>
                <c:ptCount val="3"/>
                <c:pt idx="0">
                  <c:v>73.935870500777298</c:v>
                </c:pt>
                <c:pt idx="1">
                  <c:v>72.5</c:v>
                </c:pt>
                <c:pt idx="2">
                  <c:v>71.064129499222702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75-4389-9DB7-A63C0458FDFD}"/>
            </c:ext>
          </c:extLst>
        </c:ser>
        <c:ser>
          <c:idx val="11"/>
          <c:order val="11"/>
          <c:tx>
            <c:v>RIFour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Analyses!$E$26:$E$28</c:f>
              <c:numCache>
                <c:formatCode>0.000</c:formatCode>
                <c:ptCount val="3"/>
                <c:pt idx="0">
                  <c:v>77.435870500777298</c:v>
                </c:pt>
                <c:pt idx="1">
                  <c:v>76</c:v>
                </c:pt>
                <c:pt idx="2">
                  <c:v>74.564129499222702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75-4389-9DB7-A63C0458FDFD}"/>
            </c:ext>
          </c:extLst>
        </c:ser>
        <c:ser>
          <c:idx val="12"/>
          <c:order val="12"/>
          <c:tx>
            <c:v>RIFive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Analyses!$E$29:$E$31</c:f>
              <c:numCache>
                <c:formatCode>0.000</c:formatCode>
                <c:ptCount val="3"/>
                <c:pt idx="0">
                  <c:v>66.935870500777298</c:v>
                </c:pt>
                <c:pt idx="1">
                  <c:v>65.5</c:v>
                </c:pt>
                <c:pt idx="2">
                  <c:v>64.064129499222702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v>Data</c:v>
                </c:tx>
                <c:spPr>
                  <a:ln>
                    <a:noFill/>
                  </a:ln>
                </c:spPr>
                <c:marker>
                  <c:symbol val="circle"/>
                  <c:size val="5"/>
                  <c:spPr>
                    <a:noFill/>
                    <a:ln w="6350"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Data!$L$7:$L$507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61</c:v>
                      </c:pt>
                      <c:pt idx="1">
                        <c:v>64</c:v>
                      </c:pt>
                      <c:pt idx="2">
                        <c:v>72</c:v>
                      </c:pt>
                      <c:pt idx="3">
                        <c:v>64</c:v>
                      </c:pt>
                      <c:pt idx="4">
                        <c:v>64</c:v>
                      </c:pt>
                      <c:pt idx="5">
                        <c:v>70</c:v>
                      </c:pt>
                      <c:pt idx="6">
                        <c:v>73</c:v>
                      </c:pt>
                      <c:pt idx="7">
                        <c:v>65</c:v>
                      </c:pt>
                      <c:pt idx="8">
                        <c:v>65</c:v>
                      </c:pt>
                      <c:pt idx="9">
                        <c:v>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Data!$M$7:$M$507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69</c:v>
                      </c:pt>
                      <c:pt idx="1">
                        <c:v>74</c:v>
                      </c:pt>
                      <c:pt idx="2">
                        <c:v>79</c:v>
                      </c:pt>
                      <c:pt idx="3">
                        <c:v>69</c:v>
                      </c:pt>
                      <c:pt idx="4">
                        <c:v>64</c:v>
                      </c:pt>
                      <c:pt idx="5">
                        <c:v>64</c:v>
                      </c:pt>
                      <c:pt idx="6">
                        <c:v>69</c:v>
                      </c:pt>
                      <c:pt idx="7">
                        <c:v>69</c:v>
                      </c:pt>
                      <c:pt idx="8">
                        <c:v>74</c:v>
                      </c:pt>
                      <c:pt idx="9">
                        <c:v>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C475-4389-9DB7-A63C0458FDFD}"/>
                  </c:ext>
                </c:extLst>
              </c15:ser>
            </c15:filteredScatterSeries>
          </c:ext>
        </c:extLst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Means (plus CIs and RIs)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13</xdr:row>
      <xdr:rowOff>171450</xdr:rowOff>
    </xdr:from>
    <xdr:to>
      <xdr:col>8</xdr:col>
      <xdr:colOff>7620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cwendorf.github.io/BASE/ARI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zoomScaleNormal="100" workbookViewId="0">
      <selection activeCell="K19" sqref="K19"/>
    </sheetView>
  </sheetViews>
  <sheetFormatPr defaultColWidth="11.109375" defaultRowHeight="15" customHeight="1" x14ac:dyDescent="0.3"/>
  <cols>
    <col min="1" max="1" width="4.5546875" customWidth="1"/>
    <col min="9" max="10" width="4.5546875" customWidth="1"/>
    <col min="18" max="19" width="4.5546875" customWidth="1"/>
  </cols>
  <sheetData>
    <row r="1" spans="1:17" ht="15" customHeight="1" x14ac:dyDescent="0.3">
      <c r="A1" s="20"/>
      <c r="B1" s="20"/>
      <c r="C1" s="20"/>
      <c r="D1" s="20"/>
      <c r="E1" s="20"/>
      <c r="F1" s="20"/>
      <c r="G1" s="20"/>
      <c r="H1" s="20"/>
    </row>
    <row r="2" spans="1:17" ht="18" customHeight="1" x14ac:dyDescent="0.35">
      <c r="B2" s="106" t="s">
        <v>90</v>
      </c>
      <c r="C2" s="106"/>
      <c r="D2" s="106"/>
      <c r="E2" s="106"/>
      <c r="F2" s="106"/>
      <c r="G2" s="106"/>
      <c r="H2" s="106"/>
      <c r="I2" s="60"/>
      <c r="J2" s="60"/>
      <c r="K2" s="107" t="s">
        <v>37</v>
      </c>
      <c r="L2" s="107"/>
      <c r="M2" s="107"/>
      <c r="N2" s="107"/>
      <c r="O2" s="107"/>
      <c r="P2" s="107"/>
      <c r="Q2" s="107"/>
    </row>
    <row r="3" spans="1:17" ht="18" customHeight="1" x14ac:dyDescent="0.35">
      <c r="A3" s="20"/>
      <c r="B3" s="108" t="s">
        <v>77</v>
      </c>
      <c r="C3" s="108"/>
      <c r="D3" s="108"/>
      <c r="E3" s="108"/>
      <c r="F3" s="108"/>
      <c r="G3" s="108"/>
      <c r="H3" s="108"/>
      <c r="I3" s="105"/>
      <c r="J3" s="105"/>
      <c r="K3" s="108" t="s">
        <v>105</v>
      </c>
      <c r="L3" s="108"/>
      <c r="M3" s="108"/>
      <c r="N3" s="108"/>
      <c r="O3" s="108"/>
      <c r="P3" s="108"/>
      <c r="Q3" s="108"/>
    </row>
    <row r="4" spans="1:17" s="63" customFormat="1" ht="18" customHeight="1" x14ac:dyDescent="0.35">
      <c r="A4" s="62"/>
      <c r="B4" s="108" t="s">
        <v>36</v>
      </c>
      <c r="C4" s="108"/>
      <c r="D4" s="108"/>
      <c r="E4" s="108"/>
      <c r="F4" s="108"/>
      <c r="G4" s="108"/>
      <c r="H4" s="108"/>
      <c r="I4" s="105"/>
      <c r="J4" s="105"/>
      <c r="K4" s="109" t="s">
        <v>106</v>
      </c>
      <c r="L4" s="108"/>
      <c r="M4" s="108"/>
      <c r="N4" s="108"/>
      <c r="O4" s="108"/>
      <c r="P4" s="108"/>
      <c r="Q4" s="108"/>
    </row>
    <row r="5" spans="1:17" ht="15" customHeight="1" x14ac:dyDescent="0.3">
      <c r="A5" s="20"/>
      <c r="B5" s="20"/>
      <c r="C5" s="20"/>
      <c r="D5" s="20"/>
      <c r="E5" s="20"/>
      <c r="F5" s="20"/>
      <c r="G5" s="20"/>
      <c r="H5" s="20"/>
    </row>
    <row r="6" spans="1:17" ht="15" customHeight="1" x14ac:dyDescent="0.3">
      <c r="B6" s="17" t="s">
        <v>65</v>
      </c>
      <c r="C6" s="1"/>
      <c r="D6" s="1"/>
      <c r="E6" s="1"/>
      <c r="F6" s="1"/>
      <c r="G6" s="1"/>
      <c r="H6" s="1"/>
      <c r="I6" s="1"/>
      <c r="J6" s="1"/>
      <c r="K6" s="17" t="s">
        <v>73</v>
      </c>
    </row>
    <row r="7" spans="1:17" ht="15" customHeight="1" x14ac:dyDescent="0.3">
      <c r="A7" s="20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7" ht="15" customHeight="1" x14ac:dyDescent="0.3">
      <c r="A8" s="20"/>
      <c r="B8" s="1" t="s">
        <v>69</v>
      </c>
      <c r="C8" s="1"/>
      <c r="D8" s="1"/>
      <c r="E8" s="1"/>
      <c r="F8" s="1"/>
      <c r="G8" s="1"/>
      <c r="H8" s="1"/>
      <c r="I8" s="1"/>
      <c r="J8" s="1"/>
      <c r="K8" s="1" t="s">
        <v>74</v>
      </c>
    </row>
    <row r="9" spans="1:17" ht="15" customHeight="1" x14ac:dyDescent="0.3">
      <c r="A9" s="20"/>
      <c r="B9" s="1" t="s">
        <v>70</v>
      </c>
      <c r="C9" s="1"/>
      <c r="D9" s="1"/>
      <c r="E9" s="1"/>
      <c r="F9" s="1"/>
      <c r="G9" s="1"/>
      <c r="H9" s="1"/>
      <c r="I9" s="1"/>
      <c r="J9" s="1"/>
      <c r="K9" s="1" t="s">
        <v>75</v>
      </c>
    </row>
    <row r="10" spans="1:17" ht="15" customHeight="1" x14ac:dyDescent="0.3">
      <c r="A10" s="20"/>
      <c r="B10" s="1" t="s">
        <v>71</v>
      </c>
      <c r="C10" s="1"/>
      <c r="D10" s="1"/>
      <c r="E10" s="1"/>
      <c r="F10" s="1"/>
      <c r="G10" s="1"/>
      <c r="H10" s="1"/>
      <c r="I10" s="1"/>
      <c r="J10" s="1"/>
      <c r="K10" s="1" t="s">
        <v>76</v>
      </c>
    </row>
    <row r="11" spans="1:17" ht="15" customHeight="1" x14ac:dyDescent="0.3">
      <c r="A11" s="20"/>
      <c r="C11" s="20"/>
      <c r="D11" s="20"/>
      <c r="E11" s="20"/>
      <c r="F11" s="20"/>
      <c r="G11" s="20"/>
      <c r="H11" s="20"/>
    </row>
    <row r="12" spans="1:17" ht="15" customHeight="1" x14ac:dyDescent="0.3">
      <c r="A12" s="20"/>
      <c r="B12" s="17" t="s">
        <v>68</v>
      </c>
      <c r="C12" s="20"/>
      <c r="D12" s="20"/>
      <c r="E12" s="20"/>
      <c r="F12" s="20"/>
      <c r="G12" s="20"/>
      <c r="H12" s="20"/>
      <c r="K12" s="17" t="s">
        <v>58</v>
      </c>
    </row>
    <row r="13" spans="1:17" ht="15" customHeight="1" x14ac:dyDescent="0.3">
      <c r="A13" s="20"/>
      <c r="B13" s="20"/>
      <c r="E13" s="20"/>
      <c r="F13" s="20"/>
      <c r="G13" s="20"/>
      <c r="H13" s="20"/>
      <c r="K13" s="20"/>
    </row>
    <row r="14" spans="1:17" ht="15" customHeight="1" x14ac:dyDescent="0.3">
      <c r="A14" s="20"/>
      <c r="B14" s="20" t="s">
        <v>94</v>
      </c>
      <c r="E14" s="20"/>
      <c r="F14" s="20"/>
      <c r="G14" s="20"/>
      <c r="H14" s="20"/>
      <c r="K14" s="20" t="s">
        <v>59</v>
      </c>
    </row>
    <row r="15" spans="1:17" ht="15" customHeight="1" x14ac:dyDescent="0.3">
      <c r="A15" s="20"/>
      <c r="B15" s="20" t="s">
        <v>91</v>
      </c>
      <c r="E15" s="20"/>
      <c r="F15" s="20"/>
      <c r="G15" s="20"/>
      <c r="H15" s="20"/>
      <c r="K15" s="12" t="s">
        <v>60</v>
      </c>
    </row>
    <row r="16" spans="1:17" ht="15" customHeight="1" x14ac:dyDescent="0.3">
      <c r="A16" s="20"/>
      <c r="B16" s="20" t="s">
        <v>92</v>
      </c>
      <c r="D16" s="20"/>
      <c r="E16" s="20"/>
      <c r="F16" s="20"/>
      <c r="G16" s="20"/>
      <c r="H16" s="20"/>
      <c r="K16" s="61" t="s">
        <v>61</v>
      </c>
    </row>
    <row r="17" spans="1:11" ht="15" customHeight="1" x14ac:dyDescent="0.3">
      <c r="B17" s="20" t="s">
        <v>93</v>
      </c>
      <c r="C17" s="20"/>
      <c r="D17" s="20"/>
      <c r="E17" s="20"/>
      <c r="F17" s="20"/>
      <c r="G17" s="20"/>
      <c r="H17" s="20"/>
      <c r="K17" s="23" t="s">
        <v>62</v>
      </c>
    </row>
    <row r="18" spans="1:11" ht="15" customHeight="1" x14ac:dyDescent="0.3">
      <c r="A18" s="20"/>
      <c r="C18" s="20"/>
      <c r="D18" s="20"/>
      <c r="E18" s="20"/>
      <c r="F18" s="20"/>
      <c r="G18" s="20"/>
      <c r="H18" s="20"/>
      <c r="K18" s="23" t="s">
        <v>63</v>
      </c>
    </row>
    <row r="19" spans="1:11" ht="15" customHeight="1" x14ac:dyDescent="0.3">
      <c r="A19" s="20"/>
      <c r="D19" s="20"/>
      <c r="E19" s="20"/>
      <c r="F19" s="20"/>
      <c r="G19" s="20"/>
      <c r="H19" s="20"/>
    </row>
    <row r="20" spans="1:11" ht="15" customHeight="1" x14ac:dyDescent="0.3">
      <c r="A20" s="20"/>
      <c r="B20" s="17" t="s">
        <v>56</v>
      </c>
      <c r="C20" s="20"/>
      <c r="D20" s="20"/>
      <c r="E20" s="20"/>
      <c r="F20" s="20"/>
      <c r="G20" s="20"/>
      <c r="H20" s="20"/>
      <c r="K20" s="17" t="s">
        <v>35</v>
      </c>
    </row>
    <row r="21" spans="1:11" ht="15" customHeight="1" x14ac:dyDescent="0.3">
      <c r="A21" s="20"/>
      <c r="B21" s="20"/>
      <c r="C21" s="20"/>
      <c r="D21" s="20"/>
      <c r="E21" s="20"/>
      <c r="F21" s="20"/>
      <c r="G21" s="20"/>
      <c r="H21" s="20"/>
      <c r="K21" s="20"/>
    </row>
    <row r="22" spans="1:11" ht="15" customHeight="1" x14ac:dyDescent="0.3">
      <c r="A22" s="20"/>
      <c r="B22" s="20" t="s">
        <v>34</v>
      </c>
      <c r="C22" s="20" t="s">
        <v>33</v>
      </c>
      <c r="D22" s="20"/>
      <c r="E22" s="20"/>
      <c r="F22" s="20"/>
      <c r="G22" s="20"/>
      <c r="H22" s="20"/>
      <c r="K22" s="20" t="s">
        <v>32</v>
      </c>
    </row>
    <row r="23" spans="1:11" ht="15" customHeight="1" x14ac:dyDescent="0.3">
      <c r="A23" s="20"/>
      <c r="B23" s="20" t="s">
        <v>31</v>
      </c>
      <c r="C23" s="20" t="s">
        <v>30</v>
      </c>
      <c r="D23" s="20"/>
      <c r="E23" s="20"/>
      <c r="F23" s="20"/>
      <c r="G23" s="20"/>
      <c r="H23" s="20"/>
      <c r="K23" s="20" t="s">
        <v>29</v>
      </c>
    </row>
    <row r="24" spans="1:11" ht="15" customHeight="1" x14ac:dyDescent="0.3">
      <c r="B24" s="20" t="s">
        <v>28</v>
      </c>
      <c r="C24" s="20" t="s">
        <v>57</v>
      </c>
      <c r="D24" s="20"/>
      <c r="E24" s="20"/>
      <c r="F24" s="20"/>
      <c r="G24" s="20"/>
      <c r="H24" s="20"/>
      <c r="K24" s="20" t="s">
        <v>27</v>
      </c>
    </row>
    <row r="25" spans="1:11" ht="15" customHeight="1" x14ac:dyDescent="0.3">
      <c r="A25" s="20"/>
      <c r="C25" s="20"/>
      <c r="D25" s="20"/>
      <c r="E25" s="20"/>
      <c r="F25" s="20"/>
      <c r="G25" s="20"/>
      <c r="H25" s="20"/>
      <c r="K25" s="70" t="s">
        <v>102</v>
      </c>
    </row>
    <row r="26" spans="1:11" ht="15" customHeight="1" x14ac:dyDescent="0.3">
      <c r="A26" s="20"/>
      <c r="K26" s="70" t="s">
        <v>107</v>
      </c>
    </row>
    <row r="27" spans="1:11" ht="15" customHeight="1" x14ac:dyDescent="0.3">
      <c r="A27" s="20"/>
      <c r="C27" s="20"/>
      <c r="D27" s="20"/>
      <c r="E27" s="20"/>
      <c r="F27" s="20"/>
      <c r="G27" s="20"/>
      <c r="H27" s="20"/>
    </row>
    <row r="28" spans="1:11" ht="15" customHeight="1" x14ac:dyDescent="0.3">
      <c r="A28" s="20"/>
      <c r="B28" s="17" t="s">
        <v>26</v>
      </c>
      <c r="C28" s="20"/>
      <c r="D28" s="20"/>
      <c r="E28" s="20"/>
      <c r="F28" s="20"/>
      <c r="G28" s="20"/>
      <c r="H28" s="20"/>
      <c r="K28" s="17" t="s">
        <v>103</v>
      </c>
    </row>
    <row r="29" spans="1:11" ht="15" customHeight="1" x14ac:dyDescent="0.3">
      <c r="A29" s="20"/>
      <c r="B29" s="20"/>
      <c r="C29" s="20"/>
      <c r="D29" s="20"/>
      <c r="E29" s="20"/>
      <c r="F29" s="20"/>
      <c r="G29" s="20"/>
      <c r="H29" s="20"/>
      <c r="K29" s="20"/>
    </row>
    <row r="30" spans="1:11" ht="15" customHeight="1" x14ac:dyDescent="0.3">
      <c r="B30" s="20" t="s">
        <v>25</v>
      </c>
      <c r="C30" s="20"/>
      <c r="D30" s="20"/>
      <c r="E30" s="20"/>
      <c r="F30" s="20"/>
      <c r="G30" s="20"/>
      <c r="H30" s="20"/>
      <c r="K30" s="20" t="s">
        <v>108</v>
      </c>
    </row>
    <row r="31" spans="1:11" ht="15" customHeight="1" x14ac:dyDescent="0.3">
      <c r="B31" s="20" t="s">
        <v>24</v>
      </c>
      <c r="C31" s="20"/>
      <c r="K31" s="1" t="s">
        <v>104</v>
      </c>
    </row>
    <row r="32" spans="1:11" ht="15" customHeight="1" x14ac:dyDescent="0.3">
      <c r="B32" s="20" t="s">
        <v>23</v>
      </c>
      <c r="K32" s="20" t="s">
        <v>106</v>
      </c>
    </row>
    <row r="33" spans="11:11" ht="15" customHeight="1" x14ac:dyDescent="0.3">
      <c r="K33" s="70"/>
    </row>
  </sheetData>
  <sheetProtection sheet="1" select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8C43DD6B-055C-4A97-984D-0D2385912B39}"/>
    <hyperlink ref="K25" r:id="rId3" xr:uid="{14EA1DE8-16A0-41C2-B149-FF0A54D09C61}"/>
  </hyperlinks>
  <pageMargins left="0.7" right="0.7" top="0.75" bottom="0.75" header="0.3" footer="0.3"/>
  <pageSetup orientation="portrait" r:id="rId4"/>
  <headerFooter>
    <oddHeader>&amp;LArelational and Relational Intervals with Excel (ARISE)&amp;RDesign: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050"/>
  <sheetViews>
    <sheetView showRuler="0" topLeftCell="A7" zoomScaleNormal="100" workbookViewId="0">
      <selection activeCell="O17" sqref="O17"/>
    </sheetView>
  </sheetViews>
  <sheetFormatPr defaultColWidth="11.21875" defaultRowHeight="15" customHeight="1" x14ac:dyDescent="0.3"/>
  <cols>
    <col min="1" max="1" width="4.6640625" customWidth="1"/>
    <col min="9" max="10" width="4.6640625" customWidth="1"/>
    <col min="11" max="16" width="11.21875" style="24"/>
    <col min="17" max="17" width="11.21875" style="93"/>
    <col min="18" max="18" width="4.6640625" customWidth="1"/>
    <col min="19" max="19" width="4.6640625" hidden="1" customWidth="1"/>
    <col min="20" max="26" width="11.21875" hidden="1" customWidth="1"/>
    <col min="27" max="27" width="4.6640625" hidden="1" customWidth="1"/>
    <col min="28" max="28" width="4.6640625" customWidth="1"/>
  </cols>
  <sheetData>
    <row r="1" spans="2:26" ht="15" customHeight="1" x14ac:dyDescent="0.3">
      <c r="K1" s="43"/>
      <c r="L1" s="49"/>
      <c r="M1" s="49"/>
      <c r="N1" s="43"/>
      <c r="O1" s="43"/>
      <c r="P1" s="43"/>
    </row>
    <row r="2" spans="2:26" ht="18" customHeight="1" x14ac:dyDescent="0.35">
      <c r="B2" s="107" t="s">
        <v>49</v>
      </c>
      <c r="C2" s="107"/>
      <c r="D2" s="107"/>
      <c r="E2" s="107"/>
      <c r="F2" s="107"/>
      <c r="G2" s="107"/>
      <c r="H2" s="107"/>
      <c r="K2" s="107" t="s">
        <v>48</v>
      </c>
      <c r="L2" s="107"/>
      <c r="M2" s="107"/>
      <c r="N2" s="107"/>
      <c r="O2" s="107"/>
      <c r="P2" s="107"/>
      <c r="Q2" s="101"/>
      <c r="T2" s="107" t="s">
        <v>22</v>
      </c>
      <c r="U2" s="107"/>
      <c r="V2" s="107"/>
      <c r="W2" s="107"/>
      <c r="X2" s="107"/>
      <c r="Y2" s="107"/>
      <c r="Z2" s="107"/>
    </row>
    <row r="3" spans="2:26" ht="15" customHeight="1" x14ac:dyDescent="0.35">
      <c r="K3" s="22"/>
      <c r="L3" s="22"/>
      <c r="M3" s="22"/>
      <c r="N3" s="22"/>
      <c r="O3" s="22"/>
      <c r="P3" s="22"/>
      <c r="Q3" s="94"/>
      <c r="T3" s="22"/>
      <c r="U3" s="22"/>
      <c r="V3" s="22"/>
      <c r="W3" s="22"/>
      <c r="X3" s="22"/>
      <c r="Y3" s="22"/>
      <c r="Z3" s="22"/>
    </row>
    <row r="4" spans="2:26" ht="15" customHeight="1" x14ac:dyDescent="0.3">
      <c r="B4" s="17" t="s">
        <v>47</v>
      </c>
      <c r="C4" s="12"/>
      <c r="D4" s="12"/>
      <c r="E4" s="12"/>
      <c r="F4" s="12"/>
      <c r="G4" s="12"/>
      <c r="H4" s="12"/>
      <c r="K4" s="81" t="s">
        <v>46</v>
      </c>
      <c r="L4" s="49"/>
      <c r="M4" s="49"/>
      <c r="N4" s="43"/>
      <c r="O4" s="43"/>
      <c r="P4" s="43"/>
      <c r="T4" s="2" t="s">
        <v>45</v>
      </c>
    </row>
    <row r="5" spans="2:26" ht="15" customHeight="1" thickBot="1" x14ac:dyDescent="0.35">
      <c r="B5" s="12"/>
      <c r="C5" s="12"/>
      <c r="D5" s="12"/>
      <c r="E5" s="12"/>
      <c r="F5" s="10"/>
      <c r="G5" s="12"/>
      <c r="H5" s="12"/>
      <c r="K5" s="43"/>
      <c r="L5" s="49"/>
      <c r="M5" s="49"/>
      <c r="N5" s="43"/>
      <c r="O5" s="43"/>
      <c r="P5" s="43"/>
    </row>
    <row r="6" spans="2:26" ht="15" customHeight="1" thickBot="1" x14ac:dyDescent="0.35">
      <c r="B6" s="39" t="s">
        <v>44</v>
      </c>
      <c r="C6" s="39"/>
      <c r="D6" s="39"/>
      <c r="E6" s="39"/>
      <c r="F6" s="39"/>
      <c r="G6" s="39"/>
      <c r="H6" s="39"/>
      <c r="K6" s="83" t="s">
        <v>43</v>
      </c>
      <c r="L6" s="83" t="str">
        <f>IF(B19="","",B19)</f>
        <v>One</v>
      </c>
      <c r="M6" s="83" t="str">
        <f>IF(B20="","",B20)</f>
        <v>Two</v>
      </c>
      <c r="N6" s="83" t="str">
        <f>IF(B21="","",B21)</f>
        <v>Three</v>
      </c>
      <c r="O6" s="83" t="str">
        <f>IF(B22="","",B22)</f>
        <v>Four</v>
      </c>
      <c r="P6" s="83" t="str">
        <f>IF(B23="","",B23)</f>
        <v>Five</v>
      </c>
      <c r="T6" s="13" t="s">
        <v>39</v>
      </c>
      <c r="U6" s="13" t="s">
        <v>78</v>
      </c>
      <c r="V6" s="13" t="s">
        <v>1</v>
      </c>
      <c r="W6" s="13" t="s">
        <v>4</v>
      </c>
      <c r="X6" s="13" t="s">
        <v>8</v>
      </c>
      <c r="Y6" s="13" t="s">
        <v>2</v>
      </c>
      <c r="Z6" s="13" t="s">
        <v>19</v>
      </c>
    </row>
    <row r="7" spans="2:26" ht="15" customHeight="1" x14ac:dyDescent="0.3">
      <c r="B7" s="116" t="s">
        <v>95</v>
      </c>
      <c r="C7" s="116"/>
      <c r="D7" s="116"/>
      <c r="E7" s="116"/>
      <c r="F7" s="116"/>
      <c r="G7" s="116"/>
      <c r="H7" s="116"/>
      <c r="K7" s="25">
        <v>1</v>
      </c>
      <c r="L7" s="25">
        <v>61</v>
      </c>
      <c r="M7" s="25">
        <v>69</v>
      </c>
      <c r="N7" s="25">
        <v>70</v>
      </c>
      <c r="O7" s="25">
        <v>70</v>
      </c>
      <c r="P7" s="25">
        <v>65</v>
      </c>
      <c r="Q7" s="93">
        <f>IFERROR(AVERAGE(L7:P7),"")</f>
        <v>67</v>
      </c>
      <c r="T7" s="41" t="str">
        <f>IF(B19="","",B19)</f>
        <v>One</v>
      </c>
      <c r="U7" s="41">
        <v>1</v>
      </c>
      <c r="V7" s="84">
        <f>IF(COUNT(L:L)=0,"",COUNT(L:L))</f>
        <v>10</v>
      </c>
      <c r="W7" s="85">
        <f>IFERROR(AVERAGE(L:L),"")</f>
        <v>67</v>
      </c>
      <c r="X7" s="85">
        <f>IFERROR(STDEV(L:L),"")</f>
        <v>4.2946995755750415</v>
      </c>
      <c r="Y7" s="84">
        <f t="shared" ref="Y7:Y12" si="0">IFERROR(V7-1,"")</f>
        <v>9</v>
      </c>
      <c r="Z7" s="29">
        <f t="shared" ref="Z7:Z12" si="1">IFERROR(X7/SQRT(V7),"")</f>
        <v>1.3581032524975574</v>
      </c>
    </row>
    <row r="8" spans="2:26" ht="15" customHeight="1" thickBot="1" x14ac:dyDescent="0.35">
      <c r="B8" s="117"/>
      <c r="C8" s="117"/>
      <c r="D8" s="117"/>
      <c r="E8" s="117"/>
      <c r="F8" s="117"/>
      <c r="G8" s="117"/>
      <c r="H8" s="117"/>
      <c r="K8" s="24">
        <v>2</v>
      </c>
      <c r="L8" s="24">
        <v>64</v>
      </c>
      <c r="M8" s="24">
        <v>74</v>
      </c>
      <c r="N8" s="24">
        <v>75</v>
      </c>
      <c r="O8" s="24">
        <v>80</v>
      </c>
      <c r="P8" s="24">
        <v>55</v>
      </c>
      <c r="Q8" s="93">
        <f t="shared" ref="Q8:Q71" si="2">IFERROR(AVERAGE(L8:P8),"")</f>
        <v>69.599999999999994</v>
      </c>
      <c r="T8" s="37" t="str">
        <f>IF(B20="","",B20)</f>
        <v>Two</v>
      </c>
      <c r="U8" s="37">
        <v>2</v>
      </c>
      <c r="V8" s="9">
        <f>IF(COUNT(M:M)=0,"",COUNT(M:M))</f>
        <v>10</v>
      </c>
      <c r="W8" s="45">
        <f>IFERROR(AVERAGE(M:M),"")</f>
        <v>71</v>
      </c>
      <c r="X8" s="45">
        <f>IFERROR(STDEV(M:M),"")</f>
        <v>5.3748384988656994</v>
      </c>
      <c r="Y8" s="9">
        <f t="shared" si="0"/>
        <v>9</v>
      </c>
      <c r="Z8" s="36">
        <f t="shared" si="1"/>
        <v>1.6996731711975948</v>
      </c>
    </row>
    <row r="9" spans="2:26" ht="15" customHeight="1" thickBot="1" x14ac:dyDescent="0.35">
      <c r="B9" s="47"/>
      <c r="C9" s="47"/>
      <c r="D9" s="47"/>
      <c r="E9" s="47"/>
      <c r="F9" s="48"/>
      <c r="G9" s="47"/>
      <c r="H9" s="47"/>
      <c r="K9" s="24">
        <v>3</v>
      </c>
      <c r="L9" s="24">
        <v>72</v>
      </c>
      <c r="M9" s="24">
        <v>79</v>
      </c>
      <c r="N9" s="24">
        <v>80</v>
      </c>
      <c r="O9" s="24">
        <v>85</v>
      </c>
      <c r="P9" s="24">
        <v>70</v>
      </c>
      <c r="Q9" s="93">
        <f t="shared" si="2"/>
        <v>77.2</v>
      </c>
      <c r="T9" s="37" t="str">
        <f>IF(B21="","",B21)</f>
        <v>Three</v>
      </c>
      <c r="U9" s="37">
        <v>3</v>
      </c>
      <c r="V9" s="9">
        <f>IF(COUNT(N:N)=0,"",COUNT(N:N))</f>
        <v>10</v>
      </c>
      <c r="W9" s="45">
        <f>IFERROR(AVERAGE(N:N),"")</f>
        <v>72.5</v>
      </c>
      <c r="X9" s="45">
        <f>IFERROR(STDEV(N:N),"")</f>
        <v>4.85912657903775</v>
      </c>
      <c r="Y9" s="9">
        <f t="shared" si="0"/>
        <v>9</v>
      </c>
      <c r="Z9" s="36">
        <f t="shared" si="1"/>
        <v>1.5365907428821477</v>
      </c>
    </row>
    <row r="10" spans="2:26" ht="15" customHeight="1" thickBot="1" x14ac:dyDescent="0.35">
      <c r="B10" s="46" t="s">
        <v>42</v>
      </c>
      <c r="C10" s="46"/>
      <c r="D10" s="46"/>
      <c r="E10" s="46"/>
      <c r="F10" s="46"/>
      <c r="G10" s="46"/>
      <c r="H10" s="46"/>
      <c r="K10" s="24">
        <v>4</v>
      </c>
      <c r="L10" s="24">
        <v>64</v>
      </c>
      <c r="M10" s="24">
        <v>69</v>
      </c>
      <c r="N10" s="24">
        <v>80</v>
      </c>
      <c r="O10" s="24">
        <v>75</v>
      </c>
      <c r="P10" s="24">
        <v>65</v>
      </c>
      <c r="Q10" s="93">
        <f t="shared" si="2"/>
        <v>70.599999999999994</v>
      </c>
      <c r="T10" s="37" t="str">
        <f>IF(B22="","",B22)</f>
        <v>Four</v>
      </c>
      <c r="U10" s="37">
        <v>4</v>
      </c>
      <c r="V10" s="9">
        <f>IF(COUNT(O:O)=0,"",COUNT(O:O))</f>
        <v>10</v>
      </c>
      <c r="W10" s="45">
        <f>IFERROR(AVERAGE(O:O),"")</f>
        <v>76</v>
      </c>
      <c r="X10" s="45">
        <f>IFERROR(STDEV(O:O),"")</f>
        <v>6.5828058860438334</v>
      </c>
      <c r="Y10" s="9">
        <f t="shared" si="0"/>
        <v>9</v>
      </c>
      <c r="Z10" s="36">
        <f t="shared" si="1"/>
        <v>2.0816659994661326</v>
      </c>
    </row>
    <row r="11" spans="2:26" ht="15" customHeight="1" thickBot="1" x14ac:dyDescent="0.35">
      <c r="B11" s="118" t="s">
        <v>96</v>
      </c>
      <c r="C11" s="118"/>
      <c r="D11" s="118"/>
      <c r="E11" s="118"/>
      <c r="F11" s="118"/>
      <c r="G11" s="118"/>
      <c r="H11" s="118"/>
      <c r="K11" s="24">
        <v>5</v>
      </c>
      <c r="L11" s="24">
        <v>64</v>
      </c>
      <c r="M11" s="24">
        <v>64</v>
      </c>
      <c r="N11" s="24">
        <v>70</v>
      </c>
      <c r="O11" s="24">
        <v>70</v>
      </c>
      <c r="P11" s="24">
        <v>65</v>
      </c>
      <c r="Q11" s="93">
        <f t="shared" si="2"/>
        <v>66.599999999999994</v>
      </c>
      <c r="T11" s="66" t="str">
        <f>IF(B23="","",B23)</f>
        <v>Five</v>
      </c>
      <c r="U11" s="66">
        <v>5</v>
      </c>
      <c r="V11" s="19">
        <f>IF(COUNT(P:P)=0,"",COUNT(P:P))</f>
        <v>10</v>
      </c>
      <c r="W11" s="86">
        <f>IFERROR(AVERAGE(P:P),"")</f>
        <v>65.5</v>
      </c>
      <c r="X11" s="86">
        <f>IFERROR(STDEV(P:P),"")</f>
        <v>4.9721446300587662</v>
      </c>
      <c r="Y11" s="19">
        <f t="shared" si="0"/>
        <v>9</v>
      </c>
      <c r="Z11" s="87">
        <f t="shared" si="1"/>
        <v>1.5723301886761005</v>
      </c>
    </row>
    <row r="12" spans="2:26" ht="15" customHeight="1" thickBot="1" x14ac:dyDescent="0.35">
      <c r="B12" s="119"/>
      <c r="C12" s="119"/>
      <c r="D12" s="119"/>
      <c r="E12" s="119"/>
      <c r="F12" s="119"/>
      <c r="G12" s="119"/>
      <c r="H12" s="119"/>
      <c r="K12" s="24">
        <v>6</v>
      </c>
      <c r="L12" s="24">
        <v>70</v>
      </c>
      <c r="M12" s="24">
        <v>64</v>
      </c>
      <c r="N12" s="24">
        <v>65</v>
      </c>
      <c r="O12" s="24">
        <v>65</v>
      </c>
      <c r="P12" s="24">
        <v>70</v>
      </c>
      <c r="Q12" s="93">
        <f t="shared" si="2"/>
        <v>66.8</v>
      </c>
      <c r="T12" s="66" t="s">
        <v>20</v>
      </c>
      <c r="U12" s="66" t="s">
        <v>20</v>
      </c>
      <c r="V12" s="19">
        <f>IFERROR(SUM(V7:V11),"")</f>
        <v>50</v>
      </c>
      <c r="W12" s="86">
        <f>IFERROR(AVERAGE(W7:W11),"")</f>
        <v>70.400000000000006</v>
      </c>
      <c r="X12" s="86">
        <f>IFERROR(STDEV(L:P),"")</f>
        <v>6.337449432233953</v>
      </c>
      <c r="Y12" s="19">
        <f t="shared" si="0"/>
        <v>49</v>
      </c>
      <c r="Z12" s="87">
        <f t="shared" si="1"/>
        <v>0.89625069379189271</v>
      </c>
    </row>
    <row r="13" spans="2:26" ht="15" customHeight="1" x14ac:dyDescent="0.3">
      <c r="B13" s="119"/>
      <c r="C13" s="119"/>
      <c r="D13" s="119"/>
      <c r="E13" s="119"/>
      <c r="F13" s="119"/>
      <c r="G13" s="119"/>
      <c r="H13" s="119"/>
      <c r="K13" s="24">
        <v>7</v>
      </c>
      <c r="L13" s="24">
        <v>73</v>
      </c>
      <c r="M13" s="24">
        <v>69</v>
      </c>
      <c r="N13" s="24">
        <v>70</v>
      </c>
      <c r="O13" s="24">
        <v>75</v>
      </c>
      <c r="P13" s="24">
        <v>70</v>
      </c>
      <c r="Q13" s="93">
        <f t="shared" si="2"/>
        <v>71.400000000000006</v>
      </c>
      <c r="T13" s="14"/>
      <c r="U13" s="14"/>
      <c r="V13" s="14"/>
      <c r="W13" s="14"/>
      <c r="X13" s="14"/>
      <c r="Y13" s="14"/>
      <c r="Z13" s="14"/>
    </row>
    <row r="14" spans="2:26" ht="15" customHeight="1" thickBot="1" x14ac:dyDescent="0.35">
      <c r="B14" s="120"/>
      <c r="C14" s="120"/>
      <c r="D14" s="120"/>
      <c r="E14" s="120"/>
      <c r="F14" s="120"/>
      <c r="G14" s="120"/>
      <c r="H14" s="120"/>
      <c r="K14" s="24">
        <v>8</v>
      </c>
      <c r="L14" s="24">
        <v>65</v>
      </c>
      <c r="M14" s="24">
        <v>69</v>
      </c>
      <c r="N14" s="24">
        <v>75</v>
      </c>
      <c r="O14" s="24">
        <v>75</v>
      </c>
      <c r="P14" s="24">
        <v>60</v>
      </c>
      <c r="Q14" s="93">
        <f t="shared" si="2"/>
        <v>68.8</v>
      </c>
      <c r="T14" t="s">
        <v>80</v>
      </c>
    </row>
    <row r="15" spans="2:26" ht="15" customHeight="1" x14ac:dyDescent="0.3">
      <c r="B15" s="12"/>
      <c r="C15" s="12"/>
      <c r="D15" s="12"/>
      <c r="E15" s="12"/>
      <c r="F15" s="10"/>
      <c r="G15" s="12"/>
      <c r="H15" s="12"/>
      <c r="K15" s="24">
        <v>9</v>
      </c>
      <c r="L15" s="24">
        <v>65</v>
      </c>
      <c r="M15" s="24">
        <v>74</v>
      </c>
      <c r="N15" s="24">
        <v>70</v>
      </c>
      <c r="O15" s="24">
        <v>85</v>
      </c>
      <c r="P15" s="24">
        <v>65</v>
      </c>
      <c r="Q15" s="93">
        <f t="shared" si="2"/>
        <v>71.8</v>
      </c>
    </row>
    <row r="16" spans="2:26" ht="15" customHeight="1" x14ac:dyDescent="0.3">
      <c r="B16" s="17" t="s">
        <v>41</v>
      </c>
      <c r="C16" s="11"/>
      <c r="D16" s="10"/>
      <c r="E16" s="10"/>
      <c r="F16" s="10"/>
      <c r="G16" s="10"/>
      <c r="H16" s="44"/>
      <c r="K16" s="24">
        <v>10</v>
      </c>
      <c r="L16" s="24">
        <v>72</v>
      </c>
      <c r="M16" s="24">
        <v>79</v>
      </c>
      <c r="N16" s="24">
        <v>70</v>
      </c>
      <c r="O16" s="24">
        <v>80</v>
      </c>
      <c r="P16" s="24">
        <v>70</v>
      </c>
      <c r="Q16" s="93">
        <f t="shared" si="2"/>
        <v>74.2</v>
      </c>
    </row>
    <row r="17" spans="2:26" ht="15" customHeight="1" thickBot="1" x14ac:dyDescent="0.35">
      <c r="B17" s="11"/>
      <c r="C17" s="11"/>
      <c r="D17" s="10"/>
      <c r="E17" s="10"/>
      <c r="F17" s="10"/>
      <c r="G17" s="10"/>
      <c r="H17" s="10"/>
      <c r="Q17" s="93" t="str">
        <f t="shared" si="2"/>
        <v/>
      </c>
    </row>
    <row r="18" spans="2:26" ht="15" customHeight="1" thickBot="1" x14ac:dyDescent="0.35">
      <c r="B18" s="123" t="s">
        <v>78</v>
      </c>
      <c r="C18" s="123"/>
      <c r="D18" s="39" t="s">
        <v>38</v>
      </c>
      <c r="E18" s="39"/>
      <c r="F18" s="39"/>
      <c r="G18" s="39"/>
      <c r="H18" s="91" t="s">
        <v>79</v>
      </c>
      <c r="Q18" s="93" t="str">
        <f t="shared" si="2"/>
        <v/>
      </c>
    </row>
    <row r="19" spans="2:26" ht="15" customHeight="1" x14ac:dyDescent="0.3">
      <c r="B19" s="121" t="s">
        <v>97</v>
      </c>
      <c r="C19" s="122"/>
      <c r="D19" s="124"/>
      <c r="E19" s="121"/>
      <c r="F19" s="121"/>
      <c r="G19" s="122"/>
      <c r="H19" s="88">
        <v>1</v>
      </c>
      <c r="Q19" s="93" t="str">
        <f t="shared" si="2"/>
        <v/>
      </c>
      <c r="T19" s="2" t="s">
        <v>40</v>
      </c>
    </row>
    <row r="20" spans="2:26" ht="15" customHeight="1" thickBot="1" x14ac:dyDescent="0.35">
      <c r="B20" s="111" t="s">
        <v>98</v>
      </c>
      <c r="C20" s="112"/>
      <c r="D20" s="110"/>
      <c r="E20" s="111"/>
      <c r="F20" s="111"/>
      <c r="G20" s="112"/>
      <c r="H20" s="89">
        <v>2</v>
      </c>
      <c r="Q20" s="93" t="str">
        <f t="shared" si="2"/>
        <v/>
      </c>
      <c r="Y20" s="43"/>
      <c r="Z20" s="42"/>
    </row>
    <row r="21" spans="2:26" ht="15" customHeight="1" thickBot="1" x14ac:dyDescent="0.35">
      <c r="B21" s="111" t="s">
        <v>99</v>
      </c>
      <c r="C21" s="111"/>
      <c r="D21" s="110"/>
      <c r="E21" s="111"/>
      <c r="F21" s="111"/>
      <c r="G21" s="112"/>
      <c r="H21" s="89">
        <v>3</v>
      </c>
      <c r="Q21" s="93" t="str">
        <f t="shared" si="2"/>
        <v/>
      </c>
      <c r="T21" s="13" t="s">
        <v>78</v>
      </c>
      <c r="U21" s="13"/>
      <c r="V21" s="13">
        <f>H19</f>
        <v>1</v>
      </c>
      <c r="W21" s="13">
        <f>H20</f>
        <v>2</v>
      </c>
      <c r="X21" s="13">
        <f>H21</f>
        <v>3</v>
      </c>
      <c r="Y21" s="13">
        <f>H22</f>
        <v>4</v>
      </c>
      <c r="Z21" s="13">
        <f>H23</f>
        <v>5</v>
      </c>
    </row>
    <row r="22" spans="2:26" ht="15" customHeight="1" x14ac:dyDescent="0.3">
      <c r="B22" s="111" t="s">
        <v>100</v>
      </c>
      <c r="C22" s="111"/>
      <c r="D22" s="110"/>
      <c r="E22" s="111"/>
      <c r="F22" s="111"/>
      <c r="G22" s="112"/>
      <c r="H22" s="89">
        <v>4</v>
      </c>
      <c r="Q22" s="93" t="str">
        <f t="shared" si="2"/>
        <v/>
      </c>
      <c r="T22" s="41" t="str">
        <f>IF(B19="","",B19)</f>
        <v>One</v>
      </c>
      <c r="U22" s="41"/>
      <c r="V22" s="29">
        <v>1</v>
      </c>
      <c r="W22" s="40">
        <f>IFERROR(CORREL(L:L,M:M),"")</f>
        <v>0.36101109171472356</v>
      </c>
      <c r="X22" s="40">
        <f>IFERROR(CORREL(L:L,N:N),"")</f>
        <v>-0.10648697361300041</v>
      </c>
      <c r="Y22" s="40">
        <f>IFERROR(CORREL(L:L,O:O),"")</f>
        <v>0.21616050284550883</v>
      </c>
      <c r="Z22" s="40">
        <f>IFERROR(CORREL(L:L,P:P),"")</f>
        <v>0.7024488677509001</v>
      </c>
    </row>
    <row r="23" spans="2:26" ht="15" customHeight="1" thickBot="1" x14ac:dyDescent="0.35">
      <c r="B23" s="114" t="s">
        <v>101</v>
      </c>
      <c r="C23" s="114"/>
      <c r="D23" s="113"/>
      <c r="E23" s="114"/>
      <c r="F23" s="114"/>
      <c r="G23" s="115"/>
      <c r="H23" s="90">
        <v>5</v>
      </c>
      <c r="Q23" s="93" t="str">
        <f t="shared" si="2"/>
        <v/>
      </c>
      <c r="T23" s="37" t="str">
        <f>IF(B20="","",B20)</f>
        <v>Two</v>
      </c>
      <c r="U23" s="37"/>
      <c r="V23" s="36"/>
      <c r="W23" s="36">
        <v>1</v>
      </c>
      <c r="X23" s="38">
        <f>IFERROR(CORREL(M:M,N:N),"")</f>
        <v>0.42543562981151706</v>
      </c>
      <c r="Y23" s="38">
        <f>IFERROR(CORREL(M:M,O:O),"")</f>
        <v>0.87930401022985882</v>
      </c>
      <c r="Z23" s="38">
        <f>IFERROR(CORREL(M:M,P:P),"")</f>
        <v>6.2364806244454771E-2</v>
      </c>
    </row>
    <row r="24" spans="2:26" ht="15" customHeight="1" x14ac:dyDescent="0.3">
      <c r="B24" s="32"/>
      <c r="C24" s="32"/>
      <c r="D24" s="32"/>
      <c r="E24" s="32"/>
      <c r="F24" s="33"/>
      <c r="G24" s="32"/>
      <c r="H24" s="32"/>
      <c r="Q24" s="93" t="str">
        <f t="shared" si="2"/>
        <v/>
      </c>
      <c r="T24" s="37" t="str">
        <f>IF(B21="","",B21)</f>
        <v>Three</v>
      </c>
      <c r="U24" s="37"/>
      <c r="V24" s="36"/>
      <c r="W24" s="36"/>
      <c r="X24" s="36">
        <v>1</v>
      </c>
      <c r="Y24" s="38">
        <f>IFERROR(CORREL(N:N,O:O),"")</f>
        <v>0.52105010571890609</v>
      </c>
      <c r="Z24" s="38">
        <f>IFERROR(CORREL(N:N,P:P),"")</f>
        <v>-0.28743228174573082</v>
      </c>
    </row>
    <row r="25" spans="2:26" ht="15" customHeight="1" x14ac:dyDescent="0.3">
      <c r="Q25" s="93" t="str">
        <f t="shared" si="2"/>
        <v/>
      </c>
      <c r="T25" s="37" t="str">
        <f>IF(B22="","",B22)</f>
        <v>Four</v>
      </c>
      <c r="U25" s="37"/>
      <c r="V25" s="36"/>
      <c r="W25" s="36"/>
      <c r="X25" s="36"/>
      <c r="Y25" s="36">
        <v>1</v>
      </c>
      <c r="Z25" s="38">
        <f>IFERROR(CORREL(O:O,P:P),"")</f>
        <v>-0.10184130213763483</v>
      </c>
    </row>
    <row r="26" spans="2:26" ht="15" customHeight="1" thickBot="1" x14ac:dyDescent="0.35">
      <c r="Q26" s="93" t="str">
        <f t="shared" si="2"/>
        <v/>
      </c>
      <c r="T26" s="66" t="str">
        <f>IF(B23="","",B23)</f>
        <v>Five</v>
      </c>
      <c r="U26" s="35"/>
      <c r="V26" s="34"/>
      <c r="W26" s="34"/>
      <c r="X26" s="34"/>
      <c r="Y26" s="34"/>
      <c r="Z26" s="87">
        <v>1</v>
      </c>
    </row>
    <row r="27" spans="2:26" ht="15" customHeight="1" x14ac:dyDescent="0.3">
      <c r="Q27" s="93" t="str">
        <f t="shared" si="2"/>
        <v/>
      </c>
      <c r="T27" s="14"/>
      <c r="U27" s="14"/>
      <c r="V27" s="14"/>
      <c r="W27" s="14"/>
      <c r="X27" s="14"/>
      <c r="Y27" s="14"/>
      <c r="Z27" s="14"/>
    </row>
    <row r="28" spans="2:26" ht="15" customHeight="1" x14ac:dyDescent="0.3">
      <c r="Q28" s="93" t="str">
        <f t="shared" si="2"/>
        <v/>
      </c>
      <c r="T28" t="s">
        <v>81</v>
      </c>
      <c r="U28" s="30"/>
      <c r="V28" s="30"/>
      <c r="W28" s="30"/>
      <c r="X28" s="30"/>
      <c r="Y28" s="30"/>
      <c r="Z28" s="1"/>
    </row>
    <row r="29" spans="2:26" ht="15" customHeight="1" x14ac:dyDescent="0.3">
      <c r="Q29" s="93" t="str">
        <f t="shared" si="2"/>
        <v/>
      </c>
      <c r="T29" s="30"/>
      <c r="U29" s="30"/>
      <c r="V29" s="30"/>
      <c r="W29" s="30"/>
      <c r="X29" s="30"/>
      <c r="Y29" s="30"/>
      <c r="Z29" s="1"/>
    </row>
    <row r="30" spans="2:26" ht="15" customHeight="1" x14ac:dyDescent="0.3">
      <c r="Q30" s="93" t="str">
        <f t="shared" si="2"/>
        <v/>
      </c>
      <c r="T30" s="31" t="s">
        <v>55</v>
      </c>
      <c r="U30" s="30"/>
      <c r="V30" s="30"/>
      <c r="W30" s="30"/>
      <c r="X30" s="30"/>
      <c r="Y30" s="30"/>
      <c r="Z30" s="1"/>
    </row>
    <row r="31" spans="2:26" ht="15" customHeight="1" thickBot="1" x14ac:dyDescent="0.35">
      <c r="Q31" s="93" t="str">
        <f t="shared" si="2"/>
        <v/>
      </c>
      <c r="S31" s="1"/>
      <c r="T31" s="30"/>
      <c r="U31" s="30"/>
      <c r="V31" s="30"/>
      <c r="W31" s="30"/>
      <c r="X31" s="30"/>
      <c r="Y31" s="30"/>
      <c r="Z31" s="1"/>
    </row>
    <row r="32" spans="2:26" ht="15" customHeight="1" thickBot="1" x14ac:dyDescent="0.35">
      <c r="Q32" s="93" t="str">
        <f t="shared" si="2"/>
        <v/>
      </c>
      <c r="S32" s="1"/>
      <c r="T32" s="15" t="s">
        <v>10</v>
      </c>
      <c r="U32" s="15" t="s">
        <v>9</v>
      </c>
      <c r="V32" s="15" t="s">
        <v>2</v>
      </c>
      <c r="W32" s="15" t="s">
        <v>11</v>
      </c>
      <c r="X32" s="15" t="s">
        <v>12</v>
      </c>
      <c r="Y32" s="15" t="s">
        <v>6</v>
      </c>
      <c r="Z32" s="15" t="s">
        <v>13</v>
      </c>
    </row>
    <row r="33" spans="17:26" ht="15" customHeight="1" x14ac:dyDescent="0.3">
      <c r="Q33" s="93" t="str">
        <f t="shared" si="2"/>
        <v/>
      </c>
      <c r="S33" s="1"/>
      <c r="T33" s="84" t="s">
        <v>82</v>
      </c>
      <c r="U33" s="28">
        <f>IFERROR(DEVSQ(Q:Q)*(V34+1),"")</f>
        <v>529.20000000000073</v>
      </c>
      <c r="V33" s="64">
        <f>IFERROR(V8-1,"")</f>
        <v>9</v>
      </c>
      <c r="W33" s="28">
        <f>IFERROR(U33/V33,"")</f>
        <v>58.800000000000082</v>
      </c>
      <c r="X33" s="92"/>
      <c r="Y33" s="92"/>
      <c r="Z33" s="64"/>
    </row>
    <row r="34" spans="17:26" ht="15" customHeight="1" x14ac:dyDescent="0.3">
      <c r="Q34" s="93" t="str">
        <f t="shared" si="2"/>
        <v/>
      </c>
      <c r="S34" s="1"/>
      <c r="T34" s="65" t="s">
        <v>83</v>
      </c>
      <c r="U34" s="5">
        <f>IFERROR(DEVSQ(W7:W11)*(V33+1),"")</f>
        <v>716.99999999999989</v>
      </c>
      <c r="V34" s="51">
        <f>IFERROR(COUNT(W7:W11)-1,"")</f>
        <v>4</v>
      </c>
      <c r="W34" s="5">
        <f>IFERROR(U34/V34,"")</f>
        <v>179.24999999999997</v>
      </c>
      <c r="X34" s="5">
        <f>IFERROR(W34/W35,"")</f>
        <v>8.9401496259351632</v>
      </c>
      <c r="Y34" s="5" t="str">
        <f>IFERROR(IF(FDIST(X34,V34,V35)&lt;0.001,"&lt; 0.001",FDIST(X34,V34,V35)),"")</f>
        <v>&lt; 0.001</v>
      </c>
      <c r="Z34" s="45">
        <f>IFERROR(U34/(U34+U35),"")</f>
        <v>0.49833194328607172</v>
      </c>
    </row>
    <row r="35" spans="17:26" ht="15" customHeight="1" x14ac:dyDescent="0.3">
      <c r="Q35" s="93" t="str">
        <f t="shared" si="2"/>
        <v/>
      </c>
      <c r="S35" s="1"/>
      <c r="T35" s="65" t="s">
        <v>84</v>
      </c>
      <c r="U35" s="7">
        <f>IFERROR(U36-U34-U33,"")</f>
        <v>721.79999999999973</v>
      </c>
      <c r="V35" s="6">
        <f>IFERROR(V36-V34-V33,"")</f>
        <v>36</v>
      </c>
      <c r="W35" s="7">
        <f>IFERROR(U35/V35,"")</f>
        <v>20.049999999999994</v>
      </c>
      <c r="X35" s="5"/>
      <c r="Y35" s="8"/>
      <c r="Z35" s="9"/>
    </row>
    <row r="36" spans="17:26" ht="15" customHeight="1" thickBot="1" x14ac:dyDescent="0.35">
      <c r="Q36" s="93" t="str">
        <f t="shared" si="2"/>
        <v/>
      </c>
      <c r="T36" s="67" t="s">
        <v>14</v>
      </c>
      <c r="U36" s="26">
        <f>IFERROR(X12^2*V36,"")</f>
        <v>1968.0000000000002</v>
      </c>
      <c r="V36" s="27">
        <f>IFERROR(V12-1,"")</f>
        <v>49</v>
      </c>
      <c r="W36" s="26">
        <f>IFERROR(U36/V36,"")</f>
        <v>40.163265306122454</v>
      </c>
      <c r="X36" s="26"/>
      <c r="Y36" s="26"/>
      <c r="Z36" s="19"/>
    </row>
    <row r="37" spans="17:26" ht="15" customHeight="1" x14ac:dyDescent="0.3">
      <c r="Q37" s="93" t="str">
        <f t="shared" si="2"/>
        <v/>
      </c>
      <c r="T37" s="18"/>
      <c r="U37" s="18"/>
      <c r="V37" s="18"/>
      <c r="W37" s="18"/>
      <c r="X37" s="18"/>
      <c r="Y37" s="18"/>
      <c r="Z37" s="18"/>
    </row>
    <row r="38" spans="17:26" ht="15" customHeight="1" x14ac:dyDescent="0.3">
      <c r="Q38" s="93" t="str">
        <f t="shared" si="2"/>
        <v/>
      </c>
    </row>
    <row r="39" spans="17:26" ht="15" customHeight="1" x14ac:dyDescent="0.3">
      <c r="Q39" s="93" t="str">
        <f t="shared" si="2"/>
        <v/>
      </c>
    </row>
    <row r="40" spans="17:26" ht="15" customHeight="1" x14ac:dyDescent="0.3">
      <c r="Q40" s="93" t="str">
        <f t="shared" si="2"/>
        <v/>
      </c>
    </row>
    <row r="41" spans="17:26" ht="15" customHeight="1" x14ac:dyDescent="0.3">
      <c r="Q41" s="93" t="str">
        <f t="shared" si="2"/>
        <v/>
      </c>
    </row>
    <row r="42" spans="17:26" ht="15" customHeight="1" x14ac:dyDescent="0.3">
      <c r="Q42" s="93" t="str">
        <f t="shared" si="2"/>
        <v/>
      </c>
    </row>
    <row r="43" spans="17:26" ht="15" customHeight="1" x14ac:dyDescent="0.3">
      <c r="Q43" s="93" t="str">
        <f t="shared" si="2"/>
        <v/>
      </c>
    </row>
    <row r="44" spans="17:26" ht="15" customHeight="1" x14ac:dyDescent="0.3">
      <c r="Q44" s="93" t="str">
        <f t="shared" si="2"/>
        <v/>
      </c>
    </row>
    <row r="45" spans="17:26" ht="15" customHeight="1" x14ac:dyDescent="0.3">
      <c r="Q45" s="93" t="str">
        <f t="shared" si="2"/>
        <v/>
      </c>
    </row>
    <row r="46" spans="17:26" ht="15" customHeight="1" x14ac:dyDescent="0.3">
      <c r="Q46" s="93" t="str">
        <f t="shared" si="2"/>
        <v/>
      </c>
    </row>
    <row r="47" spans="17:26" ht="15" customHeight="1" x14ac:dyDescent="0.3">
      <c r="Q47" s="93" t="str">
        <f t="shared" si="2"/>
        <v/>
      </c>
    </row>
    <row r="48" spans="17:26" ht="15" customHeight="1" x14ac:dyDescent="0.3">
      <c r="Q48" s="93" t="str">
        <f t="shared" si="2"/>
        <v/>
      </c>
    </row>
    <row r="49" spans="17:17" ht="15" customHeight="1" x14ac:dyDescent="0.3">
      <c r="Q49" s="93" t="str">
        <f t="shared" si="2"/>
        <v/>
      </c>
    </row>
    <row r="50" spans="17:17" ht="15" customHeight="1" x14ac:dyDescent="0.3">
      <c r="Q50" s="93" t="str">
        <f t="shared" si="2"/>
        <v/>
      </c>
    </row>
    <row r="51" spans="17:17" ht="15" customHeight="1" x14ac:dyDescent="0.3">
      <c r="Q51" s="93" t="str">
        <f t="shared" si="2"/>
        <v/>
      </c>
    </row>
    <row r="52" spans="17:17" ht="15" customHeight="1" x14ac:dyDescent="0.3">
      <c r="Q52" s="93" t="str">
        <f t="shared" si="2"/>
        <v/>
      </c>
    </row>
    <row r="53" spans="17:17" ht="15" customHeight="1" x14ac:dyDescent="0.3">
      <c r="Q53" s="93" t="str">
        <f t="shared" si="2"/>
        <v/>
      </c>
    </row>
    <row r="54" spans="17:17" ht="15" customHeight="1" x14ac:dyDescent="0.3">
      <c r="Q54" s="93" t="str">
        <f t="shared" si="2"/>
        <v/>
      </c>
    </row>
    <row r="55" spans="17:17" ht="15" customHeight="1" x14ac:dyDescent="0.3">
      <c r="Q55" s="93" t="str">
        <f t="shared" si="2"/>
        <v/>
      </c>
    </row>
    <row r="56" spans="17:17" ht="15" customHeight="1" x14ac:dyDescent="0.3">
      <c r="Q56" s="93" t="str">
        <f t="shared" si="2"/>
        <v/>
      </c>
    </row>
    <row r="57" spans="17:17" ht="15" customHeight="1" x14ac:dyDescent="0.3">
      <c r="Q57" s="93" t="str">
        <f t="shared" si="2"/>
        <v/>
      </c>
    </row>
    <row r="58" spans="17:17" ht="15" customHeight="1" x14ac:dyDescent="0.3">
      <c r="Q58" s="93" t="str">
        <f t="shared" si="2"/>
        <v/>
      </c>
    </row>
    <row r="59" spans="17:17" ht="15" customHeight="1" x14ac:dyDescent="0.3">
      <c r="Q59" s="93" t="str">
        <f t="shared" si="2"/>
        <v/>
      </c>
    </row>
    <row r="60" spans="17:17" ht="15" customHeight="1" x14ac:dyDescent="0.3">
      <c r="Q60" s="93" t="str">
        <f t="shared" si="2"/>
        <v/>
      </c>
    </row>
    <row r="61" spans="17:17" ht="15" customHeight="1" x14ac:dyDescent="0.3">
      <c r="Q61" s="93" t="str">
        <f t="shared" si="2"/>
        <v/>
      </c>
    </row>
    <row r="62" spans="17:17" ht="15" customHeight="1" x14ac:dyDescent="0.3">
      <c r="Q62" s="93" t="str">
        <f t="shared" si="2"/>
        <v/>
      </c>
    </row>
    <row r="63" spans="17:17" ht="15" customHeight="1" x14ac:dyDescent="0.3">
      <c r="Q63" s="93" t="str">
        <f t="shared" si="2"/>
        <v/>
      </c>
    </row>
    <row r="64" spans="17:17" ht="15" customHeight="1" x14ac:dyDescent="0.3">
      <c r="Q64" s="93" t="str">
        <f t="shared" si="2"/>
        <v/>
      </c>
    </row>
    <row r="65" spans="17:17" ht="15" customHeight="1" x14ac:dyDescent="0.3">
      <c r="Q65" s="93" t="str">
        <f t="shared" si="2"/>
        <v/>
      </c>
    </row>
    <row r="66" spans="17:17" ht="15" customHeight="1" x14ac:dyDescent="0.3">
      <c r="Q66" s="93" t="str">
        <f t="shared" si="2"/>
        <v/>
      </c>
    </row>
    <row r="67" spans="17:17" ht="15" customHeight="1" x14ac:dyDescent="0.3">
      <c r="Q67" s="93" t="str">
        <f t="shared" si="2"/>
        <v/>
      </c>
    </row>
    <row r="68" spans="17:17" ht="15" customHeight="1" x14ac:dyDescent="0.3">
      <c r="Q68" s="93" t="str">
        <f t="shared" si="2"/>
        <v/>
      </c>
    </row>
    <row r="69" spans="17:17" ht="15" customHeight="1" x14ac:dyDescent="0.3">
      <c r="Q69" s="93" t="str">
        <f t="shared" si="2"/>
        <v/>
      </c>
    </row>
    <row r="70" spans="17:17" ht="15" customHeight="1" x14ac:dyDescent="0.3">
      <c r="Q70" s="93" t="str">
        <f t="shared" si="2"/>
        <v/>
      </c>
    </row>
    <row r="71" spans="17:17" ht="15" customHeight="1" x14ac:dyDescent="0.3">
      <c r="Q71" s="93" t="str">
        <f t="shared" si="2"/>
        <v/>
      </c>
    </row>
    <row r="72" spans="17:17" ht="15" customHeight="1" x14ac:dyDescent="0.3">
      <c r="Q72" s="93" t="str">
        <f t="shared" ref="Q72:Q135" si="3">IFERROR(AVERAGE(L72:P72),"")</f>
        <v/>
      </c>
    </row>
    <row r="73" spans="17:17" ht="15" customHeight="1" x14ac:dyDescent="0.3">
      <c r="Q73" s="93" t="str">
        <f t="shared" si="3"/>
        <v/>
      </c>
    </row>
    <row r="74" spans="17:17" ht="15" customHeight="1" x14ac:dyDescent="0.3">
      <c r="Q74" s="93" t="str">
        <f t="shared" si="3"/>
        <v/>
      </c>
    </row>
    <row r="75" spans="17:17" ht="15" customHeight="1" x14ac:dyDescent="0.3">
      <c r="Q75" s="93" t="str">
        <f t="shared" si="3"/>
        <v/>
      </c>
    </row>
    <row r="76" spans="17:17" ht="15" customHeight="1" x14ac:dyDescent="0.3">
      <c r="Q76" s="93" t="str">
        <f t="shared" si="3"/>
        <v/>
      </c>
    </row>
    <row r="77" spans="17:17" ht="15" customHeight="1" x14ac:dyDescent="0.3">
      <c r="Q77" s="93" t="str">
        <f t="shared" si="3"/>
        <v/>
      </c>
    </row>
    <row r="78" spans="17:17" ht="15" customHeight="1" x14ac:dyDescent="0.3">
      <c r="Q78" s="93" t="str">
        <f t="shared" si="3"/>
        <v/>
      </c>
    </row>
    <row r="79" spans="17:17" ht="15" customHeight="1" x14ac:dyDescent="0.3">
      <c r="Q79" s="93" t="str">
        <f t="shared" si="3"/>
        <v/>
      </c>
    </row>
    <row r="80" spans="17:17" ht="15" customHeight="1" x14ac:dyDescent="0.3">
      <c r="Q80" s="93" t="str">
        <f t="shared" si="3"/>
        <v/>
      </c>
    </row>
    <row r="81" spans="17:17" ht="15" customHeight="1" x14ac:dyDescent="0.3">
      <c r="Q81" s="93" t="str">
        <f t="shared" si="3"/>
        <v/>
      </c>
    </row>
    <row r="82" spans="17:17" ht="15" customHeight="1" x14ac:dyDescent="0.3">
      <c r="Q82" s="93" t="str">
        <f t="shared" si="3"/>
        <v/>
      </c>
    </row>
    <row r="83" spans="17:17" ht="15" customHeight="1" x14ac:dyDescent="0.3">
      <c r="Q83" s="93" t="str">
        <f t="shared" si="3"/>
        <v/>
      </c>
    </row>
    <row r="84" spans="17:17" ht="15" customHeight="1" x14ac:dyDescent="0.3">
      <c r="Q84" s="93" t="str">
        <f t="shared" si="3"/>
        <v/>
      </c>
    </row>
    <row r="85" spans="17:17" ht="15" customHeight="1" x14ac:dyDescent="0.3">
      <c r="Q85" s="93" t="str">
        <f t="shared" si="3"/>
        <v/>
      </c>
    </row>
    <row r="86" spans="17:17" ht="15" customHeight="1" x14ac:dyDescent="0.3">
      <c r="Q86" s="93" t="str">
        <f t="shared" si="3"/>
        <v/>
      </c>
    </row>
    <row r="87" spans="17:17" ht="15" customHeight="1" x14ac:dyDescent="0.3">
      <c r="Q87" s="93" t="str">
        <f t="shared" si="3"/>
        <v/>
      </c>
    </row>
    <row r="88" spans="17:17" ht="15" customHeight="1" x14ac:dyDescent="0.3">
      <c r="Q88" s="93" t="str">
        <f t="shared" si="3"/>
        <v/>
      </c>
    </row>
    <row r="89" spans="17:17" ht="15" customHeight="1" x14ac:dyDescent="0.3">
      <c r="Q89" s="93" t="str">
        <f t="shared" si="3"/>
        <v/>
      </c>
    </row>
    <row r="90" spans="17:17" ht="15" customHeight="1" x14ac:dyDescent="0.3">
      <c r="Q90" s="93" t="str">
        <f t="shared" si="3"/>
        <v/>
      </c>
    </row>
    <row r="91" spans="17:17" ht="15" customHeight="1" x14ac:dyDescent="0.3">
      <c r="Q91" s="93" t="str">
        <f t="shared" si="3"/>
        <v/>
      </c>
    </row>
    <row r="92" spans="17:17" ht="15" customHeight="1" x14ac:dyDescent="0.3">
      <c r="Q92" s="93" t="str">
        <f t="shared" si="3"/>
        <v/>
      </c>
    </row>
    <row r="93" spans="17:17" ht="15" customHeight="1" x14ac:dyDescent="0.3">
      <c r="Q93" s="93" t="str">
        <f t="shared" si="3"/>
        <v/>
      </c>
    </row>
    <row r="94" spans="17:17" ht="15" customHeight="1" x14ac:dyDescent="0.3">
      <c r="Q94" s="93" t="str">
        <f t="shared" si="3"/>
        <v/>
      </c>
    </row>
    <row r="95" spans="17:17" ht="15" customHeight="1" x14ac:dyDescent="0.3">
      <c r="Q95" s="93" t="str">
        <f t="shared" si="3"/>
        <v/>
      </c>
    </row>
    <row r="96" spans="17:17" ht="15" customHeight="1" x14ac:dyDescent="0.3">
      <c r="Q96" s="93" t="str">
        <f t="shared" si="3"/>
        <v/>
      </c>
    </row>
    <row r="97" spans="17:17" ht="15" customHeight="1" x14ac:dyDescent="0.3">
      <c r="Q97" s="93" t="str">
        <f t="shared" si="3"/>
        <v/>
      </c>
    </row>
    <row r="98" spans="17:17" ht="15" customHeight="1" x14ac:dyDescent="0.3">
      <c r="Q98" s="93" t="str">
        <f t="shared" si="3"/>
        <v/>
      </c>
    </row>
    <row r="99" spans="17:17" ht="15" customHeight="1" x14ac:dyDescent="0.3">
      <c r="Q99" s="93" t="str">
        <f t="shared" si="3"/>
        <v/>
      </c>
    </row>
    <row r="100" spans="17:17" ht="15" customHeight="1" x14ac:dyDescent="0.3">
      <c r="Q100" s="93" t="str">
        <f t="shared" si="3"/>
        <v/>
      </c>
    </row>
    <row r="101" spans="17:17" ht="15" customHeight="1" x14ac:dyDescent="0.3">
      <c r="Q101" s="93" t="str">
        <f t="shared" si="3"/>
        <v/>
      </c>
    </row>
    <row r="102" spans="17:17" ht="15" customHeight="1" x14ac:dyDescent="0.3">
      <c r="Q102" s="93" t="str">
        <f t="shared" si="3"/>
        <v/>
      </c>
    </row>
    <row r="103" spans="17:17" ht="15" customHeight="1" x14ac:dyDescent="0.3">
      <c r="Q103" s="93" t="str">
        <f t="shared" si="3"/>
        <v/>
      </c>
    </row>
    <row r="104" spans="17:17" ht="15" customHeight="1" x14ac:dyDescent="0.3">
      <c r="Q104" s="93" t="str">
        <f t="shared" si="3"/>
        <v/>
      </c>
    </row>
    <row r="105" spans="17:17" ht="15" customHeight="1" x14ac:dyDescent="0.3">
      <c r="Q105" s="93" t="str">
        <f t="shared" si="3"/>
        <v/>
      </c>
    </row>
    <row r="106" spans="17:17" ht="15" customHeight="1" x14ac:dyDescent="0.3">
      <c r="Q106" s="93" t="str">
        <f t="shared" si="3"/>
        <v/>
      </c>
    </row>
    <row r="107" spans="17:17" ht="15" customHeight="1" x14ac:dyDescent="0.3">
      <c r="Q107" s="93" t="str">
        <f t="shared" si="3"/>
        <v/>
      </c>
    </row>
    <row r="108" spans="17:17" ht="15" customHeight="1" x14ac:dyDescent="0.3">
      <c r="Q108" s="93" t="str">
        <f t="shared" si="3"/>
        <v/>
      </c>
    </row>
    <row r="109" spans="17:17" ht="15" customHeight="1" x14ac:dyDescent="0.3">
      <c r="Q109" s="93" t="str">
        <f t="shared" si="3"/>
        <v/>
      </c>
    </row>
    <row r="110" spans="17:17" ht="15" customHeight="1" x14ac:dyDescent="0.3">
      <c r="Q110" s="93" t="str">
        <f t="shared" si="3"/>
        <v/>
      </c>
    </row>
    <row r="111" spans="17:17" ht="15" customHeight="1" x14ac:dyDescent="0.3">
      <c r="Q111" s="93" t="str">
        <f t="shared" si="3"/>
        <v/>
      </c>
    </row>
    <row r="112" spans="17:17" ht="15" customHeight="1" x14ac:dyDescent="0.3">
      <c r="Q112" s="93" t="str">
        <f t="shared" si="3"/>
        <v/>
      </c>
    </row>
    <row r="113" spans="17:17" ht="15" customHeight="1" x14ac:dyDescent="0.3">
      <c r="Q113" s="93" t="str">
        <f t="shared" si="3"/>
        <v/>
      </c>
    </row>
    <row r="114" spans="17:17" ht="15" customHeight="1" x14ac:dyDescent="0.3">
      <c r="Q114" s="93" t="str">
        <f t="shared" si="3"/>
        <v/>
      </c>
    </row>
    <row r="115" spans="17:17" ht="15" customHeight="1" x14ac:dyDescent="0.3">
      <c r="Q115" s="93" t="str">
        <f t="shared" si="3"/>
        <v/>
      </c>
    </row>
    <row r="116" spans="17:17" ht="15" customHeight="1" x14ac:dyDescent="0.3">
      <c r="Q116" s="93" t="str">
        <f t="shared" si="3"/>
        <v/>
      </c>
    </row>
    <row r="117" spans="17:17" ht="15" customHeight="1" x14ac:dyDescent="0.3">
      <c r="Q117" s="93" t="str">
        <f t="shared" si="3"/>
        <v/>
      </c>
    </row>
    <row r="118" spans="17:17" ht="15" customHeight="1" x14ac:dyDescent="0.3">
      <c r="Q118" s="93" t="str">
        <f t="shared" si="3"/>
        <v/>
      </c>
    </row>
    <row r="119" spans="17:17" ht="15" customHeight="1" x14ac:dyDescent="0.3">
      <c r="Q119" s="93" t="str">
        <f t="shared" si="3"/>
        <v/>
      </c>
    </row>
    <row r="120" spans="17:17" ht="15" customHeight="1" x14ac:dyDescent="0.3">
      <c r="Q120" s="93" t="str">
        <f t="shared" si="3"/>
        <v/>
      </c>
    </row>
    <row r="121" spans="17:17" ht="15" customHeight="1" x14ac:dyDescent="0.3">
      <c r="Q121" s="93" t="str">
        <f t="shared" si="3"/>
        <v/>
      </c>
    </row>
    <row r="122" spans="17:17" ht="15" customHeight="1" x14ac:dyDescent="0.3">
      <c r="Q122" s="93" t="str">
        <f t="shared" si="3"/>
        <v/>
      </c>
    </row>
    <row r="123" spans="17:17" ht="15" customHeight="1" x14ac:dyDescent="0.3">
      <c r="Q123" s="93" t="str">
        <f t="shared" si="3"/>
        <v/>
      </c>
    </row>
    <row r="124" spans="17:17" ht="15" customHeight="1" x14ac:dyDescent="0.3">
      <c r="Q124" s="93" t="str">
        <f t="shared" si="3"/>
        <v/>
      </c>
    </row>
    <row r="125" spans="17:17" ht="15" customHeight="1" x14ac:dyDescent="0.3">
      <c r="Q125" s="93" t="str">
        <f t="shared" si="3"/>
        <v/>
      </c>
    </row>
    <row r="126" spans="17:17" ht="15" customHeight="1" x14ac:dyDescent="0.3">
      <c r="Q126" s="93" t="str">
        <f t="shared" si="3"/>
        <v/>
      </c>
    </row>
    <row r="127" spans="17:17" ht="15" customHeight="1" x14ac:dyDescent="0.3">
      <c r="Q127" s="93" t="str">
        <f t="shared" si="3"/>
        <v/>
      </c>
    </row>
    <row r="128" spans="17:17" ht="15" customHeight="1" x14ac:dyDescent="0.3">
      <c r="Q128" s="93" t="str">
        <f t="shared" si="3"/>
        <v/>
      </c>
    </row>
    <row r="129" spans="17:17" ht="15" customHeight="1" x14ac:dyDescent="0.3">
      <c r="Q129" s="93" t="str">
        <f t="shared" si="3"/>
        <v/>
      </c>
    </row>
    <row r="130" spans="17:17" ht="15" customHeight="1" x14ac:dyDescent="0.3">
      <c r="Q130" s="93" t="str">
        <f t="shared" si="3"/>
        <v/>
      </c>
    </row>
    <row r="131" spans="17:17" ht="15" customHeight="1" x14ac:dyDescent="0.3">
      <c r="Q131" s="93" t="str">
        <f t="shared" si="3"/>
        <v/>
      </c>
    </row>
    <row r="132" spans="17:17" ht="15" customHeight="1" x14ac:dyDescent="0.3">
      <c r="Q132" s="93" t="str">
        <f t="shared" si="3"/>
        <v/>
      </c>
    </row>
    <row r="133" spans="17:17" ht="15" customHeight="1" x14ac:dyDescent="0.3">
      <c r="Q133" s="93" t="str">
        <f t="shared" si="3"/>
        <v/>
      </c>
    </row>
    <row r="134" spans="17:17" ht="15" customHeight="1" x14ac:dyDescent="0.3">
      <c r="Q134" s="93" t="str">
        <f t="shared" si="3"/>
        <v/>
      </c>
    </row>
    <row r="135" spans="17:17" ht="15" customHeight="1" x14ac:dyDescent="0.3">
      <c r="Q135" s="93" t="str">
        <f t="shared" si="3"/>
        <v/>
      </c>
    </row>
    <row r="136" spans="17:17" ht="15" customHeight="1" x14ac:dyDescent="0.3">
      <c r="Q136" s="93" t="str">
        <f t="shared" ref="Q136:Q199" si="4">IFERROR(AVERAGE(L136:P136),"")</f>
        <v/>
      </c>
    </row>
    <row r="137" spans="17:17" ht="15" customHeight="1" x14ac:dyDescent="0.3">
      <c r="Q137" s="93" t="str">
        <f t="shared" si="4"/>
        <v/>
      </c>
    </row>
    <row r="138" spans="17:17" ht="15" customHeight="1" x14ac:dyDescent="0.3">
      <c r="Q138" s="93" t="str">
        <f t="shared" si="4"/>
        <v/>
      </c>
    </row>
    <row r="139" spans="17:17" ht="15" customHeight="1" x14ac:dyDescent="0.3">
      <c r="Q139" s="93" t="str">
        <f t="shared" si="4"/>
        <v/>
      </c>
    </row>
    <row r="140" spans="17:17" ht="15" customHeight="1" x14ac:dyDescent="0.3">
      <c r="Q140" s="93" t="str">
        <f t="shared" si="4"/>
        <v/>
      </c>
    </row>
    <row r="141" spans="17:17" ht="15" customHeight="1" x14ac:dyDescent="0.3">
      <c r="Q141" s="93" t="str">
        <f t="shared" si="4"/>
        <v/>
      </c>
    </row>
    <row r="142" spans="17:17" ht="15" customHeight="1" x14ac:dyDescent="0.3">
      <c r="Q142" s="93" t="str">
        <f t="shared" si="4"/>
        <v/>
      </c>
    </row>
    <row r="143" spans="17:17" ht="15" customHeight="1" x14ac:dyDescent="0.3">
      <c r="Q143" s="93" t="str">
        <f t="shared" si="4"/>
        <v/>
      </c>
    </row>
    <row r="144" spans="17:17" ht="15" customHeight="1" x14ac:dyDescent="0.3">
      <c r="Q144" s="93" t="str">
        <f t="shared" si="4"/>
        <v/>
      </c>
    </row>
    <row r="145" spans="17:17" ht="15" customHeight="1" x14ac:dyDescent="0.3">
      <c r="Q145" s="93" t="str">
        <f t="shared" si="4"/>
        <v/>
      </c>
    </row>
    <row r="146" spans="17:17" ht="15" customHeight="1" x14ac:dyDescent="0.3">
      <c r="Q146" s="93" t="str">
        <f t="shared" si="4"/>
        <v/>
      </c>
    </row>
    <row r="147" spans="17:17" ht="15" customHeight="1" x14ac:dyDescent="0.3">
      <c r="Q147" s="93" t="str">
        <f t="shared" si="4"/>
        <v/>
      </c>
    </row>
    <row r="148" spans="17:17" ht="15" customHeight="1" x14ac:dyDescent="0.3">
      <c r="Q148" s="93" t="str">
        <f t="shared" si="4"/>
        <v/>
      </c>
    </row>
    <row r="149" spans="17:17" ht="15" customHeight="1" x14ac:dyDescent="0.3">
      <c r="Q149" s="93" t="str">
        <f t="shared" si="4"/>
        <v/>
      </c>
    </row>
    <row r="150" spans="17:17" ht="15" customHeight="1" x14ac:dyDescent="0.3">
      <c r="Q150" s="93" t="str">
        <f t="shared" si="4"/>
        <v/>
      </c>
    </row>
    <row r="151" spans="17:17" ht="15" customHeight="1" x14ac:dyDescent="0.3">
      <c r="Q151" s="93" t="str">
        <f t="shared" si="4"/>
        <v/>
      </c>
    </row>
    <row r="152" spans="17:17" ht="15" customHeight="1" x14ac:dyDescent="0.3">
      <c r="Q152" s="93" t="str">
        <f t="shared" si="4"/>
        <v/>
      </c>
    </row>
    <row r="153" spans="17:17" ht="15" customHeight="1" x14ac:dyDescent="0.3">
      <c r="Q153" s="93" t="str">
        <f t="shared" si="4"/>
        <v/>
      </c>
    </row>
    <row r="154" spans="17:17" ht="15" customHeight="1" x14ac:dyDescent="0.3">
      <c r="Q154" s="93" t="str">
        <f t="shared" si="4"/>
        <v/>
      </c>
    </row>
    <row r="155" spans="17:17" ht="15" customHeight="1" x14ac:dyDescent="0.3">
      <c r="Q155" s="93" t="str">
        <f t="shared" si="4"/>
        <v/>
      </c>
    </row>
    <row r="156" spans="17:17" ht="15" customHeight="1" x14ac:dyDescent="0.3">
      <c r="Q156" s="93" t="str">
        <f t="shared" si="4"/>
        <v/>
      </c>
    </row>
    <row r="157" spans="17:17" ht="15" customHeight="1" x14ac:dyDescent="0.3">
      <c r="Q157" s="93" t="str">
        <f t="shared" si="4"/>
        <v/>
      </c>
    </row>
    <row r="158" spans="17:17" ht="15" customHeight="1" x14ac:dyDescent="0.3">
      <c r="Q158" s="93" t="str">
        <f t="shared" si="4"/>
        <v/>
      </c>
    </row>
    <row r="159" spans="17:17" ht="15" customHeight="1" x14ac:dyDescent="0.3">
      <c r="Q159" s="93" t="str">
        <f t="shared" si="4"/>
        <v/>
      </c>
    </row>
    <row r="160" spans="17:17" ht="15" customHeight="1" x14ac:dyDescent="0.3">
      <c r="Q160" s="93" t="str">
        <f t="shared" si="4"/>
        <v/>
      </c>
    </row>
    <row r="161" spans="17:17" ht="15" customHeight="1" x14ac:dyDescent="0.3">
      <c r="Q161" s="93" t="str">
        <f t="shared" si="4"/>
        <v/>
      </c>
    </row>
    <row r="162" spans="17:17" ht="15" customHeight="1" x14ac:dyDescent="0.3">
      <c r="Q162" s="93" t="str">
        <f t="shared" si="4"/>
        <v/>
      </c>
    </row>
    <row r="163" spans="17:17" ht="15" customHeight="1" x14ac:dyDescent="0.3">
      <c r="Q163" s="93" t="str">
        <f t="shared" si="4"/>
        <v/>
      </c>
    </row>
    <row r="164" spans="17:17" ht="15" customHeight="1" x14ac:dyDescent="0.3">
      <c r="Q164" s="93" t="str">
        <f t="shared" si="4"/>
        <v/>
      </c>
    </row>
    <row r="165" spans="17:17" ht="15" customHeight="1" x14ac:dyDescent="0.3">
      <c r="Q165" s="93" t="str">
        <f t="shared" si="4"/>
        <v/>
      </c>
    </row>
    <row r="166" spans="17:17" ht="15" customHeight="1" x14ac:dyDescent="0.3">
      <c r="Q166" s="93" t="str">
        <f t="shared" si="4"/>
        <v/>
      </c>
    </row>
    <row r="167" spans="17:17" ht="15" customHeight="1" x14ac:dyDescent="0.3">
      <c r="Q167" s="93" t="str">
        <f t="shared" si="4"/>
        <v/>
      </c>
    </row>
    <row r="168" spans="17:17" ht="15" customHeight="1" x14ac:dyDescent="0.3">
      <c r="Q168" s="93" t="str">
        <f t="shared" si="4"/>
        <v/>
      </c>
    </row>
    <row r="169" spans="17:17" ht="15" customHeight="1" x14ac:dyDescent="0.3">
      <c r="Q169" s="93" t="str">
        <f t="shared" si="4"/>
        <v/>
      </c>
    </row>
    <row r="170" spans="17:17" ht="15" customHeight="1" x14ac:dyDescent="0.3">
      <c r="Q170" s="93" t="str">
        <f t="shared" si="4"/>
        <v/>
      </c>
    </row>
    <row r="171" spans="17:17" ht="15" customHeight="1" x14ac:dyDescent="0.3">
      <c r="Q171" s="93" t="str">
        <f t="shared" si="4"/>
        <v/>
      </c>
    </row>
    <row r="172" spans="17:17" ht="15" customHeight="1" x14ac:dyDescent="0.3">
      <c r="Q172" s="93" t="str">
        <f t="shared" si="4"/>
        <v/>
      </c>
    </row>
    <row r="173" spans="17:17" ht="15" customHeight="1" x14ac:dyDescent="0.3">
      <c r="Q173" s="93" t="str">
        <f t="shared" si="4"/>
        <v/>
      </c>
    </row>
    <row r="174" spans="17:17" ht="15" customHeight="1" x14ac:dyDescent="0.3">
      <c r="Q174" s="93" t="str">
        <f t="shared" si="4"/>
        <v/>
      </c>
    </row>
    <row r="175" spans="17:17" ht="15" customHeight="1" x14ac:dyDescent="0.3">
      <c r="Q175" s="93" t="str">
        <f t="shared" si="4"/>
        <v/>
      </c>
    </row>
    <row r="176" spans="17:17" ht="15" customHeight="1" x14ac:dyDescent="0.3">
      <c r="Q176" s="93" t="str">
        <f t="shared" si="4"/>
        <v/>
      </c>
    </row>
    <row r="177" spans="17:17" ht="15" customHeight="1" x14ac:dyDescent="0.3">
      <c r="Q177" s="93" t="str">
        <f t="shared" si="4"/>
        <v/>
      </c>
    </row>
    <row r="178" spans="17:17" ht="15" customHeight="1" x14ac:dyDescent="0.3">
      <c r="Q178" s="93" t="str">
        <f t="shared" si="4"/>
        <v/>
      </c>
    </row>
    <row r="179" spans="17:17" ht="15" customHeight="1" x14ac:dyDescent="0.3">
      <c r="Q179" s="93" t="str">
        <f t="shared" si="4"/>
        <v/>
      </c>
    </row>
    <row r="180" spans="17:17" ht="15" customHeight="1" x14ac:dyDescent="0.3">
      <c r="Q180" s="93" t="str">
        <f t="shared" si="4"/>
        <v/>
      </c>
    </row>
    <row r="181" spans="17:17" ht="15" customHeight="1" x14ac:dyDescent="0.3">
      <c r="Q181" s="93" t="str">
        <f t="shared" si="4"/>
        <v/>
      </c>
    </row>
    <row r="182" spans="17:17" ht="15" customHeight="1" x14ac:dyDescent="0.3">
      <c r="Q182" s="93" t="str">
        <f t="shared" si="4"/>
        <v/>
      </c>
    </row>
    <row r="183" spans="17:17" ht="15" customHeight="1" x14ac:dyDescent="0.3">
      <c r="Q183" s="93" t="str">
        <f t="shared" si="4"/>
        <v/>
      </c>
    </row>
    <row r="184" spans="17:17" ht="15" customHeight="1" x14ac:dyDescent="0.3">
      <c r="Q184" s="93" t="str">
        <f t="shared" si="4"/>
        <v/>
      </c>
    </row>
    <row r="185" spans="17:17" ht="15" customHeight="1" x14ac:dyDescent="0.3">
      <c r="Q185" s="93" t="str">
        <f t="shared" si="4"/>
        <v/>
      </c>
    </row>
    <row r="186" spans="17:17" ht="15" customHeight="1" x14ac:dyDescent="0.3">
      <c r="Q186" s="93" t="str">
        <f t="shared" si="4"/>
        <v/>
      </c>
    </row>
    <row r="187" spans="17:17" ht="15" customHeight="1" x14ac:dyDescent="0.3">
      <c r="Q187" s="93" t="str">
        <f t="shared" si="4"/>
        <v/>
      </c>
    </row>
    <row r="188" spans="17:17" ht="15" customHeight="1" x14ac:dyDescent="0.3">
      <c r="Q188" s="93" t="str">
        <f t="shared" si="4"/>
        <v/>
      </c>
    </row>
    <row r="189" spans="17:17" ht="15" customHeight="1" x14ac:dyDescent="0.3">
      <c r="Q189" s="93" t="str">
        <f t="shared" si="4"/>
        <v/>
      </c>
    </row>
    <row r="190" spans="17:17" ht="15" customHeight="1" x14ac:dyDescent="0.3">
      <c r="Q190" s="93" t="str">
        <f t="shared" si="4"/>
        <v/>
      </c>
    </row>
    <row r="191" spans="17:17" ht="15" customHeight="1" x14ac:dyDescent="0.3">
      <c r="Q191" s="93" t="str">
        <f t="shared" si="4"/>
        <v/>
      </c>
    </row>
    <row r="192" spans="17:17" ht="15" customHeight="1" x14ac:dyDescent="0.3">
      <c r="Q192" s="93" t="str">
        <f t="shared" si="4"/>
        <v/>
      </c>
    </row>
    <row r="193" spans="17:17" ht="15" customHeight="1" x14ac:dyDescent="0.3">
      <c r="Q193" s="93" t="str">
        <f t="shared" si="4"/>
        <v/>
      </c>
    </row>
    <row r="194" spans="17:17" ht="15" customHeight="1" x14ac:dyDescent="0.3">
      <c r="Q194" s="93" t="str">
        <f t="shared" si="4"/>
        <v/>
      </c>
    </row>
    <row r="195" spans="17:17" ht="15" customHeight="1" x14ac:dyDescent="0.3">
      <c r="Q195" s="93" t="str">
        <f t="shared" si="4"/>
        <v/>
      </c>
    </row>
    <row r="196" spans="17:17" ht="15" customHeight="1" x14ac:dyDescent="0.3">
      <c r="Q196" s="93" t="str">
        <f t="shared" si="4"/>
        <v/>
      </c>
    </row>
    <row r="197" spans="17:17" ht="15" customHeight="1" x14ac:dyDescent="0.3">
      <c r="Q197" s="93" t="str">
        <f t="shared" si="4"/>
        <v/>
      </c>
    </row>
    <row r="198" spans="17:17" ht="15" customHeight="1" x14ac:dyDescent="0.3">
      <c r="Q198" s="93" t="str">
        <f t="shared" si="4"/>
        <v/>
      </c>
    </row>
    <row r="199" spans="17:17" ht="15" customHeight="1" x14ac:dyDescent="0.3">
      <c r="Q199" s="93" t="str">
        <f t="shared" si="4"/>
        <v/>
      </c>
    </row>
    <row r="200" spans="17:17" ht="15" customHeight="1" x14ac:dyDescent="0.3">
      <c r="Q200" s="93" t="str">
        <f t="shared" ref="Q200:Q263" si="5">IFERROR(AVERAGE(L200:P200),"")</f>
        <v/>
      </c>
    </row>
    <row r="201" spans="17:17" ht="15" customHeight="1" x14ac:dyDescent="0.3">
      <c r="Q201" s="93" t="str">
        <f t="shared" si="5"/>
        <v/>
      </c>
    </row>
    <row r="202" spans="17:17" ht="15" customHeight="1" x14ac:dyDescent="0.3">
      <c r="Q202" s="93" t="str">
        <f t="shared" si="5"/>
        <v/>
      </c>
    </row>
    <row r="203" spans="17:17" ht="15" customHeight="1" x14ac:dyDescent="0.3">
      <c r="Q203" s="93" t="str">
        <f t="shared" si="5"/>
        <v/>
      </c>
    </row>
    <row r="204" spans="17:17" ht="15" customHeight="1" x14ac:dyDescent="0.3">
      <c r="Q204" s="93" t="str">
        <f t="shared" si="5"/>
        <v/>
      </c>
    </row>
    <row r="205" spans="17:17" ht="15" customHeight="1" x14ac:dyDescent="0.3">
      <c r="Q205" s="93" t="str">
        <f t="shared" si="5"/>
        <v/>
      </c>
    </row>
    <row r="206" spans="17:17" ht="15" customHeight="1" x14ac:dyDescent="0.3">
      <c r="Q206" s="93" t="str">
        <f t="shared" si="5"/>
        <v/>
      </c>
    </row>
    <row r="207" spans="17:17" ht="15" customHeight="1" x14ac:dyDescent="0.3">
      <c r="Q207" s="93" t="str">
        <f t="shared" si="5"/>
        <v/>
      </c>
    </row>
    <row r="208" spans="17:17" ht="15" customHeight="1" x14ac:dyDescent="0.3">
      <c r="Q208" s="93" t="str">
        <f t="shared" si="5"/>
        <v/>
      </c>
    </row>
    <row r="209" spans="17:17" ht="15" customHeight="1" x14ac:dyDescent="0.3">
      <c r="Q209" s="93" t="str">
        <f t="shared" si="5"/>
        <v/>
      </c>
    </row>
    <row r="210" spans="17:17" ht="15" customHeight="1" x14ac:dyDescent="0.3">
      <c r="Q210" s="93" t="str">
        <f t="shared" si="5"/>
        <v/>
      </c>
    </row>
    <row r="211" spans="17:17" ht="15" customHeight="1" x14ac:dyDescent="0.3">
      <c r="Q211" s="93" t="str">
        <f t="shared" si="5"/>
        <v/>
      </c>
    </row>
    <row r="212" spans="17:17" ht="15" customHeight="1" x14ac:dyDescent="0.3">
      <c r="Q212" s="93" t="str">
        <f t="shared" si="5"/>
        <v/>
      </c>
    </row>
    <row r="213" spans="17:17" ht="15" customHeight="1" x14ac:dyDescent="0.3">
      <c r="Q213" s="93" t="str">
        <f t="shared" si="5"/>
        <v/>
      </c>
    </row>
    <row r="214" spans="17:17" ht="15" customHeight="1" x14ac:dyDescent="0.3">
      <c r="Q214" s="93" t="str">
        <f t="shared" si="5"/>
        <v/>
      </c>
    </row>
    <row r="215" spans="17:17" ht="15" customHeight="1" x14ac:dyDescent="0.3">
      <c r="Q215" s="93" t="str">
        <f t="shared" si="5"/>
        <v/>
      </c>
    </row>
    <row r="216" spans="17:17" ht="15" customHeight="1" x14ac:dyDescent="0.3">
      <c r="Q216" s="93" t="str">
        <f t="shared" si="5"/>
        <v/>
      </c>
    </row>
    <row r="217" spans="17:17" ht="15" customHeight="1" x14ac:dyDescent="0.3">
      <c r="Q217" s="93" t="str">
        <f t="shared" si="5"/>
        <v/>
      </c>
    </row>
    <row r="218" spans="17:17" ht="15" customHeight="1" x14ac:dyDescent="0.3">
      <c r="Q218" s="93" t="str">
        <f t="shared" si="5"/>
        <v/>
      </c>
    </row>
    <row r="219" spans="17:17" ht="15" customHeight="1" x14ac:dyDescent="0.3">
      <c r="Q219" s="93" t="str">
        <f t="shared" si="5"/>
        <v/>
      </c>
    </row>
    <row r="220" spans="17:17" ht="15" customHeight="1" x14ac:dyDescent="0.3">
      <c r="Q220" s="93" t="str">
        <f t="shared" si="5"/>
        <v/>
      </c>
    </row>
    <row r="221" spans="17:17" ht="15" customHeight="1" x14ac:dyDescent="0.3">
      <c r="Q221" s="93" t="str">
        <f t="shared" si="5"/>
        <v/>
      </c>
    </row>
    <row r="222" spans="17:17" ht="15" customHeight="1" x14ac:dyDescent="0.3">
      <c r="Q222" s="93" t="str">
        <f t="shared" si="5"/>
        <v/>
      </c>
    </row>
    <row r="223" spans="17:17" ht="15" customHeight="1" x14ac:dyDescent="0.3">
      <c r="Q223" s="93" t="str">
        <f t="shared" si="5"/>
        <v/>
      </c>
    </row>
    <row r="224" spans="17:17" ht="15" customHeight="1" x14ac:dyDescent="0.3">
      <c r="Q224" s="93" t="str">
        <f t="shared" si="5"/>
        <v/>
      </c>
    </row>
    <row r="225" spans="17:17" ht="15" customHeight="1" x14ac:dyDescent="0.3">
      <c r="Q225" s="93" t="str">
        <f t="shared" si="5"/>
        <v/>
      </c>
    </row>
    <row r="226" spans="17:17" ht="15" customHeight="1" x14ac:dyDescent="0.3">
      <c r="Q226" s="93" t="str">
        <f t="shared" si="5"/>
        <v/>
      </c>
    </row>
    <row r="227" spans="17:17" ht="15" customHeight="1" x14ac:dyDescent="0.3">
      <c r="Q227" s="93" t="str">
        <f t="shared" si="5"/>
        <v/>
      </c>
    </row>
    <row r="228" spans="17:17" ht="15" customHeight="1" x14ac:dyDescent="0.3">
      <c r="Q228" s="93" t="str">
        <f t="shared" si="5"/>
        <v/>
      </c>
    </row>
    <row r="229" spans="17:17" ht="15" customHeight="1" x14ac:dyDescent="0.3">
      <c r="Q229" s="93" t="str">
        <f t="shared" si="5"/>
        <v/>
      </c>
    </row>
    <row r="230" spans="17:17" ht="15" customHeight="1" x14ac:dyDescent="0.3">
      <c r="Q230" s="93" t="str">
        <f t="shared" si="5"/>
        <v/>
      </c>
    </row>
    <row r="231" spans="17:17" ht="15" customHeight="1" x14ac:dyDescent="0.3">
      <c r="Q231" s="93" t="str">
        <f t="shared" si="5"/>
        <v/>
      </c>
    </row>
    <row r="232" spans="17:17" ht="15" customHeight="1" x14ac:dyDescent="0.3">
      <c r="Q232" s="93" t="str">
        <f t="shared" si="5"/>
        <v/>
      </c>
    </row>
    <row r="233" spans="17:17" ht="15" customHeight="1" x14ac:dyDescent="0.3">
      <c r="Q233" s="93" t="str">
        <f t="shared" si="5"/>
        <v/>
      </c>
    </row>
    <row r="234" spans="17:17" ht="15" customHeight="1" x14ac:dyDescent="0.3">
      <c r="Q234" s="93" t="str">
        <f t="shared" si="5"/>
        <v/>
      </c>
    </row>
    <row r="235" spans="17:17" ht="15" customHeight="1" x14ac:dyDescent="0.3">
      <c r="Q235" s="93" t="str">
        <f t="shared" si="5"/>
        <v/>
      </c>
    </row>
    <row r="236" spans="17:17" ht="15" customHeight="1" x14ac:dyDescent="0.3">
      <c r="Q236" s="93" t="str">
        <f t="shared" si="5"/>
        <v/>
      </c>
    </row>
    <row r="237" spans="17:17" ht="15" customHeight="1" x14ac:dyDescent="0.3">
      <c r="Q237" s="93" t="str">
        <f t="shared" si="5"/>
        <v/>
      </c>
    </row>
    <row r="238" spans="17:17" ht="15" customHeight="1" x14ac:dyDescent="0.3">
      <c r="Q238" s="93" t="str">
        <f t="shared" si="5"/>
        <v/>
      </c>
    </row>
    <row r="239" spans="17:17" ht="15" customHeight="1" x14ac:dyDescent="0.3">
      <c r="Q239" s="93" t="str">
        <f t="shared" si="5"/>
        <v/>
      </c>
    </row>
    <row r="240" spans="17:17" ht="15" customHeight="1" x14ac:dyDescent="0.3">
      <c r="Q240" s="93" t="str">
        <f t="shared" si="5"/>
        <v/>
      </c>
    </row>
    <row r="241" spans="17:17" ht="15" customHeight="1" x14ac:dyDescent="0.3">
      <c r="Q241" s="93" t="str">
        <f t="shared" si="5"/>
        <v/>
      </c>
    </row>
    <row r="242" spans="17:17" ht="15" customHeight="1" x14ac:dyDescent="0.3">
      <c r="Q242" s="93" t="str">
        <f t="shared" si="5"/>
        <v/>
      </c>
    </row>
    <row r="243" spans="17:17" ht="15" customHeight="1" x14ac:dyDescent="0.3">
      <c r="Q243" s="93" t="str">
        <f t="shared" si="5"/>
        <v/>
      </c>
    </row>
    <row r="244" spans="17:17" ht="15" customHeight="1" x14ac:dyDescent="0.3">
      <c r="Q244" s="93" t="str">
        <f t="shared" si="5"/>
        <v/>
      </c>
    </row>
    <row r="245" spans="17:17" ht="15" customHeight="1" x14ac:dyDescent="0.3">
      <c r="Q245" s="93" t="str">
        <f t="shared" si="5"/>
        <v/>
      </c>
    </row>
    <row r="246" spans="17:17" ht="15" customHeight="1" x14ac:dyDescent="0.3">
      <c r="Q246" s="93" t="str">
        <f t="shared" si="5"/>
        <v/>
      </c>
    </row>
    <row r="247" spans="17:17" ht="15" customHeight="1" x14ac:dyDescent="0.3">
      <c r="Q247" s="93" t="str">
        <f t="shared" si="5"/>
        <v/>
      </c>
    </row>
    <row r="248" spans="17:17" ht="15" customHeight="1" x14ac:dyDescent="0.3">
      <c r="Q248" s="93" t="str">
        <f t="shared" si="5"/>
        <v/>
      </c>
    </row>
    <row r="249" spans="17:17" ht="15" customHeight="1" x14ac:dyDescent="0.3">
      <c r="Q249" s="93" t="str">
        <f t="shared" si="5"/>
        <v/>
      </c>
    </row>
    <row r="250" spans="17:17" ht="15" customHeight="1" x14ac:dyDescent="0.3">
      <c r="Q250" s="93" t="str">
        <f t="shared" si="5"/>
        <v/>
      </c>
    </row>
    <row r="251" spans="17:17" ht="15" customHeight="1" x14ac:dyDescent="0.3">
      <c r="Q251" s="93" t="str">
        <f t="shared" si="5"/>
        <v/>
      </c>
    </row>
    <row r="252" spans="17:17" ht="15" customHeight="1" x14ac:dyDescent="0.3">
      <c r="Q252" s="93" t="str">
        <f t="shared" si="5"/>
        <v/>
      </c>
    </row>
    <row r="253" spans="17:17" ht="15" customHeight="1" x14ac:dyDescent="0.3">
      <c r="Q253" s="93" t="str">
        <f t="shared" si="5"/>
        <v/>
      </c>
    </row>
    <row r="254" spans="17:17" ht="15" customHeight="1" x14ac:dyDescent="0.3">
      <c r="Q254" s="93" t="str">
        <f t="shared" si="5"/>
        <v/>
      </c>
    </row>
    <row r="255" spans="17:17" ht="15" customHeight="1" x14ac:dyDescent="0.3">
      <c r="Q255" s="93" t="str">
        <f t="shared" si="5"/>
        <v/>
      </c>
    </row>
    <row r="256" spans="17:17" ht="15" customHeight="1" x14ac:dyDescent="0.3">
      <c r="Q256" s="93" t="str">
        <f t="shared" si="5"/>
        <v/>
      </c>
    </row>
    <row r="257" spans="17:17" ht="15" customHeight="1" x14ac:dyDescent="0.3">
      <c r="Q257" s="93" t="str">
        <f t="shared" si="5"/>
        <v/>
      </c>
    </row>
    <row r="258" spans="17:17" ht="15" customHeight="1" x14ac:dyDescent="0.3">
      <c r="Q258" s="93" t="str">
        <f t="shared" si="5"/>
        <v/>
      </c>
    </row>
    <row r="259" spans="17:17" ht="15" customHeight="1" x14ac:dyDescent="0.3">
      <c r="Q259" s="93" t="str">
        <f t="shared" si="5"/>
        <v/>
      </c>
    </row>
    <row r="260" spans="17:17" ht="15" customHeight="1" x14ac:dyDescent="0.3">
      <c r="Q260" s="93" t="str">
        <f t="shared" si="5"/>
        <v/>
      </c>
    </row>
    <row r="261" spans="17:17" ht="15" customHeight="1" x14ac:dyDescent="0.3">
      <c r="Q261" s="93" t="str">
        <f t="shared" si="5"/>
        <v/>
      </c>
    </row>
    <row r="262" spans="17:17" ht="15" customHeight="1" x14ac:dyDescent="0.3">
      <c r="Q262" s="93" t="str">
        <f t="shared" si="5"/>
        <v/>
      </c>
    </row>
    <row r="263" spans="17:17" ht="15" customHeight="1" x14ac:dyDescent="0.3">
      <c r="Q263" s="93" t="str">
        <f t="shared" si="5"/>
        <v/>
      </c>
    </row>
    <row r="264" spans="17:17" ht="15" customHeight="1" x14ac:dyDescent="0.3">
      <c r="Q264" s="93" t="str">
        <f t="shared" ref="Q264:Q327" si="6">IFERROR(AVERAGE(L264:P264),"")</f>
        <v/>
      </c>
    </row>
    <row r="265" spans="17:17" ht="15" customHeight="1" x14ac:dyDescent="0.3">
      <c r="Q265" s="93" t="str">
        <f t="shared" si="6"/>
        <v/>
      </c>
    </row>
    <row r="266" spans="17:17" ht="15" customHeight="1" x14ac:dyDescent="0.3">
      <c r="Q266" s="93" t="str">
        <f t="shared" si="6"/>
        <v/>
      </c>
    </row>
    <row r="267" spans="17:17" ht="15" customHeight="1" x14ac:dyDescent="0.3">
      <c r="Q267" s="93" t="str">
        <f t="shared" si="6"/>
        <v/>
      </c>
    </row>
    <row r="268" spans="17:17" ht="15" customHeight="1" x14ac:dyDescent="0.3">
      <c r="Q268" s="93" t="str">
        <f t="shared" si="6"/>
        <v/>
      </c>
    </row>
    <row r="269" spans="17:17" ht="15" customHeight="1" x14ac:dyDescent="0.3">
      <c r="Q269" s="93" t="str">
        <f t="shared" si="6"/>
        <v/>
      </c>
    </row>
    <row r="270" spans="17:17" ht="15" customHeight="1" x14ac:dyDescent="0.3">
      <c r="Q270" s="93" t="str">
        <f t="shared" si="6"/>
        <v/>
      </c>
    </row>
    <row r="271" spans="17:17" ht="15" customHeight="1" x14ac:dyDescent="0.3">
      <c r="Q271" s="93" t="str">
        <f t="shared" si="6"/>
        <v/>
      </c>
    </row>
    <row r="272" spans="17:17" ht="15" customHeight="1" x14ac:dyDescent="0.3">
      <c r="Q272" s="93" t="str">
        <f t="shared" si="6"/>
        <v/>
      </c>
    </row>
    <row r="273" spans="17:17" ht="15" customHeight="1" x14ac:dyDescent="0.3">
      <c r="Q273" s="93" t="str">
        <f t="shared" si="6"/>
        <v/>
      </c>
    </row>
    <row r="274" spans="17:17" ht="15" customHeight="1" x14ac:dyDescent="0.3">
      <c r="Q274" s="93" t="str">
        <f t="shared" si="6"/>
        <v/>
      </c>
    </row>
    <row r="275" spans="17:17" ht="15" customHeight="1" x14ac:dyDescent="0.3">
      <c r="Q275" s="93" t="str">
        <f t="shared" si="6"/>
        <v/>
      </c>
    </row>
    <row r="276" spans="17:17" ht="15" customHeight="1" x14ac:dyDescent="0.3">
      <c r="Q276" s="93" t="str">
        <f t="shared" si="6"/>
        <v/>
      </c>
    </row>
    <row r="277" spans="17:17" ht="15" customHeight="1" x14ac:dyDescent="0.3">
      <c r="Q277" s="93" t="str">
        <f t="shared" si="6"/>
        <v/>
      </c>
    </row>
    <row r="278" spans="17:17" ht="15" customHeight="1" x14ac:dyDescent="0.3">
      <c r="Q278" s="93" t="str">
        <f t="shared" si="6"/>
        <v/>
      </c>
    </row>
    <row r="279" spans="17:17" ht="15" customHeight="1" x14ac:dyDescent="0.3">
      <c r="Q279" s="93" t="str">
        <f t="shared" si="6"/>
        <v/>
      </c>
    </row>
    <row r="280" spans="17:17" ht="15" customHeight="1" x14ac:dyDescent="0.3">
      <c r="Q280" s="93" t="str">
        <f t="shared" si="6"/>
        <v/>
      </c>
    </row>
    <row r="281" spans="17:17" ht="15" customHeight="1" x14ac:dyDescent="0.3">
      <c r="Q281" s="93" t="str">
        <f t="shared" si="6"/>
        <v/>
      </c>
    </row>
    <row r="282" spans="17:17" ht="15" customHeight="1" x14ac:dyDescent="0.3">
      <c r="Q282" s="93" t="str">
        <f t="shared" si="6"/>
        <v/>
      </c>
    </row>
    <row r="283" spans="17:17" ht="15" customHeight="1" x14ac:dyDescent="0.3">
      <c r="Q283" s="93" t="str">
        <f t="shared" si="6"/>
        <v/>
      </c>
    </row>
    <row r="284" spans="17:17" ht="15" customHeight="1" x14ac:dyDescent="0.3">
      <c r="Q284" s="93" t="str">
        <f t="shared" si="6"/>
        <v/>
      </c>
    </row>
    <row r="285" spans="17:17" ht="15" customHeight="1" x14ac:dyDescent="0.3">
      <c r="Q285" s="93" t="str">
        <f t="shared" si="6"/>
        <v/>
      </c>
    </row>
    <row r="286" spans="17:17" ht="15" customHeight="1" x14ac:dyDescent="0.3">
      <c r="Q286" s="93" t="str">
        <f t="shared" si="6"/>
        <v/>
      </c>
    </row>
    <row r="287" spans="17:17" ht="15" customHeight="1" x14ac:dyDescent="0.3">
      <c r="Q287" s="93" t="str">
        <f t="shared" si="6"/>
        <v/>
      </c>
    </row>
    <row r="288" spans="17:17" ht="15" customHeight="1" x14ac:dyDescent="0.3">
      <c r="Q288" s="93" t="str">
        <f t="shared" si="6"/>
        <v/>
      </c>
    </row>
    <row r="289" spans="17:17" ht="15" customHeight="1" x14ac:dyDescent="0.3">
      <c r="Q289" s="93" t="str">
        <f t="shared" si="6"/>
        <v/>
      </c>
    </row>
    <row r="290" spans="17:17" ht="15" customHeight="1" x14ac:dyDescent="0.3">
      <c r="Q290" s="93" t="str">
        <f t="shared" si="6"/>
        <v/>
      </c>
    </row>
    <row r="291" spans="17:17" ht="15" customHeight="1" x14ac:dyDescent="0.3">
      <c r="Q291" s="93" t="str">
        <f t="shared" si="6"/>
        <v/>
      </c>
    </row>
    <row r="292" spans="17:17" ht="15" customHeight="1" x14ac:dyDescent="0.3">
      <c r="Q292" s="93" t="str">
        <f t="shared" si="6"/>
        <v/>
      </c>
    </row>
    <row r="293" spans="17:17" ht="15" customHeight="1" x14ac:dyDescent="0.3">
      <c r="Q293" s="93" t="str">
        <f t="shared" si="6"/>
        <v/>
      </c>
    </row>
    <row r="294" spans="17:17" ht="15" customHeight="1" x14ac:dyDescent="0.3">
      <c r="Q294" s="93" t="str">
        <f t="shared" si="6"/>
        <v/>
      </c>
    </row>
    <row r="295" spans="17:17" ht="15" customHeight="1" x14ac:dyDescent="0.3">
      <c r="Q295" s="93" t="str">
        <f t="shared" si="6"/>
        <v/>
      </c>
    </row>
    <row r="296" spans="17:17" ht="15" customHeight="1" x14ac:dyDescent="0.3">
      <c r="Q296" s="93" t="str">
        <f t="shared" si="6"/>
        <v/>
      </c>
    </row>
    <row r="297" spans="17:17" ht="15" customHeight="1" x14ac:dyDescent="0.3">
      <c r="Q297" s="93" t="str">
        <f t="shared" si="6"/>
        <v/>
      </c>
    </row>
    <row r="298" spans="17:17" ht="15" customHeight="1" x14ac:dyDescent="0.3">
      <c r="Q298" s="93" t="str">
        <f t="shared" si="6"/>
        <v/>
      </c>
    </row>
    <row r="299" spans="17:17" ht="15" customHeight="1" x14ac:dyDescent="0.3">
      <c r="Q299" s="93" t="str">
        <f t="shared" si="6"/>
        <v/>
      </c>
    </row>
    <row r="300" spans="17:17" ht="15" customHeight="1" x14ac:dyDescent="0.3">
      <c r="Q300" s="93" t="str">
        <f t="shared" si="6"/>
        <v/>
      </c>
    </row>
    <row r="301" spans="17:17" ht="15" customHeight="1" x14ac:dyDescent="0.3">
      <c r="Q301" s="93" t="str">
        <f t="shared" si="6"/>
        <v/>
      </c>
    </row>
    <row r="302" spans="17:17" ht="15" customHeight="1" x14ac:dyDescent="0.3">
      <c r="Q302" s="93" t="str">
        <f t="shared" si="6"/>
        <v/>
      </c>
    </row>
    <row r="303" spans="17:17" ht="15" customHeight="1" x14ac:dyDescent="0.3">
      <c r="Q303" s="93" t="str">
        <f t="shared" si="6"/>
        <v/>
      </c>
    </row>
    <row r="304" spans="17:17" ht="15" customHeight="1" x14ac:dyDescent="0.3">
      <c r="Q304" s="93" t="str">
        <f t="shared" si="6"/>
        <v/>
      </c>
    </row>
    <row r="305" spans="17:17" ht="15" customHeight="1" x14ac:dyDescent="0.3">
      <c r="Q305" s="93" t="str">
        <f t="shared" si="6"/>
        <v/>
      </c>
    </row>
    <row r="306" spans="17:17" ht="15" customHeight="1" x14ac:dyDescent="0.3">
      <c r="Q306" s="93" t="str">
        <f t="shared" si="6"/>
        <v/>
      </c>
    </row>
    <row r="307" spans="17:17" ht="15" customHeight="1" x14ac:dyDescent="0.3">
      <c r="Q307" s="93" t="str">
        <f t="shared" si="6"/>
        <v/>
      </c>
    </row>
    <row r="308" spans="17:17" ht="15" customHeight="1" x14ac:dyDescent="0.3">
      <c r="Q308" s="93" t="str">
        <f t="shared" si="6"/>
        <v/>
      </c>
    </row>
    <row r="309" spans="17:17" ht="15" customHeight="1" x14ac:dyDescent="0.3">
      <c r="Q309" s="93" t="str">
        <f t="shared" si="6"/>
        <v/>
      </c>
    </row>
    <row r="310" spans="17:17" ht="15" customHeight="1" x14ac:dyDescent="0.3">
      <c r="Q310" s="93" t="str">
        <f t="shared" si="6"/>
        <v/>
      </c>
    </row>
    <row r="311" spans="17:17" ht="15" customHeight="1" x14ac:dyDescent="0.3">
      <c r="Q311" s="93" t="str">
        <f t="shared" si="6"/>
        <v/>
      </c>
    </row>
    <row r="312" spans="17:17" ht="15" customHeight="1" x14ac:dyDescent="0.3">
      <c r="Q312" s="93" t="str">
        <f t="shared" si="6"/>
        <v/>
      </c>
    </row>
    <row r="313" spans="17:17" ht="15" customHeight="1" x14ac:dyDescent="0.3">
      <c r="Q313" s="93" t="str">
        <f t="shared" si="6"/>
        <v/>
      </c>
    </row>
    <row r="314" spans="17:17" ht="15" customHeight="1" x14ac:dyDescent="0.3">
      <c r="Q314" s="93" t="str">
        <f t="shared" si="6"/>
        <v/>
      </c>
    </row>
    <row r="315" spans="17:17" ht="15" customHeight="1" x14ac:dyDescent="0.3">
      <c r="Q315" s="93" t="str">
        <f t="shared" si="6"/>
        <v/>
      </c>
    </row>
    <row r="316" spans="17:17" ht="15" customHeight="1" x14ac:dyDescent="0.3">
      <c r="Q316" s="93" t="str">
        <f t="shared" si="6"/>
        <v/>
      </c>
    </row>
    <row r="317" spans="17:17" ht="15" customHeight="1" x14ac:dyDescent="0.3">
      <c r="Q317" s="93" t="str">
        <f t="shared" si="6"/>
        <v/>
      </c>
    </row>
    <row r="318" spans="17:17" ht="15" customHeight="1" x14ac:dyDescent="0.3">
      <c r="Q318" s="93" t="str">
        <f t="shared" si="6"/>
        <v/>
      </c>
    </row>
    <row r="319" spans="17:17" ht="15" customHeight="1" x14ac:dyDescent="0.3">
      <c r="Q319" s="93" t="str">
        <f t="shared" si="6"/>
        <v/>
      </c>
    </row>
    <row r="320" spans="17:17" ht="15" customHeight="1" x14ac:dyDescent="0.3">
      <c r="Q320" s="93" t="str">
        <f t="shared" si="6"/>
        <v/>
      </c>
    </row>
    <row r="321" spans="17:17" ht="15" customHeight="1" x14ac:dyDescent="0.3">
      <c r="Q321" s="93" t="str">
        <f t="shared" si="6"/>
        <v/>
      </c>
    </row>
    <row r="322" spans="17:17" ht="15" customHeight="1" x14ac:dyDescent="0.3">
      <c r="Q322" s="93" t="str">
        <f t="shared" si="6"/>
        <v/>
      </c>
    </row>
    <row r="323" spans="17:17" ht="15" customHeight="1" x14ac:dyDescent="0.3">
      <c r="Q323" s="93" t="str">
        <f t="shared" si="6"/>
        <v/>
      </c>
    </row>
    <row r="324" spans="17:17" ht="15" customHeight="1" x14ac:dyDescent="0.3">
      <c r="Q324" s="93" t="str">
        <f t="shared" si="6"/>
        <v/>
      </c>
    </row>
    <row r="325" spans="17:17" ht="15" customHeight="1" x14ac:dyDescent="0.3">
      <c r="Q325" s="93" t="str">
        <f t="shared" si="6"/>
        <v/>
      </c>
    </row>
    <row r="326" spans="17:17" ht="15" customHeight="1" x14ac:dyDescent="0.3">
      <c r="Q326" s="93" t="str">
        <f t="shared" si="6"/>
        <v/>
      </c>
    </row>
    <row r="327" spans="17:17" ht="15" customHeight="1" x14ac:dyDescent="0.3">
      <c r="Q327" s="93" t="str">
        <f t="shared" si="6"/>
        <v/>
      </c>
    </row>
    <row r="328" spans="17:17" ht="15" customHeight="1" x14ac:dyDescent="0.3">
      <c r="Q328" s="93" t="str">
        <f t="shared" ref="Q328:Q391" si="7">IFERROR(AVERAGE(L328:P328),"")</f>
        <v/>
      </c>
    </row>
    <row r="329" spans="17:17" ht="15" customHeight="1" x14ac:dyDescent="0.3">
      <c r="Q329" s="93" t="str">
        <f t="shared" si="7"/>
        <v/>
      </c>
    </row>
    <row r="330" spans="17:17" ht="15" customHeight="1" x14ac:dyDescent="0.3">
      <c r="Q330" s="93" t="str">
        <f t="shared" si="7"/>
        <v/>
      </c>
    </row>
    <row r="331" spans="17:17" ht="15" customHeight="1" x14ac:dyDescent="0.3">
      <c r="Q331" s="93" t="str">
        <f t="shared" si="7"/>
        <v/>
      </c>
    </row>
    <row r="332" spans="17:17" ht="15" customHeight="1" x14ac:dyDescent="0.3">
      <c r="Q332" s="93" t="str">
        <f t="shared" si="7"/>
        <v/>
      </c>
    </row>
    <row r="333" spans="17:17" ht="15" customHeight="1" x14ac:dyDescent="0.3">
      <c r="Q333" s="93" t="str">
        <f t="shared" si="7"/>
        <v/>
      </c>
    </row>
    <row r="334" spans="17:17" ht="15" customHeight="1" x14ac:dyDescent="0.3">
      <c r="Q334" s="93" t="str">
        <f t="shared" si="7"/>
        <v/>
      </c>
    </row>
    <row r="335" spans="17:17" ht="15" customHeight="1" x14ac:dyDescent="0.3">
      <c r="Q335" s="93" t="str">
        <f t="shared" si="7"/>
        <v/>
      </c>
    </row>
    <row r="336" spans="17:17" ht="15" customHeight="1" x14ac:dyDescent="0.3">
      <c r="Q336" s="93" t="str">
        <f t="shared" si="7"/>
        <v/>
      </c>
    </row>
    <row r="337" spans="17:17" ht="15" customHeight="1" x14ac:dyDescent="0.3">
      <c r="Q337" s="93" t="str">
        <f t="shared" si="7"/>
        <v/>
      </c>
    </row>
    <row r="338" spans="17:17" ht="15" customHeight="1" x14ac:dyDescent="0.3">
      <c r="Q338" s="93" t="str">
        <f t="shared" si="7"/>
        <v/>
      </c>
    </row>
    <row r="339" spans="17:17" ht="15" customHeight="1" x14ac:dyDescent="0.3">
      <c r="Q339" s="93" t="str">
        <f t="shared" si="7"/>
        <v/>
      </c>
    </row>
    <row r="340" spans="17:17" ht="15" customHeight="1" x14ac:dyDescent="0.3">
      <c r="Q340" s="93" t="str">
        <f t="shared" si="7"/>
        <v/>
      </c>
    </row>
    <row r="341" spans="17:17" ht="15" customHeight="1" x14ac:dyDescent="0.3">
      <c r="Q341" s="93" t="str">
        <f t="shared" si="7"/>
        <v/>
      </c>
    </row>
    <row r="342" spans="17:17" ht="15" customHeight="1" x14ac:dyDescent="0.3">
      <c r="Q342" s="93" t="str">
        <f t="shared" si="7"/>
        <v/>
      </c>
    </row>
    <row r="343" spans="17:17" ht="15" customHeight="1" x14ac:dyDescent="0.3">
      <c r="Q343" s="93" t="str">
        <f t="shared" si="7"/>
        <v/>
      </c>
    </row>
    <row r="344" spans="17:17" ht="15" customHeight="1" x14ac:dyDescent="0.3">
      <c r="Q344" s="93" t="str">
        <f t="shared" si="7"/>
        <v/>
      </c>
    </row>
    <row r="345" spans="17:17" ht="15" customHeight="1" x14ac:dyDescent="0.3">
      <c r="Q345" s="93" t="str">
        <f t="shared" si="7"/>
        <v/>
      </c>
    </row>
    <row r="346" spans="17:17" ht="15" customHeight="1" x14ac:dyDescent="0.3">
      <c r="Q346" s="93" t="str">
        <f t="shared" si="7"/>
        <v/>
      </c>
    </row>
    <row r="347" spans="17:17" ht="15" customHeight="1" x14ac:dyDescent="0.3">
      <c r="Q347" s="93" t="str">
        <f t="shared" si="7"/>
        <v/>
      </c>
    </row>
    <row r="348" spans="17:17" ht="15" customHeight="1" x14ac:dyDescent="0.3">
      <c r="Q348" s="93" t="str">
        <f t="shared" si="7"/>
        <v/>
      </c>
    </row>
    <row r="349" spans="17:17" ht="15" customHeight="1" x14ac:dyDescent="0.3">
      <c r="Q349" s="93" t="str">
        <f t="shared" si="7"/>
        <v/>
      </c>
    </row>
    <row r="350" spans="17:17" ht="15" customHeight="1" x14ac:dyDescent="0.3">
      <c r="Q350" s="93" t="str">
        <f t="shared" si="7"/>
        <v/>
      </c>
    </row>
    <row r="351" spans="17:17" ht="15" customHeight="1" x14ac:dyDescent="0.3">
      <c r="Q351" s="93" t="str">
        <f t="shared" si="7"/>
        <v/>
      </c>
    </row>
    <row r="352" spans="17:17" ht="15" customHeight="1" x14ac:dyDescent="0.3">
      <c r="Q352" s="93" t="str">
        <f t="shared" si="7"/>
        <v/>
      </c>
    </row>
    <row r="353" spans="17:17" ht="15" customHeight="1" x14ac:dyDescent="0.3">
      <c r="Q353" s="93" t="str">
        <f t="shared" si="7"/>
        <v/>
      </c>
    </row>
    <row r="354" spans="17:17" ht="15" customHeight="1" x14ac:dyDescent="0.3">
      <c r="Q354" s="93" t="str">
        <f t="shared" si="7"/>
        <v/>
      </c>
    </row>
    <row r="355" spans="17:17" ht="15" customHeight="1" x14ac:dyDescent="0.3">
      <c r="Q355" s="93" t="str">
        <f t="shared" si="7"/>
        <v/>
      </c>
    </row>
    <row r="356" spans="17:17" ht="15" customHeight="1" x14ac:dyDescent="0.3">
      <c r="Q356" s="93" t="str">
        <f t="shared" si="7"/>
        <v/>
      </c>
    </row>
    <row r="357" spans="17:17" ht="15" customHeight="1" x14ac:dyDescent="0.3">
      <c r="Q357" s="93" t="str">
        <f t="shared" si="7"/>
        <v/>
      </c>
    </row>
    <row r="358" spans="17:17" ht="15" customHeight="1" x14ac:dyDescent="0.3">
      <c r="Q358" s="93" t="str">
        <f t="shared" si="7"/>
        <v/>
      </c>
    </row>
    <row r="359" spans="17:17" ht="15" customHeight="1" x14ac:dyDescent="0.3">
      <c r="Q359" s="93" t="str">
        <f t="shared" si="7"/>
        <v/>
      </c>
    </row>
    <row r="360" spans="17:17" ht="15" customHeight="1" x14ac:dyDescent="0.3">
      <c r="Q360" s="93" t="str">
        <f t="shared" si="7"/>
        <v/>
      </c>
    </row>
    <row r="361" spans="17:17" ht="15" customHeight="1" x14ac:dyDescent="0.3">
      <c r="Q361" s="93" t="str">
        <f t="shared" si="7"/>
        <v/>
      </c>
    </row>
    <row r="362" spans="17:17" ht="15" customHeight="1" x14ac:dyDescent="0.3">
      <c r="Q362" s="93" t="str">
        <f t="shared" si="7"/>
        <v/>
      </c>
    </row>
    <row r="363" spans="17:17" ht="15" customHeight="1" x14ac:dyDescent="0.3">
      <c r="Q363" s="93" t="str">
        <f t="shared" si="7"/>
        <v/>
      </c>
    </row>
    <row r="364" spans="17:17" ht="15" customHeight="1" x14ac:dyDescent="0.3">
      <c r="Q364" s="93" t="str">
        <f t="shared" si="7"/>
        <v/>
      </c>
    </row>
    <row r="365" spans="17:17" ht="15" customHeight="1" x14ac:dyDescent="0.3">
      <c r="Q365" s="93" t="str">
        <f t="shared" si="7"/>
        <v/>
      </c>
    </row>
    <row r="366" spans="17:17" ht="15" customHeight="1" x14ac:dyDescent="0.3">
      <c r="Q366" s="93" t="str">
        <f t="shared" si="7"/>
        <v/>
      </c>
    </row>
    <row r="367" spans="17:17" ht="15" customHeight="1" x14ac:dyDescent="0.3">
      <c r="Q367" s="93" t="str">
        <f t="shared" si="7"/>
        <v/>
      </c>
    </row>
    <row r="368" spans="17:17" ht="15" customHeight="1" x14ac:dyDescent="0.3">
      <c r="Q368" s="93" t="str">
        <f t="shared" si="7"/>
        <v/>
      </c>
    </row>
    <row r="369" spans="17:17" ht="15" customHeight="1" x14ac:dyDescent="0.3">
      <c r="Q369" s="93" t="str">
        <f t="shared" si="7"/>
        <v/>
      </c>
    </row>
    <row r="370" spans="17:17" ht="15" customHeight="1" x14ac:dyDescent="0.3">
      <c r="Q370" s="93" t="str">
        <f t="shared" si="7"/>
        <v/>
      </c>
    </row>
    <row r="371" spans="17:17" ht="15" customHeight="1" x14ac:dyDescent="0.3">
      <c r="Q371" s="93" t="str">
        <f t="shared" si="7"/>
        <v/>
      </c>
    </row>
    <row r="372" spans="17:17" ht="15" customHeight="1" x14ac:dyDescent="0.3">
      <c r="Q372" s="93" t="str">
        <f t="shared" si="7"/>
        <v/>
      </c>
    </row>
    <row r="373" spans="17:17" ht="15" customHeight="1" x14ac:dyDescent="0.3">
      <c r="Q373" s="93" t="str">
        <f t="shared" si="7"/>
        <v/>
      </c>
    </row>
    <row r="374" spans="17:17" ht="15" customHeight="1" x14ac:dyDescent="0.3">
      <c r="Q374" s="93" t="str">
        <f t="shared" si="7"/>
        <v/>
      </c>
    </row>
    <row r="375" spans="17:17" ht="15" customHeight="1" x14ac:dyDescent="0.3">
      <c r="Q375" s="93" t="str">
        <f t="shared" si="7"/>
        <v/>
      </c>
    </row>
    <row r="376" spans="17:17" ht="15" customHeight="1" x14ac:dyDescent="0.3">
      <c r="Q376" s="93" t="str">
        <f t="shared" si="7"/>
        <v/>
      </c>
    </row>
    <row r="377" spans="17:17" ht="15" customHeight="1" x14ac:dyDescent="0.3">
      <c r="Q377" s="93" t="str">
        <f t="shared" si="7"/>
        <v/>
      </c>
    </row>
    <row r="378" spans="17:17" ht="15" customHeight="1" x14ac:dyDescent="0.3">
      <c r="Q378" s="93" t="str">
        <f t="shared" si="7"/>
        <v/>
      </c>
    </row>
    <row r="379" spans="17:17" ht="15" customHeight="1" x14ac:dyDescent="0.3">
      <c r="Q379" s="93" t="str">
        <f t="shared" si="7"/>
        <v/>
      </c>
    </row>
    <row r="380" spans="17:17" ht="15" customHeight="1" x14ac:dyDescent="0.3">
      <c r="Q380" s="93" t="str">
        <f t="shared" si="7"/>
        <v/>
      </c>
    </row>
    <row r="381" spans="17:17" ht="15" customHeight="1" x14ac:dyDescent="0.3">
      <c r="Q381" s="93" t="str">
        <f t="shared" si="7"/>
        <v/>
      </c>
    </row>
    <row r="382" spans="17:17" ht="15" customHeight="1" x14ac:dyDescent="0.3">
      <c r="Q382" s="93" t="str">
        <f t="shared" si="7"/>
        <v/>
      </c>
    </row>
    <row r="383" spans="17:17" ht="15" customHeight="1" x14ac:dyDescent="0.3">
      <c r="Q383" s="93" t="str">
        <f t="shared" si="7"/>
        <v/>
      </c>
    </row>
    <row r="384" spans="17:17" ht="15" customHeight="1" x14ac:dyDescent="0.3">
      <c r="Q384" s="93" t="str">
        <f t="shared" si="7"/>
        <v/>
      </c>
    </row>
    <row r="385" spans="17:17" ht="15" customHeight="1" x14ac:dyDescent="0.3">
      <c r="Q385" s="93" t="str">
        <f t="shared" si="7"/>
        <v/>
      </c>
    </row>
    <row r="386" spans="17:17" ht="15" customHeight="1" x14ac:dyDescent="0.3">
      <c r="Q386" s="93" t="str">
        <f t="shared" si="7"/>
        <v/>
      </c>
    </row>
    <row r="387" spans="17:17" ht="15" customHeight="1" x14ac:dyDescent="0.3">
      <c r="Q387" s="93" t="str">
        <f t="shared" si="7"/>
        <v/>
      </c>
    </row>
    <row r="388" spans="17:17" ht="15" customHeight="1" x14ac:dyDescent="0.3">
      <c r="Q388" s="93" t="str">
        <f t="shared" si="7"/>
        <v/>
      </c>
    </row>
    <row r="389" spans="17:17" ht="15" customHeight="1" x14ac:dyDescent="0.3">
      <c r="Q389" s="93" t="str">
        <f t="shared" si="7"/>
        <v/>
      </c>
    </row>
    <row r="390" spans="17:17" ht="15" customHeight="1" x14ac:dyDescent="0.3">
      <c r="Q390" s="93" t="str">
        <f t="shared" si="7"/>
        <v/>
      </c>
    </row>
    <row r="391" spans="17:17" ht="15" customHeight="1" x14ac:dyDescent="0.3">
      <c r="Q391" s="93" t="str">
        <f t="shared" si="7"/>
        <v/>
      </c>
    </row>
    <row r="392" spans="17:17" ht="15" customHeight="1" x14ac:dyDescent="0.3">
      <c r="Q392" s="93" t="str">
        <f t="shared" ref="Q392:Q455" si="8">IFERROR(AVERAGE(L392:P392),"")</f>
        <v/>
      </c>
    </row>
    <row r="393" spans="17:17" ht="15" customHeight="1" x14ac:dyDescent="0.3">
      <c r="Q393" s="93" t="str">
        <f t="shared" si="8"/>
        <v/>
      </c>
    </row>
    <row r="394" spans="17:17" ht="15" customHeight="1" x14ac:dyDescent="0.3">
      <c r="Q394" s="93" t="str">
        <f t="shared" si="8"/>
        <v/>
      </c>
    </row>
    <row r="395" spans="17:17" ht="15" customHeight="1" x14ac:dyDescent="0.3">
      <c r="Q395" s="93" t="str">
        <f t="shared" si="8"/>
        <v/>
      </c>
    </row>
    <row r="396" spans="17:17" ht="15" customHeight="1" x14ac:dyDescent="0.3">
      <c r="Q396" s="93" t="str">
        <f t="shared" si="8"/>
        <v/>
      </c>
    </row>
    <row r="397" spans="17:17" ht="15" customHeight="1" x14ac:dyDescent="0.3">
      <c r="Q397" s="93" t="str">
        <f t="shared" si="8"/>
        <v/>
      </c>
    </row>
    <row r="398" spans="17:17" ht="15" customHeight="1" x14ac:dyDescent="0.3">
      <c r="Q398" s="93" t="str">
        <f t="shared" si="8"/>
        <v/>
      </c>
    </row>
    <row r="399" spans="17:17" ht="15" customHeight="1" x14ac:dyDescent="0.3">
      <c r="Q399" s="93" t="str">
        <f t="shared" si="8"/>
        <v/>
      </c>
    </row>
    <row r="400" spans="17:17" ht="15" customHeight="1" x14ac:dyDescent="0.3">
      <c r="Q400" s="93" t="str">
        <f t="shared" si="8"/>
        <v/>
      </c>
    </row>
    <row r="401" spans="17:17" ht="15" customHeight="1" x14ac:dyDescent="0.3">
      <c r="Q401" s="93" t="str">
        <f t="shared" si="8"/>
        <v/>
      </c>
    </row>
    <row r="402" spans="17:17" ht="15" customHeight="1" x14ac:dyDescent="0.3">
      <c r="Q402" s="93" t="str">
        <f t="shared" si="8"/>
        <v/>
      </c>
    </row>
    <row r="403" spans="17:17" ht="15" customHeight="1" x14ac:dyDescent="0.3">
      <c r="Q403" s="93" t="str">
        <f t="shared" si="8"/>
        <v/>
      </c>
    </row>
    <row r="404" spans="17:17" ht="15" customHeight="1" x14ac:dyDescent="0.3">
      <c r="Q404" s="93" t="str">
        <f t="shared" si="8"/>
        <v/>
      </c>
    </row>
    <row r="405" spans="17:17" ht="15" customHeight="1" x14ac:dyDescent="0.3">
      <c r="Q405" s="93" t="str">
        <f t="shared" si="8"/>
        <v/>
      </c>
    </row>
    <row r="406" spans="17:17" ht="15" customHeight="1" x14ac:dyDescent="0.3">
      <c r="Q406" s="93" t="str">
        <f t="shared" si="8"/>
        <v/>
      </c>
    </row>
    <row r="407" spans="17:17" ht="15" customHeight="1" x14ac:dyDescent="0.3">
      <c r="Q407" s="93" t="str">
        <f t="shared" si="8"/>
        <v/>
      </c>
    </row>
    <row r="408" spans="17:17" ht="15" customHeight="1" x14ac:dyDescent="0.3">
      <c r="Q408" s="93" t="str">
        <f t="shared" si="8"/>
        <v/>
      </c>
    </row>
    <row r="409" spans="17:17" ht="15" customHeight="1" x14ac:dyDescent="0.3">
      <c r="Q409" s="93" t="str">
        <f t="shared" si="8"/>
        <v/>
      </c>
    </row>
    <row r="410" spans="17:17" ht="15" customHeight="1" x14ac:dyDescent="0.3">
      <c r="Q410" s="93" t="str">
        <f t="shared" si="8"/>
        <v/>
      </c>
    </row>
    <row r="411" spans="17:17" ht="15" customHeight="1" x14ac:dyDescent="0.3">
      <c r="Q411" s="93" t="str">
        <f t="shared" si="8"/>
        <v/>
      </c>
    </row>
    <row r="412" spans="17:17" ht="15" customHeight="1" x14ac:dyDescent="0.3">
      <c r="Q412" s="93" t="str">
        <f t="shared" si="8"/>
        <v/>
      </c>
    </row>
    <row r="413" spans="17:17" ht="15" customHeight="1" x14ac:dyDescent="0.3">
      <c r="Q413" s="93" t="str">
        <f t="shared" si="8"/>
        <v/>
      </c>
    </row>
    <row r="414" spans="17:17" ht="15" customHeight="1" x14ac:dyDescent="0.3">
      <c r="Q414" s="93" t="str">
        <f t="shared" si="8"/>
        <v/>
      </c>
    </row>
    <row r="415" spans="17:17" ht="15" customHeight="1" x14ac:dyDescent="0.3">
      <c r="Q415" s="93" t="str">
        <f t="shared" si="8"/>
        <v/>
      </c>
    </row>
    <row r="416" spans="17:17" ht="15" customHeight="1" x14ac:dyDescent="0.3">
      <c r="Q416" s="93" t="str">
        <f t="shared" si="8"/>
        <v/>
      </c>
    </row>
    <row r="417" spans="17:17" ht="15" customHeight="1" x14ac:dyDescent="0.3">
      <c r="Q417" s="93" t="str">
        <f t="shared" si="8"/>
        <v/>
      </c>
    </row>
    <row r="418" spans="17:17" ht="15" customHeight="1" x14ac:dyDescent="0.3">
      <c r="Q418" s="93" t="str">
        <f t="shared" si="8"/>
        <v/>
      </c>
    </row>
    <row r="419" spans="17:17" ht="15" customHeight="1" x14ac:dyDescent="0.3">
      <c r="Q419" s="93" t="str">
        <f t="shared" si="8"/>
        <v/>
      </c>
    </row>
    <row r="420" spans="17:17" ht="15" customHeight="1" x14ac:dyDescent="0.3">
      <c r="Q420" s="93" t="str">
        <f t="shared" si="8"/>
        <v/>
      </c>
    </row>
    <row r="421" spans="17:17" ht="15" customHeight="1" x14ac:dyDescent="0.3">
      <c r="Q421" s="93" t="str">
        <f t="shared" si="8"/>
        <v/>
      </c>
    </row>
    <row r="422" spans="17:17" ht="15" customHeight="1" x14ac:dyDescent="0.3">
      <c r="Q422" s="93" t="str">
        <f t="shared" si="8"/>
        <v/>
      </c>
    </row>
    <row r="423" spans="17:17" ht="15" customHeight="1" x14ac:dyDescent="0.3">
      <c r="Q423" s="93" t="str">
        <f t="shared" si="8"/>
        <v/>
      </c>
    </row>
    <row r="424" spans="17:17" ht="15" customHeight="1" x14ac:dyDescent="0.3">
      <c r="Q424" s="93" t="str">
        <f t="shared" si="8"/>
        <v/>
      </c>
    </row>
    <row r="425" spans="17:17" ht="15" customHeight="1" x14ac:dyDescent="0.3">
      <c r="Q425" s="93" t="str">
        <f t="shared" si="8"/>
        <v/>
      </c>
    </row>
    <row r="426" spans="17:17" ht="15" customHeight="1" x14ac:dyDescent="0.3">
      <c r="Q426" s="93" t="str">
        <f t="shared" si="8"/>
        <v/>
      </c>
    </row>
    <row r="427" spans="17:17" ht="15" customHeight="1" x14ac:dyDescent="0.3">
      <c r="Q427" s="93" t="str">
        <f t="shared" si="8"/>
        <v/>
      </c>
    </row>
    <row r="428" spans="17:17" ht="15" customHeight="1" x14ac:dyDescent="0.3">
      <c r="Q428" s="93" t="str">
        <f t="shared" si="8"/>
        <v/>
      </c>
    </row>
    <row r="429" spans="17:17" ht="15" customHeight="1" x14ac:dyDescent="0.3">
      <c r="Q429" s="93" t="str">
        <f t="shared" si="8"/>
        <v/>
      </c>
    </row>
    <row r="430" spans="17:17" ht="15" customHeight="1" x14ac:dyDescent="0.3">
      <c r="Q430" s="93" t="str">
        <f t="shared" si="8"/>
        <v/>
      </c>
    </row>
    <row r="431" spans="17:17" ht="15" customHeight="1" x14ac:dyDescent="0.3">
      <c r="Q431" s="93" t="str">
        <f t="shared" si="8"/>
        <v/>
      </c>
    </row>
    <row r="432" spans="17:17" ht="15" customHeight="1" x14ac:dyDescent="0.3">
      <c r="Q432" s="93" t="str">
        <f t="shared" si="8"/>
        <v/>
      </c>
    </row>
    <row r="433" spans="17:17" ht="15" customHeight="1" x14ac:dyDescent="0.3">
      <c r="Q433" s="93" t="str">
        <f t="shared" si="8"/>
        <v/>
      </c>
    </row>
    <row r="434" spans="17:17" ht="15" customHeight="1" x14ac:dyDescent="0.3">
      <c r="Q434" s="93" t="str">
        <f t="shared" si="8"/>
        <v/>
      </c>
    </row>
    <row r="435" spans="17:17" ht="15" customHeight="1" x14ac:dyDescent="0.3">
      <c r="Q435" s="93" t="str">
        <f t="shared" si="8"/>
        <v/>
      </c>
    </row>
    <row r="436" spans="17:17" ht="15" customHeight="1" x14ac:dyDescent="0.3">
      <c r="Q436" s="93" t="str">
        <f t="shared" si="8"/>
        <v/>
      </c>
    </row>
    <row r="437" spans="17:17" ht="15" customHeight="1" x14ac:dyDescent="0.3">
      <c r="Q437" s="93" t="str">
        <f t="shared" si="8"/>
        <v/>
      </c>
    </row>
    <row r="438" spans="17:17" ht="15" customHeight="1" x14ac:dyDescent="0.3">
      <c r="Q438" s="93" t="str">
        <f t="shared" si="8"/>
        <v/>
      </c>
    </row>
    <row r="439" spans="17:17" ht="15" customHeight="1" x14ac:dyDescent="0.3">
      <c r="Q439" s="93" t="str">
        <f t="shared" si="8"/>
        <v/>
      </c>
    </row>
    <row r="440" spans="17:17" ht="15" customHeight="1" x14ac:dyDescent="0.3">
      <c r="Q440" s="93" t="str">
        <f t="shared" si="8"/>
        <v/>
      </c>
    </row>
    <row r="441" spans="17:17" ht="15" customHeight="1" x14ac:dyDescent="0.3">
      <c r="Q441" s="93" t="str">
        <f t="shared" si="8"/>
        <v/>
      </c>
    </row>
    <row r="442" spans="17:17" ht="15" customHeight="1" x14ac:dyDescent="0.3">
      <c r="Q442" s="93" t="str">
        <f t="shared" si="8"/>
        <v/>
      </c>
    </row>
    <row r="443" spans="17:17" ht="15" customHeight="1" x14ac:dyDescent="0.3">
      <c r="Q443" s="93" t="str">
        <f t="shared" si="8"/>
        <v/>
      </c>
    </row>
    <row r="444" spans="17:17" ht="15" customHeight="1" x14ac:dyDescent="0.3">
      <c r="Q444" s="93" t="str">
        <f t="shared" si="8"/>
        <v/>
      </c>
    </row>
    <row r="445" spans="17:17" ht="15" customHeight="1" x14ac:dyDescent="0.3">
      <c r="Q445" s="93" t="str">
        <f t="shared" si="8"/>
        <v/>
      </c>
    </row>
    <row r="446" spans="17:17" ht="15" customHeight="1" x14ac:dyDescent="0.3">
      <c r="Q446" s="93" t="str">
        <f t="shared" si="8"/>
        <v/>
      </c>
    </row>
    <row r="447" spans="17:17" ht="15" customHeight="1" x14ac:dyDescent="0.3">
      <c r="Q447" s="93" t="str">
        <f t="shared" si="8"/>
        <v/>
      </c>
    </row>
    <row r="448" spans="17:17" ht="15" customHeight="1" x14ac:dyDescent="0.3">
      <c r="Q448" s="93" t="str">
        <f t="shared" si="8"/>
        <v/>
      </c>
    </row>
    <row r="449" spans="17:17" ht="15" customHeight="1" x14ac:dyDescent="0.3">
      <c r="Q449" s="93" t="str">
        <f t="shared" si="8"/>
        <v/>
      </c>
    </row>
    <row r="450" spans="17:17" ht="15" customHeight="1" x14ac:dyDescent="0.3">
      <c r="Q450" s="93" t="str">
        <f t="shared" si="8"/>
        <v/>
      </c>
    </row>
    <row r="451" spans="17:17" ht="15" customHeight="1" x14ac:dyDescent="0.3">
      <c r="Q451" s="93" t="str">
        <f t="shared" si="8"/>
        <v/>
      </c>
    </row>
    <row r="452" spans="17:17" ht="15" customHeight="1" x14ac:dyDescent="0.3">
      <c r="Q452" s="93" t="str">
        <f t="shared" si="8"/>
        <v/>
      </c>
    </row>
    <row r="453" spans="17:17" ht="15" customHeight="1" x14ac:dyDescent="0.3">
      <c r="Q453" s="93" t="str">
        <f t="shared" si="8"/>
        <v/>
      </c>
    </row>
    <row r="454" spans="17:17" ht="15" customHeight="1" x14ac:dyDescent="0.3">
      <c r="Q454" s="93" t="str">
        <f t="shared" si="8"/>
        <v/>
      </c>
    </row>
    <row r="455" spans="17:17" ht="15" customHeight="1" x14ac:dyDescent="0.3">
      <c r="Q455" s="93" t="str">
        <f t="shared" si="8"/>
        <v/>
      </c>
    </row>
    <row r="456" spans="17:17" ht="15" customHeight="1" x14ac:dyDescent="0.3">
      <c r="Q456" s="93" t="str">
        <f t="shared" ref="Q456:Q519" si="9">IFERROR(AVERAGE(L456:P456),"")</f>
        <v/>
      </c>
    </row>
    <row r="457" spans="17:17" ht="15" customHeight="1" x14ac:dyDescent="0.3">
      <c r="Q457" s="93" t="str">
        <f t="shared" si="9"/>
        <v/>
      </c>
    </row>
    <row r="458" spans="17:17" ht="15" customHeight="1" x14ac:dyDescent="0.3">
      <c r="Q458" s="93" t="str">
        <f t="shared" si="9"/>
        <v/>
      </c>
    </row>
    <row r="459" spans="17:17" ht="15" customHeight="1" x14ac:dyDescent="0.3">
      <c r="Q459" s="93" t="str">
        <f t="shared" si="9"/>
        <v/>
      </c>
    </row>
    <row r="460" spans="17:17" ht="15" customHeight="1" x14ac:dyDescent="0.3">
      <c r="Q460" s="93" t="str">
        <f t="shared" si="9"/>
        <v/>
      </c>
    </row>
    <row r="461" spans="17:17" ht="15" customHeight="1" x14ac:dyDescent="0.3">
      <c r="Q461" s="93" t="str">
        <f t="shared" si="9"/>
        <v/>
      </c>
    </row>
    <row r="462" spans="17:17" ht="15" customHeight="1" x14ac:dyDescent="0.3">
      <c r="Q462" s="93" t="str">
        <f t="shared" si="9"/>
        <v/>
      </c>
    </row>
    <row r="463" spans="17:17" ht="15" customHeight="1" x14ac:dyDescent="0.3">
      <c r="Q463" s="93" t="str">
        <f t="shared" si="9"/>
        <v/>
      </c>
    </row>
    <row r="464" spans="17:17" ht="15" customHeight="1" x14ac:dyDescent="0.3">
      <c r="Q464" s="93" t="str">
        <f t="shared" si="9"/>
        <v/>
      </c>
    </row>
    <row r="465" spans="17:17" ht="15" customHeight="1" x14ac:dyDescent="0.3">
      <c r="Q465" s="93" t="str">
        <f t="shared" si="9"/>
        <v/>
      </c>
    </row>
    <row r="466" spans="17:17" ht="15" customHeight="1" x14ac:dyDescent="0.3">
      <c r="Q466" s="93" t="str">
        <f t="shared" si="9"/>
        <v/>
      </c>
    </row>
    <row r="467" spans="17:17" ht="15" customHeight="1" x14ac:dyDescent="0.3">
      <c r="Q467" s="93" t="str">
        <f t="shared" si="9"/>
        <v/>
      </c>
    </row>
    <row r="468" spans="17:17" ht="15" customHeight="1" x14ac:dyDescent="0.3">
      <c r="Q468" s="93" t="str">
        <f t="shared" si="9"/>
        <v/>
      </c>
    </row>
    <row r="469" spans="17:17" ht="15" customHeight="1" x14ac:dyDescent="0.3">
      <c r="Q469" s="93" t="str">
        <f t="shared" si="9"/>
        <v/>
      </c>
    </row>
    <row r="470" spans="17:17" ht="15" customHeight="1" x14ac:dyDescent="0.3">
      <c r="Q470" s="93" t="str">
        <f t="shared" si="9"/>
        <v/>
      </c>
    </row>
    <row r="471" spans="17:17" ht="15" customHeight="1" x14ac:dyDescent="0.3">
      <c r="Q471" s="93" t="str">
        <f t="shared" si="9"/>
        <v/>
      </c>
    </row>
    <row r="472" spans="17:17" ht="15" customHeight="1" x14ac:dyDescent="0.3">
      <c r="Q472" s="93" t="str">
        <f t="shared" si="9"/>
        <v/>
      </c>
    </row>
    <row r="473" spans="17:17" ht="15" customHeight="1" x14ac:dyDescent="0.3">
      <c r="Q473" s="93" t="str">
        <f t="shared" si="9"/>
        <v/>
      </c>
    </row>
    <row r="474" spans="17:17" ht="15" customHeight="1" x14ac:dyDescent="0.3">
      <c r="Q474" s="93" t="str">
        <f t="shared" si="9"/>
        <v/>
      </c>
    </row>
    <row r="475" spans="17:17" ht="15" customHeight="1" x14ac:dyDescent="0.3">
      <c r="Q475" s="93" t="str">
        <f t="shared" si="9"/>
        <v/>
      </c>
    </row>
    <row r="476" spans="17:17" ht="15" customHeight="1" x14ac:dyDescent="0.3">
      <c r="Q476" s="93" t="str">
        <f t="shared" si="9"/>
        <v/>
      </c>
    </row>
    <row r="477" spans="17:17" ht="15" customHeight="1" x14ac:dyDescent="0.3">
      <c r="Q477" s="93" t="str">
        <f t="shared" si="9"/>
        <v/>
      </c>
    </row>
    <row r="478" spans="17:17" ht="15" customHeight="1" x14ac:dyDescent="0.3">
      <c r="Q478" s="93" t="str">
        <f t="shared" si="9"/>
        <v/>
      </c>
    </row>
    <row r="479" spans="17:17" ht="15" customHeight="1" x14ac:dyDescent="0.3">
      <c r="Q479" s="93" t="str">
        <f t="shared" si="9"/>
        <v/>
      </c>
    </row>
    <row r="480" spans="17:17" ht="15" customHeight="1" x14ac:dyDescent="0.3">
      <c r="Q480" s="93" t="str">
        <f t="shared" si="9"/>
        <v/>
      </c>
    </row>
    <row r="481" spans="17:17" ht="15" customHeight="1" x14ac:dyDescent="0.3">
      <c r="Q481" s="93" t="str">
        <f t="shared" si="9"/>
        <v/>
      </c>
    </row>
    <row r="482" spans="17:17" ht="15" customHeight="1" x14ac:dyDescent="0.3">
      <c r="Q482" s="93" t="str">
        <f t="shared" si="9"/>
        <v/>
      </c>
    </row>
    <row r="483" spans="17:17" ht="15" customHeight="1" x14ac:dyDescent="0.3">
      <c r="Q483" s="93" t="str">
        <f t="shared" si="9"/>
        <v/>
      </c>
    </row>
    <row r="484" spans="17:17" ht="15" customHeight="1" x14ac:dyDescent="0.3">
      <c r="Q484" s="93" t="str">
        <f t="shared" si="9"/>
        <v/>
      </c>
    </row>
    <row r="485" spans="17:17" ht="15" customHeight="1" x14ac:dyDescent="0.3">
      <c r="Q485" s="93" t="str">
        <f t="shared" si="9"/>
        <v/>
      </c>
    </row>
    <row r="486" spans="17:17" ht="15" customHeight="1" x14ac:dyDescent="0.3">
      <c r="Q486" s="93" t="str">
        <f t="shared" si="9"/>
        <v/>
      </c>
    </row>
    <row r="487" spans="17:17" ht="15" customHeight="1" x14ac:dyDescent="0.3">
      <c r="Q487" s="93" t="str">
        <f t="shared" si="9"/>
        <v/>
      </c>
    </row>
    <row r="488" spans="17:17" ht="15" customHeight="1" x14ac:dyDescent="0.3">
      <c r="Q488" s="93" t="str">
        <f t="shared" si="9"/>
        <v/>
      </c>
    </row>
    <row r="489" spans="17:17" ht="15" customHeight="1" x14ac:dyDescent="0.3">
      <c r="Q489" s="93" t="str">
        <f t="shared" si="9"/>
        <v/>
      </c>
    </row>
    <row r="490" spans="17:17" ht="15" customHeight="1" x14ac:dyDescent="0.3">
      <c r="Q490" s="93" t="str">
        <f t="shared" si="9"/>
        <v/>
      </c>
    </row>
    <row r="491" spans="17:17" ht="15" customHeight="1" x14ac:dyDescent="0.3">
      <c r="Q491" s="93" t="str">
        <f t="shared" si="9"/>
        <v/>
      </c>
    </row>
    <row r="492" spans="17:17" ht="15" customHeight="1" x14ac:dyDescent="0.3">
      <c r="Q492" s="93" t="str">
        <f t="shared" si="9"/>
        <v/>
      </c>
    </row>
    <row r="493" spans="17:17" ht="15" customHeight="1" x14ac:dyDescent="0.3">
      <c r="Q493" s="93" t="str">
        <f t="shared" si="9"/>
        <v/>
      </c>
    </row>
    <row r="494" spans="17:17" ht="15" customHeight="1" x14ac:dyDescent="0.3">
      <c r="Q494" s="93" t="str">
        <f t="shared" si="9"/>
        <v/>
      </c>
    </row>
    <row r="495" spans="17:17" ht="15" customHeight="1" x14ac:dyDescent="0.3">
      <c r="Q495" s="93" t="str">
        <f t="shared" si="9"/>
        <v/>
      </c>
    </row>
    <row r="496" spans="17:17" ht="15" customHeight="1" x14ac:dyDescent="0.3">
      <c r="Q496" s="93" t="str">
        <f t="shared" si="9"/>
        <v/>
      </c>
    </row>
    <row r="497" spans="17:17" ht="15" customHeight="1" x14ac:dyDescent="0.3">
      <c r="Q497" s="93" t="str">
        <f t="shared" si="9"/>
        <v/>
      </c>
    </row>
    <row r="498" spans="17:17" ht="15" customHeight="1" x14ac:dyDescent="0.3">
      <c r="Q498" s="93" t="str">
        <f t="shared" si="9"/>
        <v/>
      </c>
    </row>
    <row r="499" spans="17:17" ht="15" customHeight="1" x14ac:dyDescent="0.3">
      <c r="Q499" s="93" t="str">
        <f t="shared" si="9"/>
        <v/>
      </c>
    </row>
    <row r="500" spans="17:17" ht="15" customHeight="1" x14ac:dyDescent="0.3">
      <c r="Q500" s="93" t="str">
        <f t="shared" si="9"/>
        <v/>
      </c>
    </row>
    <row r="501" spans="17:17" ht="15" customHeight="1" x14ac:dyDescent="0.3">
      <c r="Q501" s="93" t="str">
        <f t="shared" si="9"/>
        <v/>
      </c>
    </row>
    <row r="502" spans="17:17" ht="15" customHeight="1" x14ac:dyDescent="0.3">
      <c r="Q502" s="93" t="str">
        <f t="shared" si="9"/>
        <v/>
      </c>
    </row>
    <row r="503" spans="17:17" ht="15" customHeight="1" x14ac:dyDescent="0.3">
      <c r="Q503" s="93" t="str">
        <f t="shared" si="9"/>
        <v/>
      </c>
    </row>
    <row r="504" spans="17:17" ht="15" customHeight="1" x14ac:dyDescent="0.3">
      <c r="Q504" s="93" t="str">
        <f t="shared" si="9"/>
        <v/>
      </c>
    </row>
    <row r="505" spans="17:17" ht="15" customHeight="1" x14ac:dyDescent="0.3">
      <c r="Q505" s="93" t="str">
        <f t="shared" si="9"/>
        <v/>
      </c>
    </row>
    <row r="506" spans="17:17" ht="15" customHeight="1" x14ac:dyDescent="0.3">
      <c r="Q506" s="93" t="str">
        <f t="shared" si="9"/>
        <v/>
      </c>
    </row>
    <row r="507" spans="17:17" ht="15" customHeight="1" x14ac:dyDescent="0.3">
      <c r="Q507" s="93" t="str">
        <f t="shared" si="9"/>
        <v/>
      </c>
    </row>
    <row r="508" spans="17:17" ht="15" customHeight="1" x14ac:dyDescent="0.3">
      <c r="Q508" s="93" t="str">
        <f t="shared" si="9"/>
        <v/>
      </c>
    </row>
    <row r="509" spans="17:17" ht="15" customHeight="1" x14ac:dyDescent="0.3">
      <c r="Q509" s="93" t="str">
        <f t="shared" si="9"/>
        <v/>
      </c>
    </row>
    <row r="510" spans="17:17" ht="15" customHeight="1" x14ac:dyDescent="0.3">
      <c r="Q510" s="93" t="str">
        <f t="shared" si="9"/>
        <v/>
      </c>
    </row>
    <row r="511" spans="17:17" ht="15" customHeight="1" x14ac:dyDescent="0.3">
      <c r="Q511" s="93" t="str">
        <f t="shared" si="9"/>
        <v/>
      </c>
    </row>
    <row r="512" spans="17:17" ht="15" customHeight="1" x14ac:dyDescent="0.3">
      <c r="Q512" s="93" t="str">
        <f t="shared" si="9"/>
        <v/>
      </c>
    </row>
    <row r="513" spans="17:17" ht="15" customHeight="1" x14ac:dyDescent="0.3">
      <c r="Q513" s="93" t="str">
        <f t="shared" si="9"/>
        <v/>
      </c>
    </row>
    <row r="514" spans="17:17" ht="15" customHeight="1" x14ac:dyDescent="0.3">
      <c r="Q514" s="93" t="str">
        <f t="shared" si="9"/>
        <v/>
      </c>
    </row>
    <row r="515" spans="17:17" ht="15" customHeight="1" x14ac:dyDescent="0.3">
      <c r="Q515" s="93" t="str">
        <f t="shared" si="9"/>
        <v/>
      </c>
    </row>
    <row r="516" spans="17:17" ht="15" customHeight="1" x14ac:dyDescent="0.3">
      <c r="Q516" s="93" t="str">
        <f t="shared" si="9"/>
        <v/>
      </c>
    </row>
    <row r="517" spans="17:17" ht="15" customHeight="1" x14ac:dyDescent="0.3">
      <c r="Q517" s="93" t="str">
        <f t="shared" si="9"/>
        <v/>
      </c>
    </row>
    <row r="518" spans="17:17" ht="15" customHeight="1" x14ac:dyDescent="0.3">
      <c r="Q518" s="93" t="str">
        <f t="shared" si="9"/>
        <v/>
      </c>
    </row>
    <row r="519" spans="17:17" ht="15" customHeight="1" x14ac:dyDescent="0.3">
      <c r="Q519" s="93" t="str">
        <f t="shared" si="9"/>
        <v/>
      </c>
    </row>
    <row r="520" spans="17:17" ht="15" customHeight="1" x14ac:dyDescent="0.3">
      <c r="Q520" s="93" t="str">
        <f t="shared" ref="Q520:Q583" si="10">IFERROR(AVERAGE(L520:P520),"")</f>
        <v/>
      </c>
    </row>
    <row r="521" spans="17:17" ht="15" customHeight="1" x14ac:dyDescent="0.3">
      <c r="Q521" s="93" t="str">
        <f t="shared" si="10"/>
        <v/>
      </c>
    </row>
    <row r="522" spans="17:17" ht="15" customHeight="1" x14ac:dyDescent="0.3">
      <c r="Q522" s="93" t="str">
        <f t="shared" si="10"/>
        <v/>
      </c>
    </row>
    <row r="523" spans="17:17" ht="15" customHeight="1" x14ac:dyDescent="0.3">
      <c r="Q523" s="93" t="str">
        <f t="shared" si="10"/>
        <v/>
      </c>
    </row>
    <row r="524" spans="17:17" ht="15" customHeight="1" x14ac:dyDescent="0.3">
      <c r="Q524" s="93" t="str">
        <f t="shared" si="10"/>
        <v/>
      </c>
    </row>
    <row r="525" spans="17:17" ht="15" customHeight="1" x14ac:dyDescent="0.3">
      <c r="Q525" s="93" t="str">
        <f t="shared" si="10"/>
        <v/>
      </c>
    </row>
    <row r="526" spans="17:17" ht="15" customHeight="1" x14ac:dyDescent="0.3">
      <c r="Q526" s="93" t="str">
        <f t="shared" si="10"/>
        <v/>
      </c>
    </row>
    <row r="527" spans="17:17" ht="15" customHeight="1" x14ac:dyDescent="0.3">
      <c r="Q527" s="93" t="str">
        <f t="shared" si="10"/>
        <v/>
      </c>
    </row>
    <row r="528" spans="17:17" ht="15" customHeight="1" x14ac:dyDescent="0.3">
      <c r="Q528" s="93" t="str">
        <f t="shared" si="10"/>
        <v/>
      </c>
    </row>
    <row r="529" spans="17:17" ht="15" customHeight="1" x14ac:dyDescent="0.3">
      <c r="Q529" s="93" t="str">
        <f t="shared" si="10"/>
        <v/>
      </c>
    </row>
    <row r="530" spans="17:17" ht="15" customHeight="1" x14ac:dyDescent="0.3">
      <c r="Q530" s="93" t="str">
        <f t="shared" si="10"/>
        <v/>
      </c>
    </row>
    <row r="531" spans="17:17" ht="15" customHeight="1" x14ac:dyDescent="0.3">
      <c r="Q531" s="93" t="str">
        <f t="shared" si="10"/>
        <v/>
      </c>
    </row>
    <row r="532" spans="17:17" ht="15" customHeight="1" x14ac:dyDescent="0.3">
      <c r="Q532" s="93" t="str">
        <f t="shared" si="10"/>
        <v/>
      </c>
    </row>
    <row r="533" spans="17:17" ht="15" customHeight="1" x14ac:dyDescent="0.3">
      <c r="Q533" s="93" t="str">
        <f t="shared" si="10"/>
        <v/>
      </c>
    </row>
    <row r="534" spans="17:17" ht="15" customHeight="1" x14ac:dyDescent="0.3">
      <c r="Q534" s="93" t="str">
        <f t="shared" si="10"/>
        <v/>
      </c>
    </row>
    <row r="535" spans="17:17" ht="15" customHeight="1" x14ac:dyDescent="0.3">
      <c r="Q535" s="93" t="str">
        <f t="shared" si="10"/>
        <v/>
      </c>
    </row>
    <row r="536" spans="17:17" ht="15" customHeight="1" x14ac:dyDescent="0.3">
      <c r="Q536" s="93" t="str">
        <f t="shared" si="10"/>
        <v/>
      </c>
    </row>
    <row r="537" spans="17:17" ht="15" customHeight="1" x14ac:dyDescent="0.3">
      <c r="Q537" s="93" t="str">
        <f t="shared" si="10"/>
        <v/>
      </c>
    </row>
    <row r="538" spans="17:17" ht="15" customHeight="1" x14ac:dyDescent="0.3">
      <c r="Q538" s="93" t="str">
        <f t="shared" si="10"/>
        <v/>
      </c>
    </row>
    <row r="539" spans="17:17" ht="15" customHeight="1" x14ac:dyDescent="0.3">
      <c r="Q539" s="93" t="str">
        <f t="shared" si="10"/>
        <v/>
      </c>
    </row>
    <row r="540" spans="17:17" ht="15" customHeight="1" x14ac:dyDescent="0.3">
      <c r="Q540" s="93" t="str">
        <f t="shared" si="10"/>
        <v/>
      </c>
    </row>
    <row r="541" spans="17:17" ht="15" customHeight="1" x14ac:dyDescent="0.3">
      <c r="Q541" s="93" t="str">
        <f t="shared" si="10"/>
        <v/>
      </c>
    </row>
    <row r="542" spans="17:17" ht="15" customHeight="1" x14ac:dyDescent="0.3">
      <c r="Q542" s="93" t="str">
        <f t="shared" si="10"/>
        <v/>
      </c>
    </row>
    <row r="543" spans="17:17" ht="15" customHeight="1" x14ac:dyDescent="0.3">
      <c r="Q543" s="93" t="str">
        <f t="shared" si="10"/>
        <v/>
      </c>
    </row>
    <row r="544" spans="17:17" ht="15" customHeight="1" x14ac:dyDescent="0.3">
      <c r="Q544" s="93" t="str">
        <f t="shared" si="10"/>
        <v/>
      </c>
    </row>
    <row r="545" spans="17:17" ht="15" customHeight="1" x14ac:dyDescent="0.3">
      <c r="Q545" s="93" t="str">
        <f t="shared" si="10"/>
        <v/>
      </c>
    </row>
    <row r="546" spans="17:17" ht="15" customHeight="1" x14ac:dyDescent="0.3">
      <c r="Q546" s="93" t="str">
        <f t="shared" si="10"/>
        <v/>
      </c>
    </row>
    <row r="547" spans="17:17" ht="15" customHeight="1" x14ac:dyDescent="0.3">
      <c r="Q547" s="93" t="str">
        <f t="shared" si="10"/>
        <v/>
      </c>
    </row>
    <row r="548" spans="17:17" ht="15" customHeight="1" x14ac:dyDescent="0.3">
      <c r="Q548" s="93" t="str">
        <f t="shared" si="10"/>
        <v/>
      </c>
    </row>
    <row r="549" spans="17:17" ht="15" customHeight="1" x14ac:dyDescent="0.3">
      <c r="Q549" s="93" t="str">
        <f t="shared" si="10"/>
        <v/>
      </c>
    </row>
    <row r="550" spans="17:17" ht="15" customHeight="1" x14ac:dyDescent="0.3">
      <c r="Q550" s="93" t="str">
        <f t="shared" si="10"/>
        <v/>
      </c>
    </row>
    <row r="551" spans="17:17" ht="15" customHeight="1" x14ac:dyDescent="0.3">
      <c r="Q551" s="93" t="str">
        <f t="shared" si="10"/>
        <v/>
      </c>
    </row>
    <row r="552" spans="17:17" ht="15" customHeight="1" x14ac:dyDescent="0.3">
      <c r="Q552" s="93" t="str">
        <f t="shared" si="10"/>
        <v/>
      </c>
    </row>
    <row r="553" spans="17:17" ht="15" customHeight="1" x14ac:dyDescent="0.3">
      <c r="Q553" s="93" t="str">
        <f t="shared" si="10"/>
        <v/>
      </c>
    </row>
    <row r="554" spans="17:17" ht="15" customHeight="1" x14ac:dyDescent="0.3">
      <c r="Q554" s="93" t="str">
        <f t="shared" si="10"/>
        <v/>
      </c>
    </row>
    <row r="555" spans="17:17" ht="15" customHeight="1" x14ac:dyDescent="0.3">
      <c r="Q555" s="93" t="str">
        <f t="shared" si="10"/>
        <v/>
      </c>
    </row>
    <row r="556" spans="17:17" ht="15" customHeight="1" x14ac:dyDescent="0.3">
      <c r="Q556" s="93" t="str">
        <f t="shared" si="10"/>
        <v/>
      </c>
    </row>
    <row r="557" spans="17:17" ht="15" customHeight="1" x14ac:dyDescent="0.3">
      <c r="Q557" s="93" t="str">
        <f t="shared" si="10"/>
        <v/>
      </c>
    </row>
    <row r="558" spans="17:17" ht="15" customHeight="1" x14ac:dyDescent="0.3">
      <c r="Q558" s="93" t="str">
        <f t="shared" si="10"/>
        <v/>
      </c>
    </row>
    <row r="559" spans="17:17" ht="15" customHeight="1" x14ac:dyDescent="0.3">
      <c r="Q559" s="93" t="str">
        <f t="shared" si="10"/>
        <v/>
      </c>
    </row>
    <row r="560" spans="17:17" ht="15" customHeight="1" x14ac:dyDescent="0.3">
      <c r="Q560" s="93" t="str">
        <f t="shared" si="10"/>
        <v/>
      </c>
    </row>
    <row r="561" spans="17:17" ht="15" customHeight="1" x14ac:dyDescent="0.3">
      <c r="Q561" s="93" t="str">
        <f t="shared" si="10"/>
        <v/>
      </c>
    </row>
    <row r="562" spans="17:17" ht="15" customHeight="1" x14ac:dyDescent="0.3">
      <c r="Q562" s="93" t="str">
        <f t="shared" si="10"/>
        <v/>
      </c>
    </row>
    <row r="563" spans="17:17" ht="15" customHeight="1" x14ac:dyDescent="0.3">
      <c r="Q563" s="93" t="str">
        <f t="shared" si="10"/>
        <v/>
      </c>
    </row>
    <row r="564" spans="17:17" ht="15" customHeight="1" x14ac:dyDescent="0.3">
      <c r="Q564" s="93" t="str">
        <f t="shared" si="10"/>
        <v/>
      </c>
    </row>
    <row r="565" spans="17:17" ht="15" customHeight="1" x14ac:dyDescent="0.3">
      <c r="Q565" s="93" t="str">
        <f t="shared" si="10"/>
        <v/>
      </c>
    </row>
    <row r="566" spans="17:17" ht="15" customHeight="1" x14ac:dyDescent="0.3">
      <c r="Q566" s="93" t="str">
        <f t="shared" si="10"/>
        <v/>
      </c>
    </row>
    <row r="567" spans="17:17" ht="15" customHeight="1" x14ac:dyDescent="0.3">
      <c r="Q567" s="93" t="str">
        <f t="shared" si="10"/>
        <v/>
      </c>
    </row>
    <row r="568" spans="17:17" ht="15" customHeight="1" x14ac:dyDescent="0.3">
      <c r="Q568" s="93" t="str">
        <f t="shared" si="10"/>
        <v/>
      </c>
    </row>
    <row r="569" spans="17:17" ht="15" customHeight="1" x14ac:dyDescent="0.3">
      <c r="Q569" s="93" t="str">
        <f t="shared" si="10"/>
        <v/>
      </c>
    </row>
    <row r="570" spans="17:17" ht="15" customHeight="1" x14ac:dyDescent="0.3">
      <c r="Q570" s="93" t="str">
        <f t="shared" si="10"/>
        <v/>
      </c>
    </row>
    <row r="571" spans="17:17" ht="15" customHeight="1" x14ac:dyDescent="0.3">
      <c r="Q571" s="93" t="str">
        <f t="shared" si="10"/>
        <v/>
      </c>
    </row>
    <row r="572" spans="17:17" ht="15" customHeight="1" x14ac:dyDescent="0.3">
      <c r="Q572" s="93" t="str">
        <f t="shared" si="10"/>
        <v/>
      </c>
    </row>
    <row r="573" spans="17:17" ht="15" customHeight="1" x14ac:dyDescent="0.3">
      <c r="Q573" s="93" t="str">
        <f t="shared" si="10"/>
        <v/>
      </c>
    </row>
    <row r="574" spans="17:17" ht="15" customHeight="1" x14ac:dyDescent="0.3">
      <c r="Q574" s="93" t="str">
        <f t="shared" si="10"/>
        <v/>
      </c>
    </row>
    <row r="575" spans="17:17" ht="15" customHeight="1" x14ac:dyDescent="0.3">
      <c r="Q575" s="93" t="str">
        <f t="shared" si="10"/>
        <v/>
      </c>
    </row>
    <row r="576" spans="17:17" ht="15" customHeight="1" x14ac:dyDescent="0.3">
      <c r="Q576" s="93" t="str">
        <f t="shared" si="10"/>
        <v/>
      </c>
    </row>
    <row r="577" spans="17:17" ht="15" customHeight="1" x14ac:dyDescent="0.3">
      <c r="Q577" s="93" t="str">
        <f t="shared" si="10"/>
        <v/>
      </c>
    </row>
    <row r="578" spans="17:17" ht="15" customHeight="1" x14ac:dyDescent="0.3">
      <c r="Q578" s="93" t="str">
        <f t="shared" si="10"/>
        <v/>
      </c>
    </row>
    <row r="579" spans="17:17" ht="15" customHeight="1" x14ac:dyDescent="0.3">
      <c r="Q579" s="93" t="str">
        <f t="shared" si="10"/>
        <v/>
      </c>
    </row>
    <row r="580" spans="17:17" ht="15" customHeight="1" x14ac:dyDescent="0.3">
      <c r="Q580" s="93" t="str">
        <f t="shared" si="10"/>
        <v/>
      </c>
    </row>
    <row r="581" spans="17:17" ht="15" customHeight="1" x14ac:dyDescent="0.3">
      <c r="Q581" s="93" t="str">
        <f t="shared" si="10"/>
        <v/>
      </c>
    </row>
    <row r="582" spans="17:17" ht="15" customHeight="1" x14ac:dyDescent="0.3">
      <c r="Q582" s="93" t="str">
        <f t="shared" si="10"/>
        <v/>
      </c>
    </row>
    <row r="583" spans="17:17" ht="15" customHeight="1" x14ac:dyDescent="0.3">
      <c r="Q583" s="93" t="str">
        <f t="shared" si="10"/>
        <v/>
      </c>
    </row>
    <row r="584" spans="17:17" ht="15" customHeight="1" x14ac:dyDescent="0.3">
      <c r="Q584" s="93" t="str">
        <f t="shared" ref="Q584:Q647" si="11">IFERROR(AVERAGE(L584:P584),"")</f>
        <v/>
      </c>
    </row>
    <row r="585" spans="17:17" ht="15" customHeight="1" x14ac:dyDescent="0.3">
      <c r="Q585" s="93" t="str">
        <f t="shared" si="11"/>
        <v/>
      </c>
    </row>
    <row r="586" spans="17:17" ht="15" customHeight="1" x14ac:dyDescent="0.3">
      <c r="Q586" s="93" t="str">
        <f t="shared" si="11"/>
        <v/>
      </c>
    </row>
    <row r="587" spans="17:17" ht="15" customHeight="1" x14ac:dyDescent="0.3">
      <c r="Q587" s="93" t="str">
        <f t="shared" si="11"/>
        <v/>
      </c>
    </row>
    <row r="588" spans="17:17" ht="15" customHeight="1" x14ac:dyDescent="0.3">
      <c r="Q588" s="93" t="str">
        <f t="shared" si="11"/>
        <v/>
      </c>
    </row>
    <row r="589" spans="17:17" ht="15" customHeight="1" x14ac:dyDescent="0.3">
      <c r="Q589" s="93" t="str">
        <f t="shared" si="11"/>
        <v/>
      </c>
    </row>
    <row r="590" spans="17:17" ht="15" customHeight="1" x14ac:dyDescent="0.3">
      <c r="Q590" s="93" t="str">
        <f t="shared" si="11"/>
        <v/>
      </c>
    </row>
    <row r="591" spans="17:17" ht="15" customHeight="1" x14ac:dyDescent="0.3">
      <c r="Q591" s="93" t="str">
        <f t="shared" si="11"/>
        <v/>
      </c>
    </row>
    <row r="592" spans="17:17" ht="15" customHeight="1" x14ac:dyDescent="0.3">
      <c r="Q592" s="93" t="str">
        <f t="shared" si="11"/>
        <v/>
      </c>
    </row>
    <row r="593" spans="17:17" ht="15" customHeight="1" x14ac:dyDescent="0.3">
      <c r="Q593" s="93" t="str">
        <f t="shared" si="11"/>
        <v/>
      </c>
    </row>
    <row r="594" spans="17:17" ht="15" customHeight="1" x14ac:dyDescent="0.3">
      <c r="Q594" s="93" t="str">
        <f t="shared" si="11"/>
        <v/>
      </c>
    </row>
    <row r="595" spans="17:17" ht="15" customHeight="1" x14ac:dyDescent="0.3">
      <c r="Q595" s="93" t="str">
        <f t="shared" si="11"/>
        <v/>
      </c>
    </row>
    <row r="596" spans="17:17" ht="15" customHeight="1" x14ac:dyDescent="0.3">
      <c r="Q596" s="93" t="str">
        <f t="shared" si="11"/>
        <v/>
      </c>
    </row>
    <row r="597" spans="17:17" ht="15" customHeight="1" x14ac:dyDescent="0.3">
      <c r="Q597" s="93" t="str">
        <f t="shared" si="11"/>
        <v/>
      </c>
    </row>
    <row r="598" spans="17:17" ht="15" customHeight="1" x14ac:dyDescent="0.3">
      <c r="Q598" s="93" t="str">
        <f t="shared" si="11"/>
        <v/>
      </c>
    </row>
    <row r="599" spans="17:17" ht="15" customHeight="1" x14ac:dyDescent="0.3">
      <c r="Q599" s="93" t="str">
        <f t="shared" si="11"/>
        <v/>
      </c>
    </row>
    <row r="600" spans="17:17" ht="15" customHeight="1" x14ac:dyDescent="0.3">
      <c r="Q600" s="93" t="str">
        <f t="shared" si="11"/>
        <v/>
      </c>
    </row>
    <row r="601" spans="17:17" ht="15" customHeight="1" x14ac:dyDescent="0.3">
      <c r="Q601" s="93" t="str">
        <f t="shared" si="11"/>
        <v/>
      </c>
    </row>
    <row r="602" spans="17:17" ht="15" customHeight="1" x14ac:dyDescent="0.3">
      <c r="Q602" s="93" t="str">
        <f t="shared" si="11"/>
        <v/>
      </c>
    </row>
    <row r="603" spans="17:17" ht="15" customHeight="1" x14ac:dyDescent="0.3">
      <c r="Q603" s="93" t="str">
        <f t="shared" si="11"/>
        <v/>
      </c>
    </row>
    <row r="604" spans="17:17" ht="15" customHeight="1" x14ac:dyDescent="0.3">
      <c r="Q604" s="93" t="str">
        <f t="shared" si="11"/>
        <v/>
      </c>
    </row>
    <row r="605" spans="17:17" ht="15" customHeight="1" x14ac:dyDescent="0.3">
      <c r="Q605" s="93" t="str">
        <f t="shared" si="11"/>
        <v/>
      </c>
    </row>
    <row r="606" spans="17:17" ht="15" customHeight="1" x14ac:dyDescent="0.3">
      <c r="Q606" s="93" t="str">
        <f t="shared" si="11"/>
        <v/>
      </c>
    </row>
    <row r="607" spans="17:17" ht="15" customHeight="1" x14ac:dyDescent="0.3">
      <c r="Q607" s="93" t="str">
        <f t="shared" si="11"/>
        <v/>
      </c>
    </row>
    <row r="608" spans="17:17" ht="15" customHeight="1" x14ac:dyDescent="0.3">
      <c r="Q608" s="93" t="str">
        <f t="shared" si="11"/>
        <v/>
      </c>
    </row>
    <row r="609" spans="17:17" ht="15" customHeight="1" x14ac:dyDescent="0.3">
      <c r="Q609" s="93" t="str">
        <f t="shared" si="11"/>
        <v/>
      </c>
    </row>
    <row r="610" spans="17:17" ht="15" customHeight="1" x14ac:dyDescent="0.3">
      <c r="Q610" s="93" t="str">
        <f t="shared" si="11"/>
        <v/>
      </c>
    </row>
    <row r="611" spans="17:17" ht="15" customHeight="1" x14ac:dyDescent="0.3">
      <c r="Q611" s="93" t="str">
        <f t="shared" si="11"/>
        <v/>
      </c>
    </row>
    <row r="612" spans="17:17" ht="15" customHeight="1" x14ac:dyDescent="0.3">
      <c r="Q612" s="93" t="str">
        <f t="shared" si="11"/>
        <v/>
      </c>
    </row>
    <row r="613" spans="17:17" ht="15" customHeight="1" x14ac:dyDescent="0.3">
      <c r="Q613" s="93" t="str">
        <f t="shared" si="11"/>
        <v/>
      </c>
    </row>
    <row r="614" spans="17:17" ht="15" customHeight="1" x14ac:dyDescent="0.3">
      <c r="Q614" s="93" t="str">
        <f t="shared" si="11"/>
        <v/>
      </c>
    </row>
    <row r="615" spans="17:17" ht="15" customHeight="1" x14ac:dyDescent="0.3">
      <c r="Q615" s="93" t="str">
        <f t="shared" si="11"/>
        <v/>
      </c>
    </row>
    <row r="616" spans="17:17" ht="15" customHeight="1" x14ac:dyDescent="0.3">
      <c r="Q616" s="93" t="str">
        <f t="shared" si="11"/>
        <v/>
      </c>
    </row>
    <row r="617" spans="17:17" ht="15" customHeight="1" x14ac:dyDescent="0.3">
      <c r="Q617" s="93" t="str">
        <f t="shared" si="11"/>
        <v/>
      </c>
    </row>
    <row r="618" spans="17:17" ht="15" customHeight="1" x14ac:dyDescent="0.3">
      <c r="Q618" s="93" t="str">
        <f t="shared" si="11"/>
        <v/>
      </c>
    </row>
    <row r="619" spans="17:17" ht="15" customHeight="1" x14ac:dyDescent="0.3">
      <c r="Q619" s="93" t="str">
        <f t="shared" si="11"/>
        <v/>
      </c>
    </row>
    <row r="620" spans="17:17" ht="15" customHeight="1" x14ac:dyDescent="0.3">
      <c r="Q620" s="93" t="str">
        <f t="shared" si="11"/>
        <v/>
      </c>
    </row>
    <row r="621" spans="17:17" ht="15" customHeight="1" x14ac:dyDescent="0.3">
      <c r="Q621" s="93" t="str">
        <f t="shared" si="11"/>
        <v/>
      </c>
    </row>
    <row r="622" spans="17:17" ht="15" customHeight="1" x14ac:dyDescent="0.3">
      <c r="Q622" s="93" t="str">
        <f t="shared" si="11"/>
        <v/>
      </c>
    </row>
    <row r="623" spans="17:17" ht="15" customHeight="1" x14ac:dyDescent="0.3">
      <c r="Q623" s="93" t="str">
        <f t="shared" si="11"/>
        <v/>
      </c>
    </row>
    <row r="624" spans="17:17" ht="15" customHeight="1" x14ac:dyDescent="0.3">
      <c r="Q624" s="93" t="str">
        <f t="shared" si="11"/>
        <v/>
      </c>
    </row>
    <row r="625" spans="17:17" ht="15" customHeight="1" x14ac:dyDescent="0.3">
      <c r="Q625" s="93" t="str">
        <f t="shared" si="11"/>
        <v/>
      </c>
    </row>
    <row r="626" spans="17:17" ht="15" customHeight="1" x14ac:dyDescent="0.3">
      <c r="Q626" s="93" t="str">
        <f t="shared" si="11"/>
        <v/>
      </c>
    </row>
    <row r="627" spans="17:17" ht="15" customHeight="1" x14ac:dyDescent="0.3">
      <c r="Q627" s="93" t="str">
        <f t="shared" si="11"/>
        <v/>
      </c>
    </row>
    <row r="628" spans="17:17" ht="15" customHeight="1" x14ac:dyDescent="0.3">
      <c r="Q628" s="93" t="str">
        <f t="shared" si="11"/>
        <v/>
      </c>
    </row>
    <row r="629" spans="17:17" ht="15" customHeight="1" x14ac:dyDescent="0.3">
      <c r="Q629" s="93" t="str">
        <f t="shared" si="11"/>
        <v/>
      </c>
    </row>
    <row r="630" spans="17:17" ht="15" customHeight="1" x14ac:dyDescent="0.3">
      <c r="Q630" s="93" t="str">
        <f t="shared" si="11"/>
        <v/>
      </c>
    </row>
    <row r="631" spans="17:17" ht="15" customHeight="1" x14ac:dyDescent="0.3">
      <c r="Q631" s="93" t="str">
        <f t="shared" si="11"/>
        <v/>
      </c>
    </row>
    <row r="632" spans="17:17" ht="15" customHeight="1" x14ac:dyDescent="0.3">
      <c r="Q632" s="93" t="str">
        <f t="shared" si="11"/>
        <v/>
      </c>
    </row>
    <row r="633" spans="17:17" ht="15" customHeight="1" x14ac:dyDescent="0.3">
      <c r="Q633" s="93" t="str">
        <f t="shared" si="11"/>
        <v/>
      </c>
    </row>
    <row r="634" spans="17:17" ht="15" customHeight="1" x14ac:dyDescent="0.3">
      <c r="Q634" s="93" t="str">
        <f t="shared" si="11"/>
        <v/>
      </c>
    </row>
    <row r="635" spans="17:17" ht="15" customHeight="1" x14ac:dyDescent="0.3">
      <c r="Q635" s="93" t="str">
        <f t="shared" si="11"/>
        <v/>
      </c>
    </row>
    <row r="636" spans="17:17" ht="15" customHeight="1" x14ac:dyDescent="0.3">
      <c r="Q636" s="93" t="str">
        <f t="shared" si="11"/>
        <v/>
      </c>
    </row>
    <row r="637" spans="17:17" ht="15" customHeight="1" x14ac:dyDescent="0.3">
      <c r="Q637" s="93" t="str">
        <f t="shared" si="11"/>
        <v/>
      </c>
    </row>
    <row r="638" spans="17:17" ht="15" customHeight="1" x14ac:dyDescent="0.3">
      <c r="Q638" s="93" t="str">
        <f t="shared" si="11"/>
        <v/>
      </c>
    </row>
    <row r="639" spans="17:17" ht="15" customHeight="1" x14ac:dyDescent="0.3">
      <c r="Q639" s="93" t="str">
        <f t="shared" si="11"/>
        <v/>
      </c>
    </row>
    <row r="640" spans="17:17" ht="15" customHeight="1" x14ac:dyDescent="0.3">
      <c r="Q640" s="93" t="str">
        <f t="shared" si="11"/>
        <v/>
      </c>
    </row>
    <row r="641" spans="17:17" ht="15" customHeight="1" x14ac:dyDescent="0.3">
      <c r="Q641" s="93" t="str">
        <f t="shared" si="11"/>
        <v/>
      </c>
    </row>
    <row r="642" spans="17:17" ht="15" customHeight="1" x14ac:dyDescent="0.3">
      <c r="Q642" s="93" t="str">
        <f t="shared" si="11"/>
        <v/>
      </c>
    </row>
    <row r="643" spans="17:17" ht="15" customHeight="1" x14ac:dyDescent="0.3">
      <c r="Q643" s="93" t="str">
        <f t="shared" si="11"/>
        <v/>
      </c>
    </row>
    <row r="644" spans="17:17" ht="15" customHeight="1" x14ac:dyDescent="0.3">
      <c r="Q644" s="93" t="str">
        <f t="shared" si="11"/>
        <v/>
      </c>
    </row>
    <row r="645" spans="17:17" ht="15" customHeight="1" x14ac:dyDescent="0.3">
      <c r="Q645" s="93" t="str">
        <f t="shared" si="11"/>
        <v/>
      </c>
    </row>
    <row r="646" spans="17:17" ht="15" customHeight="1" x14ac:dyDescent="0.3">
      <c r="Q646" s="93" t="str">
        <f t="shared" si="11"/>
        <v/>
      </c>
    </row>
    <row r="647" spans="17:17" ht="15" customHeight="1" x14ac:dyDescent="0.3">
      <c r="Q647" s="93" t="str">
        <f t="shared" si="11"/>
        <v/>
      </c>
    </row>
    <row r="648" spans="17:17" ht="15" customHeight="1" x14ac:dyDescent="0.3">
      <c r="Q648" s="93" t="str">
        <f t="shared" ref="Q648:Q711" si="12">IFERROR(AVERAGE(L648:P648),"")</f>
        <v/>
      </c>
    </row>
    <row r="649" spans="17:17" ht="15" customHeight="1" x14ac:dyDescent="0.3">
      <c r="Q649" s="93" t="str">
        <f t="shared" si="12"/>
        <v/>
      </c>
    </row>
    <row r="650" spans="17:17" ht="15" customHeight="1" x14ac:dyDescent="0.3">
      <c r="Q650" s="93" t="str">
        <f t="shared" si="12"/>
        <v/>
      </c>
    </row>
    <row r="651" spans="17:17" ht="15" customHeight="1" x14ac:dyDescent="0.3">
      <c r="Q651" s="93" t="str">
        <f t="shared" si="12"/>
        <v/>
      </c>
    </row>
    <row r="652" spans="17:17" ht="15" customHeight="1" x14ac:dyDescent="0.3">
      <c r="Q652" s="93" t="str">
        <f t="shared" si="12"/>
        <v/>
      </c>
    </row>
    <row r="653" spans="17:17" ht="15" customHeight="1" x14ac:dyDescent="0.3">
      <c r="Q653" s="93" t="str">
        <f t="shared" si="12"/>
        <v/>
      </c>
    </row>
    <row r="654" spans="17:17" ht="15" customHeight="1" x14ac:dyDescent="0.3">
      <c r="Q654" s="93" t="str">
        <f t="shared" si="12"/>
        <v/>
      </c>
    </row>
    <row r="655" spans="17:17" ht="15" customHeight="1" x14ac:dyDescent="0.3">
      <c r="Q655" s="93" t="str">
        <f t="shared" si="12"/>
        <v/>
      </c>
    </row>
    <row r="656" spans="17:17" ht="15" customHeight="1" x14ac:dyDescent="0.3">
      <c r="Q656" s="93" t="str">
        <f t="shared" si="12"/>
        <v/>
      </c>
    </row>
    <row r="657" spans="17:17" ht="15" customHeight="1" x14ac:dyDescent="0.3">
      <c r="Q657" s="93" t="str">
        <f t="shared" si="12"/>
        <v/>
      </c>
    </row>
    <row r="658" spans="17:17" ht="15" customHeight="1" x14ac:dyDescent="0.3">
      <c r="Q658" s="93" t="str">
        <f t="shared" si="12"/>
        <v/>
      </c>
    </row>
    <row r="659" spans="17:17" ht="15" customHeight="1" x14ac:dyDescent="0.3">
      <c r="Q659" s="93" t="str">
        <f t="shared" si="12"/>
        <v/>
      </c>
    </row>
    <row r="660" spans="17:17" ht="15" customHeight="1" x14ac:dyDescent="0.3">
      <c r="Q660" s="93" t="str">
        <f t="shared" si="12"/>
        <v/>
      </c>
    </row>
    <row r="661" spans="17:17" ht="15" customHeight="1" x14ac:dyDescent="0.3">
      <c r="Q661" s="93" t="str">
        <f t="shared" si="12"/>
        <v/>
      </c>
    </row>
    <row r="662" spans="17:17" ht="15" customHeight="1" x14ac:dyDescent="0.3">
      <c r="Q662" s="93" t="str">
        <f t="shared" si="12"/>
        <v/>
      </c>
    </row>
    <row r="663" spans="17:17" ht="15" customHeight="1" x14ac:dyDescent="0.3">
      <c r="Q663" s="93" t="str">
        <f t="shared" si="12"/>
        <v/>
      </c>
    </row>
    <row r="664" spans="17:17" ht="15" customHeight="1" x14ac:dyDescent="0.3">
      <c r="Q664" s="93" t="str">
        <f t="shared" si="12"/>
        <v/>
      </c>
    </row>
    <row r="665" spans="17:17" ht="15" customHeight="1" x14ac:dyDescent="0.3">
      <c r="Q665" s="93" t="str">
        <f t="shared" si="12"/>
        <v/>
      </c>
    </row>
    <row r="666" spans="17:17" ht="15" customHeight="1" x14ac:dyDescent="0.3">
      <c r="Q666" s="93" t="str">
        <f t="shared" si="12"/>
        <v/>
      </c>
    </row>
    <row r="667" spans="17:17" ht="15" customHeight="1" x14ac:dyDescent="0.3">
      <c r="Q667" s="93" t="str">
        <f t="shared" si="12"/>
        <v/>
      </c>
    </row>
    <row r="668" spans="17:17" ht="15" customHeight="1" x14ac:dyDescent="0.3">
      <c r="Q668" s="93" t="str">
        <f t="shared" si="12"/>
        <v/>
      </c>
    </row>
    <row r="669" spans="17:17" ht="15" customHeight="1" x14ac:dyDescent="0.3">
      <c r="Q669" s="93" t="str">
        <f t="shared" si="12"/>
        <v/>
      </c>
    </row>
    <row r="670" spans="17:17" ht="15" customHeight="1" x14ac:dyDescent="0.3">
      <c r="Q670" s="93" t="str">
        <f t="shared" si="12"/>
        <v/>
      </c>
    </row>
    <row r="671" spans="17:17" ht="15" customHeight="1" x14ac:dyDescent="0.3">
      <c r="Q671" s="93" t="str">
        <f t="shared" si="12"/>
        <v/>
      </c>
    </row>
    <row r="672" spans="17:17" ht="15" customHeight="1" x14ac:dyDescent="0.3">
      <c r="Q672" s="93" t="str">
        <f t="shared" si="12"/>
        <v/>
      </c>
    </row>
    <row r="673" spans="17:17" ht="15" customHeight="1" x14ac:dyDescent="0.3">
      <c r="Q673" s="93" t="str">
        <f t="shared" si="12"/>
        <v/>
      </c>
    </row>
    <row r="674" spans="17:17" ht="15" customHeight="1" x14ac:dyDescent="0.3">
      <c r="Q674" s="93" t="str">
        <f t="shared" si="12"/>
        <v/>
      </c>
    </row>
    <row r="675" spans="17:17" ht="15" customHeight="1" x14ac:dyDescent="0.3">
      <c r="Q675" s="93" t="str">
        <f t="shared" si="12"/>
        <v/>
      </c>
    </row>
    <row r="676" spans="17:17" ht="15" customHeight="1" x14ac:dyDescent="0.3">
      <c r="Q676" s="93" t="str">
        <f t="shared" si="12"/>
        <v/>
      </c>
    </row>
    <row r="677" spans="17:17" ht="15" customHeight="1" x14ac:dyDescent="0.3">
      <c r="Q677" s="93" t="str">
        <f t="shared" si="12"/>
        <v/>
      </c>
    </row>
    <row r="678" spans="17:17" ht="15" customHeight="1" x14ac:dyDescent="0.3">
      <c r="Q678" s="93" t="str">
        <f t="shared" si="12"/>
        <v/>
      </c>
    </row>
    <row r="679" spans="17:17" ht="15" customHeight="1" x14ac:dyDescent="0.3">
      <c r="Q679" s="93" t="str">
        <f t="shared" si="12"/>
        <v/>
      </c>
    </row>
    <row r="680" spans="17:17" ht="15" customHeight="1" x14ac:dyDescent="0.3">
      <c r="Q680" s="93" t="str">
        <f t="shared" si="12"/>
        <v/>
      </c>
    </row>
    <row r="681" spans="17:17" ht="15" customHeight="1" x14ac:dyDescent="0.3">
      <c r="Q681" s="93" t="str">
        <f t="shared" si="12"/>
        <v/>
      </c>
    </row>
    <row r="682" spans="17:17" ht="15" customHeight="1" x14ac:dyDescent="0.3">
      <c r="Q682" s="93" t="str">
        <f t="shared" si="12"/>
        <v/>
      </c>
    </row>
    <row r="683" spans="17:17" ht="15" customHeight="1" x14ac:dyDescent="0.3">
      <c r="Q683" s="93" t="str">
        <f t="shared" si="12"/>
        <v/>
      </c>
    </row>
    <row r="684" spans="17:17" ht="15" customHeight="1" x14ac:dyDescent="0.3">
      <c r="Q684" s="93" t="str">
        <f t="shared" si="12"/>
        <v/>
      </c>
    </row>
    <row r="685" spans="17:17" ht="15" customHeight="1" x14ac:dyDescent="0.3">
      <c r="Q685" s="93" t="str">
        <f t="shared" si="12"/>
        <v/>
      </c>
    </row>
    <row r="686" spans="17:17" ht="15" customHeight="1" x14ac:dyDescent="0.3">
      <c r="Q686" s="93" t="str">
        <f t="shared" si="12"/>
        <v/>
      </c>
    </row>
    <row r="687" spans="17:17" ht="15" customHeight="1" x14ac:dyDescent="0.3">
      <c r="Q687" s="93" t="str">
        <f t="shared" si="12"/>
        <v/>
      </c>
    </row>
    <row r="688" spans="17:17" ht="15" customHeight="1" x14ac:dyDescent="0.3">
      <c r="Q688" s="93" t="str">
        <f t="shared" si="12"/>
        <v/>
      </c>
    </row>
    <row r="689" spans="17:17" ht="15" customHeight="1" x14ac:dyDescent="0.3">
      <c r="Q689" s="93" t="str">
        <f t="shared" si="12"/>
        <v/>
      </c>
    </row>
    <row r="690" spans="17:17" ht="15" customHeight="1" x14ac:dyDescent="0.3">
      <c r="Q690" s="93" t="str">
        <f t="shared" si="12"/>
        <v/>
      </c>
    </row>
    <row r="691" spans="17:17" ht="15" customHeight="1" x14ac:dyDescent="0.3">
      <c r="Q691" s="93" t="str">
        <f t="shared" si="12"/>
        <v/>
      </c>
    </row>
    <row r="692" spans="17:17" ht="15" customHeight="1" x14ac:dyDescent="0.3">
      <c r="Q692" s="93" t="str">
        <f t="shared" si="12"/>
        <v/>
      </c>
    </row>
    <row r="693" spans="17:17" ht="15" customHeight="1" x14ac:dyDescent="0.3">
      <c r="Q693" s="93" t="str">
        <f t="shared" si="12"/>
        <v/>
      </c>
    </row>
    <row r="694" spans="17:17" ht="15" customHeight="1" x14ac:dyDescent="0.3">
      <c r="Q694" s="93" t="str">
        <f t="shared" si="12"/>
        <v/>
      </c>
    </row>
    <row r="695" spans="17:17" ht="15" customHeight="1" x14ac:dyDescent="0.3">
      <c r="Q695" s="93" t="str">
        <f t="shared" si="12"/>
        <v/>
      </c>
    </row>
    <row r="696" spans="17:17" ht="15" customHeight="1" x14ac:dyDescent="0.3">
      <c r="Q696" s="93" t="str">
        <f t="shared" si="12"/>
        <v/>
      </c>
    </row>
    <row r="697" spans="17:17" ht="15" customHeight="1" x14ac:dyDescent="0.3">
      <c r="Q697" s="93" t="str">
        <f t="shared" si="12"/>
        <v/>
      </c>
    </row>
    <row r="698" spans="17:17" ht="15" customHeight="1" x14ac:dyDescent="0.3">
      <c r="Q698" s="93" t="str">
        <f t="shared" si="12"/>
        <v/>
      </c>
    </row>
    <row r="699" spans="17:17" ht="15" customHeight="1" x14ac:dyDescent="0.3">
      <c r="Q699" s="93" t="str">
        <f t="shared" si="12"/>
        <v/>
      </c>
    </row>
    <row r="700" spans="17:17" ht="15" customHeight="1" x14ac:dyDescent="0.3">
      <c r="Q700" s="93" t="str">
        <f t="shared" si="12"/>
        <v/>
      </c>
    </row>
    <row r="701" spans="17:17" ht="15" customHeight="1" x14ac:dyDescent="0.3">
      <c r="Q701" s="93" t="str">
        <f t="shared" si="12"/>
        <v/>
      </c>
    </row>
    <row r="702" spans="17:17" ht="15" customHeight="1" x14ac:dyDescent="0.3">
      <c r="Q702" s="93" t="str">
        <f t="shared" si="12"/>
        <v/>
      </c>
    </row>
    <row r="703" spans="17:17" ht="15" customHeight="1" x14ac:dyDescent="0.3">
      <c r="Q703" s="93" t="str">
        <f t="shared" si="12"/>
        <v/>
      </c>
    </row>
    <row r="704" spans="17:17" ht="15" customHeight="1" x14ac:dyDescent="0.3">
      <c r="Q704" s="93" t="str">
        <f t="shared" si="12"/>
        <v/>
      </c>
    </row>
    <row r="705" spans="17:17" ht="15" customHeight="1" x14ac:dyDescent="0.3">
      <c r="Q705" s="93" t="str">
        <f t="shared" si="12"/>
        <v/>
      </c>
    </row>
    <row r="706" spans="17:17" ht="15" customHeight="1" x14ac:dyDescent="0.3">
      <c r="Q706" s="93" t="str">
        <f t="shared" si="12"/>
        <v/>
      </c>
    </row>
    <row r="707" spans="17:17" ht="15" customHeight="1" x14ac:dyDescent="0.3">
      <c r="Q707" s="93" t="str">
        <f t="shared" si="12"/>
        <v/>
      </c>
    </row>
    <row r="708" spans="17:17" ht="15" customHeight="1" x14ac:dyDescent="0.3">
      <c r="Q708" s="93" t="str">
        <f t="shared" si="12"/>
        <v/>
      </c>
    </row>
    <row r="709" spans="17:17" ht="15" customHeight="1" x14ac:dyDescent="0.3">
      <c r="Q709" s="93" t="str">
        <f t="shared" si="12"/>
        <v/>
      </c>
    </row>
    <row r="710" spans="17:17" ht="15" customHeight="1" x14ac:dyDescent="0.3">
      <c r="Q710" s="93" t="str">
        <f t="shared" si="12"/>
        <v/>
      </c>
    </row>
    <row r="711" spans="17:17" ht="15" customHeight="1" x14ac:dyDescent="0.3">
      <c r="Q711" s="93" t="str">
        <f t="shared" si="12"/>
        <v/>
      </c>
    </row>
    <row r="712" spans="17:17" ht="15" customHeight="1" x14ac:dyDescent="0.3">
      <c r="Q712" s="93" t="str">
        <f t="shared" ref="Q712:Q775" si="13">IFERROR(AVERAGE(L712:P712),"")</f>
        <v/>
      </c>
    </row>
    <row r="713" spans="17:17" ht="15" customHeight="1" x14ac:dyDescent="0.3">
      <c r="Q713" s="93" t="str">
        <f t="shared" si="13"/>
        <v/>
      </c>
    </row>
    <row r="714" spans="17:17" ht="15" customHeight="1" x14ac:dyDescent="0.3">
      <c r="Q714" s="93" t="str">
        <f t="shared" si="13"/>
        <v/>
      </c>
    </row>
    <row r="715" spans="17:17" ht="15" customHeight="1" x14ac:dyDescent="0.3">
      <c r="Q715" s="93" t="str">
        <f t="shared" si="13"/>
        <v/>
      </c>
    </row>
    <row r="716" spans="17:17" ht="15" customHeight="1" x14ac:dyDescent="0.3">
      <c r="Q716" s="93" t="str">
        <f t="shared" si="13"/>
        <v/>
      </c>
    </row>
    <row r="717" spans="17:17" ht="15" customHeight="1" x14ac:dyDescent="0.3">
      <c r="Q717" s="93" t="str">
        <f t="shared" si="13"/>
        <v/>
      </c>
    </row>
    <row r="718" spans="17:17" ht="15" customHeight="1" x14ac:dyDescent="0.3">
      <c r="Q718" s="93" t="str">
        <f t="shared" si="13"/>
        <v/>
      </c>
    </row>
    <row r="719" spans="17:17" ht="15" customHeight="1" x14ac:dyDescent="0.3">
      <c r="Q719" s="93" t="str">
        <f t="shared" si="13"/>
        <v/>
      </c>
    </row>
    <row r="720" spans="17:17" ht="15" customHeight="1" x14ac:dyDescent="0.3">
      <c r="Q720" s="93" t="str">
        <f t="shared" si="13"/>
        <v/>
      </c>
    </row>
    <row r="721" spans="17:17" ht="15" customHeight="1" x14ac:dyDescent="0.3">
      <c r="Q721" s="93" t="str">
        <f t="shared" si="13"/>
        <v/>
      </c>
    </row>
    <row r="722" spans="17:17" ht="15" customHeight="1" x14ac:dyDescent="0.3">
      <c r="Q722" s="93" t="str">
        <f t="shared" si="13"/>
        <v/>
      </c>
    </row>
    <row r="723" spans="17:17" ht="15" customHeight="1" x14ac:dyDescent="0.3">
      <c r="Q723" s="93" t="str">
        <f t="shared" si="13"/>
        <v/>
      </c>
    </row>
    <row r="724" spans="17:17" ht="15" customHeight="1" x14ac:dyDescent="0.3">
      <c r="Q724" s="93" t="str">
        <f t="shared" si="13"/>
        <v/>
      </c>
    </row>
    <row r="725" spans="17:17" ht="15" customHeight="1" x14ac:dyDescent="0.3">
      <c r="Q725" s="93" t="str">
        <f t="shared" si="13"/>
        <v/>
      </c>
    </row>
    <row r="726" spans="17:17" ht="15" customHeight="1" x14ac:dyDescent="0.3">
      <c r="Q726" s="93" t="str">
        <f t="shared" si="13"/>
        <v/>
      </c>
    </row>
    <row r="727" spans="17:17" ht="15" customHeight="1" x14ac:dyDescent="0.3">
      <c r="Q727" s="93" t="str">
        <f t="shared" si="13"/>
        <v/>
      </c>
    </row>
    <row r="728" spans="17:17" ht="15" customHeight="1" x14ac:dyDescent="0.3">
      <c r="Q728" s="93" t="str">
        <f t="shared" si="13"/>
        <v/>
      </c>
    </row>
    <row r="729" spans="17:17" ht="15" customHeight="1" x14ac:dyDescent="0.3">
      <c r="Q729" s="93" t="str">
        <f t="shared" si="13"/>
        <v/>
      </c>
    </row>
    <row r="730" spans="17:17" ht="15" customHeight="1" x14ac:dyDescent="0.3">
      <c r="Q730" s="93" t="str">
        <f t="shared" si="13"/>
        <v/>
      </c>
    </row>
    <row r="731" spans="17:17" ht="15" customHeight="1" x14ac:dyDescent="0.3">
      <c r="Q731" s="93" t="str">
        <f t="shared" si="13"/>
        <v/>
      </c>
    </row>
    <row r="732" spans="17:17" ht="15" customHeight="1" x14ac:dyDescent="0.3">
      <c r="Q732" s="93" t="str">
        <f t="shared" si="13"/>
        <v/>
      </c>
    </row>
    <row r="733" spans="17:17" ht="15" customHeight="1" x14ac:dyDescent="0.3">
      <c r="Q733" s="93" t="str">
        <f t="shared" si="13"/>
        <v/>
      </c>
    </row>
    <row r="734" spans="17:17" ht="15" customHeight="1" x14ac:dyDescent="0.3">
      <c r="Q734" s="93" t="str">
        <f t="shared" si="13"/>
        <v/>
      </c>
    </row>
    <row r="735" spans="17:17" ht="15" customHeight="1" x14ac:dyDescent="0.3">
      <c r="Q735" s="93" t="str">
        <f t="shared" si="13"/>
        <v/>
      </c>
    </row>
    <row r="736" spans="17:17" ht="15" customHeight="1" x14ac:dyDescent="0.3">
      <c r="Q736" s="93" t="str">
        <f t="shared" si="13"/>
        <v/>
      </c>
    </row>
    <row r="737" spans="17:17" ht="15" customHeight="1" x14ac:dyDescent="0.3">
      <c r="Q737" s="93" t="str">
        <f t="shared" si="13"/>
        <v/>
      </c>
    </row>
    <row r="738" spans="17:17" ht="15" customHeight="1" x14ac:dyDescent="0.3">
      <c r="Q738" s="93" t="str">
        <f t="shared" si="13"/>
        <v/>
      </c>
    </row>
    <row r="739" spans="17:17" ht="15" customHeight="1" x14ac:dyDescent="0.3">
      <c r="Q739" s="93" t="str">
        <f t="shared" si="13"/>
        <v/>
      </c>
    </row>
    <row r="740" spans="17:17" ht="15" customHeight="1" x14ac:dyDescent="0.3">
      <c r="Q740" s="93" t="str">
        <f t="shared" si="13"/>
        <v/>
      </c>
    </row>
    <row r="741" spans="17:17" ht="15" customHeight="1" x14ac:dyDescent="0.3">
      <c r="Q741" s="93" t="str">
        <f t="shared" si="13"/>
        <v/>
      </c>
    </row>
    <row r="742" spans="17:17" ht="15" customHeight="1" x14ac:dyDescent="0.3">
      <c r="Q742" s="93" t="str">
        <f t="shared" si="13"/>
        <v/>
      </c>
    </row>
    <row r="743" spans="17:17" ht="15" customHeight="1" x14ac:dyDescent="0.3">
      <c r="Q743" s="93" t="str">
        <f t="shared" si="13"/>
        <v/>
      </c>
    </row>
    <row r="744" spans="17:17" ht="15" customHeight="1" x14ac:dyDescent="0.3">
      <c r="Q744" s="93" t="str">
        <f t="shared" si="13"/>
        <v/>
      </c>
    </row>
    <row r="745" spans="17:17" ht="15" customHeight="1" x14ac:dyDescent="0.3">
      <c r="Q745" s="93" t="str">
        <f t="shared" si="13"/>
        <v/>
      </c>
    </row>
    <row r="746" spans="17:17" ht="15" customHeight="1" x14ac:dyDescent="0.3">
      <c r="Q746" s="93" t="str">
        <f t="shared" si="13"/>
        <v/>
      </c>
    </row>
    <row r="747" spans="17:17" ht="15" customHeight="1" x14ac:dyDescent="0.3">
      <c r="Q747" s="93" t="str">
        <f t="shared" si="13"/>
        <v/>
      </c>
    </row>
    <row r="748" spans="17:17" ht="15" customHeight="1" x14ac:dyDescent="0.3">
      <c r="Q748" s="93" t="str">
        <f t="shared" si="13"/>
        <v/>
      </c>
    </row>
    <row r="749" spans="17:17" ht="15" customHeight="1" x14ac:dyDescent="0.3">
      <c r="Q749" s="93" t="str">
        <f t="shared" si="13"/>
        <v/>
      </c>
    </row>
    <row r="750" spans="17:17" ht="15" customHeight="1" x14ac:dyDescent="0.3">
      <c r="Q750" s="93" t="str">
        <f t="shared" si="13"/>
        <v/>
      </c>
    </row>
    <row r="751" spans="17:17" ht="15" customHeight="1" x14ac:dyDescent="0.3">
      <c r="Q751" s="93" t="str">
        <f t="shared" si="13"/>
        <v/>
      </c>
    </row>
    <row r="752" spans="17:17" ht="15" customHeight="1" x14ac:dyDescent="0.3">
      <c r="Q752" s="93" t="str">
        <f t="shared" si="13"/>
        <v/>
      </c>
    </row>
    <row r="753" spans="17:17" ht="15" customHeight="1" x14ac:dyDescent="0.3">
      <c r="Q753" s="93" t="str">
        <f t="shared" si="13"/>
        <v/>
      </c>
    </row>
    <row r="754" spans="17:17" ht="15" customHeight="1" x14ac:dyDescent="0.3">
      <c r="Q754" s="93" t="str">
        <f t="shared" si="13"/>
        <v/>
      </c>
    </row>
    <row r="755" spans="17:17" ht="15" customHeight="1" x14ac:dyDescent="0.3">
      <c r="Q755" s="93" t="str">
        <f t="shared" si="13"/>
        <v/>
      </c>
    </row>
    <row r="756" spans="17:17" ht="15" customHeight="1" x14ac:dyDescent="0.3">
      <c r="Q756" s="93" t="str">
        <f t="shared" si="13"/>
        <v/>
      </c>
    </row>
    <row r="757" spans="17:17" ht="15" customHeight="1" x14ac:dyDescent="0.3">
      <c r="Q757" s="93" t="str">
        <f t="shared" si="13"/>
        <v/>
      </c>
    </row>
    <row r="758" spans="17:17" ht="15" customHeight="1" x14ac:dyDescent="0.3">
      <c r="Q758" s="93" t="str">
        <f t="shared" si="13"/>
        <v/>
      </c>
    </row>
    <row r="759" spans="17:17" ht="15" customHeight="1" x14ac:dyDescent="0.3">
      <c r="Q759" s="93" t="str">
        <f t="shared" si="13"/>
        <v/>
      </c>
    </row>
    <row r="760" spans="17:17" ht="15" customHeight="1" x14ac:dyDescent="0.3">
      <c r="Q760" s="93" t="str">
        <f t="shared" si="13"/>
        <v/>
      </c>
    </row>
    <row r="761" spans="17:17" ht="15" customHeight="1" x14ac:dyDescent="0.3">
      <c r="Q761" s="93" t="str">
        <f t="shared" si="13"/>
        <v/>
      </c>
    </row>
    <row r="762" spans="17:17" ht="15" customHeight="1" x14ac:dyDescent="0.3">
      <c r="Q762" s="93" t="str">
        <f t="shared" si="13"/>
        <v/>
      </c>
    </row>
    <row r="763" spans="17:17" ht="15" customHeight="1" x14ac:dyDescent="0.3">
      <c r="Q763" s="93" t="str">
        <f t="shared" si="13"/>
        <v/>
      </c>
    </row>
    <row r="764" spans="17:17" ht="15" customHeight="1" x14ac:dyDescent="0.3">
      <c r="Q764" s="93" t="str">
        <f t="shared" si="13"/>
        <v/>
      </c>
    </row>
    <row r="765" spans="17:17" ht="15" customHeight="1" x14ac:dyDescent="0.3">
      <c r="Q765" s="93" t="str">
        <f t="shared" si="13"/>
        <v/>
      </c>
    </row>
    <row r="766" spans="17:17" ht="15" customHeight="1" x14ac:dyDescent="0.3">
      <c r="Q766" s="93" t="str">
        <f t="shared" si="13"/>
        <v/>
      </c>
    </row>
    <row r="767" spans="17:17" ht="15" customHeight="1" x14ac:dyDescent="0.3">
      <c r="Q767" s="93" t="str">
        <f t="shared" si="13"/>
        <v/>
      </c>
    </row>
    <row r="768" spans="17:17" ht="15" customHeight="1" x14ac:dyDescent="0.3">
      <c r="Q768" s="93" t="str">
        <f t="shared" si="13"/>
        <v/>
      </c>
    </row>
    <row r="769" spans="17:17" ht="15" customHeight="1" x14ac:dyDescent="0.3">
      <c r="Q769" s="93" t="str">
        <f t="shared" si="13"/>
        <v/>
      </c>
    </row>
    <row r="770" spans="17:17" ht="15" customHeight="1" x14ac:dyDescent="0.3">
      <c r="Q770" s="93" t="str">
        <f t="shared" si="13"/>
        <v/>
      </c>
    </row>
    <row r="771" spans="17:17" ht="15" customHeight="1" x14ac:dyDescent="0.3">
      <c r="Q771" s="93" t="str">
        <f t="shared" si="13"/>
        <v/>
      </c>
    </row>
    <row r="772" spans="17:17" ht="15" customHeight="1" x14ac:dyDescent="0.3">
      <c r="Q772" s="93" t="str">
        <f t="shared" si="13"/>
        <v/>
      </c>
    </row>
    <row r="773" spans="17:17" ht="15" customHeight="1" x14ac:dyDescent="0.3">
      <c r="Q773" s="93" t="str">
        <f t="shared" si="13"/>
        <v/>
      </c>
    </row>
    <row r="774" spans="17:17" ht="15" customHeight="1" x14ac:dyDescent="0.3">
      <c r="Q774" s="93" t="str">
        <f t="shared" si="13"/>
        <v/>
      </c>
    </row>
    <row r="775" spans="17:17" ht="15" customHeight="1" x14ac:dyDescent="0.3">
      <c r="Q775" s="93" t="str">
        <f t="shared" si="13"/>
        <v/>
      </c>
    </row>
    <row r="776" spans="17:17" ht="15" customHeight="1" x14ac:dyDescent="0.3">
      <c r="Q776" s="93" t="str">
        <f t="shared" ref="Q776:Q839" si="14">IFERROR(AVERAGE(L776:P776),"")</f>
        <v/>
      </c>
    </row>
    <row r="777" spans="17:17" ht="15" customHeight="1" x14ac:dyDescent="0.3">
      <c r="Q777" s="93" t="str">
        <f t="shared" si="14"/>
        <v/>
      </c>
    </row>
    <row r="778" spans="17:17" ht="15" customHeight="1" x14ac:dyDescent="0.3">
      <c r="Q778" s="93" t="str">
        <f t="shared" si="14"/>
        <v/>
      </c>
    </row>
    <row r="779" spans="17:17" ht="15" customHeight="1" x14ac:dyDescent="0.3">
      <c r="Q779" s="93" t="str">
        <f t="shared" si="14"/>
        <v/>
      </c>
    </row>
    <row r="780" spans="17:17" ht="15" customHeight="1" x14ac:dyDescent="0.3">
      <c r="Q780" s="93" t="str">
        <f t="shared" si="14"/>
        <v/>
      </c>
    </row>
    <row r="781" spans="17:17" ht="15" customHeight="1" x14ac:dyDescent="0.3">
      <c r="Q781" s="93" t="str">
        <f t="shared" si="14"/>
        <v/>
      </c>
    </row>
    <row r="782" spans="17:17" ht="15" customHeight="1" x14ac:dyDescent="0.3">
      <c r="Q782" s="93" t="str">
        <f t="shared" si="14"/>
        <v/>
      </c>
    </row>
    <row r="783" spans="17:17" ht="15" customHeight="1" x14ac:dyDescent="0.3">
      <c r="Q783" s="93" t="str">
        <f t="shared" si="14"/>
        <v/>
      </c>
    </row>
    <row r="784" spans="17:17" ht="15" customHeight="1" x14ac:dyDescent="0.3">
      <c r="Q784" s="93" t="str">
        <f t="shared" si="14"/>
        <v/>
      </c>
    </row>
    <row r="785" spans="17:17" ht="15" customHeight="1" x14ac:dyDescent="0.3">
      <c r="Q785" s="93" t="str">
        <f t="shared" si="14"/>
        <v/>
      </c>
    </row>
    <row r="786" spans="17:17" ht="15" customHeight="1" x14ac:dyDescent="0.3">
      <c r="Q786" s="93" t="str">
        <f t="shared" si="14"/>
        <v/>
      </c>
    </row>
    <row r="787" spans="17:17" ht="15" customHeight="1" x14ac:dyDescent="0.3">
      <c r="Q787" s="93" t="str">
        <f t="shared" si="14"/>
        <v/>
      </c>
    </row>
    <row r="788" spans="17:17" ht="15" customHeight="1" x14ac:dyDescent="0.3">
      <c r="Q788" s="93" t="str">
        <f t="shared" si="14"/>
        <v/>
      </c>
    </row>
    <row r="789" spans="17:17" ht="15" customHeight="1" x14ac:dyDescent="0.3">
      <c r="Q789" s="93" t="str">
        <f t="shared" si="14"/>
        <v/>
      </c>
    </row>
    <row r="790" spans="17:17" ht="15" customHeight="1" x14ac:dyDescent="0.3">
      <c r="Q790" s="93" t="str">
        <f t="shared" si="14"/>
        <v/>
      </c>
    </row>
    <row r="791" spans="17:17" ht="15" customHeight="1" x14ac:dyDescent="0.3">
      <c r="Q791" s="93" t="str">
        <f t="shared" si="14"/>
        <v/>
      </c>
    </row>
    <row r="792" spans="17:17" ht="15" customHeight="1" x14ac:dyDescent="0.3">
      <c r="Q792" s="93" t="str">
        <f t="shared" si="14"/>
        <v/>
      </c>
    </row>
    <row r="793" spans="17:17" ht="15" customHeight="1" x14ac:dyDescent="0.3">
      <c r="Q793" s="93" t="str">
        <f t="shared" si="14"/>
        <v/>
      </c>
    </row>
    <row r="794" spans="17:17" ht="15" customHeight="1" x14ac:dyDescent="0.3">
      <c r="Q794" s="93" t="str">
        <f t="shared" si="14"/>
        <v/>
      </c>
    </row>
    <row r="795" spans="17:17" ht="15" customHeight="1" x14ac:dyDescent="0.3">
      <c r="Q795" s="93" t="str">
        <f t="shared" si="14"/>
        <v/>
      </c>
    </row>
    <row r="796" spans="17:17" ht="15" customHeight="1" x14ac:dyDescent="0.3">
      <c r="Q796" s="93" t="str">
        <f t="shared" si="14"/>
        <v/>
      </c>
    </row>
    <row r="797" spans="17:17" ht="15" customHeight="1" x14ac:dyDescent="0.3">
      <c r="Q797" s="93" t="str">
        <f t="shared" si="14"/>
        <v/>
      </c>
    </row>
    <row r="798" spans="17:17" ht="15" customHeight="1" x14ac:dyDescent="0.3">
      <c r="Q798" s="93" t="str">
        <f t="shared" si="14"/>
        <v/>
      </c>
    </row>
    <row r="799" spans="17:17" ht="15" customHeight="1" x14ac:dyDescent="0.3">
      <c r="Q799" s="93" t="str">
        <f t="shared" si="14"/>
        <v/>
      </c>
    </row>
    <row r="800" spans="17:17" ht="15" customHeight="1" x14ac:dyDescent="0.3">
      <c r="Q800" s="93" t="str">
        <f t="shared" si="14"/>
        <v/>
      </c>
    </row>
    <row r="801" spans="17:17" ht="15" customHeight="1" x14ac:dyDescent="0.3">
      <c r="Q801" s="93" t="str">
        <f t="shared" si="14"/>
        <v/>
      </c>
    </row>
    <row r="802" spans="17:17" ht="15" customHeight="1" x14ac:dyDescent="0.3">
      <c r="Q802" s="93" t="str">
        <f t="shared" si="14"/>
        <v/>
      </c>
    </row>
    <row r="803" spans="17:17" ht="15" customHeight="1" x14ac:dyDescent="0.3">
      <c r="Q803" s="93" t="str">
        <f t="shared" si="14"/>
        <v/>
      </c>
    </row>
    <row r="804" spans="17:17" ht="15" customHeight="1" x14ac:dyDescent="0.3">
      <c r="Q804" s="93" t="str">
        <f t="shared" si="14"/>
        <v/>
      </c>
    </row>
    <row r="805" spans="17:17" ht="15" customHeight="1" x14ac:dyDescent="0.3">
      <c r="Q805" s="93" t="str">
        <f t="shared" si="14"/>
        <v/>
      </c>
    </row>
    <row r="806" spans="17:17" ht="15" customHeight="1" x14ac:dyDescent="0.3">
      <c r="Q806" s="93" t="str">
        <f t="shared" si="14"/>
        <v/>
      </c>
    </row>
    <row r="807" spans="17:17" ht="15" customHeight="1" x14ac:dyDescent="0.3">
      <c r="Q807" s="93" t="str">
        <f t="shared" si="14"/>
        <v/>
      </c>
    </row>
    <row r="808" spans="17:17" ht="15" customHeight="1" x14ac:dyDescent="0.3">
      <c r="Q808" s="93" t="str">
        <f t="shared" si="14"/>
        <v/>
      </c>
    </row>
    <row r="809" spans="17:17" ht="15" customHeight="1" x14ac:dyDescent="0.3">
      <c r="Q809" s="93" t="str">
        <f t="shared" si="14"/>
        <v/>
      </c>
    </row>
    <row r="810" spans="17:17" ht="15" customHeight="1" x14ac:dyDescent="0.3">
      <c r="Q810" s="93" t="str">
        <f t="shared" si="14"/>
        <v/>
      </c>
    </row>
    <row r="811" spans="17:17" ht="15" customHeight="1" x14ac:dyDescent="0.3">
      <c r="Q811" s="93" t="str">
        <f t="shared" si="14"/>
        <v/>
      </c>
    </row>
    <row r="812" spans="17:17" ht="15" customHeight="1" x14ac:dyDescent="0.3">
      <c r="Q812" s="93" t="str">
        <f t="shared" si="14"/>
        <v/>
      </c>
    </row>
    <row r="813" spans="17:17" ht="15" customHeight="1" x14ac:dyDescent="0.3">
      <c r="Q813" s="93" t="str">
        <f t="shared" si="14"/>
        <v/>
      </c>
    </row>
    <row r="814" spans="17:17" ht="15" customHeight="1" x14ac:dyDescent="0.3">
      <c r="Q814" s="93" t="str">
        <f t="shared" si="14"/>
        <v/>
      </c>
    </row>
    <row r="815" spans="17:17" ht="15" customHeight="1" x14ac:dyDescent="0.3">
      <c r="Q815" s="93" t="str">
        <f t="shared" si="14"/>
        <v/>
      </c>
    </row>
    <row r="816" spans="17:17" ht="15" customHeight="1" x14ac:dyDescent="0.3">
      <c r="Q816" s="93" t="str">
        <f t="shared" si="14"/>
        <v/>
      </c>
    </row>
    <row r="817" spans="17:17" ht="15" customHeight="1" x14ac:dyDescent="0.3">
      <c r="Q817" s="93" t="str">
        <f t="shared" si="14"/>
        <v/>
      </c>
    </row>
    <row r="818" spans="17:17" ht="15" customHeight="1" x14ac:dyDescent="0.3">
      <c r="Q818" s="93" t="str">
        <f t="shared" si="14"/>
        <v/>
      </c>
    </row>
    <row r="819" spans="17:17" ht="15" customHeight="1" x14ac:dyDescent="0.3">
      <c r="Q819" s="93" t="str">
        <f t="shared" si="14"/>
        <v/>
      </c>
    </row>
    <row r="820" spans="17:17" ht="15" customHeight="1" x14ac:dyDescent="0.3">
      <c r="Q820" s="93" t="str">
        <f t="shared" si="14"/>
        <v/>
      </c>
    </row>
    <row r="821" spans="17:17" ht="15" customHeight="1" x14ac:dyDescent="0.3">
      <c r="Q821" s="93" t="str">
        <f t="shared" si="14"/>
        <v/>
      </c>
    </row>
    <row r="822" spans="17:17" ht="15" customHeight="1" x14ac:dyDescent="0.3">
      <c r="Q822" s="93" t="str">
        <f t="shared" si="14"/>
        <v/>
      </c>
    </row>
    <row r="823" spans="17:17" ht="15" customHeight="1" x14ac:dyDescent="0.3">
      <c r="Q823" s="93" t="str">
        <f t="shared" si="14"/>
        <v/>
      </c>
    </row>
    <row r="824" spans="17:17" ht="15" customHeight="1" x14ac:dyDescent="0.3">
      <c r="Q824" s="93" t="str">
        <f t="shared" si="14"/>
        <v/>
      </c>
    </row>
    <row r="825" spans="17:17" ht="15" customHeight="1" x14ac:dyDescent="0.3">
      <c r="Q825" s="93" t="str">
        <f t="shared" si="14"/>
        <v/>
      </c>
    </row>
    <row r="826" spans="17:17" ht="15" customHeight="1" x14ac:dyDescent="0.3">
      <c r="Q826" s="93" t="str">
        <f t="shared" si="14"/>
        <v/>
      </c>
    </row>
    <row r="827" spans="17:17" ht="15" customHeight="1" x14ac:dyDescent="0.3">
      <c r="Q827" s="93" t="str">
        <f t="shared" si="14"/>
        <v/>
      </c>
    </row>
    <row r="828" spans="17:17" ht="15" customHeight="1" x14ac:dyDescent="0.3">
      <c r="Q828" s="93" t="str">
        <f t="shared" si="14"/>
        <v/>
      </c>
    </row>
    <row r="829" spans="17:17" ht="15" customHeight="1" x14ac:dyDescent="0.3">
      <c r="Q829" s="93" t="str">
        <f t="shared" si="14"/>
        <v/>
      </c>
    </row>
    <row r="830" spans="17:17" ht="15" customHeight="1" x14ac:dyDescent="0.3">
      <c r="Q830" s="93" t="str">
        <f t="shared" si="14"/>
        <v/>
      </c>
    </row>
    <row r="831" spans="17:17" ht="15" customHeight="1" x14ac:dyDescent="0.3">
      <c r="Q831" s="93" t="str">
        <f t="shared" si="14"/>
        <v/>
      </c>
    </row>
    <row r="832" spans="17:17" ht="15" customHeight="1" x14ac:dyDescent="0.3">
      <c r="Q832" s="93" t="str">
        <f t="shared" si="14"/>
        <v/>
      </c>
    </row>
    <row r="833" spans="17:17" ht="15" customHeight="1" x14ac:dyDescent="0.3">
      <c r="Q833" s="93" t="str">
        <f t="shared" si="14"/>
        <v/>
      </c>
    </row>
    <row r="834" spans="17:17" ht="15" customHeight="1" x14ac:dyDescent="0.3">
      <c r="Q834" s="93" t="str">
        <f t="shared" si="14"/>
        <v/>
      </c>
    </row>
    <row r="835" spans="17:17" ht="15" customHeight="1" x14ac:dyDescent="0.3">
      <c r="Q835" s="93" t="str">
        <f t="shared" si="14"/>
        <v/>
      </c>
    </row>
    <row r="836" spans="17:17" ht="15" customHeight="1" x14ac:dyDescent="0.3">
      <c r="Q836" s="93" t="str">
        <f t="shared" si="14"/>
        <v/>
      </c>
    </row>
    <row r="837" spans="17:17" ht="15" customHeight="1" x14ac:dyDescent="0.3">
      <c r="Q837" s="93" t="str">
        <f t="shared" si="14"/>
        <v/>
      </c>
    </row>
    <row r="838" spans="17:17" ht="15" customHeight="1" x14ac:dyDescent="0.3">
      <c r="Q838" s="93" t="str">
        <f t="shared" si="14"/>
        <v/>
      </c>
    </row>
    <row r="839" spans="17:17" ht="15" customHeight="1" x14ac:dyDescent="0.3">
      <c r="Q839" s="93" t="str">
        <f t="shared" si="14"/>
        <v/>
      </c>
    </row>
    <row r="840" spans="17:17" ht="15" customHeight="1" x14ac:dyDescent="0.3">
      <c r="Q840" s="93" t="str">
        <f t="shared" ref="Q840:Q903" si="15">IFERROR(AVERAGE(L840:P840),"")</f>
        <v/>
      </c>
    </row>
    <row r="841" spans="17:17" ht="15" customHeight="1" x14ac:dyDescent="0.3">
      <c r="Q841" s="93" t="str">
        <f t="shared" si="15"/>
        <v/>
      </c>
    </row>
    <row r="842" spans="17:17" ht="15" customHeight="1" x14ac:dyDescent="0.3">
      <c r="Q842" s="93" t="str">
        <f t="shared" si="15"/>
        <v/>
      </c>
    </row>
    <row r="843" spans="17:17" ht="15" customHeight="1" x14ac:dyDescent="0.3">
      <c r="Q843" s="93" t="str">
        <f t="shared" si="15"/>
        <v/>
      </c>
    </row>
    <row r="844" spans="17:17" ht="15" customHeight="1" x14ac:dyDescent="0.3">
      <c r="Q844" s="93" t="str">
        <f t="shared" si="15"/>
        <v/>
      </c>
    </row>
    <row r="845" spans="17:17" ht="15" customHeight="1" x14ac:dyDescent="0.3">
      <c r="Q845" s="93" t="str">
        <f t="shared" si="15"/>
        <v/>
      </c>
    </row>
    <row r="846" spans="17:17" ht="15" customHeight="1" x14ac:dyDescent="0.3">
      <c r="Q846" s="93" t="str">
        <f t="shared" si="15"/>
        <v/>
      </c>
    </row>
    <row r="847" spans="17:17" ht="15" customHeight="1" x14ac:dyDescent="0.3">
      <c r="Q847" s="93" t="str">
        <f t="shared" si="15"/>
        <v/>
      </c>
    </row>
    <row r="848" spans="17:17" ht="15" customHeight="1" x14ac:dyDescent="0.3">
      <c r="Q848" s="93" t="str">
        <f t="shared" si="15"/>
        <v/>
      </c>
    </row>
    <row r="849" spans="17:17" ht="15" customHeight="1" x14ac:dyDescent="0.3">
      <c r="Q849" s="93" t="str">
        <f t="shared" si="15"/>
        <v/>
      </c>
    </row>
    <row r="850" spans="17:17" ht="15" customHeight="1" x14ac:dyDescent="0.3">
      <c r="Q850" s="93" t="str">
        <f t="shared" si="15"/>
        <v/>
      </c>
    </row>
    <row r="851" spans="17:17" ht="15" customHeight="1" x14ac:dyDescent="0.3">
      <c r="Q851" s="93" t="str">
        <f t="shared" si="15"/>
        <v/>
      </c>
    </row>
    <row r="852" spans="17:17" ht="15" customHeight="1" x14ac:dyDescent="0.3">
      <c r="Q852" s="93" t="str">
        <f t="shared" si="15"/>
        <v/>
      </c>
    </row>
    <row r="853" spans="17:17" ht="15" customHeight="1" x14ac:dyDescent="0.3">
      <c r="Q853" s="93" t="str">
        <f t="shared" si="15"/>
        <v/>
      </c>
    </row>
    <row r="854" spans="17:17" ht="15" customHeight="1" x14ac:dyDescent="0.3">
      <c r="Q854" s="93" t="str">
        <f t="shared" si="15"/>
        <v/>
      </c>
    </row>
    <row r="855" spans="17:17" ht="15" customHeight="1" x14ac:dyDescent="0.3">
      <c r="Q855" s="93" t="str">
        <f t="shared" si="15"/>
        <v/>
      </c>
    </row>
    <row r="856" spans="17:17" ht="15" customHeight="1" x14ac:dyDescent="0.3">
      <c r="Q856" s="93" t="str">
        <f t="shared" si="15"/>
        <v/>
      </c>
    </row>
    <row r="857" spans="17:17" ht="15" customHeight="1" x14ac:dyDescent="0.3">
      <c r="Q857" s="93" t="str">
        <f t="shared" si="15"/>
        <v/>
      </c>
    </row>
    <row r="858" spans="17:17" ht="15" customHeight="1" x14ac:dyDescent="0.3">
      <c r="Q858" s="93" t="str">
        <f t="shared" si="15"/>
        <v/>
      </c>
    </row>
    <row r="859" spans="17:17" ht="15" customHeight="1" x14ac:dyDescent="0.3">
      <c r="Q859" s="93" t="str">
        <f t="shared" si="15"/>
        <v/>
      </c>
    </row>
    <row r="860" spans="17:17" ht="15" customHeight="1" x14ac:dyDescent="0.3">
      <c r="Q860" s="93" t="str">
        <f t="shared" si="15"/>
        <v/>
      </c>
    </row>
    <row r="861" spans="17:17" ht="15" customHeight="1" x14ac:dyDescent="0.3">
      <c r="Q861" s="93" t="str">
        <f t="shared" si="15"/>
        <v/>
      </c>
    </row>
    <row r="862" spans="17:17" ht="15" customHeight="1" x14ac:dyDescent="0.3">
      <c r="Q862" s="93" t="str">
        <f t="shared" si="15"/>
        <v/>
      </c>
    </row>
    <row r="863" spans="17:17" ht="15" customHeight="1" x14ac:dyDescent="0.3">
      <c r="Q863" s="93" t="str">
        <f t="shared" si="15"/>
        <v/>
      </c>
    </row>
    <row r="864" spans="17:17" ht="15" customHeight="1" x14ac:dyDescent="0.3">
      <c r="Q864" s="93" t="str">
        <f t="shared" si="15"/>
        <v/>
      </c>
    </row>
    <row r="865" spans="17:17" ht="15" customHeight="1" x14ac:dyDescent="0.3">
      <c r="Q865" s="93" t="str">
        <f t="shared" si="15"/>
        <v/>
      </c>
    </row>
    <row r="866" spans="17:17" ht="15" customHeight="1" x14ac:dyDescent="0.3">
      <c r="Q866" s="93" t="str">
        <f t="shared" si="15"/>
        <v/>
      </c>
    </row>
    <row r="867" spans="17:17" ht="15" customHeight="1" x14ac:dyDescent="0.3">
      <c r="Q867" s="93" t="str">
        <f t="shared" si="15"/>
        <v/>
      </c>
    </row>
    <row r="868" spans="17:17" ht="15" customHeight="1" x14ac:dyDescent="0.3">
      <c r="Q868" s="93" t="str">
        <f t="shared" si="15"/>
        <v/>
      </c>
    </row>
    <row r="869" spans="17:17" ht="15" customHeight="1" x14ac:dyDescent="0.3">
      <c r="Q869" s="93" t="str">
        <f t="shared" si="15"/>
        <v/>
      </c>
    </row>
    <row r="870" spans="17:17" ht="15" customHeight="1" x14ac:dyDescent="0.3">
      <c r="Q870" s="93" t="str">
        <f t="shared" si="15"/>
        <v/>
      </c>
    </row>
    <row r="871" spans="17:17" ht="15" customHeight="1" x14ac:dyDescent="0.3">
      <c r="Q871" s="93" t="str">
        <f t="shared" si="15"/>
        <v/>
      </c>
    </row>
    <row r="872" spans="17:17" ht="15" customHeight="1" x14ac:dyDescent="0.3">
      <c r="Q872" s="93" t="str">
        <f t="shared" si="15"/>
        <v/>
      </c>
    </row>
    <row r="873" spans="17:17" ht="15" customHeight="1" x14ac:dyDescent="0.3">
      <c r="Q873" s="93" t="str">
        <f t="shared" si="15"/>
        <v/>
      </c>
    </row>
    <row r="874" spans="17:17" ht="15" customHeight="1" x14ac:dyDescent="0.3">
      <c r="Q874" s="93" t="str">
        <f t="shared" si="15"/>
        <v/>
      </c>
    </row>
    <row r="875" spans="17:17" ht="15" customHeight="1" x14ac:dyDescent="0.3">
      <c r="Q875" s="93" t="str">
        <f t="shared" si="15"/>
        <v/>
      </c>
    </row>
    <row r="876" spans="17:17" ht="15" customHeight="1" x14ac:dyDescent="0.3">
      <c r="Q876" s="93" t="str">
        <f t="shared" si="15"/>
        <v/>
      </c>
    </row>
    <row r="877" spans="17:17" ht="15" customHeight="1" x14ac:dyDescent="0.3">
      <c r="Q877" s="93" t="str">
        <f t="shared" si="15"/>
        <v/>
      </c>
    </row>
    <row r="878" spans="17:17" ht="15" customHeight="1" x14ac:dyDescent="0.3">
      <c r="Q878" s="93" t="str">
        <f t="shared" si="15"/>
        <v/>
      </c>
    </row>
    <row r="879" spans="17:17" ht="15" customHeight="1" x14ac:dyDescent="0.3">
      <c r="Q879" s="93" t="str">
        <f t="shared" si="15"/>
        <v/>
      </c>
    </row>
    <row r="880" spans="17:17" ht="15" customHeight="1" x14ac:dyDescent="0.3">
      <c r="Q880" s="93" t="str">
        <f t="shared" si="15"/>
        <v/>
      </c>
    </row>
    <row r="881" spans="17:17" ht="15" customHeight="1" x14ac:dyDescent="0.3">
      <c r="Q881" s="93" t="str">
        <f t="shared" si="15"/>
        <v/>
      </c>
    </row>
    <row r="882" spans="17:17" ht="15" customHeight="1" x14ac:dyDescent="0.3">
      <c r="Q882" s="93" t="str">
        <f t="shared" si="15"/>
        <v/>
      </c>
    </row>
    <row r="883" spans="17:17" ht="15" customHeight="1" x14ac:dyDescent="0.3">
      <c r="Q883" s="93" t="str">
        <f t="shared" si="15"/>
        <v/>
      </c>
    </row>
    <row r="884" spans="17:17" ht="15" customHeight="1" x14ac:dyDescent="0.3">
      <c r="Q884" s="93" t="str">
        <f t="shared" si="15"/>
        <v/>
      </c>
    </row>
    <row r="885" spans="17:17" ht="15" customHeight="1" x14ac:dyDescent="0.3">
      <c r="Q885" s="93" t="str">
        <f t="shared" si="15"/>
        <v/>
      </c>
    </row>
    <row r="886" spans="17:17" ht="15" customHeight="1" x14ac:dyDescent="0.3">
      <c r="Q886" s="93" t="str">
        <f t="shared" si="15"/>
        <v/>
      </c>
    </row>
    <row r="887" spans="17:17" ht="15" customHeight="1" x14ac:dyDescent="0.3">
      <c r="Q887" s="93" t="str">
        <f t="shared" si="15"/>
        <v/>
      </c>
    </row>
    <row r="888" spans="17:17" ht="15" customHeight="1" x14ac:dyDescent="0.3">
      <c r="Q888" s="93" t="str">
        <f t="shared" si="15"/>
        <v/>
      </c>
    </row>
    <row r="889" spans="17:17" ht="15" customHeight="1" x14ac:dyDescent="0.3">
      <c r="Q889" s="93" t="str">
        <f t="shared" si="15"/>
        <v/>
      </c>
    </row>
    <row r="890" spans="17:17" ht="15" customHeight="1" x14ac:dyDescent="0.3">
      <c r="Q890" s="93" t="str">
        <f t="shared" si="15"/>
        <v/>
      </c>
    </row>
    <row r="891" spans="17:17" ht="15" customHeight="1" x14ac:dyDescent="0.3">
      <c r="Q891" s="93" t="str">
        <f t="shared" si="15"/>
        <v/>
      </c>
    </row>
    <row r="892" spans="17:17" ht="15" customHeight="1" x14ac:dyDescent="0.3">
      <c r="Q892" s="93" t="str">
        <f t="shared" si="15"/>
        <v/>
      </c>
    </row>
    <row r="893" spans="17:17" ht="15" customHeight="1" x14ac:dyDescent="0.3">
      <c r="Q893" s="93" t="str">
        <f t="shared" si="15"/>
        <v/>
      </c>
    </row>
    <row r="894" spans="17:17" ht="15" customHeight="1" x14ac:dyDescent="0.3">
      <c r="Q894" s="93" t="str">
        <f t="shared" si="15"/>
        <v/>
      </c>
    </row>
    <row r="895" spans="17:17" ht="15" customHeight="1" x14ac:dyDescent="0.3">
      <c r="Q895" s="93" t="str">
        <f t="shared" si="15"/>
        <v/>
      </c>
    </row>
    <row r="896" spans="17:17" ht="15" customHeight="1" x14ac:dyDescent="0.3">
      <c r="Q896" s="93" t="str">
        <f t="shared" si="15"/>
        <v/>
      </c>
    </row>
    <row r="897" spans="17:17" ht="15" customHeight="1" x14ac:dyDescent="0.3">
      <c r="Q897" s="93" t="str">
        <f t="shared" si="15"/>
        <v/>
      </c>
    </row>
    <row r="898" spans="17:17" ht="15" customHeight="1" x14ac:dyDescent="0.3">
      <c r="Q898" s="93" t="str">
        <f t="shared" si="15"/>
        <v/>
      </c>
    </row>
    <row r="899" spans="17:17" ht="15" customHeight="1" x14ac:dyDescent="0.3">
      <c r="Q899" s="93" t="str">
        <f t="shared" si="15"/>
        <v/>
      </c>
    </row>
    <row r="900" spans="17:17" ht="15" customHeight="1" x14ac:dyDescent="0.3">
      <c r="Q900" s="93" t="str">
        <f t="shared" si="15"/>
        <v/>
      </c>
    </row>
    <row r="901" spans="17:17" ht="15" customHeight="1" x14ac:dyDescent="0.3">
      <c r="Q901" s="93" t="str">
        <f t="shared" si="15"/>
        <v/>
      </c>
    </row>
    <row r="902" spans="17:17" ht="15" customHeight="1" x14ac:dyDescent="0.3">
      <c r="Q902" s="93" t="str">
        <f t="shared" si="15"/>
        <v/>
      </c>
    </row>
    <row r="903" spans="17:17" ht="15" customHeight="1" x14ac:dyDescent="0.3">
      <c r="Q903" s="93" t="str">
        <f t="shared" si="15"/>
        <v/>
      </c>
    </row>
    <row r="904" spans="17:17" ht="15" customHeight="1" x14ac:dyDescent="0.3">
      <c r="Q904" s="93" t="str">
        <f t="shared" ref="Q904:Q967" si="16">IFERROR(AVERAGE(L904:P904),"")</f>
        <v/>
      </c>
    </row>
    <row r="905" spans="17:17" ht="15" customHeight="1" x14ac:dyDescent="0.3">
      <c r="Q905" s="93" t="str">
        <f t="shared" si="16"/>
        <v/>
      </c>
    </row>
    <row r="906" spans="17:17" ht="15" customHeight="1" x14ac:dyDescent="0.3">
      <c r="Q906" s="93" t="str">
        <f t="shared" si="16"/>
        <v/>
      </c>
    </row>
    <row r="907" spans="17:17" ht="15" customHeight="1" x14ac:dyDescent="0.3">
      <c r="Q907" s="93" t="str">
        <f t="shared" si="16"/>
        <v/>
      </c>
    </row>
    <row r="908" spans="17:17" ht="15" customHeight="1" x14ac:dyDescent="0.3">
      <c r="Q908" s="93" t="str">
        <f t="shared" si="16"/>
        <v/>
      </c>
    </row>
    <row r="909" spans="17:17" ht="15" customHeight="1" x14ac:dyDescent="0.3">
      <c r="Q909" s="93" t="str">
        <f t="shared" si="16"/>
        <v/>
      </c>
    </row>
    <row r="910" spans="17:17" ht="15" customHeight="1" x14ac:dyDescent="0.3">
      <c r="Q910" s="93" t="str">
        <f t="shared" si="16"/>
        <v/>
      </c>
    </row>
    <row r="911" spans="17:17" ht="15" customHeight="1" x14ac:dyDescent="0.3">
      <c r="Q911" s="93" t="str">
        <f t="shared" si="16"/>
        <v/>
      </c>
    </row>
    <row r="912" spans="17:17" ht="15" customHeight="1" x14ac:dyDescent="0.3">
      <c r="Q912" s="93" t="str">
        <f t="shared" si="16"/>
        <v/>
      </c>
    </row>
    <row r="913" spans="17:17" ht="15" customHeight="1" x14ac:dyDescent="0.3">
      <c r="Q913" s="93" t="str">
        <f t="shared" si="16"/>
        <v/>
      </c>
    </row>
    <row r="914" spans="17:17" ht="15" customHeight="1" x14ac:dyDescent="0.3">
      <c r="Q914" s="93" t="str">
        <f t="shared" si="16"/>
        <v/>
      </c>
    </row>
    <row r="915" spans="17:17" ht="15" customHeight="1" x14ac:dyDescent="0.3">
      <c r="Q915" s="93" t="str">
        <f t="shared" si="16"/>
        <v/>
      </c>
    </row>
    <row r="916" spans="17:17" ht="15" customHeight="1" x14ac:dyDescent="0.3">
      <c r="Q916" s="93" t="str">
        <f t="shared" si="16"/>
        <v/>
      </c>
    </row>
    <row r="917" spans="17:17" ht="15" customHeight="1" x14ac:dyDescent="0.3">
      <c r="Q917" s="93" t="str">
        <f t="shared" si="16"/>
        <v/>
      </c>
    </row>
    <row r="918" spans="17:17" ht="15" customHeight="1" x14ac:dyDescent="0.3">
      <c r="Q918" s="93" t="str">
        <f t="shared" si="16"/>
        <v/>
      </c>
    </row>
    <row r="919" spans="17:17" ht="15" customHeight="1" x14ac:dyDescent="0.3">
      <c r="Q919" s="93" t="str">
        <f t="shared" si="16"/>
        <v/>
      </c>
    </row>
    <row r="920" spans="17:17" ht="15" customHeight="1" x14ac:dyDescent="0.3">
      <c r="Q920" s="93" t="str">
        <f t="shared" si="16"/>
        <v/>
      </c>
    </row>
    <row r="921" spans="17:17" ht="15" customHeight="1" x14ac:dyDescent="0.3">
      <c r="Q921" s="93" t="str">
        <f t="shared" si="16"/>
        <v/>
      </c>
    </row>
    <row r="922" spans="17:17" ht="15" customHeight="1" x14ac:dyDescent="0.3">
      <c r="Q922" s="93" t="str">
        <f t="shared" si="16"/>
        <v/>
      </c>
    </row>
    <row r="923" spans="17:17" ht="15" customHeight="1" x14ac:dyDescent="0.3">
      <c r="Q923" s="93" t="str">
        <f t="shared" si="16"/>
        <v/>
      </c>
    </row>
    <row r="924" spans="17:17" ht="15" customHeight="1" x14ac:dyDescent="0.3">
      <c r="Q924" s="93" t="str">
        <f t="shared" si="16"/>
        <v/>
      </c>
    </row>
    <row r="925" spans="17:17" ht="15" customHeight="1" x14ac:dyDescent="0.3">
      <c r="Q925" s="93" t="str">
        <f t="shared" si="16"/>
        <v/>
      </c>
    </row>
    <row r="926" spans="17:17" ht="15" customHeight="1" x14ac:dyDescent="0.3">
      <c r="Q926" s="93" t="str">
        <f t="shared" si="16"/>
        <v/>
      </c>
    </row>
    <row r="927" spans="17:17" ht="15" customHeight="1" x14ac:dyDescent="0.3">
      <c r="Q927" s="93" t="str">
        <f t="shared" si="16"/>
        <v/>
      </c>
    </row>
    <row r="928" spans="17:17" ht="15" customHeight="1" x14ac:dyDescent="0.3">
      <c r="Q928" s="93" t="str">
        <f t="shared" si="16"/>
        <v/>
      </c>
    </row>
    <row r="929" spans="17:17" ht="15" customHeight="1" x14ac:dyDescent="0.3">
      <c r="Q929" s="93" t="str">
        <f t="shared" si="16"/>
        <v/>
      </c>
    </row>
    <row r="930" spans="17:17" ht="15" customHeight="1" x14ac:dyDescent="0.3">
      <c r="Q930" s="93" t="str">
        <f t="shared" si="16"/>
        <v/>
      </c>
    </row>
    <row r="931" spans="17:17" ht="15" customHeight="1" x14ac:dyDescent="0.3">
      <c r="Q931" s="93" t="str">
        <f t="shared" si="16"/>
        <v/>
      </c>
    </row>
    <row r="932" spans="17:17" ht="15" customHeight="1" x14ac:dyDescent="0.3">
      <c r="Q932" s="93" t="str">
        <f t="shared" si="16"/>
        <v/>
      </c>
    </row>
    <row r="933" spans="17:17" ht="15" customHeight="1" x14ac:dyDescent="0.3">
      <c r="Q933" s="93" t="str">
        <f t="shared" si="16"/>
        <v/>
      </c>
    </row>
    <row r="934" spans="17:17" ht="15" customHeight="1" x14ac:dyDescent="0.3">
      <c r="Q934" s="93" t="str">
        <f t="shared" si="16"/>
        <v/>
      </c>
    </row>
    <row r="935" spans="17:17" ht="15" customHeight="1" x14ac:dyDescent="0.3">
      <c r="Q935" s="93" t="str">
        <f t="shared" si="16"/>
        <v/>
      </c>
    </row>
    <row r="936" spans="17:17" ht="15" customHeight="1" x14ac:dyDescent="0.3">
      <c r="Q936" s="93" t="str">
        <f t="shared" si="16"/>
        <v/>
      </c>
    </row>
    <row r="937" spans="17:17" ht="15" customHeight="1" x14ac:dyDescent="0.3">
      <c r="Q937" s="93" t="str">
        <f t="shared" si="16"/>
        <v/>
      </c>
    </row>
    <row r="938" spans="17:17" ht="15" customHeight="1" x14ac:dyDescent="0.3">
      <c r="Q938" s="93" t="str">
        <f t="shared" si="16"/>
        <v/>
      </c>
    </row>
    <row r="939" spans="17:17" ht="15" customHeight="1" x14ac:dyDescent="0.3">
      <c r="Q939" s="93" t="str">
        <f t="shared" si="16"/>
        <v/>
      </c>
    </row>
    <row r="940" spans="17:17" ht="15" customHeight="1" x14ac:dyDescent="0.3">
      <c r="Q940" s="93" t="str">
        <f t="shared" si="16"/>
        <v/>
      </c>
    </row>
    <row r="941" spans="17:17" ht="15" customHeight="1" x14ac:dyDescent="0.3">
      <c r="Q941" s="93" t="str">
        <f t="shared" si="16"/>
        <v/>
      </c>
    </row>
    <row r="942" spans="17:17" ht="15" customHeight="1" x14ac:dyDescent="0.3">
      <c r="Q942" s="93" t="str">
        <f t="shared" si="16"/>
        <v/>
      </c>
    </row>
    <row r="943" spans="17:17" ht="15" customHeight="1" x14ac:dyDescent="0.3">
      <c r="Q943" s="93" t="str">
        <f t="shared" si="16"/>
        <v/>
      </c>
    </row>
    <row r="944" spans="17:17" ht="15" customHeight="1" x14ac:dyDescent="0.3">
      <c r="Q944" s="93" t="str">
        <f t="shared" si="16"/>
        <v/>
      </c>
    </row>
    <row r="945" spans="17:17" ht="15" customHeight="1" x14ac:dyDescent="0.3">
      <c r="Q945" s="93" t="str">
        <f t="shared" si="16"/>
        <v/>
      </c>
    </row>
    <row r="946" spans="17:17" ht="15" customHeight="1" x14ac:dyDescent="0.3">
      <c r="Q946" s="93" t="str">
        <f t="shared" si="16"/>
        <v/>
      </c>
    </row>
    <row r="947" spans="17:17" ht="15" customHeight="1" x14ac:dyDescent="0.3">
      <c r="Q947" s="93" t="str">
        <f t="shared" si="16"/>
        <v/>
      </c>
    </row>
    <row r="948" spans="17:17" ht="15" customHeight="1" x14ac:dyDescent="0.3">
      <c r="Q948" s="93" t="str">
        <f t="shared" si="16"/>
        <v/>
      </c>
    </row>
    <row r="949" spans="17:17" ht="15" customHeight="1" x14ac:dyDescent="0.3">
      <c r="Q949" s="93" t="str">
        <f t="shared" si="16"/>
        <v/>
      </c>
    </row>
    <row r="950" spans="17:17" ht="15" customHeight="1" x14ac:dyDescent="0.3">
      <c r="Q950" s="93" t="str">
        <f t="shared" si="16"/>
        <v/>
      </c>
    </row>
    <row r="951" spans="17:17" ht="15" customHeight="1" x14ac:dyDescent="0.3">
      <c r="Q951" s="93" t="str">
        <f t="shared" si="16"/>
        <v/>
      </c>
    </row>
    <row r="952" spans="17:17" ht="15" customHeight="1" x14ac:dyDescent="0.3">
      <c r="Q952" s="93" t="str">
        <f t="shared" si="16"/>
        <v/>
      </c>
    </row>
    <row r="953" spans="17:17" ht="15" customHeight="1" x14ac:dyDescent="0.3">
      <c r="Q953" s="93" t="str">
        <f t="shared" si="16"/>
        <v/>
      </c>
    </row>
    <row r="954" spans="17:17" ht="15" customHeight="1" x14ac:dyDescent="0.3">
      <c r="Q954" s="93" t="str">
        <f t="shared" si="16"/>
        <v/>
      </c>
    </row>
    <row r="955" spans="17:17" ht="15" customHeight="1" x14ac:dyDescent="0.3">
      <c r="Q955" s="93" t="str">
        <f t="shared" si="16"/>
        <v/>
      </c>
    </row>
    <row r="956" spans="17:17" ht="15" customHeight="1" x14ac:dyDescent="0.3">
      <c r="Q956" s="93" t="str">
        <f t="shared" si="16"/>
        <v/>
      </c>
    </row>
    <row r="957" spans="17:17" ht="15" customHeight="1" x14ac:dyDescent="0.3">
      <c r="Q957" s="93" t="str">
        <f t="shared" si="16"/>
        <v/>
      </c>
    </row>
    <row r="958" spans="17:17" ht="15" customHeight="1" x14ac:dyDescent="0.3">
      <c r="Q958" s="93" t="str">
        <f t="shared" si="16"/>
        <v/>
      </c>
    </row>
    <row r="959" spans="17:17" ht="15" customHeight="1" x14ac:dyDescent="0.3">
      <c r="Q959" s="93" t="str">
        <f t="shared" si="16"/>
        <v/>
      </c>
    </row>
    <row r="960" spans="17:17" ht="15" customHeight="1" x14ac:dyDescent="0.3">
      <c r="Q960" s="93" t="str">
        <f t="shared" si="16"/>
        <v/>
      </c>
    </row>
    <row r="961" spans="17:17" ht="15" customHeight="1" x14ac:dyDescent="0.3">
      <c r="Q961" s="93" t="str">
        <f t="shared" si="16"/>
        <v/>
      </c>
    </row>
    <row r="962" spans="17:17" ht="15" customHeight="1" x14ac:dyDescent="0.3">
      <c r="Q962" s="93" t="str">
        <f t="shared" si="16"/>
        <v/>
      </c>
    </row>
    <row r="963" spans="17:17" ht="15" customHeight="1" x14ac:dyDescent="0.3">
      <c r="Q963" s="93" t="str">
        <f t="shared" si="16"/>
        <v/>
      </c>
    </row>
    <row r="964" spans="17:17" ht="15" customHeight="1" x14ac:dyDescent="0.3">
      <c r="Q964" s="93" t="str">
        <f t="shared" si="16"/>
        <v/>
      </c>
    </row>
    <row r="965" spans="17:17" ht="15" customHeight="1" x14ac:dyDescent="0.3">
      <c r="Q965" s="93" t="str">
        <f t="shared" si="16"/>
        <v/>
      </c>
    </row>
    <row r="966" spans="17:17" ht="15" customHeight="1" x14ac:dyDescent="0.3">
      <c r="Q966" s="93" t="str">
        <f t="shared" si="16"/>
        <v/>
      </c>
    </row>
    <row r="967" spans="17:17" ht="15" customHeight="1" x14ac:dyDescent="0.3">
      <c r="Q967" s="93" t="str">
        <f t="shared" si="16"/>
        <v/>
      </c>
    </row>
    <row r="968" spans="17:17" ht="15" customHeight="1" x14ac:dyDescent="0.3">
      <c r="Q968" s="93" t="str">
        <f t="shared" ref="Q968:Q1031" si="17">IFERROR(AVERAGE(L968:P968),"")</f>
        <v/>
      </c>
    </row>
    <row r="969" spans="17:17" ht="15" customHeight="1" x14ac:dyDescent="0.3">
      <c r="Q969" s="93" t="str">
        <f t="shared" si="17"/>
        <v/>
      </c>
    </row>
    <row r="970" spans="17:17" ht="15" customHeight="1" x14ac:dyDescent="0.3">
      <c r="Q970" s="93" t="str">
        <f t="shared" si="17"/>
        <v/>
      </c>
    </row>
    <row r="971" spans="17:17" ht="15" customHeight="1" x14ac:dyDescent="0.3">
      <c r="Q971" s="93" t="str">
        <f t="shared" si="17"/>
        <v/>
      </c>
    </row>
    <row r="972" spans="17:17" ht="15" customHeight="1" x14ac:dyDescent="0.3">
      <c r="Q972" s="93" t="str">
        <f t="shared" si="17"/>
        <v/>
      </c>
    </row>
    <row r="973" spans="17:17" ht="15" customHeight="1" x14ac:dyDescent="0.3">
      <c r="Q973" s="93" t="str">
        <f t="shared" si="17"/>
        <v/>
      </c>
    </row>
    <row r="974" spans="17:17" ht="15" customHeight="1" x14ac:dyDescent="0.3">
      <c r="Q974" s="93" t="str">
        <f t="shared" si="17"/>
        <v/>
      </c>
    </row>
    <row r="975" spans="17:17" ht="15" customHeight="1" x14ac:dyDescent="0.3">
      <c r="Q975" s="93" t="str">
        <f t="shared" si="17"/>
        <v/>
      </c>
    </row>
    <row r="976" spans="17:17" ht="15" customHeight="1" x14ac:dyDescent="0.3">
      <c r="Q976" s="93" t="str">
        <f t="shared" si="17"/>
        <v/>
      </c>
    </row>
    <row r="977" spans="17:17" ht="15" customHeight="1" x14ac:dyDescent="0.3">
      <c r="Q977" s="93" t="str">
        <f t="shared" si="17"/>
        <v/>
      </c>
    </row>
    <row r="978" spans="17:17" ht="15" customHeight="1" x14ac:dyDescent="0.3">
      <c r="Q978" s="93" t="str">
        <f t="shared" si="17"/>
        <v/>
      </c>
    </row>
    <row r="979" spans="17:17" ht="15" customHeight="1" x14ac:dyDescent="0.3">
      <c r="Q979" s="93" t="str">
        <f t="shared" si="17"/>
        <v/>
      </c>
    </row>
    <row r="980" spans="17:17" ht="15" customHeight="1" x14ac:dyDescent="0.3">
      <c r="Q980" s="93" t="str">
        <f t="shared" si="17"/>
        <v/>
      </c>
    </row>
    <row r="981" spans="17:17" ht="15" customHeight="1" x14ac:dyDescent="0.3">
      <c r="Q981" s="93" t="str">
        <f t="shared" si="17"/>
        <v/>
      </c>
    </row>
    <row r="982" spans="17:17" ht="15" customHeight="1" x14ac:dyDescent="0.3">
      <c r="Q982" s="93" t="str">
        <f t="shared" si="17"/>
        <v/>
      </c>
    </row>
    <row r="983" spans="17:17" ht="15" customHeight="1" x14ac:dyDescent="0.3">
      <c r="Q983" s="93" t="str">
        <f t="shared" si="17"/>
        <v/>
      </c>
    </row>
    <row r="984" spans="17:17" ht="15" customHeight="1" x14ac:dyDescent="0.3">
      <c r="Q984" s="93" t="str">
        <f t="shared" si="17"/>
        <v/>
      </c>
    </row>
    <row r="985" spans="17:17" ht="15" customHeight="1" x14ac:dyDescent="0.3">
      <c r="Q985" s="93" t="str">
        <f t="shared" si="17"/>
        <v/>
      </c>
    </row>
    <row r="986" spans="17:17" ht="15" customHeight="1" x14ac:dyDescent="0.3">
      <c r="Q986" s="93" t="str">
        <f t="shared" si="17"/>
        <v/>
      </c>
    </row>
    <row r="987" spans="17:17" ht="15" customHeight="1" x14ac:dyDescent="0.3">
      <c r="Q987" s="93" t="str">
        <f t="shared" si="17"/>
        <v/>
      </c>
    </row>
    <row r="988" spans="17:17" ht="15" customHeight="1" x14ac:dyDescent="0.3">
      <c r="Q988" s="93" t="str">
        <f t="shared" si="17"/>
        <v/>
      </c>
    </row>
    <row r="989" spans="17:17" ht="15" customHeight="1" x14ac:dyDescent="0.3">
      <c r="Q989" s="93" t="str">
        <f t="shared" si="17"/>
        <v/>
      </c>
    </row>
    <row r="990" spans="17:17" ht="15" customHeight="1" x14ac:dyDescent="0.3">
      <c r="Q990" s="93" t="str">
        <f t="shared" si="17"/>
        <v/>
      </c>
    </row>
    <row r="991" spans="17:17" ht="15" customHeight="1" x14ac:dyDescent="0.3">
      <c r="Q991" s="93" t="str">
        <f t="shared" si="17"/>
        <v/>
      </c>
    </row>
    <row r="992" spans="17:17" ht="15" customHeight="1" x14ac:dyDescent="0.3">
      <c r="Q992" s="93" t="str">
        <f t="shared" si="17"/>
        <v/>
      </c>
    </row>
    <row r="993" spans="17:17" ht="15" customHeight="1" x14ac:dyDescent="0.3">
      <c r="Q993" s="93" t="str">
        <f t="shared" si="17"/>
        <v/>
      </c>
    </row>
    <row r="994" spans="17:17" ht="15" customHeight="1" x14ac:dyDescent="0.3">
      <c r="Q994" s="93" t="str">
        <f t="shared" si="17"/>
        <v/>
      </c>
    </row>
    <row r="995" spans="17:17" ht="15" customHeight="1" x14ac:dyDescent="0.3">
      <c r="Q995" s="93" t="str">
        <f t="shared" si="17"/>
        <v/>
      </c>
    </row>
    <row r="996" spans="17:17" ht="15" customHeight="1" x14ac:dyDescent="0.3">
      <c r="Q996" s="93" t="str">
        <f t="shared" si="17"/>
        <v/>
      </c>
    </row>
    <row r="997" spans="17:17" ht="15" customHeight="1" x14ac:dyDescent="0.3">
      <c r="Q997" s="93" t="str">
        <f t="shared" si="17"/>
        <v/>
      </c>
    </row>
    <row r="998" spans="17:17" ht="15" customHeight="1" x14ac:dyDescent="0.3">
      <c r="Q998" s="93" t="str">
        <f t="shared" si="17"/>
        <v/>
      </c>
    </row>
    <row r="999" spans="17:17" ht="15" customHeight="1" x14ac:dyDescent="0.3">
      <c r="Q999" s="93" t="str">
        <f t="shared" si="17"/>
        <v/>
      </c>
    </row>
    <row r="1000" spans="17:17" ht="15" customHeight="1" x14ac:dyDescent="0.3">
      <c r="Q1000" s="93" t="str">
        <f t="shared" si="17"/>
        <v/>
      </c>
    </row>
    <row r="1001" spans="17:17" ht="15" customHeight="1" x14ac:dyDescent="0.3">
      <c r="Q1001" s="93" t="str">
        <f t="shared" si="17"/>
        <v/>
      </c>
    </row>
    <row r="1002" spans="17:17" ht="15" customHeight="1" x14ac:dyDescent="0.3">
      <c r="Q1002" s="93" t="str">
        <f t="shared" si="17"/>
        <v/>
      </c>
    </row>
    <row r="1003" spans="17:17" ht="15" customHeight="1" x14ac:dyDescent="0.3">
      <c r="Q1003" s="93" t="str">
        <f t="shared" si="17"/>
        <v/>
      </c>
    </row>
    <row r="1004" spans="17:17" ht="15" customHeight="1" x14ac:dyDescent="0.3">
      <c r="Q1004" s="93" t="str">
        <f t="shared" si="17"/>
        <v/>
      </c>
    </row>
    <row r="1005" spans="17:17" ht="15" customHeight="1" x14ac:dyDescent="0.3">
      <c r="Q1005" s="93" t="str">
        <f t="shared" si="17"/>
        <v/>
      </c>
    </row>
    <row r="1006" spans="17:17" ht="15" customHeight="1" x14ac:dyDescent="0.3">
      <c r="Q1006" s="93" t="str">
        <f t="shared" si="17"/>
        <v/>
      </c>
    </row>
    <row r="1007" spans="17:17" ht="15" customHeight="1" x14ac:dyDescent="0.3">
      <c r="Q1007" s="93" t="str">
        <f t="shared" si="17"/>
        <v/>
      </c>
    </row>
    <row r="1008" spans="17:17" ht="15" customHeight="1" x14ac:dyDescent="0.3">
      <c r="Q1008" s="93" t="str">
        <f t="shared" si="17"/>
        <v/>
      </c>
    </row>
    <row r="1009" spans="17:17" ht="15" customHeight="1" x14ac:dyDescent="0.3">
      <c r="Q1009" s="93" t="str">
        <f t="shared" si="17"/>
        <v/>
      </c>
    </row>
    <row r="1010" spans="17:17" ht="15" customHeight="1" x14ac:dyDescent="0.3">
      <c r="Q1010" s="93" t="str">
        <f t="shared" si="17"/>
        <v/>
      </c>
    </row>
    <row r="1011" spans="17:17" ht="15" customHeight="1" x14ac:dyDescent="0.3">
      <c r="Q1011" s="93" t="str">
        <f t="shared" si="17"/>
        <v/>
      </c>
    </row>
    <row r="1012" spans="17:17" ht="15" customHeight="1" x14ac:dyDescent="0.3">
      <c r="Q1012" s="93" t="str">
        <f t="shared" si="17"/>
        <v/>
      </c>
    </row>
    <row r="1013" spans="17:17" ht="15" customHeight="1" x14ac:dyDescent="0.3">
      <c r="Q1013" s="93" t="str">
        <f t="shared" si="17"/>
        <v/>
      </c>
    </row>
    <row r="1014" spans="17:17" ht="15" customHeight="1" x14ac:dyDescent="0.3">
      <c r="Q1014" s="93" t="str">
        <f t="shared" si="17"/>
        <v/>
      </c>
    </row>
    <row r="1015" spans="17:17" ht="15" customHeight="1" x14ac:dyDescent="0.3">
      <c r="Q1015" s="93" t="str">
        <f t="shared" si="17"/>
        <v/>
      </c>
    </row>
    <row r="1016" spans="17:17" ht="15" customHeight="1" x14ac:dyDescent="0.3">
      <c r="Q1016" s="93" t="str">
        <f t="shared" si="17"/>
        <v/>
      </c>
    </row>
    <row r="1017" spans="17:17" ht="15" customHeight="1" x14ac:dyDescent="0.3">
      <c r="Q1017" s="93" t="str">
        <f t="shared" si="17"/>
        <v/>
      </c>
    </row>
    <row r="1018" spans="17:17" ht="15" customHeight="1" x14ac:dyDescent="0.3">
      <c r="Q1018" s="93" t="str">
        <f t="shared" si="17"/>
        <v/>
      </c>
    </row>
    <row r="1019" spans="17:17" ht="15" customHeight="1" x14ac:dyDescent="0.3">
      <c r="Q1019" s="93" t="str">
        <f t="shared" si="17"/>
        <v/>
      </c>
    </row>
    <row r="1020" spans="17:17" ht="15" customHeight="1" x14ac:dyDescent="0.3">
      <c r="Q1020" s="93" t="str">
        <f t="shared" si="17"/>
        <v/>
      </c>
    </row>
    <row r="1021" spans="17:17" ht="15" customHeight="1" x14ac:dyDescent="0.3">
      <c r="Q1021" s="93" t="str">
        <f t="shared" si="17"/>
        <v/>
      </c>
    </row>
    <row r="1022" spans="17:17" ht="15" customHeight="1" x14ac:dyDescent="0.3">
      <c r="Q1022" s="93" t="str">
        <f t="shared" si="17"/>
        <v/>
      </c>
    </row>
    <row r="1023" spans="17:17" ht="15" customHeight="1" x14ac:dyDescent="0.3">
      <c r="Q1023" s="93" t="str">
        <f t="shared" si="17"/>
        <v/>
      </c>
    </row>
    <row r="1024" spans="17:17" ht="15" customHeight="1" x14ac:dyDescent="0.3">
      <c r="Q1024" s="93" t="str">
        <f t="shared" si="17"/>
        <v/>
      </c>
    </row>
    <row r="1025" spans="17:17" ht="15" customHeight="1" x14ac:dyDescent="0.3">
      <c r="Q1025" s="93" t="str">
        <f t="shared" si="17"/>
        <v/>
      </c>
    </row>
    <row r="1026" spans="17:17" ht="15" customHeight="1" x14ac:dyDescent="0.3">
      <c r="Q1026" s="93" t="str">
        <f t="shared" si="17"/>
        <v/>
      </c>
    </row>
    <row r="1027" spans="17:17" ht="15" customHeight="1" x14ac:dyDescent="0.3">
      <c r="Q1027" s="93" t="str">
        <f t="shared" si="17"/>
        <v/>
      </c>
    </row>
    <row r="1028" spans="17:17" ht="15" customHeight="1" x14ac:dyDescent="0.3">
      <c r="Q1028" s="93" t="str">
        <f t="shared" si="17"/>
        <v/>
      </c>
    </row>
    <row r="1029" spans="17:17" ht="15" customHeight="1" x14ac:dyDescent="0.3">
      <c r="Q1029" s="93" t="str">
        <f t="shared" si="17"/>
        <v/>
      </c>
    </row>
    <row r="1030" spans="17:17" ht="15" customHeight="1" x14ac:dyDescent="0.3">
      <c r="Q1030" s="93" t="str">
        <f t="shared" si="17"/>
        <v/>
      </c>
    </row>
    <row r="1031" spans="17:17" ht="15" customHeight="1" x14ac:dyDescent="0.3">
      <c r="Q1031" s="93" t="str">
        <f t="shared" si="17"/>
        <v/>
      </c>
    </row>
    <row r="1032" spans="17:17" ht="15" customHeight="1" x14ac:dyDescent="0.3">
      <c r="Q1032" s="93" t="str">
        <f t="shared" ref="Q1032:Q1050" si="18">IFERROR(AVERAGE(L1032:P1032),"")</f>
        <v/>
      </c>
    </row>
    <row r="1033" spans="17:17" ht="15" customHeight="1" x14ac:dyDescent="0.3">
      <c r="Q1033" s="93" t="str">
        <f t="shared" si="18"/>
        <v/>
      </c>
    </row>
    <row r="1034" spans="17:17" ht="15" customHeight="1" x14ac:dyDescent="0.3">
      <c r="Q1034" s="93" t="str">
        <f t="shared" si="18"/>
        <v/>
      </c>
    </row>
    <row r="1035" spans="17:17" ht="15" customHeight="1" x14ac:dyDescent="0.3">
      <c r="Q1035" s="93" t="str">
        <f t="shared" si="18"/>
        <v/>
      </c>
    </row>
    <row r="1036" spans="17:17" ht="15" customHeight="1" x14ac:dyDescent="0.3">
      <c r="Q1036" s="93" t="str">
        <f t="shared" si="18"/>
        <v/>
      </c>
    </row>
    <row r="1037" spans="17:17" ht="15" customHeight="1" x14ac:dyDescent="0.3">
      <c r="Q1037" s="93" t="str">
        <f t="shared" si="18"/>
        <v/>
      </c>
    </row>
    <row r="1038" spans="17:17" ht="15" customHeight="1" x14ac:dyDescent="0.3">
      <c r="Q1038" s="93" t="str">
        <f t="shared" si="18"/>
        <v/>
      </c>
    </row>
    <row r="1039" spans="17:17" ht="15" customHeight="1" x14ac:dyDescent="0.3">
      <c r="Q1039" s="93" t="str">
        <f t="shared" si="18"/>
        <v/>
      </c>
    </row>
    <row r="1040" spans="17:17" ht="15" customHeight="1" x14ac:dyDescent="0.3">
      <c r="Q1040" s="93" t="str">
        <f t="shared" si="18"/>
        <v/>
      </c>
    </row>
    <row r="1041" spans="17:17" ht="15" customHeight="1" x14ac:dyDescent="0.3">
      <c r="Q1041" s="93" t="str">
        <f t="shared" si="18"/>
        <v/>
      </c>
    </row>
    <row r="1042" spans="17:17" ht="15" customHeight="1" x14ac:dyDescent="0.3">
      <c r="Q1042" s="93" t="str">
        <f t="shared" si="18"/>
        <v/>
      </c>
    </row>
    <row r="1043" spans="17:17" ht="15" customHeight="1" x14ac:dyDescent="0.3">
      <c r="Q1043" s="93" t="str">
        <f t="shared" si="18"/>
        <v/>
      </c>
    </row>
    <row r="1044" spans="17:17" ht="15" customHeight="1" x14ac:dyDescent="0.3">
      <c r="Q1044" s="93" t="str">
        <f t="shared" si="18"/>
        <v/>
      </c>
    </row>
    <row r="1045" spans="17:17" ht="15" customHeight="1" x14ac:dyDescent="0.3">
      <c r="Q1045" s="93" t="str">
        <f t="shared" si="18"/>
        <v/>
      </c>
    </row>
    <row r="1046" spans="17:17" ht="15" customHeight="1" x14ac:dyDescent="0.3">
      <c r="Q1046" s="93" t="str">
        <f t="shared" si="18"/>
        <v/>
      </c>
    </row>
    <row r="1047" spans="17:17" ht="15" customHeight="1" x14ac:dyDescent="0.3">
      <c r="Q1047" s="93" t="str">
        <f t="shared" si="18"/>
        <v/>
      </c>
    </row>
    <row r="1048" spans="17:17" ht="15" customHeight="1" x14ac:dyDescent="0.3">
      <c r="Q1048" s="93" t="str">
        <f t="shared" si="18"/>
        <v/>
      </c>
    </row>
    <row r="1049" spans="17:17" ht="15" customHeight="1" x14ac:dyDescent="0.3">
      <c r="Q1049" s="93" t="str">
        <f t="shared" si="18"/>
        <v/>
      </c>
    </row>
    <row r="1050" spans="17:17" ht="15" customHeight="1" x14ac:dyDescent="0.3">
      <c r="Q1050" s="93" t="str">
        <f t="shared" si="18"/>
        <v/>
      </c>
    </row>
  </sheetData>
  <sheetProtection sheet="1" selectLockedCells="1" sort="0" autoFilter="0"/>
  <autoFilter ref="K6:P6" xr:uid="{7FB3D2C7-6E67-4710-9382-48A99DA67B1F}"/>
  <mergeCells count="16">
    <mergeCell ref="K2:P2"/>
    <mergeCell ref="D21:G21"/>
    <mergeCell ref="D22:G22"/>
    <mergeCell ref="D23:G23"/>
    <mergeCell ref="T2:Z2"/>
    <mergeCell ref="B2:H2"/>
    <mergeCell ref="B22:C22"/>
    <mergeCell ref="B23:C23"/>
    <mergeCell ref="B21:C21"/>
    <mergeCell ref="B20:C20"/>
    <mergeCell ref="B7:H8"/>
    <mergeCell ref="B11:H14"/>
    <mergeCell ref="B19:C19"/>
    <mergeCell ref="B18:C18"/>
    <mergeCell ref="D19:G19"/>
    <mergeCell ref="D20:G20"/>
  </mergeCells>
  <pageMargins left="0.7" right="0.7" top="0.7" bottom="0.7" header="0.3" footer="0.3"/>
  <pageSetup orientation="portrait" r:id="rId1"/>
  <headerFooter>
    <oddHeader>&amp;LArelational and Relational Interval Statistics with Excel (ARISE)&amp;RDesign: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75"/>
  <sheetViews>
    <sheetView zoomScaleNormal="100" workbookViewId="0">
      <selection activeCell="L16" sqref="L16"/>
    </sheetView>
  </sheetViews>
  <sheetFormatPr defaultColWidth="11.109375" defaultRowHeight="15" customHeight="1" x14ac:dyDescent="0.3"/>
  <cols>
    <col min="1" max="1" width="4.5546875" style="71" customWidth="1"/>
    <col min="2" max="8" width="11.109375" style="71"/>
    <col min="9" max="10" width="4.5546875" style="71" customWidth="1"/>
    <col min="11" max="17" width="11.109375" style="71"/>
    <col min="18" max="19" width="4.5546875" style="71" customWidth="1"/>
    <col min="20" max="16384" width="11.109375" style="71"/>
  </cols>
  <sheetData>
    <row r="2" spans="2:17" ht="18" customHeight="1" x14ac:dyDescent="0.35">
      <c r="B2" s="107" t="s">
        <v>72</v>
      </c>
      <c r="C2" s="107"/>
      <c r="D2" s="107"/>
      <c r="E2" s="107"/>
      <c r="F2" s="107"/>
      <c r="G2" s="107"/>
      <c r="H2" s="107"/>
      <c r="K2" s="107" t="s">
        <v>64</v>
      </c>
      <c r="L2" s="107"/>
      <c r="M2" s="107"/>
      <c r="N2" s="107"/>
      <c r="O2" s="107"/>
      <c r="P2" s="107"/>
      <c r="Q2" s="107"/>
    </row>
    <row r="4" spans="2:17" s="74" customFormat="1" ht="15" customHeight="1" x14ac:dyDescent="0.3">
      <c r="B4" s="72" t="s">
        <v>85</v>
      </c>
      <c r="C4" s="71"/>
      <c r="D4" s="71"/>
      <c r="E4" s="73"/>
      <c r="G4" s="71" t="s">
        <v>5</v>
      </c>
      <c r="H4" s="69">
        <v>95</v>
      </c>
      <c r="I4" s="71"/>
      <c r="J4" s="71"/>
      <c r="K4" s="72" t="s">
        <v>50</v>
      </c>
      <c r="L4" s="71"/>
      <c r="M4" s="71"/>
      <c r="N4" s="71"/>
      <c r="O4" s="71"/>
      <c r="P4" s="71"/>
      <c r="Q4" s="71"/>
    </row>
    <row r="5" spans="2:17" s="74" customFormat="1" ht="15" customHeight="1" thickBot="1" x14ac:dyDescent="0.35">
      <c r="B5" s="71"/>
      <c r="C5" s="71"/>
      <c r="D5" s="71"/>
      <c r="I5" s="71"/>
      <c r="J5" s="71"/>
      <c r="K5" s="71"/>
      <c r="L5" s="71"/>
      <c r="M5" s="71"/>
      <c r="O5" s="71"/>
      <c r="P5" s="71"/>
      <c r="Q5" s="71"/>
    </row>
    <row r="6" spans="2:17" s="74" customFormat="1" ht="15" customHeight="1" thickBot="1" x14ac:dyDescent="0.35">
      <c r="B6" s="82" t="s">
        <v>78</v>
      </c>
      <c r="C6" s="82" t="s">
        <v>4</v>
      </c>
      <c r="D6" s="82" t="s">
        <v>8</v>
      </c>
      <c r="E6" s="125" t="s">
        <v>66</v>
      </c>
      <c r="F6" s="125"/>
      <c r="G6" s="125" t="s">
        <v>51</v>
      </c>
      <c r="H6" s="125"/>
      <c r="I6" s="71"/>
      <c r="J6" s="71"/>
      <c r="K6" s="75" t="s">
        <v>78</v>
      </c>
      <c r="L6" s="75" t="s">
        <v>52</v>
      </c>
      <c r="M6" s="75" t="s">
        <v>86</v>
      </c>
      <c r="N6" s="82" t="s">
        <v>2</v>
      </c>
      <c r="O6" s="68" t="s">
        <v>19</v>
      </c>
      <c r="P6" s="82" t="s">
        <v>3</v>
      </c>
      <c r="Q6" s="82" t="s">
        <v>6</v>
      </c>
    </row>
    <row r="7" spans="2:17" s="74" customFormat="1" ht="15" customHeight="1" x14ac:dyDescent="0.3">
      <c r="B7" s="102" t="str">
        <f>IF(C7="","",IF(Data!B19="","1",Data!B19))</f>
        <v>One</v>
      </c>
      <c r="C7" s="76">
        <f>Data!W7</f>
        <v>67</v>
      </c>
      <c r="D7" s="76">
        <f>Data!X7</f>
        <v>4.2946995755750415</v>
      </c>
      <c r="E7" s="77">
        <f>IFERROR(C7-TINV(1-$H$4/100,Data!Y7)*O7,"")</f>
        <v>63.927756999543114</v>
      </c>
      <c r="F7" s="77">
        <f>IFERROR(C7+TINV(1-$H$4/100,Data!Y7)*O7,"")</f>
        <v>70.072243000456893</v>
      </c>
      <c r="G7" s="78">
        <f>IFERROR(C7-TINV(1-$H$4/100,$N$32)*(SQRT($O$32/HARMEAN(Data!$V$7:$V$11)))/2,"")</f>
        <v>65.564129499222702</v>
      </c>
      <c r="H7" s="78">
        <f>IFERROR(C7+TINV(1-$H$4/100,$N$32)*(SQRT($O$32/HARMEAN(Data!$V$7:$V$11)))/2,"")</f>
        <v>68.435870500777298</v>
      </c>
      <c r="I7" s="71"/>
      <c r="J7" s="71"/>
      <c r="K7" s="103" t="str">
        <f t="shared" ref="K7:K11" si="0">B7</f>
        <v>One</v>
      </c>
      <c r="L7" s="50">
        <v>70</v>
      </c>
      <c r="M7" s="76">
        <f>IFERROR(C7-L7,"")</f>
        <v>-3</v>
      </c>
      <c r="N7" s="95">
        <f>Data!Y7</f>
        <v>9</v>
      </c>
      <c r="O7" s="5">
        <f>Data!Z7</f>
        <v>1.3581032524975574</v>
      </c>
      <c r="P7" s="76">
        <f>IFERROR(M7/O7,"")</f>
        <v>-2.2089631215321721</v>
      </c>
      <c r="Q7" s="76">
        <f>IFERROR(IF(TDIST(ABS(P7),N7,2)&lt;0.001,"&lt;0.001",TDIST(ABS(P7),N7,2)),"")</f>
        <v>5.4537415263324604E-2</v>
      </c>
    </row>
    <row r="8" spans="2:17" s="74" customFormat="1" ht="15" customHeight="1" x14ac:dyDescent="0.3">
      <c r="B8" s="103" t="str">
        <f>IF(C8="","",IF(Data!B20="","2",Data!B20))</f>
        <v>Two</v>
      </c>
      <c r="C8" s="76">
        <f>Data!W8</f>
        <v>71</v>
      </c>
      <c r="D8" s="76">
        <f>Data!X8</f>
        <v>5.3748384988656994</v>
      </c>
      <c r="E8" s="76">
        <f>IFERROR(C8-TINV(1-$H$4/100,Data!Y8)*O8,"")</f>
        <v>67.155072161359428</v>
      </c>
      <c r="F8" s="76">
        <f>IFERROR(C8+TINV(1-$H$4/100,Data!Y8)*O8,"")</f>
        <v>74.844927838640572</v>
      </c>
      <c r="G8" s="76">
        <f>IFERROR(C8-TINV(1-$H$4/100,$N$32)*(SQRT($O$32/HARMEAN(Data!$V$7:$V$11)))/2,"")</f>
        <v>69.564129499222702</v>
      </c>
      <c r="H8" s="76">
        <f>IFERROR(C8+TINV(1-$H$4/100,$N$32)*(SQRT($O$32/HARMEAN(Data!$V$7:$V$11)))/2,"")</f>
        <v>72.435870500777298</v>
      </c>
      <c r="I8" s="71"/>
      <c r="J8" s="71"/>
      <c r="K8" s="76" t="str">
        <f t="shared" si="0"/>
        <v>Two</v>
      </c>
      <c r="L8" s="50">
        <v>70</v>
      </c>
      <c r="M8" s="76">
        <f>IFERROR(C8-L8,"")</f>
        <v>1</v>
      </c>
      <c r="N8" s="95">
        <f>Data!Y8</f>
        <v>9</v>
      </c>
      <c r="O8" s="5">
        <f>Data!Z8</f>
        <v>1.6996731711975948</v>
      </c>
      <c r="P8" s="76">
        <f>IFERROR(M8/O8,"")</f>
        <v>0.58834840541455213</v>
      </c>
      <c r="Q8" s="76">
        <f>IFERROR(IF(TDIST(ABS(P8),N8,2)&lt;0.001,"&lt;0.001",TDIST(ABS(P8),N8,2)),"")</f>
        <v>0.57076596523986223</v>
      </c>
    </row>
    <row r="9" spans="2:17" s="74" customFormat="1" ht="15" customHeight="1" x14ac:dyDescent="0.3">
      <c r="B9" s="103" t="str">
        <f>IF(C9="","",IF(Data!B21="","3",Data!B21))</f>
        <v>Three</v>
      </c>
      <c r="C9" s="76">
        <f>Data!W9</f>
        <v>72.5</v>
      </c>
      <c r="D9" s="76">
        <f>Data!X9</f>
        <v>4.85912657903775</v>
      </c>
      <c r="E9" s="76">
        <f>IFERROR(C9-TINV(1-$H$4/100,Data!Y9)*O9,"")</f>
        <v>69.023990244699732</v>
      </c>
      <c r="F9" s="76">
        <f>IFERROR(C9+TINV(1-$H$4/100,Data!Y9)*O9,"")</f>
        <v>75.976009755300268</v>
      </c>
      <c r="G9" s="76">
        <f>IFERROR(C9-TINV(1-$H$4/100,$N$32)*(SQRT($O$32/HARMEAN(Data!$V$7:$V$11)))/2,"")</f>
        <v>71.064129499222702</v>
      </c>
      <c r="H9" s="76">
        <f>IFERROR(C9+TINV(1-$H$4/100,$N$32)*(SQRT($O$32/HARMEAN(Data!$V$7:$V$11)))/2,"")</f>
        <v>73.935870500777298</v>
      </c>
      <c r="I9" s="71"/>
      <c r="J9" s="71"/>
      <c r="K9" s="76" t="str">
        <f t="shared" si="0"/>
        <v>Three</v>
      </c>
      <c r="L9" s="50">
        <v>70</v>
      </c>
      <c r="M9" s="76">
        <f>IFERROR(C9-L9,"")</f>
        <v>2.5</v>
      </c>
      <c r="N9" s="95">
        <f>Data!Y9</f>
        <v>9</v>
      </c>
      <c r="O9" s="5">
        <f>Data!Z9</f>
        <v>1.5365907428821477</v>
      </c>
      <c r="P9" s="76">
        <f>IFERROR(M9/O9,"")</f>
        <v>1.6269784336399216</v>
      </c>
      <c r="Q9" s="76">
        <f>IFERROR(IF(TDIST(ABS(P9),N9,2)&lt;0.001,"&lt;0.001",TDIST(ABS(P9),N9,2)),"")</f>
        <v>0.13818475535118313</v>
      </c>
    </row>
    <row r="10" spans="2:17" s="74" customFormat="1" ht="15" customHeight="1" x14ac:dyDescent="0.3">
      <c r="B10" s="103" t="str">
        <f>IF(C10="","",IF(Data!B22="","4",Data!B22))</f>
        <v>Four</v>
      </c>
      <c r="C10" s="76">
        <f>Data!W10</f>
        <v>76</v>
      </c>
      <c r="D10" s="76">
        <f>Data!X10</f>
        <v>6.5828058860438334</v>
      </c>
      <c r="E10" s="76">
        <f>IFERROR(C10-TINV(1-$H$4/100,Data!Y10)*O10,"")</f>
        <v>71.290944348754209</v>
      </c>
      <c r="F10" s="76">
        <f>IFERROR(C10+TINV(1-$H$4/100,Data!Y10)*O10,"")</f>
        <v>80.709055651245791</v>
      </c>
      <c r="G10" s="76">
        <f>IFERROR(C10-TINV(1-$H$4/100,$N$32)*(SQRT($O$32/HARMEAN(Data!$V$7:$V$11)))/2,"")</f>
        <v>74.564129499222702</v>
      </c>
      <c r="H10" s="76">
        <f>IFERROR(C10+TINV(1-$H$4/100,$N$32)*(SQRT($O$32/HARMEAN(Data!$V$7:$V$11)))/2,"")</f>
        <v>77.435870500777298</v>
      </c>
      <c r="I10" s="71"/>
      <c r="J10" s="71"/>
      <c r="K10" s="76" t="str">
        <f t="shared" si="0"/>
        <v>Four</v>
      </c>
      <c r="L10" s="50">
        <v>70</v>
      </c>
      <c r="M10" s="76">
        <f>IFERROR(C10-L10,"")</f>
        <v>6</v>
      </c>
      <c r="N10" s="95">
        <f>Data!Y10</f>
        <v>9</v>
      </c>
      <c r="O10" s="5">
        <f>Data!Z10</f>
        <v>2.0816659994661326</v>
      </c>
      <c r="P10" s="76">
        <f>IFERROR(M10/O10,"")</f>
        <v>2.8823067684915684</v>
      </c>
      <c r="Q10" s="76">
        <f>IFERROR(IF(TDIST(ABS(P10),N10,2)&lt;0.001,"&lt;0.001",TDIST(ABS(P10),N10,2)),"")</f>
        <v>1.8109821663250519E-2</v>
      </c>
    </row>
    <row r="11" spans="2:17" s="74" customFormat="1" ht="15" customHeight="1" thickBot="1" x14ac:dyDescent="0.35">
      <c r="B11" s="104" t="str">
        <f>IF(C11="","",IF(Data!B23="","5",Data!B23))</f>
        <v>Five</v>
      </c>
      <c r="C11" s="79">
        <f>Data!W11</f>
        <v>65.5</v>
      </c>
      <c r="D11" s="79">
        <f>Data!X11</f>
        <v>4.9721446300587662</v>
      </c>
      <c r="E11" s="79">
        <f>IFERROR(C11-TINV(1-$H$4/100,Data!Y11)*O11,"")</f>
        <v>61.943142001402506</v>
      </c>
      <c r="F11" s="79">
        <f>IFERROR(C11+TINV(1-$H$4/100,Data!Y11)*O11,"")</f>
        <v>69.056857998597494</v>
      </c>
      <c r="G11" s="79">
        <f>IFERROR(C11-TINV(1-$H$4/100,$N$32)*(SQRT($O$32/HARMEAN(Data!$V$7:$V$11)))/2,"")</f>
        <v>64.064129499222702</v>
      </c>
      <c r="H11" s="79">
        <f>IFERROR(C11+TINV(1-$H$4/100,$N$32)*(SQRT($O$32/HARMEAN(Data!$V$7:$V$11)))/2,"")</f>
        <v>66.935870500777298</v>
      </c>
      <c r="I11" s="71"/>
      <c r="J11" s="71"/>
      <c r="K11" s="79" t="str">
        <f t="shared" si="0"/>
        <v>Five</v>
      </c>
      <c r="L11" s="52">
        <v>70</v>
      </c>
      <c r="M11" s="79">
        <f>IFERROR(C11-L11,"")</f>
        <v>-4.5</v>
      </c>
      <c r="N11" s="96">
        <f>Data!Y11</f>
        <v>9</v>
      </c>
      <c r="O11" s="26">
        <f>Data!Z11</f>
        <v>1.5723301886761005</v>
      </c>
      <c r="P11" s="79">
        <f>IFERROR(M11/O11,"")</f>
        <v>-2.8619942760171719</v>
      </c>
      <c r="Q11" s="79">
        <f>IFERROR(IF(TDIST(ABS(P11),N11,2)&lt;0.001,"&lt;0.001",TDIST(ABS(P11),N11,2)),"")</f>
        <v>1.8719423349875645E-2</v>
      </c>
    </row>
    <row r="12" spans="2:17" s="74" customFormat="1" ht="15" customHeight="1" x14ac:dyDescent="0.3"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14"/>
      <c r="P12" s="71"/>
      <c r="Q12" s="71"/>
    </row>
    <row r="13" spans="2:17" s="74" customFormat="1" ht="15" customHeight="1" x14ac:dyDescent="0.3">
      <c r="B13" s="72" t="s">
        <v>67</v>
      </c>
      <c r="C13" s="71"/>
      <c r="D13" s="71"/>
      <c r="E13" s="71"/>
      <c r="F13" s="71"/>
      <c r="G13" s="71"/>
      <c r="H13" s="71"/>
      <c r="I13" s="71"/>
      <c r="J13" s="71"/>
      <c r="K13" s="2" t="s">
        <v>53</v>
      </c>
      <c r="L13"/>
      <c r="M13"/>
      <c r="N13"/>
      <c r="O13"/>
      <c r="P13"/>
      <c r="Q13"/>
    </row>
    <row r="14" spans="2:17" s="74" customFormat="1" ht="15" customHeight="1" thickBot="1" x14ac:dyDescent="0.35">
      <c r="B14" s="71"/>
      <c r="C14" s="71"/>
      <c r="D14" s="71"/>
      <c r="E14" s="71"/>
      <c r="F14" s="71"/>
      <c r="G14" s="71"/>
      <c r="H14" s="71"/>
      <c r="I14" s="71"/>
      <c r="J14" s="71"/>
      <c r="K14"/>
      <c r="L14"/>
      <c r="M14"/>
      <c r="N14"/>
      <c r="O14"/>
      <c r="P14"/>
      <c r="Q14"/>
    </row>
    <row r="15" spans="2:17" s="74" customFormat="1" ht="15" customHeight="1" thickBot="1" x14ac:dyDescent="0.35">
      <c r="C15" s="11" t="s">
        <v>15</v>
      </c>
      <c r="E15" s="12" t="s">
        <v>54</v>
      </c>
      <c r="F15" s="12"/>
      <c r="G15" s="11" t="s">
        <v>21</v>
      </c>
      <c r="H15" s="12"/>
      <c r="I15" s="71"/>
      <c r="J15" s="71"/>
      <c r="K15" s="68" t="s">
        <v>78</v>
      </c>
      <c r="L15" s="13" t="s">
        <v>52</v>
      </c>
      <c r="M15" s="13" t="s">
        <v>7</v>
      </c>
      <c r="N15" s="68" t="s">
        <v>2</v>
      </c>
      <c r="O15" s="13" t="s">
        <v>19</v>
      </c>
      <c r="P15" s="16" t="s">
        <v>3</v>
      </c>
      <c r="Q15" s="16" t="s">
        <v>6</v>
      </c>
    </row>
    <row r="16" spans="2:17" s="74" customFormat="1" ht="15" customHeight="1" x14ac:dyDescent="0.3">
      <c r="B16" s="10" t="s">
        <v>0</v>
      </c>
      <c r="C16" s="10" t="s">
        <v>16</v>
      </c>
      <c r="D16" s="10" t="s">
        <v>17</v>
      </c>
      <c r="E16" s="21" t="s">
        <v>16</v>
      </c>
      <c r="F16" s="12" t="s">
        <v>17</v>
      </c>
      <c r="G16" s="10" t="s">
        <v>18</v>
      </c>
      <c r="H16" s="10" t="s">
        <v>16</v>
      </c>
      <c r="I16" s="71"/>
      <c r="J16" s="71"/>
      <c r="K16" s="64" t="str">
        <f>IF(M16="","","1 vs. 2")</f>
        <v>1 vs. 2</v>
      </c>
      <c r="L16" s="53"/>
      <c r="M16" s="28">
        <f>IFERROR(C7-C8-L16,"")</f>
        <v>-4</v>
      </c>
      <c r="N16" s="55">
        <f>IF(K16="","",1)</f>
        <v>1</v>
      </c>
      <c r="O16" s="28">
        <f>IFERROR(SQRT(Data!Z7^2+Data!Z8^2-2*Data!W22*Data!Z7*Data!Z8),"")</f>
        <v>1.7511900715418263</v>
      </c>
      <c r="P16" s="54">
        <f t="shared" ref="P16:P25" si="1">IFERROR(M16/O16,"")</f>
        <v>-2.2841609628806432</v>
      </c>
      <c r="Q16" s="77">
        <f t="shared" ref="Q16:Q25" si="2">IFERROR(IF(TDIST(ABS(P16),N16,2)&lt;0.001,"&lt;0.001",TDIST(ABS(P16),N16,2)),"")</f>
        <v>0.2627076007267935</v>
      </c>
    </row>
    <row r="17" spans="1:17" s="74" customFormat="1" ht="15" customHeight="1" x14ac:dyDescent="0.3">
      <c r="B17" s="4">
        <v>1.1499999999999999</v>
      </c>
      <c r="C17" s="4">
        <f>IF(F7="",NA(),F7)</f>
        <v>70.072243000456893</v>
      </c>
      <c r="D17" s="4"/>
      <c r="E17" s="4">
        <f>IF(H7="",NA(),H7)</f>
        <v>68.435870500777298</v>
      </c>
      <c r="F17" s="12"/>
      <c r="G17" s="3">
        <v>0.5</v>
      </c>
      <c r="H17" s="3">
        <f>L7</f>
        <v>70</v>
      </c>
      <c r="I17" s="71"/>
      <c r="J17" s="71"/>
      <c r="K17" s="65" t="str">
        <f>IF(M17="","","1 vs. 3")</f>
        <v>1 vs. 3</v>
      </c>
      <c r="L17" s="56"/>
      <c r="M17" s="5">
        <f>IFERROR(C7-C9-L17,"")</f>
        <v>-5.5</v>
      </c>
      <c r="N17" s="51">
        <f t="shared" ref="N17:N25" si="3">IF(K17="","",1)</f>
        <v>1</v>
      </c>
      <c r="O17" s="5">
        <f>IFERROR(SQRT(Data!Z7^2+Data!Z9^2-2*Data!Y22*Data!Z7*Data!Z9),"")</f>
        <v>1.8175166977442878</v>
      </c>
      <c r="P17" s="57">
        <f t="shared" si="1"/>
        <v>-3.0261069990861853</v>
      </c>
      <c r="Q17" s="76">
        <f t="shared" si="2"/>
        <v>0.20318366117832729</v>
      </c>
    </row>
    <row r="18" spans="1:17" s="74" customFormat="1" ht="15" customHeight="1" x14ac:dyDescent="0.3">
      <c r="B18" s="4">
        <v>1.1499999999999999</v>
      </c>
      <c r="C18" s="3">
        <f>IF(C7="",NA(),C7)</f>
        <v>67</v>
      </c>
      <c r="D18" s="4"/>
      <c r="E18" s="3">
        <f>IF(C7="",NA(),C7)</f>
        <v>67</v>
      </c>
      <c r="F18" s="12"/>
      <c r="G18" s="3">
        <v>1</v>
      </c>
      <c r="H18" s="3">
        <f>L7</f>
        <v>70</v>
      </c>
      <c r="I18" s="71"/>
      <c r="J18" s="71"/>
      <c r="K18" s="65" t="str">
        <f>IF(M18="","","1 vs. 4")</f>
        <v>1 vs. 4</v>
      </c>
      <c r="L18" s="56"/>
      <c r="M18" s="5">
        <f>IFERROR(C7-C10-L18,"")</f>
        <v>-9</v>
      </c>
      <c r="N18" s="51">
        <f t="shared" si="3"/>
        <v>1</v>
      </c>
      <c r="O18" s="5">
        <f>IFERROR(SQRT(Data!Z7^2+Data!Z10^2-2*Data!Y22*Data!Z7*Data!Z10),"")</f>
        <v>2.2261077142751997</v>
      </c>
      <c r="P18" s="57">
        <f t="shared" si="1"/>
        <v>-4.0429310505894893</v>
      </c>
      <c r="Q18" s="76">
        <f t="shared" si="2"/>
        <v>0.15436665012855866</v>
      </c>
    </row>
    <row r="19" spans="1:17" ht="15" customHeight="1" x14ac:dyDescent="0.3">
      <c r="B19" s="4">
        <v>1.1499999999999999</v>
      </c>
      <c r="C19" s="4">
        <f>IF(E7="",NA(),E7)</f>
        <v>63.927756999543114</v>
      </c>
      <c r="D19" s="4"/>
      <c r="E19" s="4">
        <f>IF(G7="",NA(),G7)</f>
        <v>65.564129499222702</v>
      </c>
      <c r="F19" s="12"/>
      <c r="G19" s="3">
        <v>1.5</v>
      </c>
      <c r="H19" s="3">
        <f>L7</f>
        <v>70</v>
      </c>
      <c r="K19" s="65" t="str">
        <f>IF(M19="","","1 vs. 5")</f>
        <v>1 vs. 5</v>
      </c>
      <c r="L19" s="56"/>
      <c r="M19" s="5">
        <f>IFERROR(C7-C11-L19,"")</f>
        <v>1.5</v>
      </c>
      <c r="N19" s="51">
        <f t="shared" si="3"/>
        <v>1</v>
      </c>
      <c r="O19" s="5">
        <f>IFERROR(SQRT(Data!Z7^2+Data!Z11^2-2*Data!Z22*Data!Z7*Data!Z11),"")</f>
        <v>1.1474609652039005</v>
      </c>
      <c r="P19" s="57">
        <f t="shared" si="1"/>
        <v>1.307234010991785</v>
      </c>
      <c r="Q19" s="76">
        <f t="shared" si="2"/>
        <v>0.41572275593390973</v>
      </c>
    </row>
    <row r="20" spans="1:17" ht="15" customHeight="1" x14ac:dyDescent="0.3">
      <c r="B20" s="4">
        <v>2.15</v>
      </c>
      <c r="C20" s="4">
        <f>IF(F8="",NA(),F8)</f>
        <v>74.844927838640572</v>
      </c>
      <c r="D20" s="4"/>
      <c r="E20" s="4">
        <f>IF(H8="",NA(),H8)</f>
        <v>72.435870500777298</v>
      </c>
      <c r="F20" s="12"/>
      <c r="G20" s="3">
        <v>1.5</v>
      </c>
      <c r="H20" s="3">
        <f>L8</f>
        <v>70</v>
      </c>
      <c r="K20" s="65" t="str">
        <f>IF(M20="","","2 vs. 3")</f>
        <v>2 vs. 3</v>
      </c>
      <c r="L20" s="56"/>
      <c r="M20" s="5">
        <f>IFERROR(C8-C9-L20,"")</f>
        <v>-1.5</v>
      </c>
      <c r="N20" s="51">
        <f t="shared" si="3"/>
        <v>1</v>
      </c>
      <c r="O20" s="5">
        <f>IFERROR(SQRT(Data!Z8^2+Data!Z9^2-2*Data!X23*Data!Z8*Data!Z9),"")</f>
        <v>1.740051084818425</v>
      </c>
      <c r="P20" s="57">
        <f t="shared" si="1"/>
        <v>-0.86204365669903626</v>
      </c>
      <c r="Q20" s="76">
        <f t="shared" si="2"/>
        <v>0.54708029646116085</v>
      </c>
    </row>
    <row r="21" spans="1:17" ht="15" customHeight="1" x14ac:dyDescent="0.3">
      <c r="B21" s="4">
        <v>2.15</v>
      </c>
      <c r="C21" s="3">
        <f>IF(C8="",NA(),C8)</f>
        <v>71</v>
      </c>
      <c r="D21" s="4"/>
      <c r="E21" s="3">
        <f>IF(C8="",NA(),C8)</f>
        <v>71</v>
      </c>
      <c r="F21" s="12"/>
      <c r="G21" s="3">
        <v>2</v>
      </c>
      <c r="H21" s="3">
        <f>L8</f>
        <v>70</v>
      </c>
      <c r="K21" s="65" t="str">
        <f>IF(M21="","","2 vs. 4")</f>
        <v>2 vs. 4</v>
      </c>
      <c r="L21" s="56"/>
      <c r="M21" s="5">
        <f>IFERROR(C8-C10-L21,"")</f>
        <v>-5</v>
      </c>
      <c r="N21" s="51">
        <f t="shared" si="3"/>
        <v>1</v>
      </c>
      <c r="O21" s="5">
        <f>IFERROR(SQRT(Data!Z8^2+Data!Z10^2-2*Data!Y23*Data!Z8*Data!Z10),"")</f>
        <v>1</v>
      </c>
      <c r="P21" s="57">
        <f t="shared" si="1"/>
        <v>-5</v>
      </c>
      <c r="Q21" s="76">
        <f t="shared" si="2"/>
        <v>0.1256659163780024</v>
      </c>
    </row>
    <row r="22" spans="1:17" ht="15" customHeight="1" x14ac:dyDescent="0.3">
      <c r="B22" s="4">
        <v>2.15</v>
      </c>
      <c r="C22" s="4">
        <f>IF(E8="",NA(),E8)</f>
        <v>67.155072161359428</v>
      </c>
      <c r="D22" s="4"/>
      <c r="E22" s="4">
        <f>IF(G8="",NA(),G8)</f>
        <v>69.564129499222702</v>
      </c>
      <c r="F22" s="12"/>
      <c r="G22" s="3">
        <v>2.5</v>
      </c>
      <c r="H22" s="3">
        <f>L8</f>
        <v>70</v>
      </c>
      <c r="K22" s="65" t="str">
        <f>IF(M22="","","2 vs. 5")</f>
        <v>2 vs. 5</v>
      </c>
      <c r="L22" s="56"/>
      <c r="M22" s="5">
        <f>IFERROR(C8-C11-L22,"")</f>
        <v>5.5</v>
      </c>
      <c r="N22" s="51">
        <f t="shared" si="3"/>
        <v>1</v>
      </c>
      <c r="O22" s="5">
        <f>IFERROR(SQRT(Data!Z8^2+Data!Z11^2-2*Data!Z23*Data!Z8*Data!Z11),"")</f>
        <v>2.2422706745122851</v>
      </c>
      <c r="P22" s="57">
        <f t="shared" si="1"/>
        <v>2.4528706826156488</v>
      </c>
      <c r="Q22" s="76">
        <f t="shared" si="2"/>
        <v>0.24644459592115597</v>
      </c>
    </row>
    <row r="23" spans="1:17" ht="15" customHeight="1" x14ac:dyDescent="0.3">
      <c r="B23" s="4">
        <v>3.15</v>
      </c>
      <c r="C23" s="4">
        <f>IF(F9="",NA(),F9)</f>
        <v>75.976009755300268</v>
      </c>
      <c r="D23" s="4"/>
      <c r="E23" s="4">
        <f>IF(H9="",NA(),H9)</f>
        <v>73.935870500777298</v>
      </c>
      <c r="F23" s="12"/>
      <c r="G23" s="3">
        <v>2.5</v>
      </c>
      <c r="H23" s="3">
        <f>L9</f>
        <v>70</v>
      </c>
      <c r="K23" s="65" t="str">
        <f>IF(M23="","","3 vs. 4")</f>
        <v>3 vs. 4</v>
      </c>
      <c r="L23" s="56"/>
      <c r="M23" s="5">
        <f>IFERROR(C9-C10-L23,"")</f>
        <v>-3.5</v>
      </c>
      <c r="N23" s="51">
        <f t="shared" si="3"/>
        <v>1</v>
      </c>
      <c r="O23" s="5">
        <f>IFERROR(SQRT(Data!Z9^2+Data!Z10^2-2*Data!Y24*Data!Z9*Data!Z10),"")</f>
        <v>1.8333333333333335</v>
      </c>
      <c r="P23" s="57">
        <f t="shared" si="1"/>
        <v>-1.9090909090909089</v>
      </c>
      <c r="Q23" s="76">
        <f t="shared" si="2"/>
        <v>0.30717750404154087</v>
      </c>
    </row>
    <row r="24" spans="1:17" ht="15" customHeight="1" x14ac:dyDescent="0.3">
      <c r="B24" s="4">
        <v>3.15</v>
      </c>
      <c r="C24" s="3">
        <f>IF(C9="",NA(),C9)</f>
        <v>72.5</v>
      </c>
      <c r="D24" s="4"/>
      <c r="E24" s="3">
        <f>IF(C9="",NA(),C9)</f>
        <v>72.5</v>
      </c>
      <c r="F24" s="12"/>
      <c r="G24" s="3">
        <v>3</v>
      </c>
      <c r="H24" s="3">
        <f>L9</f>
        <v>70</v>
      </c>
      <c r="K24" s="65" t="str">
        <f>IF(M24="","","3 vs. 5")</f>
        <v>3 vs. 5</v>
      </c>
      <c r="L24" s="56"/>
      <c r="M24" s="5">
        <f>IFERROR(C9-C11-L24,"")</f>
        <v>7</v>
      </c>
      <c r="N24" s="51">
        <f t="shared" si="3"/>
        <v>1</v>
      </c>
      <c r="O24" s="5">
        <f>IFERROR(SQRT(Data!Z9^2+Data!Z11^2-2*Data!Z24*Data!Z9*Data!Z11),"")</f>
        <v>2.4944382578492941</v>
      </c>
      <c r="P24" s="57">
        <f t="shared" si="1"/>
        <v>2.8062430400804561</v>
      </c>
      <c r="Q24" s="76">
        <f t="shared" si="2"/>
        <v>0.21792711263964254</v>
      </c>
    </row>
    <row r="25" spans="1:17" ht="15" customHeight="1" thickBot="1" x14ac:dyDescent="0.35">
      <c r="B25" s="4">
        <v>3.15</v>
      </c>
      <c r="C25" s="4">
        <f>IF(E9="",NA(),E9)</f>
        <v>69.023990244699732</v>
      </c>
      <c r="D25" s="4"/>
      <c r="E25" s="4">
        <f>IF(G9="",NA(),G9)</f>
        <v>71.064129499222702</v>
      </c>
      <c r="F25" s="12"/>
      <c r="G25" s="3">
        <v>3.5</v>
      </c>
      <c r="H25" s="3">
        <f>L9</f>
        <v>70</v>
      </c>
      <c r="K25" s="65" t="str">
        <f>IF(M25="","","4 vs. 5")</f>
        <v>4 vs. 5</v>
      </c>
      <c r="L25" s="58"/>
      <c r="M25" s="5">
        <f>IFERROR(C10-C11-L25,"")</f>
        <v>10.5</v>
      </c>
      <c r="N25" s="27">
        <f t="shared" si="3"/>
        <v>1</v>
      </c>
      <c r="O25" s="26">
        <f>IFERROR(SQRT(Data!Z10^2+Data!Z11^2-2*Data!Z25*Data!Z10*Data!Z11),"")</f>
        <v>2.733536577809454</v>
      </c>
      <c r="P25" s="59">
        <f t="shared" si="1"/>
        <v>3.8411777933530624</v>
      </c>
      <c r="Q25" s="79">
        <f t="shared" si="2"/>
        <v>0.1621365661123251</v>
      </c>
    </row>
    <row r="26" spans="1:17" ht="15" customHeight="1" x14ac:dyDescent="0.3">
      <c r="B26" s="4">
        <v>4.1500000000000004</v>
      </c>
      <c r="C26" s="4">
        <f>IF(F10="",NA(),F10)</f>
        <v>80.709055651245791</v>
      </c>
      <c r="D26" s="4"/>
      <c r="E26" s="4">
        <f>IF(H10="",NA(),H10)</f>
        <v>77.435870500777298</v>
      </c>
      <c r="F26" s="12"/>
      <c r="G26" s="3">
        <v>3.5</v>
      </c>
      <c r="H26" s="3">
        <f>L10</f>
        <v>70</v>
      </c>
      <c r="K26" s="14"/>
      <c r="L26" s="14"/>
      <c r="M26" s="14"/>
      <c r="N26" s="14"/>
      <c r="O26" s="14"/>
      <c r="P26" s="14"/>
      <c r="Q26" s="14"/>
    </row>
    <row r="27" spans="1:17" ht="15" customHeight="1" x14ac:dyDescent="0.3">
      <c r="B27" s="3">
        <v>4.1500000000000004</v>
      </c>
      <c r="C27" s="3">
        <f>IF(C10="",NA(),C10)</f>
        <v>76</v>
      </c>
      <c r="D27" s="4"/>
      <c r="E27" s="3">
        <f>IF(C10="",NA(),C10)</f>
        <v>76</v>
      </c>
      <c r="F27" s="12"/>
      <c r="G27" s="3">
        <v>4</v>
      </c>
      <c r="H27" s="3">
        <f>L10</f>
        <v>70</v>
      </c>
      <c r="K27" s="72" t="s">
        <v>55</v>
      </c>
    </row>
    <row r="28" spans="1:17" ht="15" customHeight="1" thickBot="1" x14ac:dyDescent="0.35">
      <c r="B28" s="3">
        <v>4.1500000000000004</v>
      </c>
      <c r="C28" s="4">
        <f>IF(E10="",NA(),E10)</f>
        <v>71.290944348754209</v>
      </c>
      <c r="D28" s="4"/>
      <c r="E28" s="4">
        <f>IF(G10="",NA(),G10)</f>
        <v>74.564129499222702</v>
      </c>
      <c r="F28" s="12"/>
      <c r="G28" s="3">
        <v>4.5</v>
      </c>
      <c r="H28" s="3">
        <f>L10</f>
        <v>70</v>
      </c>
    </row>
    <row r="29" spans="1:17" ht="15" customHeight="1" thickBot="1" x14ac:dyDescent="0.35">
      <c r="B29" s="3">
        <v>5.15</v>
      </c>
      <c r="C29" s="4">
        <f>IF(F11="",NA(),F11)</f>
        <v>69.056857998597494</v>
      </c>
      <c r="D29" s="80"/>
      <c r="E29" s="4">
        <f>IF(H11="",NA(),H11)</f>
        <v>66.935870500777298</v>
      </c>
      <c r="G29" s="80">
        <v>4.5</v>
      </c>
      <c r="H29" s="80">
        <f>L11</f>
        <v>70</v>
      </c>
      <c r="K29" s="97" t="s">
        <v>10</v>
      </c>
      <c r="L29" s="15"/>
      <c r="M29" s="15" t="str">
        <f>Data!U32</f>
        <v>SS</v>
      </c>
      <c r="N29" s="15" t="str">
        <f>Data!V32</f>
        <v>df</v>
      </c>
      <c r="O29" s="15" t="str">
        <f>Data!W32</f>
        <v>MS</v>
      </c>
      <c r="P29" s="15" t="str">
        <f>Data!X32</f>
        <v>F</v>
      </c>
      <c r="Q29" s="15" t="str">
        <f>Data!Y32</f>
        <v>p</v>
      </c>
    </row>
    <row r="30" spans="1:17" ht="15" customHeight="1" x14ac:dyDescent="0.3">
      <c r="B30" s="3">
        <v>5.15</v>
      </c>
      <c r="C30" s="3">
        <f>IF(C11="",NA(),C11)</f>
        <v>65.5</v>
      </c>
      <c r="D30" s="80"/>
      <c r="E30" s="3">
        <f>IF(C11="",NA(),C11)</f>
        <v>65.5</v>
      </c>
      <c r="G30" s="80">
        <v>5</v>
      </c>
      <c r="H30" s="80">
        <f>L11</f>
        <v>70</v>
      </c>
      <c r="K30" s="98" t="s">
        <v>87</v>
      </c>
      <c r="L30" s="84"/>
      <c r="M30" s="28">
        <f>IF(Data!U33&gt;0,Data!U33,"")</f>
        <v>529.20000000000073</v>
      </c>
      <c r="N30" s="64">
        <f>IF(Data!V33&gt;0,Data!V33,"")</f>
        <v>9</v>
      </c>
      <c r="O30" s="28">
        <f>Data!W33</f>
        <v>58.800000000000082</v>
      </c>
      <c r="P30" s="92"/>
      <c r="Q30" s="92"/>
    </row>
    <row r="31" spans="1:17" ht="15" customHeight="1" x14ac:dyDescent="0.3">
      <c r="A31"/>
      <c r="B31" s="3">
        <v>5.15</v>
      </c>
      <c r="C31" s="4">
        <f>IF(E11="",NA(),E11)</f>
        <v>61.943142001402506</v>
      </c>
      <c r="D31" s="80"/>
      <c r="E31" s="4">
        <f>IF(G11="",NA(),G11)</f>
        <v>64.064129499222702</v>
      </c>
      <c r="G31" s="80">
        <v>5.5</v>
      </c>
      <c r="H31" s="80">
        <f>L11</f>
        <v>70</v>
      </c>
      <c r="K31" s="99" t="s">
        <v>88</v>
      </c>
      <c r="L31" s="65"/>
      <c r="M31" s="5">
        <f>IF(Data!U34&gt;0,Data!U34,"")</f>
        <v>716.99999999999989</v>
      </c>
      <c r="N31" s="51">
        <f>IF(Data!V34&gt;0,Data!V34,"")</f>
        <v>4</v>
      </c>
      <c r="O31" s="5">
        <f>Data!W34</f>
        <v>179.24999999999997</v>
      </c>
      <c r="P31" s="5">
        <f>Data!X34</f>
        <v>8.9401496259351632</v>
      </c>
      <c r="Q31" s="5" t="str">
        <f>Data!Y34</f>
        <v>&lt; 0.001</v>
      </c>
    </row>
    <row r="32" spans="1:17" ht="15" customHeight="1" x14ac:dyDescent="0.3">
      <c r="A32"/>
      <c r="B32" s="4"/>
      <c r="C32" s="3"/>
      <c r="K32" s="99" t="s">
        <v>89</v>
      </c>
      <c r="L32" s="65"/>
      <c r="M32" s="7">
        <f>IF(Data!U35&gt;0,Data!U35,"")</f>
        <v>721.79999999999973</v>
      </c>
      <c r="N32" s="6">
        <f>IF(Data!V35&gt;0,Data!V35,"")</f>
        <v>36</v>
      </c>
      <c r="O32" s="7">
        <f>Data!W35</f>
        <v>20.049999999999994</v>
      </c>
      <c r="P32" s="5"/>
      <c r="Q32" s="8"/>
    </row>
    <row r="33" spans="1:17" ht="15" customHeight="1" thickBot="1" x14ac:dyDescent="0.35">
      <c r="A33"/>
      <c r="K33" s="100" t="s">
        <v>14</v>
      </c>
      <c r="L33" s="67"/>
      <c r="M33" s="26">
        <f>IF(Data!U36&gt;0,Data!U36,"")</f>
        <v>1968.0000000000002</v>
      </c>
      <c r="N33" s="27">
        <f>IF(Data!V36&gt;0,Data!V36,"")</f>
        <v>49</v>
      </c>
      <c r="O33" s="26">
        <f>Data!W36</f>
        <v>40.163265306122454</v>
      </c>
      <c r="P33" s="26"/>
      <c r="Q33" s="26"/>
    </row>
    <row r="34" spans="1:17" ht="15" customHeight="1" x14ac:dyDescent="0.3">
      <c r="K34" s="18"/>
      <c r="L34" s="18"/>
      <c r="M34" s="18"/>
      <c r="N34" s="18"/>
      <c r="O34" s="18"/>
      <c r="P34" s="18"/>
      <c r="Q34" s="18"/>
    </row>
    <row r="36" spans="1:17" ht="15" customHeight="1" x14ac:dyDescent="0.3">
      <c r="B36" s="17"/>
      <c r="C36" s="1"/>
      <c r="D36" s="1"/>
      <c r="E36" s="1"/>
      <c r="F36" s="1"/>
      <c r="G36" s="1"/>
      <c r="H36" s="1"/>
    </row>
    <row r="37" spans="1:17" ht="15" customHeight="1" x14ac:dyDescent="0.3">
      <c r="B37" s="20"/>
      <c r="C37" s="20"/>
      <c r="D37" s="20"/>
      <c r="E37" s="20"/>
      <c r="F37" s="20"/>
      <c r="G37" s="20"/>
      <c r="H37" s="20"/>
    </row>
    <row r="38" spans="1:17" ht="15" customHeight="1" x14ac:dyDescent="0.3">
      <c r="B38" s="11"/>
      <c r="C38" s="12"/>
      <c r="D38" s="12"/>
      <c r="E38" s="12"/>
      <c r="F38" s="12"/>
      <c r="G38" s="11"/>
      <c r="H38" s="12"/>
    </row>
    <row r="39" spans="1:17" ht="15" customHeight="1" x14ac:dyDescent="0.3">
      <c r="B39" s="3"/>
      <c r="C39" s="3"/>
      <c r="D39" s="3"/>
      <c r="E39" s="21"/>
      <c r="F39" s="12"/>
      <c r="G39" s="10"/>
      <c r="H39" s="10"/>
    </row>
    <row r="40" spans="1:17" ht="15" customHeight="1" x14ac:dyDescent="0.3">
      <c r="B40" s="4"/>
      <c r="C40" s="4"/>
      <c r="D40" s="4"/>
      <c r="E40" s="12"/>
      <c r="F40" s="12"/>
      <c r="G40" s="3"/>
      <c r="H40" s="3"/>
    </row>
    <row r="41" spans="1:17" ht="15" customHeight="1" x14ac:dyDescent="0.3">
      <c r="B41" s="4"/>
      <c r="C41" s="3"/>
      <c r="D41" s="4"/>
      <c r="E41" s="12"/>
      <c r="F41" s="12"/>
      <c r="G41" s="3"/>
      <c r="H41" s="3"/>
    </row>
    <row r="42" spans="1:17" ht="15" customHeight="1" x14ac:dyDescent="0.3">
      <c r="B42" s="4"/>
      <c r="C42" s="4"/>
      <c r="D42" s="4"/>
      <c r="E42" s="12"/>
      <c r="F42" s="12"/>
      <c r="G42" s="3"/>
      <c r="H42" s="3"/>
    </row>
    <row r="43" spans="1:17" ht="15" customHeight="1" x14ac:dyDescent="0.3">
      <c r="B43" s="4"/>
      <c r="C43" s="4"/>
      <c r="D43" s="4"/>
      <c r="E43" s="12"/>
      <c r="F43" s="12"/>
      <c r="G43" s="3"/>
      <c r="H43" s="3"/>
    </row>
    <row r="44" spans="1:17" ht="15" customHeight="1" x14ac:dyDescent="0.3">
      <c r="B44" s="4"/>
      <c r="C44" s="3"/>
      <c r="D44" s="4"/>
      <c r="E44" s="4"/>
      <c r="F44" s="12"/>
      <c r="G44" s="3"/>
      <c r="H44" s="3"/>
    </row>
    <row r="45" spans="1:17" ht="15" customHeight="1" x14ac:dyDescent="0.3">
      <c r="B45" s="4"/>
      <c r="C45" s="4"/>
      <c r="D45" s="4"/>
      <c r="E45" s="4"/>
      <c r="F45" s="12"/>
      <c r="G45" s="3"/>
      <c r="H45" s="3"/>
    </row>
    <row r="46" spans="1:17" ht="15" customHeight="1" x14ac:dyDescent="0.3">
      <c r="B46" s="4"/>
      <c r="C46" s="4"/>
      <c r="D46" s="4"/>
      <c r="E46" s="4"/>
      <c r="F46" s="12"/>
      <c r="G46" s="3"/>
      <c r="H46" s="3"/>
    </row>
    <row r="47" spans="1:17" ht="15" customHeight="1" x14ac:dyDescent="0.3">
      <c r="B47" s="4"/>
      <c r="C47" s="3"/>
      <c r="D47" s="4"/>
      <c r="E47" s="4"/>
      <c r="F47" s="12"/>
      <c r="G47" s="3"/>
      <c r="H47" s="3"/>
    </row>
    <row r="48" spans="1:17" ht="15" customHeight="1" x14ac:dyDescent="0.3">
      <c r="B48" s="4"/>
      <c r="C48" s="4"/>
      <c r="D48" s="4"/>
      <c r="E48" s="4"/>
      <c r="F48" s="12"/>
      <c r="G48" s="3"/>
      <c r="H48" s="3"/>
    </row>
    <row r="49" spans="2:8" ht="15" customHeight="1" x14ac:dyDescent="0.3">
      <c r="B49" s="4"/>
      <c r="C49" s="4"/>
      <c r="D49" s="4"/>
      <c r="E49" s="4"/>
      <c r="F49" s="12"/>
      <c r="G49" s="3"/>
      <c r="H49" s="3"/>
    </row>
    <row r="50" spans="2:8" ht="15" customHeight="1" x14ac:dyDescent="0.3">
      <c r="B50" s="3"/>
      <c r="C50" s="3"/>
      <c r="D50" s="4"/>
      <c r="E50" s="4"/>
      <c r="F50" s="12"/>
      <c r="G50" s="3"/>
      <c r="H50" s="3"/>
    </row>
    <row r="51" spans="2:8" ht="15" customHeight="1" x14ac:dyDescent="0.3">
      <c r="B51" s="3"/>
      <c r="C51" s="4"/>
      <c r="D51" s="4"/>
      <c r="E51" s="4"/>
      <c r="F51" s="12"/>
      <c r="G51" s="3"/>
      <c r="H51" s="3"/>
    </row>
    <row r="52" spans="2:8" ht="15" customHeight="1" x14ac:dyDescent="0.3">
      <c r="B52" s="3"/>
      <c r="C52" s="4"/>
      <c r="D52" s="4"/>
      <c r="E52" s="21"/>
      <c r="F52" s="21"/>
      <c r="G52" s="4"/>
      <c r="H52" s="4"/>
    </row>
    <row r="53" spans="2:8" ht="15" customHeight="1" x14ac:dyDescent="0.3">
      <c r="B53" s="3"/>
      <c r="C53" s="3"/>
      <c r="D53" s="4"/>
      <c r="E53" s="21"/>
      <c r="F53" s="21"/>
      <c r="G53" s="4"/>
      <c r="H53" s="4"/>
    </row>
    <row r="54" spans="2:8" ht="15" customHeight="1" x14ac:dyDescent="0.3">
      <c r="B54" s="3"/>
      <c r="C54" s="4"/>
      <c r="D54" s="4"/>
      <c r="E54" s="21"/>
      <c r="F54" s="21"/>
      <c r="G54" s="4"/>
      <c r="H54" s="4"/>
    </row>
    <row r="55" spans="2:8" ht="15" customHeight="1" x14ac:dyDescent="0.3">
      <c r="B55" s="12"/>
      <c r="C55" s="12"/>
      <c r="D55" s="12"/>
      <c r="E55" s="21"/>
      <c r="F55" s="21"/>
      <c r="G55" s="21"/>
      <c r="H55" s="21"/>
    </row>
    <row r="56" spans="2:8" ht="15" customHeight="1" x14ac:dyDescent="0.3">
      <c r="B56" s="12"/>
      <c r="C56" s="20"/>
      <c r="D56" s="20"/>
      <c r="E56" s="20"/>
      <c r="F56" s="20"/>
      <c r="G56" s="20"/>
      <c r="H56" s="20"/>
    </row>
    <row r="57" spans="2:8" ht="15" customHeight="1" x14ac:dyDescent="0.3">
      <c r="B57"/>
      <c r="C57"/>
      <c r="D57"/>
      <c r="E57"/>
      <c r="F57"/>
      <c r="G57"/>
      <c r="H57"/>
    </row>
    <row r="58" spans="2:8" ht="15" customHeight="1" x14ac:dyDescent="0.3">
      <c r="B58"/>
      <c r="C58"/>
      <c r="D58"/>
      <c r="E58"/>
      <c r="F58"/>
      <c r="G58"/>
      <c r="H58"/>
    </row>
    <row r="59" spans="2:8" ht="15" customHeight="1" x14ac:dyDescent="0.3">
      <c r="B59"/>
      <c r="C59"/>
      <c r="D59"/>
      <c r="E59"/>
      <c r="F59"/>
      <c r="G59"/>
      <c r="H59"/>
    </row>
    <row r="60" spans="2:8" ht="15" customHeight="1" x14ac:dyDescent="0.3">
      <c r="B60"/>
      <c r="C60"/>
      <c r="D60"/>
      <c r="E60"/>
      <c r="F60"/>
      <c r="G60"/>
      <c r="H60"/>
    </row>
    <row r="61" spans="2:8" ht="15" customHeight="1" x14ac:dyDescent="0.3">
      <c r="B61"/>
      <c r="C61"/>
      <c r="D61"/>
      <c r="E61"/>
      <c r="F61"/>
      <c r="G61"/>
      <c r="H61"/>
    </row>
    <row r="62" spans="2:8" ht="15" customHeight="1" x14ac:dyDescent="0.3">
      <c r="B62"/>
      <c r="C62"/>
      <c r="D62"/>
      <c r="E62"/>
      <c r="F62"/>
      <c r="G62"/>
      <c r="H62"/>
    </row>
    <row r="63" spans="2:8" ht="15" customHeight="1" x14ac:dyDescent="0.3">
      <c r="B63"/>
      <c r="C63"/>
      <c r="D63"/>
      <c r="E63"/>
      <c r="F63"/>
      <c r="G63"/>
      <c r="H63"/>
    </row>
    <row r="64" spans="2:8" ht="15" customHeight="1" x14ac:dyDescent="0.3">
      <c r="B64"/>
      <c r="C64"/>
      <c r="D64"/>
      <c r="E64"/>
      <c r="F64"/>
      <c r="G64"/>
      <c r="H64"/>
    </row>
    <row r="65" spans="2:8" ht="15" customHeight="1" x14ac:dyDescent="0.3">
      <c r="B65"/>
      <c r="C65"/>
      <c r="D65"/>
      <c r="E65"/>
      <c r="F65"/>
      <c r="G65"/>
      <c r="H65"/>
    </row>
    <row r="66" spans="2:8" ht="15" customHeight="1" x14ac:dyDescent="0.3">
      <c r="B66"/>
      <c r="C66"/>
      <c r="D66"/>
      <c r="E66"/>
      <c r="F66"/>
      <c r="G66"/>
      <c r="H66"/>
    </row>
    <row r="67" spans="2:8" ht="15" customHeight="1" x14ac:dyDescent="0.3">
      <c r="B67"/>
      <c r="C67"/>
      <c r="D67"/>
      <c r="E67"/>
      <c r="F67"/>
      <c r="G67"/>
      <c r="H67"/>
    </row>
    <row r="68" spans="2:8" ht="15" customHeight="1" x14ac:dyDescent="0.3">
      <c r="B68"/>
      <c r="C68"/>
      <c r="D68"/>
      <c r="E68"/>
      <c r="F68"/>
      <c r="G68"/>
      <c r="H68"/>
    </row>
    <row r="69" spans="2:8" ht="15" customHeight="1" x14ac:dyDescent="0.3">
      <c r="B69"/>
      <c r="C69"/>
      <c r="D69"/>
      <c r="E69"/>
      <c r="F69"/>
      <c r="G69"/>
      <c r="H69"/>
    </row>
    <row r="70" spans="2:8" ht="15" customHeight="1" x14ac:dyDescent="0.3">
      <c r="B70"/>
      <c r="C70"/>
      <c r="D70"/>
      <c r="E70"/>
      <c r="F70"/>
      <c r="G70"/>
      <c r="H70"/>
    </row>
    <row r="71" spans="2:8" ht="15" customHeight="1" x14ac:dyDescent="0.3">
      <c r="B71"/>
      <c r="C71"/>
      <c r="D71"/>
      <c r="E71"/>
      <c r="F71"/>
      <c r="G71"/>
      <c r="H71"/>
    </row>
    <row r="72" spans="2:8" ht="15" customHeight="1" x14ac:dyDescent="0.3">
      <c r="B72"/>
      <c r="C72"/>
      <c r="D72"/>
      <c r="E72"/>
      <c r="F72"/>
      <c r="G72"/>
      <c r="H72"/>
    </row>
    <row r="73" spans="2:8" ht="15" customHeight="1" x14ac:dyDescent="0.3">
      <c r="B73"/>
      <c r="C73"/>
      <c r="D73"/>
      <c r="E73"/>
      <c r="F73"/>
      <c r="G73"/>
      <c r="H73"/>
    </row>
    <row r="74" spans="2:8" ht="15" customHeight="1" x14ac:dyDescent="0.3">
      <c r="B74"/>
      <c r="C74"/>
      <c r="D74"/>
      <c r="E74"/>
      <c r="F74"/>
      <c r="G74"/>
      <c r="H74"/>
    </row>
    <row r="75" spans="2:8" ht="15" customHeight="1" x14ac:dyDescent="0.3">
      <c r="B75"/>
      <c r="C75"/>
      <c r="D75"/>
      <c r="E75"/>
      <c r="F75"/>
      <c r="G75"/>
      <c r="H75"/>
    </row>
  </sheetData>
  <sheetProtection sheet="1" selectLockedCells="1"/>
  <mergeCells count="4">
    <mergeCell ref="E6:F6"/>
    <mergeCell ref="G6:H6"/>
    <mergeCell ref="B2:H2"/>
    <mergeCell ref="K2:Q2"/>
  </mergeCells>
  <pageMargins left="0.7" right="0.7" top="0.7" bottom="0.7" header="0.3" footer="0.3"/>
  <pageSetup orientation="portrait" r:id="rId1"/>
  <headerFooter>
    <oddHeader>&amp;LArelational and Relational Intervals with Excel (ARISE)&amp;RDesign: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Data</vt:lpstr>
      <vt:lpstr>Analyses</vt:lpstr>
    </vt:vector>
  </TitlesOfParts>
  <Manager>Department of Psychology</Manager>
  <Company>University of Wisconsin - Stevens Point</Company>
  <LinksUpToDate>false</LinksUpToDate>
  <SharedDoc>false</SharedDoc>
  <HyperlinkBase>http://www4.uwsp.edu/psych/cw/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ARISE(D) - Repeated Measures</dc:title>
  <dc:subject>Statistics</dc:subject>
  <dc:creator>Craig Wendorf</dc:creator>
  <cp:keywords>confidence intervals, hypothesis tests</cp:keywords>
  <cp:lastModifiedBy>Wendorf, Craig</cp:lastModifiedBy>
  <cp:lastPrinted>2017-08-22T15:43:19Z</cp:lastPrinted>
  <dcterms:created xsi:type="dcterms:W3CDTF">2010-01-13T12:26:09Z</dcterms:created>
  <dcterms:modified xsi:type="dcterms:W3CDTF">2023-03-12T21:14:11Z</dcterms:modified>
</cp:coreProperties>
</file>