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3" documentId="114_{09A02147-CB26-410C-967F-111A7BB5E103}" xr6:coauthVersionLast="47" xr6:coauthVersionMax="47" xr10:uidLastSave="{2B595A39-377B-488F-8A6A-B58DC6D3EC65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<sst xmlns="http://schemas.openxmlformats.org/spreadsheetml/2006/main" count="295" uniqueCount="144">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</sst>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topLeftCell="A3" zoomScaleNormal="100" workbookViewId="0">
      <selection activeCell="J19" sqref="J19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140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141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139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142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143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138</v>
      </c>
    </row>
    <row r="31" spans="1:11" ht="15" customHeight="1" x14ac:dyDescent="0.3">
      <c r="B31" s="99" t="s">
        <v>93</v>
      </c>
      <c r="C31" s="95"/>
      <c r="K31" s="95" t="s">
        <v>141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zoomScaleNormal="100" workbookViewId="0">
      <selection activeCell="B22" sqref="B22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>
        <v>0</v>
      </c>
      <c r="C17" s="59">
        <v>2</v>
      </c>
      <c r="D17" s="2">
        <f t="shared" ref="D17:D39" si="0">IFERROR((C17/$C$12)*100,"")</f>
        <v>25</v>
      </c>
      <c r="E17" s="24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3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3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3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3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3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3">
      <c r="B23" s="58"/>
      <c r="C23" s="59"/>
      <c r="D23" s="2">
        <f t="shared" si="0"/>
        <v>0</v>
      </c>
      <c r="E23" s="24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3">
      <c r="B24" s="58"/>
      <c r="C24" s="59"/>
      <c r="D24" s="2">
        <f t="shared" si="0"/>
        <v>0</v>
      </c>
      <c r="E24" s="24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3">
      <c r="B25" s="58"/>
      <c r="C25" s="59"/>
      <c r="D25" s="2">
        <f t="shared" si="0"/>
        <v>0</v>
      </c>
      <c r="E25" s="24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3">
      <c r="B26" s="58" t="str">
        <f>IFERROR(SMALL(#REF!,E25+1),"")</f>
        <v/>
      </c>
      <c r="C26" s="59" t="str">
        <f>IF(B26&lt;&gt;"",COUNTIF(#REF!,B26),"")</f>
        <v/>
      </c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 t="str">
        <f>IF(B27&lt;&gt;"",COUNTIF(#REF!,B27),"")</f>
        <v/>
      </c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 t="str">
        <f>IF(B28&lt;&gt;"",COUNTIF(#REF!,B28),"")</f>
        <v/>
      </c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 t="str">
        <f>IF(B29&lt;&gt;"",COUNTIF(#REF!,B29),"")</f>
        <v/>
      </c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 t="str">
        <f>IF(B30&lt;&gt;"",COUNTIF(#REF!,B30),"")</f>
        <v/>
      </c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 t="s">
        <v>135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>
        <f>IFERROR(E12/F12,"")</f>
        <v>3.6296786971398016</v>
      </c>
      <c r="C12" s="16">
        <f>IF(C7-1&lt;0,"",C7-1)</f>
        <v>7</v>
      </c>
      <c r="D12" s="9">
        <f>IFERROR(TDIST(ABS(B12),C12,2),"")</f>
        <v>8.4014279358727122E-3</v>
      </c>
      <c r="E12" s="9">
        <f>IFERROR(D7-H9,"")</f>
        <v>4</v>
      </c>
      <c r="F12" s="9">
        <f>F7</f>
        <v>1.1020259184792343</v>
      </c>
      <c r="G12" s="61">
        <f>IFERROR(E12-TINV(1-$H$4/100,C12)*F12,"")</f>
        <v>1.3941227872801893</v>
      </c>
      <c r="H12" s="61">
        <f>IFERROR(E12+TINV(1-$H$4/100,C12)*F12,"")</f>
        <v>6.6058772127198111</v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3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" thickBot="1" x14ac:dyDescent="0.35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17.992802999999999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5.9976009999999995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>
        <f>IFERROR(D8-(C27*D7),"")</f>
        <v>5</v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3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3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3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" thickBot="1" x14ac:dyDescent="0.35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6" x14ac:dyDescent="0.3">
      <c r="B20" s="60" t="s">
        <v>74</v>
      </c>
      <c r="H20" s="10">
        <f>MATCH($D$17,HSD!$B$2:$AE$2,1)+1</f>
        <v>5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3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3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3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3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3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3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3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3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" thickBot="1" x14ac:dyDescent="0.35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3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3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3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3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3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3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3">
      <c r="B44" s="1" t="s">
        <v>32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3">
      <c r="B45" s="1" t="s">
        <v>47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3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keywords/>
  <cp:lastModifiedBy>Wendorf, Craig</cp:lastModifiedBy>
  <cp:lastPrinted>2017-08-27T11:04:46Z</cp:lastPrinted>
  <dcterms:created xsi:type="dcterms:W3CDTF">2014-12-03T12:15:51Z</dcterms:created>
  <dcterms:modified xsi:type="dcterms:W3CDTF">2023-03-12T21:19:39Z</dcterms:modified>
</cp:coreProperties>
</file>