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wgreenstreet/Documents/Git/Heysen-Trail-Analysis/data/"/>
    </mc:Choice>
  </mc:AlternateContent>
  <xr:revisionPtr revIDLastSave="0" documentId="13_ncr:1_{66761CA0-4011-BB42-9AFD-ABF55B8D1FC9}" xr6:coauthVersionLast="36" xr6:coauthVersionMax="36" xr10:uidLastSave="{00000000-0000-0000-0000-000000000000}"/>
  <bookViews>
    <workbookView xWindow="80" yWindow="460" windowWidth="25440" windowHeight="15000" activeTab="1" xr2:uid="{5518A64A-86F5-434E-B778-88DAD14D486E}"/>
  </bookViews>
  <sheets>
    <sheet name="Sheet1" sheetId="1" r:id="rId1"/>
    <sheet name="Sheet1 (2)" sheetId="2" r:id="rId2"/>
  </sheets>
  <definedNames>
    <definedName name="_xlnm._FilterDatabase" localSheetId="0" hidden="1">Sheet1!$A$1:$W$53</definedName>
    <definedName name="_xlnm._FilterDatabase" localSheetId="1" hidden="1">'Sheet1 (2)'!$A$1:$AE$53</definedName>
    <definedName name="_xlchart.v1.0" hidden="1">Sheet1!$L$2</definedName>
    <definedName name="_xlchart.v1.1" hidden="1">Sheet1!$L$3:$L$53</definedName>
    <definedName name="_xlchart.v1.10" hidden="1">Sheet1!$N$2</definedName>
    <definedName name="_xlchart.v1.11" hidden="1">Sheet1!$N$3:$N$53</definedName>
    <definedName name="_xlchart.v1.12" hidden="1">Sheet1!$L$2</definedName>
    <definedName name="_xlchart.v1.13" hidden="1">Sheet1!$L$3:$L$53</definedName>
    <definedName name="_xlchart.v1.14" hidden="1">Sheet1!$L$2</definedName>
    <definedName name="_xlchart.v1.15" hidden="1">Sheet1!$L$3:$L$53</definedName>
    <definedName name="_xlchart.v1.16" hidden="1">Sheet1!$P$2</definedName>
    <definedName name="_xlchart.v1.17" hidden="1">Sheet1!$P$3:$P$53</definedName>
    <definedName name="_xlchart.v1.18" hidden="1">Sheet1!$P$2</definedName>
    <definedName name="_xlchart.v1.19" hidden="1">Sheet1!$P$3:$P$53</definedName>
    <definedName name="_xlchart.v1.2" hidden="1">Sheet1!$N$2</definedName>
    <definedName name="_xlchart.v1.20" hidden="1">Sheet1!$J$2</definedName>
    <definedName name="_xlchart.v1.21" hidden="1">Sheet1!$J$3:$J$53</definedName>
    <definedName name="_xlchart.v1.22" hidden="1">Sheet1!$N$2</definedName>
    <definedName name="_xlchart.v1.23" hidden="1">Sheet1!$N$3:$N$53</definedName>
    <definedName name="_xlchart.v1.24" hidden="1">Sheet1!$J$2</definedName>
    <definedName name="_xlchart.v1.25" hidden="1">Sheet1!$J$3:$J$53</definedName>
    <definedName name="_xlchart.v1.26" hidden="1">Sheet1!$N$2</definedName>
    <definedName name="_xlchart.v1.27" hidden="1">Sheet1!$N$3:$N$53</definedName>
    <definedName name="_xlchart.v1.28" hidden="1">'Sheet1 (2)'!$K$3:$K$53</definedName>
    <definedName name="_xlchart.v1.29" hidden="1">'Sheet1 (2)'!$X$2</definedName>
    <definedName name="_xlchart.v1.3" hidden="1">Sheet1!$N$3:$N$53</definedName>
    <definedName name="_xlchart.v1.30" hidden="1">'Sheet1 (2)'!$X$3:$X$53</definedName>
    <definedName name="_xlchart.v1.31" hidden="1">'Sheet1 (2)'!$R$2</definedName>
    <definedName name="_xlchart.v1.32" hidden="1">'Sheet1 (2)'!$R$3:$R$53</definedName>
    <definedName name="_xlchart.v1.33" hidden="1">'Sheet1 (2)'!$S$2</definedName>
    <definedName name="_xlchart.v1.34" hidden="1">'Sheet1 (2)'!$S$3:$S$53</definedName>
    <definedName name="_xlchart.v1.35" hidden="1">'Sheet1 (2)'!$T$2</definedName>
    <definedName name="_xlchart.v1.36" hidden="1">'Sheet1 (2)'!$T$3:$T$53</definedName>
    <definedName name="_xlchart.v1.37" hidden="1">'Sheet1 (2)'!$U$2</definedName>
    <definedName name="_xlchart.v1.38" hidden="1">'Sheet1 (2)'!$U$3:$U$53</definedName>
    <definedName name="_xlchart.v1.39" hidden="1">'Sheet1 (2)'!$R$2</definedName>
    <definedName name="_xlchart.v1.4" hidden="1">Sheet1!$P$2</definedName>
    <definedName name="_xlchart.v1.40" hidden="1">'Sheet1 (2)'!$R$3:$R$53</definedName>
    <definedName name="_xlchart.v1.41" hidden="1">'Sheet1 (2)'!$S$2</definedName>
    <definedName name="_xlchart.v1.42" hidden="1">'Sheet1 (2)'!$S$3:$S$53</definedName>
    <definedName name="_xlchart.v1.43" hidden="1">'Sheet1 (2)'!$T$2</definedName>
    <definedName name="_xlchart.v1.44" hidden="1">'Sheet1 (2)'!$T$3:$T$53</definedName>
    <definedName name="_xlchart.v1.45" hidden="1">'Sheet1 (2)'!$U$2</definedName>
    <definedName name="_xlchart.v1.46" hidden="1">'Sheet1 (2)'!$U$3:$U$53</definedName>
    <definedName name="_xlchart.v1.47" hidden="1">'Sheet1 (2)'!$K$3:$K$53</definedName>
    <definedName name="_xlchart.v1.48" hidden="1">'Sheet1 (2)'!$R$2</definedName>
    <definedName name="_xlchart.v1.49" hidden="1">'Sheet1 (2)'!$R$3:$R$53</definedName>
    <definedName name="_xlchart.v1.5" hidden="1">Sheet1!$P$3:$P$53</definedName>
    <definedName name="_xlchart.v1.50" hidden="1">'Sheet1 (2)'!$S$2</definedName>
    <definedName name="_xlchart.v1.51" hidden="1">'Sheet1 (2)'!$S$3:$S$53</definedName>
    <definedName name="_xlchart.v1.52" hidden="1">'Sheet1 (2)'!$T$2</definedName>
    <definedName name="_xlchart.v1.53" hidden="1">'Sheet1 (2)'!$T$3:$T$53</definedName>
    <definedName name="_xlchart.v1.54" hidden="1">'Sheet1 (2)'!$U$2</definedName>
    <definedName name="_xlchart.v1.55" hidden="1">'Sheet1 (2)'!$U$3:$U$53</definedName>
    <definedName name="_xlchart.v1.56" hidden="1">'Sheet1 (2)'!$R$2</definedName>
    <definedName name="_xlchart.v1.57" hidden="1">'Sheet1 (2)'!$R$3:$R$53</definedName>
    <definedName name="_xlchart.v1.58" hidden="1">'Sheet1 (2)'!$S$2</definedName>
    <definedName name="_xlchart.v1.59" hidden="1">'Sheet1 (2)'!$S$3:$S$53</definedName>
    <definedName name="_xlchart.v1.6" hidden="1">Sheet1!$L$2</definedName>
    <definedName name="_xlchart.v1.60" hidden="1">'Sheet1 (2)'!$T$2</definedName>
    <definedName name="_xlchart.v1.61" hidden="1">'Sheet1 (2)'!$T$3:$T$53</definedName>
    <definedName name="_xlchart.v1.62" hidden="1">'Sheet1 (2)'!$U$2</definedName>
    <definedName name="_xlchart.v1.63" hidden="1">'Sheet1 (2)'!$U$3:$U$53</definedName>
    <definedName name="_xlchart.v1.64" hidden="1">'Sheet1 (2)'!$R$2</definedName>
    <definedName name="_xlchart.v1.65" hidden="1">'Sheet1 (2)'!$R$3:$R$53</definedName>
    <definedName name="_xlchart.v1.66" hidden="1">'Sheet1 (2)'!$S$2</definedName>
    <definedName name="_xlchart.v1.67" hidden="1">'Sheet1 (2)'!$S$3:$S$53</definedName>
    <definedName name="_xlchart.v1.68" hidden="1">'Sheet1 (2)'!$T$2</definedName>
    <definedName name="_xlchart.v1.69" hidden="1">'Sheet1 (2)'!$T$3:$T$53</definedName>
    <definedName name="_xlchart.v1.7" hidden="1">Sheet1!$L$3:$L$53</definedName>
    <definedName name="_xlchart.v1.70" hidden="1">'Sheet1 (2)'!$U$2</definedName>
    <definedName name="_xlchart.v1.71" hidden="1">'Sheet1 (2)'!$U$3:$U$53</definedName>
    <definedName name="_xlchart.v1.8" hidden="1">Sheet1!$J$2</definedName>
    <definedName name="_xlchart.v1.9" hidden="1">Sheet1!$J$3:$J$53</definedName>
    <definedName name="heysen_df" localSheetId="0">Sheet1!$A$2:$Q$53</definedName>
    <definedName name="heysen_df" localSheetId="1">'Sheet1 (2)'!$A$2:$Y$53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P1" i="2"/>
  <c r="N1" i="2"/>
  <c r="P1" i="1"/>
  <c r="L1" i="1"/>
  <c r="R11" i="2"/>
  <c r="R10" i="2"/>
  <c r="R9" i="2"/>
  <c r="R8" i="2"/>
  <c r="R7" i="2"/>
  <c r="R6" i="2"/>
  <c r="R5" i="2"/>
  <c r="R4" i="2"/>
  <c r="R3" i="2"/>
  <c r="R16" i="2"/>
  <c r="R15" i="2"/>
  <c r="R14" i="2"/>
  <c r="R13" i="2"/>
  <c r="R18" i="2"/>
  <c r="R24" i="2"/>
  <c r="R23" i="2"/>
  <c r="R22" i="2"/>
  <c r="R21" i="2"/>
  <c r="R20" i="2"/>
  <c r="R28" i="2"/>
  <c r="R27" i="2"/>
  <c r="R38" i="2"/>
  <c r="R37" i="2"/>
  <c r="R36" i="2"/>
  <c r="R35" i="2"/>
  <c r="R34" i="2"/>
  <c r="R33" i="2"/>
  <c r="R32" i="2"/>
  <c r="R31" i="2"/>
  <c r="R30" i="2"/>
  <c r="R29" i="2"/>
  <c r="R40" i="2"/>
  <c r="R47" i="2"/>
  <c r="R46" i="2"/>
  <c r="R45" i="2"/>
  <c r="R44" i="2"/>
  <c r="R43" i="2"/>
  <c r="R42" i="2"/>
  <c r="R41" i="2"/>
  <c r="R53" i="2"/>
  <c r="R52" i="2"/>
  <c r="R51" i="2"/>
  <c r="R50" i="2"/>
  <c r="R49" i="2"/>
  <c r="S53" i="2"/>
  <c r="S52" i="2"/>
  <c r="S51" i="2"/>
  <c r="S50" i="2"/>
  <c r="S49" i="2"/>
  <c r="S48" i="2"/>
  <c r="S47" i="2"/>
  <c r="S46" i="2"/>
  <c r="S45" i="2"/>
  <c r="S44" i="2"/>
  <c r="S42" i="2"/>
  <c r="S41" i="2"/>
  <c r="S40" i="2"/>
  <c r="S39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T4" i="2"/>
  <c r="T6" i="2"/>
  <c r="T14" i="2"/>
  <c r="T13" i="2"/>
  <c r="T12" i="2"/>
  <c r="T17" i="2"/>
  <c r="T19" i="2"/>
  <c r="T28" i="2"/>
  <c r="T27" i="2"/>
  <c r="T26" i="2"/>
  <c r="T25" i="2"/>
  <c r="T36" i="2"/>
  <c r="T44" i="2"/>
  <c r="T43" i="2"/>
  <c r="T42" i="2"/>
  <c r="T41" i="2"/>
  <c r="T40" i="2"/>
  <c r="T39" i="2"/>
  <c r="T38" i="2"/>
  <c r="T46" i="2"/>
  <c r="T48" i="2"/>
  <c r="U53" i="2"/>
  <c r="U52" i="2"/>
  <c r="U51" i="2"/>
  <c r="U50" i="2"/>
  <c r="U49" i="2"/>
  <c r="U48" i="2"/>
  <c r="U47" i="2"/>
  <c r="U45" i="2"/>
  <c r="U43" i="2"/>
  <c r="U39" i="2"/>
  <c r="U38" i="2"/>
  <c r="U37" i="2"/>
  <c r="U35" i="2"/>
  <c r="U34" i="2"/>
  <c r="U33" i="2"/>
  <c r="U32" i="2"/>
  <c r="U31" i="2"/>
  <c r="U30" i="2"/>
  <c r="U29" i="2"/>
  <c r="U26" i="2"/>
  <c r="U25" i="2"/>
  <c r="U24" i="2"/>
  <c r="U23" i="2"/>
  <c r="U22" i="2"/>
  <c r="U21" i="2"/>
  <c r="U20" i="2"/>
  <c r="U19" i="2"/>
  <c r="U18" i="2"/>
  <c r="U17" i="2"/>
  <c r="U16" i="2"/>
  <c r="U15" i="2"/>
  <c r="U12" i="2"/>
  <c r="U11" i="2"/>
  <c r="U10" i="2"/>
  <c r="U9" i="2"/>
  <c r="U8" i="2"/>
  <c r="U7" i="2"/>
  <c r="U5" i="2"/>
  <c r="U3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3" i="2"/>
  <c r="AE1" i="2"/>
  <c r="AD1" i="2"/>
  <c r="AC1" i="2"/>
  <c r="AB1" i="2"/>
  <c r="AA1" i="2"/>
  <c r="Z1" i="2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U1" i="1"/>
  <c r="S1" i="1" s="1"/>
  <c r="W1" i="1"/>
  <c r="V1" i="1"/>
  <c r="T1" i="1"/>
  <c r="R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9A104-0073-B04C-9A61-67CAEFEA9FE4}" name="heysen_df" type="6" refreshedVersion="6" background="1" saveData="1">
    <textPr codePage="65001" sourceFile="/Users/carlwgreenstreet/Documents/Git/Heysen-Trail-Analysis/data/heysen_df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7FE9A5F-96F3-1D42-9D60-9121951BBE62}" name="heysen_df1" type="6" refreshedVersion="6" background="1" saveData="1">
    <textPr codePage="65001" sourceFile="/Users/carlwgreenstreet/Documents/Git/Heysen-Trail-Analysis/data/heysen_df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<sst xmlns="http://schemas.openxmlformats.org/spreadsheetml/2006/main" count="549" uniqueCount="155">
  <si>
    <t>trip_id</t>
  </si>
  <si>
    <t>title</t>
  </si>
  <si>
    <t>day</t>
  </si>
  <si>
    <t>date</t>
  </si>
  <si>
    <t>start</t>
  </si>
  <si>
    <t>stop</t>
  </si>
  <si>
    <t>council</t>
  </si>
  <si>
    <t>total_duration</t>
  </si>
  <si>
    <t>active_duration</t>
  </si>
  <si>
    <t>paused_duration</t>
  </si>
  <si>
    <t>distance</t>
  </si>
  <si>
    <t>avg_speed</t>
  </si>
  <si>
    <t>highest_point</t>
  </si>
  <si>
    <t>total_ascent</t>
  </si>
  <si>
    <t>difficulty</t>
  </si>
  <si>
    <t>Moderate</t>
  </si>
  <si>
    <t>Hard</t>
  </si>
  <si>
    <t>Easy</t>
  </si>
  <si>
    <t>The District Council of Yankalil</t>
  </si>
  <si>
    <t>Heysen Trail Day 1 - Cape Jervis to Eagle Waterhole Shelter.</t>
  </si>
  <si>
    <t>Cape Jervis</t>
  </si>
  <si>
    <t>Eagle Waterhole Shelter.</t>
  </si>
  <si>
    <t>Heysen Trail Day 3 - Balquhidder Campsite to Victor Habor</t>
  </si>
  <si>
    <t>Balquhidder Campsite</t>
  </si>
  <si>
    <t>Victor Habor</t>
  </si>
  <si>
    <t>Heysen Trail Day 2 - Eagle Waterhole to Baquhidder Campsite</t>
  </si>
  <si>
    <t>Eagle Waterhole</t>
  </si>
  <si>
    <t>Baquhidder Campsite</t>
  </si>
  <si>
    <t>City of Victor Harbor</t>
  </si>
  <si>
    <t>Heysen Trail Day 4 - Victor Harbor to Heysen’s Rest B&amp;B (Myponga)</t>
  </si>
  <si>
    <t>Victor Harbor</t>
  </si>
  <si>
    <t>Heysen’s Rest B&amp;B (Myponga)</t>
  </si>
  <si>
    <t>Heysen Trail Day 5 - Heysen’s Rest, Myponga to Mt Compass</t>
  </si>
  <si>
    <t>Heysen’s Rest, Myponga</t>
  </si>
  <si>
    <t>Mt Compass</t>
  </si>
  <si>
    <t>Heysen Trail Day 6 - Mount Compass to Kuitpo Forest</t>
  </si>
  <si>
    <t>Mount Compass</t>
  </si>
  <si>
    <t>Kuitpo Forest</t>
  </si>
  <si>
    <t>Alexandrina Council</t>
  </si>
  <si>
    <t>Heysen Trail Day 7 - Chookarloo Campsite to Mylor (and home!)</t>
  </si>
  <si>
    <t>Chookarloo Campsite</t>
  </si>
  <si>
    <t>Mylor (and home!)</t>
  </si>
  <si>
    <t>Mount Barker District Council</t>
  </si>
  <si>
    <t>Heysen Trail Day 8 - Mylor to Mount Lofty Summit</t>
  </si>
  <si>
    <t>Mylor</t>
  </si>
  <si>
    <t>Mount Lofty Summit</t>
  </si>
  <si>
    <t>Adelaide Hills Council</t>
  </si>
  <si>
    <t>Heysen Trail Day 9 - Mount Lofty Summit to Norton Summit</t>
  </si>
  <si>
    <t>Norton Summit</t>
  </si>
  <si>
    <t>Heysen Trail Day 10 - Rest Day</t>
  </si>
  <si>
    <t>Heysen Trail Day 11 - Norton Summit to Grampa’s Camp</t>
  </si>
  <si>
    <t>Grampa’s Camp</t>
  </si>
  <si>
    <t>Heysen Trail Day 12 - Grampa’s Camp to Scotts Shelter</t>
  </si>
  <si>
    <t>Scotts Shelter</t>
  </si>
  <si>
    <t>Heysen Trail Day 13 - Scott’s Shelter to Centennial Campround</t>
  </si>
  <si>
    <t>Scott’s Shelter</t>
  </si>
  <si>
    <t>Centennial Campround</t>
  </si>
  <si>
    <t>Heysen Trail Day 14 - Centennial Campground to Rossiter’s Hut</t>
  </si>
  <si>
    <t>Centennial Campground</t>
  </si>
  <si>
    <t>Rossiter’s Hut</t>
  </si>
  <si>
    <t>The Barossa Council</t>
  </si>
  <si>
    <t>Heysen Trail Day 15 - Rossiter’s Hut to Tanunda</t>
  </si>
  <si>
    <t>Tanunda</t>
  </si>
  <si>
    <t>Heysen Trail Day 16 - Tanunda to Kapunda</t>
  </si>
  <si>
    <t>Kapunda</t>
  </si>
  <si>
    <t>Heysen Trail Day 17 - Kapunda Rest Day</t>
  </si>
  <si>
    <t>Light Regional Council</t>
  </si>
  <si>
    <t>Heysen Trail Day 18 - Kapunda to Marschalls Hut</t>
  </si>
  <si>
    <t>Marschalls Hut</t>
  </si>
  <si>
    <t>Heysen Trail Day 19 - Marschalls Hut to Smith’s Hill Campsite</t>
  </si>
  <si>
    <t>Smith’s Hill Campsite</t>
  </si>
  <si>
    <t>Clare and Gilbert Valleys Counci</t>
  </si>
  <si>
    <t>Heysen Trail Day 20 - Smith’s Hill Campsite to Huppatz Hut</t>
  </si>
  <si>
    <t>Huppatz Hut</t>
  </si>
  <si>
    <t>Heysen Trail Day 21 - Huppatz Hut to World’s End / Burra Gorge Campsite</t>
  </si>
  <si>
    <t>World’s End / Burra Gorge Campsite</t>
  </si>
  <si>
    <t>The Regional Council of Goyder</t>
  </si>
  <si>
    <t>Heysen Trail Day 22 - World’s End / Burra Gorge Campsite to Burra</t>
  </si>
  <si>
    <t>Burra</t>
  </si>
  <si>
    <t>Heysen Trail Day 23 - Burra Rest day</t>
  </si>
  <si>
    <t>Heysen Trail Day 24 - 2nd Burra Rest Day</t>
  </si>
  <si>
    <t>Heysen Trail Day 25 - Burra to Black Jack Shelter</t>
  </si>
  <si>
    <t>Black Jack Shelter</t>
  </si>
  <si>
    <t>Heysen Trail Day 26 - Black Jack Shelter to Old Mt Bryan East Schoolhouse Hut</t>
  </si>
  <si>
    <t>Old Mt Bryan East Schoolhouse Hut</t>
  </si>
  <si>
    <t>Heysen Trail Day 27 - Old Mt Bryan East Schoolhouse Hut to Hallett Railway Station Hut</t>
  </si>
  <si>
    <t>Hallett Railway Station Hut</t>
  </si>
  <si>
    <t>Heysen Trail Day 28 - Hallett Railway Station Hut to free camp alongside Hacklins Corner Road</t>
  </si>
  <si>
    <t>free camp alongside Hacklins Corner Road</t>
  </si>
  <si>
    <t>Heysen Trail Day 29 - free camp alongside Hacklins Corner Road to Spalding</t>
  </si>
  <si>
    <t>Spalding</t>
  </si>
  <si>
    <t>Northern Areas Council</t>
  </si>
  <si>
    <t>Heysen Trail Day 30 - Spalding to Curnow’s Hut</t>
  </si>
  <si>
    <t>Curnow’s Hut</t>
  </si>
  <si>
    <t>Heysen Trail Day 31 - Curnow’s Hut to Hiskey’s Hut</t>
  </si>
  <si>
    <t>Hiskey’s Hut</t>
  </si>
  <si>
    <t>Heysen Trail Day 32 - Hiskey’s Hut to Crystal Brook</t>
  </si>
  <si>
    <t>Crystal Brook</t>
  </si>
  <si>
    <t>Heysen Trail Day 33 - Crystal Brook to Beetaloo Creek Campsite</t>
  </si>
  <si>
    <t>Beetaloo Creek Campsite</t>
  </si>
  <si>
    <t>Port Pirie Regional Council</t>
  </si>
  <si>
    <t>Heysen Trail Day 34 - Beetaloo Creek Campsite to Go Cart Track Shelter</t>
  </si>
  <si>
    <t>Go Cart Track Shelter</t>
  </si>
  <si>
    <t>Heysen Trail Day 35 - Go Cart Track Shelter to Murray Town</t>
  </si>
  <si>
    <t>Murray Town</t>
  </si>
  <si>
    <t>The District Council of Mount Re</t>
  </si>
  <si>
    <t>Heysen Trail Day 36 - Murray Town to Melrose</t>
  </si>
  <si>
    <t>Melrose</t>
  </si>
  <si>
    <t>Heysen Trail Day 37 - Melrose Rest Day</t>
  </si>
  <si>
    <t>Heysen Trail Day 38 - Melrose to Wilmington</t>
  </si>
  <si>
    <t>Wilmington</t>
  </si>
  <si>
    <t>Heysen Trail Day 39 - Wilmington to Catninga Shed</t>
  </si>
  <si>
    <t>Catninga Shed</t>
  </si>
  <si>
    <t>Heysen Trail Day 40 - Catninga Shed to Quorn</t>
  </si>
  <si>
    <t>Quorn</t>
  </si>
  <si>
    <t>Heysen Trail Day 41 - Quorn to Dutchman’s Hut</t>
  </si>
  <si>
    <t>Dutchman’s Hut</t>
  </si>
  <si>
    <t>The Flinders Ranges Council</t>
  </si>
  <si>
    <t>Heysen Trail Day 42 - Dutchman’s Hut to Mt Arden South Campsite</t>
  </si>
  <si>
    <t>Mt Arden South Campsite</t>
  </si>
  <si>
    <t>Heysen Trail Day 43 - Dutchman Hut to Mt Arden South Campsite</t>
  </si>
  <si>
    <t>Dutchman Hut</t>
  </si>
  <si>
    <t>Pastoral Unincorporated Area</t>
  </si>
  <si>
    <t>Heysen Trail Day 44 - Buckaringa North Campsite to Mt Elm Campsite</t>
  </si>
  <si>
    <t>Buckaringa North Campsite</t>
  </si>
  <si>
    <t>Mt Elm Campsite</t>
  </si>
  <si>
    <t>Heysen Trail Day 45- Mt Elm Campsite to Hawker via Yourambulla Ranges</t>
  </si>
  <si>
    <t>Heysen Trail Day 46 - Hawker Rest Day</t>
  </si>
  <si>
    <t>Heysen Trail Day 47 - Hawker to Red Range Campsite</t>
  </si>
  <si>
    <t>Hawker</t>
  </si>
  <si>
    <t>Red Range Campsite</t>
  </si>
  <si>
    <t>Heysen Trail Day 48 - Range Campsite to Wilpena Pound</t>
  </si>
  <si>
    <t>Range Campsite</t>
  </si>
  <si>
    <t>Wilpena Pound</t>
  </si>
  <si>
    <t>Heysen Trail Day 49 - Wilpena Pound to Yanyanna Hut</t>
  </si>
  <si>
    <t>Yanyanna Hut</t>
  </si>
  <si>
    <t>Heysen Trail Day 50 - Yanyanna Hut to Aroona Ruins Camp</t>
  </si>
  <si>
    <t>Aroona Ruins Camp</t>
  </si>
  <si>
    <t>Heysen Trail Day 51 - Aroona Ruins Camp to Parachilna Gorge. FINISHED!!</t>
  </si>
  <si>
    <t>Parachilna Gorge. FINISHED!!</t>
  </si>
  <si>
    <t>Burra Rest day</t>
  </si>
  <si>
    <t>2nd Burra Rest Day</t>
  </si>
  <si>
    <t>Rest Day</t>
  </si>
  <si>
    <t>Melrose Rest Day</t>
  </si>
  <si>
    <t>Hawker Rest Day</t>
  </si>
  <si>
    <t>Kapunda Rest Day</t>
  </si>
  <si>
    <t>rest day</t>
  </si>
  <si>
    <t>tent</t>
  </si>
  <si>
    <t>hut</t>
  </si>
  <si>
    <t>rest</t>
  </si>
  <si>
    <t>rain</t>
  </si>
  <si>
    <t xml:space="preserve"> wind</t>
  </si>
  <si>
    <t>inn</t>
  </si>
  <si>
    <t>Rest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</si>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</sst>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h:mm:ss;@"/>
    <numFmt numFmtId="165" formatCode="0.0"/>
    <numFmt numFmtId="167" formatCode="hh:mm:ss;@"/>
    <numFmt numFmtId="169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7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432FF"/>
      <color rgb="FF00FA00"/>
      <color rgb="FFFF2600"/>
      <color rgb="FF00FDFF"/>
      <color rgb="FFFF40FF"/>
      <color rgb="FF127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Accommodation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Sheet1!$R$2:$U$2</c:f>
              <c:strCache>
                <c:ptCount val="4"/>
                <c:pt idx="0">
                  <c:v>tent</c:v>
                </c:pt>
                <c:pt idx="1">
                  <c:v>inn</c:v>
                </c:pt>
                <c:pt idx="2">
                  <c:v>hut</c:v>
                </c:pt>
                <c:pt idx="3">
                  <c:v>rest day</c:v>
                </c:pt>
              </c:strCache>
            </c:strRef>
          </c:cat>
          <c:val>
            <c:numRef>
              <c:f>Sheet1!$R$1:$U$1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F142-860A-B86B5361EE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2267343"/>
        <c:axId val="262619151"/>
      </c:barChart>
      <c:catAx>
        <c:axId val="2622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9151"/>
        <c:crosses val="autoZero"/>
        <c:auto val="1"/>
        <c:lblAlgn val="ctr"/>
        <c:lblOffset val="100"/>
        <c:noMultiLvlLbl val="0"/>
      </c:catAx>
      <c:valAx>
        <c:axId val="262619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Sheet1!$M$3:$M$53</c:f>
              <c:numCache>
                <c:formatCode>0.0</c:formatCode>
                <c:ptCount val="51"/>
                <c:pt idx="0">
                  <c:v>16.2</c:v>
                </c:pt>
                <c:pt idx="1">
                  <c:v>42.599999999999994</c:v>
                </c:pt>
                <c:pt idx="2">
                  <c:v>66.3</c:v>
                </c:pt>
                <c:pt idx="3">
                  <c:v>101.9</c:v>
                </c:pt>
                <c:pt idx="4">
                  <c:v>127.80000000000001</c:v>
                </c:pt>
                <c:pt idx="5">
                  <c:v>158.60000000000002</c:v>
                </c:pt>
                <c:pt idx="6">
                  <c:v>190.50000000000003</c:v>
                </c:pt>
                <c:pt idx="7">
                  <c:v>205.20000000000002</c:v>
                </c:pt>
                <c:pt idx="8">
                  <c:v>220.50000000000003</c:v>
                </c:pt>
                <c:pt idx="9">
                  <c:v>220.50000000000003</c:v>
                </c:pt>
                <c:pt idx="10">
                  <c:v>248.70000000000002</c:v>
                </c:pt>
                <c:pt idx="11">
                  <c:v>269.60000000000002</c:v>
                </c:pt>
                <c:pt idx="12">
                  <c:v>296.10000000000002</c:v>
                </c:pt>
                <c:pt idx="13">
                  <c:v>324.40000000000003</c:v>
                </c:pt>
                <c:pt idx="14">
                  <c:v>336.70000000000005</c:v>
                </c:pt>
                <c:pt idx="15">
                  <c:v>369.6</c:v>
                </c:pt>
                <c:pt idx="16">
                  <c:v>369.6</c:v>
                </c:pt>
                <c:pt idx="17">
                  <c:v>405.6</c:v>
                </c:pt>
                <c:pt idx="18">
                  <c:v>431.6</c:v>
                </c:pt>
                <c:pt idx="19">
                  <c:v>461.5</c:v>
                </c:pt>
                <c:pt idx="20">
                  <c:v>481.7</c:v>
                </c:pt>
                <c:pt idx="21">
                  <c:v>504.09999999999997</c:v>
                </c:pt>
                <c:pt idx="22">
                  <c:v>504.09999999999997</c:v>
                </c:pt>
                <c:pt idx="23">
                  <c:v>504.09999999999997</c:v>
                </c:pt>
                <c:pt idx="24">
                  <c:v>534.19999999999993</c:v>
                </c:pt>
                <c:pt idx="25">
                  <c:v>568.49999999999989</c:v>
                </c:pt>
                <c:pt idx="26">
                  <c:v>587.49999999999989</c:v>
                </c:pt>
                <c:pt idx="27">
                  <c:v>612.89999999999986</c:v>
                </c:pt>
                <c:pt idx="28">
                  <c:v>637.89999999999986</c:v>
                </c:pt>
                <c:pt idx="29">
                  <c:v>670.69999999999982</c:v>
                </c:pt>
                <c:pt idx="30">
                  <c:v>699.69999999999982</c:v>
                </c:pt>
                <c:pt idx="31">
                  <c:v>719.89999999999986</c:v>
                </c:pt>
                <c:pt idx="32">
                  <c:v>746.09999999999991</c:v>
                </c:pt>
                <c:pt idx="33">
                  <c:v>766.39999999999986</c:v>
                </c:pt>
                <c:pt idx="34">
                  <c:v>793.29999999999984</c:v>
                </c:pt>
                <c:pt idx="35">
                  <c:v>812.49999999999989</c:v>
                </c:pt>
                <c:pt idx="36">
                  <c:v>812.49999999999989</c:v>
                </c:pt>
                <c:pt idx="37">
                  <c:v>847.39999999999986</c:v>
                </c:pt>
                <c:pt idx="38">
                  <c:v>880.79999999999984</c:v>
                </c:pt>
                <c:pt idx="39">
                  <c:v>910.39999999999986</c:v>
                </c:pt>
                <c:pt idx="40">
                  <c:v>929.89999999999986</c:v>
                </c:pt>
                <c:pt idx="41">
                  <c:v>958.29999999999984</c:v>
                </c:pt>
                <c:pt idx="42">
                  <c:v>980.99999999999989</c:v>
                </c:pt>
                <c:pt idx="43">
                  <c:v>1016.2999999999998</c:v>
                </c:pt>
                <c:pt idx="44">
                  <c:v>1034.5999999999999</c:v>
                </c:pt>
                <c:pt idx="45">
                  <c:v>1034.5999999999999</c:v>
                </c:pt>
                <c:pt idx="46">
                  <c:v>1063.5</c:v>
                </c:pt>
                <c:pt idx="47">
                  <c:v>1092.4000000000001</c:v>
                </c:pt>
                <c:pt idx="48">
                  <c:v>1116.1000000000001</c:v>
                </c:pt>
                <c:pt idx="49">
                  <c:v>1141.4000000000001</c:v>
                </c:pt>
                <c:pt idx="50">
                  <c:v>1160.4000000000001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3-C049-A8FA-38287367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95775"/>
        <c:axId val="277097455"/>
      </c:lineChart>
      <c:catAx>
        <c:axId val="2770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97455"/>
        <c:crosses val="autoZero"/>
        <c:auto val="1"/>
        <c:lblAlgn val="ctr"/>
        <c:lblOffset val="100"/>
        <c:tickLblSkip val="5"/>
        <c:noMultiLvlLbl val="0"/>
      </c:catAx>
      <c:valAx>
        <c:axId val="2770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Distance vs Elevation Gain - graded by subjective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9447750902303"/>
          <c:y val="0.1409527390426403"/>
          <c:w val="0.82543000579083758"/>
          <c:h val="0.73134108954677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(2)'!$N$2</c:f>
              <c:strCache>
                <c:ptCount val="1"/>
                <c:pt idx="0">
                  <c:v>Easy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triangle"/>
              <c:size val="7"/>
              <c:spPr>
                <a:solidFill>
                  <a:srgbClr val="0432FF"/>
                </a:solidFill>
                <a:ln w="9525">
                  <a:solidFill>
                    <a:srgbClr val="0432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62-C14C-B999-9F24F145AC0D}"/>
              </c:ext>
            </c:extLst>
          </c:dPt>
          <c:dPt>
            <c:idx val="40"/>
            <c:marker>
              <c:symbol val="triangle"/>
              <c:size val="7"/>
              <c:spPr>
                <a:solidFill>
                  <a:srgbClr val="0432FF"/>
                </a:solidFill>
                <a:ln w="9525">
                  <a:solidFill>
                    <a:srgbClr val="0432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62-C14C-B999-9F24F145AC0D}"/>
              </c:ext>
            </c:extLst>
          </c:dPt>
          <c:xVal>
            <c:numRef>
              <c:f>'Sheet1 (2)'!$N$3:$N$53</c:f>
              <c:numCache>
                <c:formatCode>0.0</c:formatCode>
                <c:ptCount val="51"/>
                <c:pt idx="14">
                  <c:v>12.3</c:v>
                </c:pt>
                <c:pt idx="35">
                  <c:v>19.2</c:v>
                </c:pt>
                <c:pt idx="40">
                  <c:v>19.5</c:v>
                </c:pt>
              </c:numCache>
            </c:numRef>
          </c:xVal>
          <c:yVal>
            <c:numRef>
              <c:f>'Sheet1 (2)'!$X$3:$X$53</c:f>
              <c:numCache>
                <c:formatCode>_(* #,##0_);_(* \(#,##0\);_(* "-"??_);_(@_)</c:formatCode>
                <c:ptCount val="51"/>
                <c:pt idx="0">
                  <c:v>608</c:v>
                </c:pt>
                <c:pt idx="1">
                  <c:v>771</c:v>
                </c:pt>
                <c:pt idx="2">
                  <c:v>322</c:v>
                </c:pt>
                <c:pt idx="3">
                  <c:v>1053</c:v>
                </c:pt>
                <c:pt idx="4">
                  <c:v>474</c:v>
                </c:pt>
                <c:pt idx="5">
                  <c:v>525</c:v>
                </c:pt>
                <c:pt idx="6">
                  <c:v>480</c:v>
                </c:pt>
                <c:pt idx="7">
                  <c:v>551</c:v>
                </c:pt>
                <c:pt idx="8">
                  <c:v>393</c:v>
                </c:pt>
                <c:pt idx="10">
                  <c:v>904</c:v>
                </c:pt>
                <c:pt idx="11">
                  <c:v>786</c:v>
                </c:pt>
                <c:pt idx="12">
                  <c:v>614</c:v>
                </c:pt>
                <c:pt idx="13">
                  <c:v>817</c:v>
                </c:pt>
                <c:pt idx="14">
                  <c:v>158</c:v>
                </c:pt>
                <c:pt idx="15">
                  <c:v>452</c:v>
                </c:pt>
                <c:pt idx="16">
                  <c:v>0</c:v>
                </c:pt>
                <c:pt idx="17">
                  <c:v>652</c:v>
                </c:pt>
                <c:pt idx="18">
                  <c:v>430</c:v>
                </c:pt>
                <c:pt idx="19">
                  <c:v>582</c:v>
                </c:pt>
                <c:pt idx="20">
                  <c:v>332</c:v>
                </c:pt>
                <c:pt idx="21">
                  <c:v>311</c:v>
                </c:pt>
                <c:pt idx="24">
                  <c:v>899</c:v>
                </c:pt>
                <c:pt idx="25">
                  <c:v>571</c:v>
                </c:pt>
                <c:pt idx="26">
                  <c:v>451</c:v>
                </c:pt>
                <c:pt idx="27">
                  <c:v>389</c:v>
                </c:pt>
                <c:pt idx="28">
                  <c:v>256</c:v>
                </c:pt>
                <c:pt idx="29">
                  <c:v>416</c:v>
                </c:pt>
                <c:pt idx="30">
                  <c:v>525</c:v>
                </c:pt>
                <c:pt idx="31">
                  <c:v>238</c:v>
                </c:pt>
                <c:pt idx="32">
                  <c:v>503</c:v>
                </c:pt>
                <c:pt idx="33">
                  <c:v>672</c:v>
                </c:pt>
                <c:pt idx="34">
                  <c:v>258</c:v>
                </c:pt>
                <c:pt idx="35">
                  <c:v>286</c:v>
                </c:pt>
                <c:pt idx="37">
                  <c:v>1072</c:v>
                </c:pt>
                <c:pt idx="38">
                  <c:v>1194</c:v>
                </c:pt>
                <c:pt idx="39">
                  <c:v>597</c:v>
                </c:pt>
                <c:pt idx="40">
                  <c:v>576</c:v>
                </c:pt>
                <c:pt idx="41">
                  <c:v>854</c:v>
                </c:pt>
                <c:pt idx="42">
                  <c:v>476</c:v>
                </c:pt>
                <c:pt idx="43">
                  <c:v>594</c:v>
                </c:pt>
                <c:pt idx="44">
                  <c:v>345</c:v>
                </c:pt>
                <c:pt idx="46">
                  <c:v>439</c:v>
                </c:pt>
                <c:pt idx="47">
                  <c:v>563</c:v>
                </c:pt>
                <c:pt idx="48">
                  <c:v>442</c:v>
                </c:pt>
                <c:pt idx="49">
                  <c:v>393</c:v>
                </c:pt>
                <c:pt idx="50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2-C14C-B999-9F24F145AC0D}"/>
            </c:ext>
          </c:extLst>
        </c:ser>
        <c:ser>
          <c:idx val="1"/>
          <c:order val="1"/>
          <c:tx>
            <c:strRef>
              <c:f>'Sheet1 (2)'!$O$2</c:f>
              <c:strCache>
                <c:ptCount val="1"/>
                <c:pt idx="0">
                  <c:v>Moderate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xVal>
            <c:numRef>
              <c:f>'Sheet1 (2)'!$O$3:$O$53</c:f>
              <c:numCache>
                <c:formatCode>0.0</c:formatCode>
                <c:ptCount val="51"/>
                <c:pt idx="0">
                  <c:v>16.2</c:v>
                </c:pt>
                <c:pt idx="2">
                  <c:v>23.7</c:v>
                </c:pt>
                <c:pt idx="4">
                  <c:v>25.9</c:v>
                </c:pt>
                <c:pt idx="5">
                  <c:v>30.8</c:v>
                </c:pt>
                <c:pt idx="6">
                  <c:v>31.9</c:v>
                </c:pt>
                <c:pt idx="7">
                  <c:v>14.7</c:v>
                </c:pt>
                <c:pt idx="8">
                  <c:v>15.3</c:v>
                </c:pt>
                <c:pt idx="12">
                  <c:v>26.5</c:v>
                </c:pt>
                <c:pt idx="13">
                  <c:v>28.3</c:v>
                </c:pt>
                <c:pt idx="15">
                  <c:v>32.9</c:v>
                </c:pt>
                <c:pt idx="17">
                  <c:v>36</c:v>
                </c:pt>
                <c:pt idx="18">
                  <c:v>26</c:v>
                </c:pt>
                <c:pt idx="19">
                  <c:v>29.9</c:v>
                </c:pt>
                <c:pt idx="20">
                  <c:v>20.2</c:v>
                </c:pt>
                <c:pt idx="21">
                  <c:v>22.4</c:v>
                </c:pt>
                <c:pt idx="26">
                  <c:v>19</c:v>
                </c:pt>
                <c:pt idx="27">
                  <c:v>25.4</c:v>
                </c:pt>
                <c:pt idx="28">
                  <c:v>25</c:v>
                </c:pt>
                <c:pt idx="29">
                  <c:v>32.799999999999997</c:v>
                </c:pt>
                <c:pt idx="30">
                  <c:v>29</c:v>
                </c:pt>
                <c:pt idx="31">
                  <c:v>20.2</c:v>
                </c:pt>
                <c:pt idx="32">
                  <c:v>26.2</c:v>
                </c:pt>
                <c:pt idx="34">
                  <c:v>26.9</c:v>
                </c:pt>
                <c:pt idx="42">
                  <c:v>22.7</c:v>
                </c:pt>
                <c:pt idx="44">
                  <c:v>18.3</c:v>
                </c:pt>
                <c:pt idx="46">
                  <c:v>28.9</c:v>
                </c:pt>
                <c:pt idx="47">
                  <c:v>28.9</c:v>
                </c:pt>
                <c:pt idx="48">
                  <c:v>23.7</c:v>
                </c:pt>
                <c:pt idx="49">
                  <c:v>25.3</c:v>
                </c:pt>
                <c:pt idx="50">
                  <c:v>19</c:v>
                </c:pt>
              </c:numCache>
            </c:numRef>
          </c:xVal>
          <c:yVal>
            <c:numRef>
              <c:f>'Sheet1 (2)'!$X$3:$X$53</c:f>
              <c:numCache>
                <c:formatCode>_(* #,##0_);_(* \(#,##0\);_(* "-"??_);_(@_)</c:formatCode>
                <c:ptCount val="51"/>
                <c:pt idx="0">
                  <c:v>608</c:v>
                </c:pt>
                <c:pt idx="1">
                  <c:v>771</c:v>
                </c:pt>
                <c:pt idx="2">
                  <c:v>322</c:v>
                </c:pt>
                <c:pt idx="3">
                  <c:v>1053</c:v>
                </c:pt>
                <c:pt idx="4">
                  <c:v>474</c:v>
                </c:pt>
                <c:pt idx="5">
                  <c:v>525</c:v>
                </c:pt>
                <c:pt idx="6">
                  <c:v>480</c:v>
                </c:pt>
                <c:pt idx="7">
                  <c:v>551</c:v>
                </c:pt>
                <c:pt idx="8">
                  <c:v>393</c:v>
                </c:pt>
                <c:pt idx="10">
                  <c:v>904</c:v>
                </c:pt>
                <c:pt idx="11">
                  <c:v>786</c:v>
                </c:pt>
                <c:pt idx="12">
                  <c:v>614</c:v>
                </c:pt>
                <c:pt idx="13">
                  <c:v>817</c:v>
                </c:pt>
                <c:pt idx="14">
                  <c:v>158</c:v>
                </c:pt>
                <c:pt idx="15">
                  <c:v>452</c:v>
                </c:pt>
                <c:pt idx="16">
                  <c:v>0</c:v>
                </c:pt>
                <c:pt idx="17">
                  <c:v>652</c:v>
                </c:pt>
                <c:pt idx="18">
                  <c:v>430</c:v>
                </c:pt>
                <c:pt idx="19">
                  <c:v>582</c:v>
                </c:pt>
                <c:pt idx="20">
                  <c:v>332</c:v>
                </c:pt>
                <c:pt idx="21">
                  <c:v>311</c:v>
                </c:pt>
                <c:pt idx="24">
                  <c:v>899</c:v>
                </c:pt>
                <c:pt idx="25">
                  <c:v>571</c:v>
                </c:pt>
                <c:pt idx="26">
                  <c:v>451</c:v>
                </c:pt>
                <c:pt idx="27">
                  <c:v>389</c:v>
                </c:pt>
                <c:pt idx="28">
                  <c:v>256</c:v>
                </c:pt>
                <c:pt idx="29">
                  <c:v>416</c:v>
                </c:pt>
                <c:pt idx="30">
                  <c:v>525</c:v>
                </c:pt>
                <c:pt idx="31">
                  <c:v>238</c:v>
                </c:pt>
                <c:pt idx="32">
                  <c:v>503</c:v>
                </c:pt>
                <c:pt idx="33">
                  <c:v>672</c:v>
                </c:pt>
                <c:pt idx="34">
                  <c:v>258</c:v>
                </c:pt>
                <c:pt idx="35">
                  <c:v>286</c:v>
                </c:pt>
                <c:pt idx="37">
                  <c:v>1072</c:v>
                </c:pt>
                <c:pt idx="38">
                  <c:v>1194</c:v>
                </c:pt>
                <c:pt idx="39">
                  <c:v>597</c:v>
                </c:pt>
                <c:pt idx="40">
                  <c:v>576</c:v>
                </c:pt>
                <c:pt idx="41">
                  <c:v>854</c:v>
                </c:pt>
                <c:pt idx="42">
                  <c:v>476</c:v>
                </c:pt>
                <c:pt idx="43">
                  <c:v>594</c:v>
                </c:pt>
                <c:pt idx="44">
                  <c:v>345</c:v>
                </c:pt>
                <c:pt idx="46">
                  <c:v>439</c:v>
                </c:pt>
                <c:pt idx="47">
                  <c:v>563</c:v>
                </c:pt>
                <c:pt idx="48">
                  <c:v>442</c:v>
                </c:pt>
                <c:pt idx="49">
                  <c:v>393</c:v>
                </c:pt>
                <c:pt idx="50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2-C14C-B999-9F24F145AC0D}"/>
            </c:ext>
          </c:extLst>
        </c:ser>
        <c:ser>
          <c:idx val="2"/>
          <c:order val="2"/>
          <c:tx>
            <c:strRef>
              <c:f>'Sheet1 (2)'!$P$2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xVal>
            <c:numRef>
              <c:f>'Sheet1 (2)'!$P$3:$P$53</c:f>
              <c:numCache>
                <c:formatCode>0.0</c:formatCode>
                <c:ptCount val="51"/>
                <c:pt idx="1">
                  <c:v>26.4</c:v>
                </c:pt>
                <c:pt idx="3">
                  <c:v>35.6</c:v>
                </c:pt>
                <c:pt idx="10">
                  <c:v>28.2</c:v>
                </c:pt>
                <c:pt idx="11">
                  <c:v>20.9</c:v>
                </c:pt>
                <c:pt idx="24">
                  <c:v>30.1</c:v>
                </c:pt>
                <c:pt idx="25">
                  <c:v>34.299999999999997</c:v>
                </c:pt>
                <c:pt idx="33">
                  <c:v>20.3</c:v>
                </c:pt>
                <c:pt idx="37">
                  <c:v>34.9</c:v>
                </c:pt>
                <c:pt idx="38">
                  <c:v>33.4</c:v>
                </c:pt>
                <c:pt idx="39">
                  <c:v>29.6</c:v>
                </c:pt>
                <c:pt idx="41">
                  <c:v>28.4</c:v>
                </c:pt>
                <c:pt idx="43">
                  <c:v>35.299999999999997</c:v>
                </c:pt>
              </c:numCache>
            </c:numRef>
          </c:xVal>
          <c:yVal>
            <c:numRef>
              <c:f>'Sheet1 (2)'!$X$3:$X$53</c:f>
              <c:numCache>
                <c:formatCode>_(* #,##0_);_(* \(#,##0\);_(* "-"??_);_(@_)</c:formatCode>
                <c:ptCount val="51"/>
                <c:pt idx="0">
                  <c:v>608</c:v>
                </c:pt>
                <c:pt idx="1">
                  <c:v>771</c:v>
                </c:pt>
                <c:pt idx="2">
                  <c:v>322</c:v>
                </c:pt>
                <c:pt idx="3">
                  <c:v>1053</c:v>
                </c:pt>
                <c:pt idx="4">
                  <c:v>474</c:v>
                </c:pt>
                <c:pt idx="5">
                  <c:v>525</c:v>
                </c:pt>
                <c:pt idx="6">
                  <c:v>480</c:v>
                </c:pt>
                <c:pt idx="7">
                  <c:v>551</c:v>
                </c:pt>
                <c:pt idx="8">
                  <c:v>393</c:v>
                </c:pt>
                <c:pt idx="10">
                  <c:v>904</c:v>
                </c:pt>
                <c:pt idx="11">
                  <c:v>786</c:v>
                </c:pt>
                <c:pt idx="12">
                  <c:v>614</c:v>
                </c:pt>
                <c:pt idx="13">
                  <c:v>817</c:v>
                </c:pt>
                <c:pt idx="14">
                  <c:v>158</c:v>
                </c:pt>
                <c:pt idx="15">
                  <c:v>452</c:v>
                </c:pt>
                <c:pt idx="16">
                  <c:v>0</c:v>
                </c:pt>
                <c:pt idx="17">
                  <c:v>652</c:v>
                </c:pt>
                <c:pt idx="18">
                  <c:v>430</c:v>
                </c:pt>
                <c:pt idx="19">
                  <c:v>582</c:v>
                </c:pt>
                <c:pt idx="20">
                  <c:v>332</c:v>
                </c:pt>
                <c:pt idx="21">
                  <c:v>311</c:v>
                </c:pt>
                <c:pt idx="24">
                  <c:v>899</c:v>
                </c:pt>
                <c:pt idx="25">
                  <c:v>571</c:v>
                </c:pt>
                <c:pt idx="26">
                  <c:v>451</c:v>
                </c:pt>
                <c:pt idx="27">
                  <c:v>389</c:v>
                </c:pt>
                <c:pt idx="28">
                  <c:v>256</c:v>
                </c:pt>
                <c:pt idx="29">
                  <c:v>416</c:v>
                </c:pt>
                <c:pt idx="30">
                  <c:v>525</c:v>
                </c:pt>
                <c:pt idx="31">
                  <c:v>238</c:v>
                </c:pt>
                <c:pt idx="32">
                  <c:v>503</c:v>
                </c:pt>
                <c:pt idx="33">
                  <c:v>672</c:v>
                </c:pt>
                <c:pt idx="34">
                  <c:v>258</c:v>
                </c:pt>
                <c:pt idx="35">
                  <c:v>286</c:v>
                </c:pt>
                <c:pt idx="37">
                  <c:v>1072</c:v>
                </c:pt>
                <c:pt idx="38">
                  <c:v>1194</c:v>
                </c:pt>
                <c:pt idx="39">
                  <c:v>597</c:v>
                </c:pt>
                <c:pt idx="40">
                  <c:v>576</c:v>
                </c:pt>
                <c:pt idx="41">
                  <c:v>854</c:v>
                </c:pt>
                <c:pt idx="42">
                  <c:v>476</c:v>
                </c:pt>
                <c:pt idx="43">
                  <c:v>594</c:v>
                </c:pt>
                <c:pt idx="44">
                  <c:v>345</c:v>
                </c:pt>
                <c:pt idx="46">
                  <c:v>439</c:v>
                </c:pt>
                <c:pt idx="47">
                  <c:v>563</c:v>
                </c:pt>
                <c:pt idx="48">
                  <c:v>442</c:v>
                </c:pt>
                <c:pt idx="49">
                  <c:v>393</c:v>
                </c:pt>
                <c:pt idx="50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2-C14C-B999-9F24F145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30287"/>
        <c:axId val="263790447"/>
      </c:scatterChart>
      <c:valAx>
        <c:axId val="23873028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0447"/>
        <c:crosses val="autoZero"/>
        <c:crossBetween val="midCat"/>
      </c:valAx>
      <c:valAx>
        <c:axId val="2637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Elevevation Gain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3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24951921749255"/>
          <c:y val="0.17119064633727862"/>
          <c:w val="0.12012869088800274"/>
          <c:h val="0.16859877393993822"/>
        </c:manualLayout>
      </c:layout>
      <c:overlay val="0"/>
      <c:spPr>
        <a:solidFill>
          <a:schemeClr val="bg1"/>
        </a:solidFill>
        <a:ln>
          <a:solidFill>
            <a:srgbClr val="0432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(2)'!$R$2</c:f>
              <c:strCache>
                <c:ptCount val="1"/>
                <c:pt idx="0">
                  <c:v>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(2)'!$R$3:$R$53</c:f>
              <c:numCache>
                <c:formatCode>0.0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220.50000000000003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336.70000000000005</c:v>
                </c:pt>
                <c:pt idx="15">
                  <c:v>#N/A</c:v>
                </c:pt>
                <c:pt idx="16">
                  <c:v>369.6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504.09999999999997</c:v>
                </c:pt>
                <c:pt idx="23">
                  <c:v>504.09999999999997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812.49999999999989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1034.5999999999999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CC46-812D-52BAC28F9787}"/>
            </c:ext>
          </c:extLst>
        </c:ser>
        <c:ser>
          <c:idx val="1"/>
          <c:order val="1"/>
          <c:tx>
            <c:strRef>
              <c:f>'Sheet1 (2)'!$S$2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(2)'!$S$3:$S$53</c:f>
              <c:numCache>
                <c:formatCode>0.0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812.49999999999989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929.89999999999986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CC46-812D-52BAC28F9787}"/>
            </c:ext>
          </c:extLst>
        </c:ser>
        <c:ser>
          <c:idx val="2"/>
          <c:order val="2"/>
          <c:tx>
            <c:strRef>
              <c:f>'Sheet1 (2)'!$T$2</c:f>
              <c:strCache>
                <c:ptCount val="1"/>
                <c:pt idx="0">
                  <c:v>Moderate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(2)'!$T$3:$T$53</c:f>
              <c:numCache>
                <c:formatCode>0.0</c:formatCode>
                <c:ptCount val="51"/>
                <c:pt idx="0">
                  <c:v>16.2</c:v>
                </c:pt>
                <c:pt idx="1">
                  <c:v>#N/A</c:v>
                </c:pt>
                <c:pt idx="2">
                  <c:v>66.3</c:v>
                </c:pt>
                <c:pt idx="3">
                  <c:v>#N/A</c:v>
                </c:pt>
                <c:pt idx="4">
                  <c:v>127.80000000000001</c:v>
                </c:pt>
                <c:pt idx="5">
                  <c:v>158.60000000000002</c:v>
                </c:pt>
                <c:pt idx="6">
                  <c:v>190.50000000000003</c:v>
                </c:pt>
                <c:pt idx="7">
                  <c:v>205.20000000000002</c:v>
                </c:pt>
                <c:pt idx="8">
                  <c:v>220.50000000000003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296.10000000000002</c:v>
                </c:pt>
                <c:pt idx="13">
                  <c:v>324.40000000000003</c:v>
                </c:pt>
                <c:pt idx="14">
                  <c:v>#N/A</c:v>
                </c:pt>
                <c:pt idx="15">
                  <c:v>369.6</c:v>
                </c:pt>
                <c:pt idx="16">
                  <c:v>#N/A</c:v>
                </c:pt>
                <c:pt idx="17">
                  <c:v>405.6</c:v>
                </c:pt>
                <c:pt idx="18">
                  <c:v>431.6</c:v>
                </c:pt>
                <c:pt idx="19">
                  <c:v>461.5</c:v>
                </c:pt>
                <c:pt idx="20">
                  <c:v>481.7</c:v>
                </c:pt>
                <c:pt idx="21">
                  <c:v>504.09999999999997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587.49999999999989</c:v>
                </c:pt>
                <c:pt idx="27">
                  <c:v>612.89999999999986</c:v>
                </c:pt>
                <c:pt idx="28">
                  <c:v>637.89999999999986</c:v>
                </c:pt>
                <c:pt idx="29">
                  <c:v>670.69999999999982</c:v>
                </c:pt>
                <c:pt idx="30">
                  <c:v>699.69999999999982</c:v>
                </c:pt>
                <c:pt idx="31">
                  <c:v>719.89999999999986</c:v>
                </c:pt>
                <c:pt idx="32">
                  <c:v>746.09999999999991</c:v>
                </c:pt>
                <c:pt idx="33">
                  <c:v>#N/A</c:v>
                </c:pt>
                <c:pt idx="34">
                  <c:v>793.29999999999984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980.99999999999989</c:v>
                </c:pt>
                <c:pt idx="43">
                  <c:v>#N/A</c:v>
                </c:pt>
                <c:pt idx="44">
                  <c:v>1034.5999999999999</c:v>
                </c:pt>
                <c:pt idx="45">
                  <c:v>#N/A</c:v>
                </c:pt>
                <c:pt idx="46">
                  <c:v>1063.5</c:v>
                </c:pt>
                <c:pt idx="47">
                  <c:v>1092.4000000000001</c:v>
                </c:pt>
                <c:pt idx="48">
                  <c:v>1116.1000000000001</c:v>
                </c:pt>
                <c:pt idx="49">
                  <c:v>1141.4000000000001</c:v>
                </c:pt>
                <c:pt idx="50">
                  <c:v>1160.4000000000001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E-CC46-812D-52BAC28F9787}"/>
            </c:ext>
          </c:extLst>
        </c:ser>
        <c:ser>
          <c:idx val="3"/>
          <c:order val="3"/>
          <c:tx>
            <c:strRef>
              <c:f>'Sheet1 (2)'!$U$2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(2)'!$U$3:$U$53</c:f>
              <c:numCache>
                <c:formatCode>0.0</c:formatCode>
                <c:ptCount val="51"/>
                <c:pt idx="0">
                  <c:v>#N/A</c:v>
                </c:pt>
                <c:pt idx="1">
                  <c:v>42.599999999999994</c:v>
                </c:pt>
                <c:pt idx="2">
                  <c:v>#N/A</c:v>
                </c:pt>
                <c:pt idx="3">
                  <c:v>101.9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248.70000000000002</c:v>
                </c:pt>
                <c:pt idx="11">
                  <c:v>269.60000000000002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534.19999999999993</c:v>
                </c:pt>
                <c:pt idx="25">
                  <c:v>568.49999999999989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766.39999999999986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847.39999999999986</c:v>
                </c:pt>
                <c:pt idx="38">
                  <c:v>880.79999999999984</c:v>
                </c:pt>
                <c:pt idx="39">
                  <c:v>910.39999999999986</c:v>
                </c:pt>
                <c:pt idx="40">
                  <c:v>#N/A</c:v>
                </c:pt>
                <c:pt idx="41">
                  <c:v>958.29999999999984</c:v>
                </c:pt>
                <c:pt idx="42">
                  <c:v>#N/A</c:v>
                </c:pt>
                <c:pt idx="43">
                  <c:v>1016.2999999999998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E-CC46-812D-52BAC28F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892063"/>
        <c:axId val="264618687"/>
      </c:lineChart>
      <c:catAx>
        <c:axId val="2648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18687"/>
        <c:crosses val="autoZero"/>
        <c:auto val="1"/>
        <c:lblAlgn val="ctr"/>
        <c:lblOffset val="100"/>
        <c:noMultiLvlLbl val="0"/>
      </c:catAx>
      <c:valAx>
        <c:axId val="2646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Daily Distance Walked (km)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Distance Walked (km)</a:t>
          </a:r>
        </a:p>
      </cx:txPr>
    </cx:title>
    <cx:plotArea>
      <cx:plotAreaRegion>
        <cx:series layoutId="boxWhisker" uniqueId="{4B719206-47D3-5841-A4B3-F62B09ED47B6}">
          <cx:tx>
            <cx:txData>
              <cx:f>_xlchart.v1.14</cx:f>
              <cx:v>distance</cx:v>
            </cx:txData>
          </cx:tx>
          <cx:spPr>
            <a:solidFill>
              <a:srgbClr val="00FDFF"/>
            </a:solidFill>
            <a:ln>
              <a:solidFill>
                <a:srgbClr val="0432FF"/>
              </a:solidFill>
            </a:ln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Daily Total Ascent (m)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Total Ascent (m)</a:t>
          </a:r>
        </a:p>
      </cx:txPr>
    </cx:title>
    <cx:plotArea>
      <cx:plotAreaRegion>
        <cx:series layoutId="boxWhisker" uniqueId="{229B82CC-4C91-1945-9237-6109FA09358F}">
          <cx:tx>
            <cx:txData>
              <cx:f>_xlchart.v1.4</cx:f>
              <cx:v>total_ascent</cx:v>
            </cx:txData>
          </cx:tx>
          <cx:spPr>
            <a:solidFill>
              <a:srgbClr val="FF40FF"/>
            </a:solidFill>
          </cx:spPr>
          <cx:dataId val="0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Average Speed (kph)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Speed (kph)</a:t>
          </a:r>
        </a:p>
      </cx:txPr>
    </cx:title>
    <cx:plotArea>
      <cx:plotAreaRegion>
        <cx:series layoutId="boxWhisker" uniqueId="{131AF356-88AA-3348-BF30-8BEFC4474D07}">
          <cx:tx>
            <cx:txData>
              <cx:f>_xlchart.v1.22</cx:f>
              <cx:v>avg_speed</cx:v>
            </cx:txData>
          </cx:tx>
          <cx:spPr>
            <a:solidFill>
              <a:srgbClr val="00FA00"/>
            </a:solidFill>
            <a:ln>
              <a:solidFill>
                <a:srgbClr val="127426"/>
              </a:solidFill>
            </a:ln>
          </cx:spPr>
          <cx:dataId val="0"/>
          <cx:layoutPr>
            <cx:visibility meanLine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0.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Daily Hours Walked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Hours Walked</a:t>
          </a:r>
        </a:p>
      </cx:txPr>
    </cx:title>
    <cx:plotArea>
      <cx:plotAreaRegion>
        <cx:series layoutId="boxWhisker" uniqueId="{A7963B4F-4F82-4048-8AB3-B2C01B46075A}">
          <cx:tx>
            <cx:txData>
              <cx:f>_xlchart.v1.24</cx:f>
              <cx:v>active_duration</cx:v>
            </cx:txData>
          </cx:tx>
          <cx:spPr>
            <a:solidFill>
              <a:srgbClr val="FF2600"/>
            </a:solidFill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h:mm;@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Daily Total Ascent (m)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Total Ascent (m)</a:t>
          </a:r>
        </a:p>
      </cx:txPr>
    </cx:title>
    <cx:plotArea>
      <cx:plotAreaRegion>
        <cx:series layoutId="boxWhisker" uniqueId="{229B82CC-4C91-1945-9237-6109FA09358F}">
          <cx:tx>
            <cx:txData>
              <cx:f>_xlchart.v1.29</cx:f>
              <cx:v>total_ascent</cx:v>
            </cx:txData>
          </cx:tx>
          <cx:spPr>
            <a:solidFill>
              <a:srgbClr val="FF40FF"/>
            </a:solidFill>
          </cx:spPr>
          <cx:dataId val="0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59</xdr:row>
      <xdr:rowOff>50806</xdr:rowOff>
    </xdr:from>
    <xdr:to>
      <xdr:col>7</xdr:col>
      <xdr:colOff>1739900</xdr:colOff>
      <xdr:row>74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99E3E-BE8C-5B4D-B7EC-964EE35A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56</xdr:row>
      <xdr:rowOff>165106</xdr:rowOff>
    </xdr:from>
    <xdr:to>
      <xdr:col>10</xdr:col>
      <xdr:colOff>508000</xdr:colOff>
      <xdr:row>75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3ECA78C-6289-D14D-8171-EA93A560C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0250" y="11544306"/>
              <a:ext cx="2393950" cy="3860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539750</xdr:colOff>
      <xdr:row>56</xdr:row>
      <xdr:rowOff>165106</xdr:rowOff>
    </xdr:from>
    <xdr:to>
      <xdr:col>19</xdr:col>
      <xdr:colOff>584200</xdr:colOff>
      <xdr:row>75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E172F4A-CBF9-164F-BA39-127EEE9DC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50" y="11544306"/>
              <a:ext cx="2393950" cy="3860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704850</xdr:colOff>
      <xdr:row>56</xdr:row>
      <xdr:rowOff>165106</xdr:rowOff>
    </xdr:from>
    <xdr:to>
      <xdr:col>16</xdr:col>
      <xdr:colOff>546100</xdr:colOff>
      <xdr:row>75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BDA8C3E-BECE-5D4E-AE63-33F74A318D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58150" y="11544306"/>
              <a:ext cx="2393950" cy="3860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139700</xdr:colOff>
      <xdr:row>79</xdr:row>
      <xdr:rowOff>6350</xdr:rowOff>
    </xdr:from>
    <xdr:to>
      <xdr:col>13</xdr:col>
      <xdr:colOff>558800</xdr:colOff>
      <xdr:row>92</xdr:row>
      <xdr:rowOff>107950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C20E19-8951-E14A-B298-EC737D27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508000</xdr:colOff>
      <xdr:row>56</xdr:row>
      <xdr:rowOff>158750</xdr:rowOff>
    </xdr:from>
    <xdr:to>
      <xdr:col>13</xdr:col>
      <xdr:colOff>698500</xdr:colOff>
      <xdr:row>75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0FB4FF30-00D0-4145-9BEB-42375DE4A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4200" y="11537950"/>
              <a:ext cx="2387600" cy="385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539750</xdr:colOff>
      <xdr:row>56</xdr:row>
      <xdr:rowOff>165106</xdr:rowOff>
    </xdr:from>
    <xdr:to>
      <xdr:col>27</xdr:col>
      <xdr:colOff>584200</xdr:colOff>
      <xdr:row>75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69440A5-2DEA-094B-9039-169D707FBD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50" y="11544306"/>
              <a:ext cx="2393950" cy="3860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1493023</xdr:colOff>
      <xdr:row>54</xdr:row>
      <xdr:rowOff>139390</xdr:rowOff>
    </xdr:from>
    <xdr:to>
      <xdr:col>12</xdr:col>
      <xdr:colOff>201340</xdr:colOff>
      <xdr:row>76</xdr:row>
      <xdr:rowOff>124833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BFB025-C13A-434A-AF1D-B546F532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941886</xdr:colOff>
      <xdr:row>13</xdr:row>
      <xdr:rowOff>155755</xdr:rowOff>
    </xdr:from>
    <xdr:to>
      <xdr:col>21</xdr:col>
      <xdr:colOff>606414</xdr:colOff>
      <xdr:row>41</xdr:row>
      <xdr:rowOff>85760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12308D-0065-844B-8F43-E15E160A5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ysen_df" connectionId="1" xr16:uid="{E23EF194-D41C-0142-82B9-1FAD2B97E0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ysen_df" connectionId="2" xr16:uid="{FFBE38DB-E84F-EE44-B9E3-00189E5D9A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79A9-78F0-1D4A-956D-78DBFFA714E6}">
  <dimension ref="A1:W53"/>
  <sheetViews>
    <sheetView topLeftCell="G1" zoomScaleNormal="100" workbookViewId="0">
      <selection activeCell="L3" sqref="L3:L53"/>
    </sheetView>
  </sheetViews>
  <sheetFormatPr baseColWidth="10" defaultRowHeight="16" x14ac:dyDescent="0.2"/>
  <cols>
    <col min="1" max="1" width="3.1640625" bestFit="1" customWidth="1"/>
    <col min="2" max="2" width="8.1640625" bestFit="1" customWidth="1"/>
    <col min="3" max="3" width="80.1640625" bestFit="1" customWidth="1"/>
    <col min="4" max="4" width="4" bestFit="1" customWidth="1"/>
    <col min="5" max="5" width="12.83203125" bestFit="1" customWidth="1"/>
    <col min="6" max="7" width="36.1640625" bestFit="1" customWidth="1"/>
    <col min="8" max="8" width="28" bestFit="1" customWidth="1"/>
    <col min="9" max="11" width="12.83203125" style="2" bestFit="1" customWidth="1"/>
    <col min="12" max="12" width="8" style="4" bestFit="1" customWidth="1"/>
    <col min="13" max="13" width="8" style="4" customWidth="1"/>
    <col min="14" max="14" width="9.83203125" style="4" bestFit="1" customWidth="1"/>
    <col min="15" max="15" width="12.33203125" bestFit="1" customWidth="1"/>
    <col min="16" max="16" width="11.33203125" bestFit="1" customWidth="1"/>
    <col min="17" max="17" width="9.1640625" bestFit="1" customWidth="1"/>
    <col min="18" max="21" width="10.83203125" style="3"/>
  </cols>
  <sheetData>
    <row r="1" spans="1:23" x14ac:dyDescent="0.2">
      <c r="J1" s="3"/>
      <c r="L1" s="3">
        <f>SUM(L3:L53)</f>
        <v>1160.4000000000001</v>
      </c>
      <c r="P1" s="3">
        <f>SUM(P3:P53)</f>
        <v>24501</v>
      </c>
      <c r="R1" s="3">
        <f>SUM(R3:R53)</f>
        <v>17</v>
      </c>
      <c r="S1" s="3">
        <f>SUM(S3:S53)-U1</f>
        <v>16</v>
      </c>
      <c r="T1" s="3">
        <f t="shared" ref="T1:W1" si="0">SUM(T3:T53)</f>
        <v>12</v>
      </c>
      <c r="U1" s="3">
        <f>SUM(U3:U53)</f>
        <v>6</v>
      </c>
      <c r="V1" s="3">
        <f t="shared" si="0"/>
        <v>8</v>
      </c>
      <c r="W1" s="3">
        <f t="shared" si="0"/>
        <v>10</v>
      </c>
    </row>
    <row r="2" spans="1:2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2" t="s">
        <v>7</v>
      </c>
      <c r="J2" s="2" t="s">
        <v>8</v>
      </c>
      <c r="K2" s="2" t="s">
        <v>9</v>
      </c>
      <c r="L2" s="4" t="s">
        <v>10</v>
      </c>
      <c r="N2" s="4" t="s">
        <v>11</v>
      </c>
      <c r="O2" t="s">
        <v>12</v>
      </c>
      <c r="P2" t="s">
        <v>13</v>
      </c>
      <c r="Q2" t="s">
        <v>14</v>
      </c>
      <c r="R2" s="3" t="s">
        <v>147</v>
      </c>
      <c r="S2" s="3" t="s">
        <v>152</v>
      </c>
      <c r="T2" s="3" t="s">
        <v>148</v>
      </c>
      <c r="U2" s="3" t="s">
        <v>146</v>
      </c>
      <c r="V2" s="3" t="s">
        <v>150</v>
      </c>
      <c r="W2" s="3" t="s">
        <v>151</v>
      </c>
    </row>
    <row r="3" spans="1:23" x14ac:dyDescent="0.2">
      <c r="A3">
        <v>7</v>
      </c>
      <c r="B3">
        <v>1502642</v>
      </c>
      <c r="C3" t="s">
        <v>19</v>
      </c>
      <c r="D3">
        <v>1</v>
      </c>
      <c r="E3" s="1">
        <v>43602.384027777778</v>
      </c>
      <c r="F3" t="s">
        <v>20</v>
      </c>
      <c r="G3" t="s">
        <v>21</v>
      </c>
      <c r="H3" t="s">
        <v>18</v>
      </c>
      <c r="I3" s="2">
        <v>1.2902199074074074</v>
      </c>
      <c r="J3" s="2">
        <v>0.18846064814814814</v>
      </c>
      <c r="K3" s="5">
        <v>1.1017592592592593</v>
      </c>
      <c r="L3" s="4">
        <v>16.2</v>
      </c>
      <c r="M3" s="4">
        <f>L3</f>
        <v>16.2</v>
      </c>
      <c r="N3" s="4">
        <v>3.6</v>
      </c>
      <c r="O3">
        <v>269</v>
      </c>
      <c r="P3" s="6">
        <v>608</v>
      </c>
      <c r="Q3" t="s">
        <v>15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3">
        <v>0</v>
      </c>
    </row>
    <row r="4" spans="1:23" x14ac:dyDescent="0.2">
      <c r="A4">
        <v>9</v>
      </c>
      <c r="B4">
        <v>1506403</v>
      </c>
      <c r="C4" t="s">
        <v>25</v>
      </c>
      <c r="D4">
        <v>1</v>
      </c>
      <c r="E4" s="1">
        <v>43604.87222222222</v>
      </c>
      <c r="F4" t="s">
        <v>26</v>
      </c>
      <c r="G4" t="s">
        <v>27</v>
      </c>
      <c r="H4" t="s">
        <v>28</v>
      </c>
      <c r="K4" s="5"/>
      <c r="L4" s="4">
        <v>26.4</v>
      </c>
      <c r="M4" s="4">
        <f>L4+M3</f>
        <v>42.599999999999994</v>
      </c>
      <c r="O4">
        <v>268</v>
      </c>
      <c r="P4" s="6">
        <v>771</v>
      </c>
      <c r="Q4" t="s">
        <v>16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>
        <v>8</v>
      </c>
      <c r="B5">
        <v>1506276</v>
      </c>
      <c r="C5" t="s">
        <v>22</v>
      </c>
      <c r="D5">
        <v>1</v>
      </c>
      <c r="E5" s="1">
        <v>43604.320138888892</v>
      </c>
      <c r="F5" t="s">
        <v>23</v>
      </c>
      <c r="G5" t="s">
        <v>24</v>
      </c>
      <c r="H5" t="s">
        <v>18</v>
      </c>
      <c r="I5" s="2">
        <v>1.2989120370370371</v>
      </c>
      <c r="K5" s="5"/>
      <c r="L5" s="4">
        <v>23.7</v>
      </c>
      <c r="M5" s="4">
        <f t="shared" ref="M5:M53" si="1">L5+M4</f>
        <v>66.3</v>
      </c>
      <c r="O5">
        <v>195</v>
      </c>
      <c r="P5" s="6">
        <v>322</v>
      </c>
      <c r="Q5" t="s">
        <v>15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>
        <v>1</v>
      </c>
    </row>
    <row r="6" spans="1:23" x14ac:dyDescent="0.2">
      <c r="A6">
        <v>10</v>
      </c>
      <c r="B6">
        <v>1508153</v>
      </c>
      <c r="C6" t="s">
        <v>29</v>
      </c>
      <c r="D6">
        <v>1</v>
      </c>
      <c r="E6" s="1">
        <v>43605.448611111111</v>
      </c>
      <c r="F6" t="s">
        <v>30</v>
      </c>
      <c r="G6" t="s">
        <v>31</v>
      </c>
      <c r="H6" t="s">
        <v>28</v>
      </c>
      <c r="I6" s="2">
        <v>1.3448148148148149</v>
      </c>
      <c r="J6" s="2">
        <v>0.32725694444444448</v>
      </c>
      <c r="K6" s="5">
        <v>1.7557870370370373E-2</v>
      </c>
      <c r="L6" s="4">
        <v>35.6</v>
      </c>
      <c r="M6" s="4">
        <f t="shared" si="1"/>
        <v>101.9</v>
      </c>
      <c r="N6" s="4">
        <v>4.5</v>
      </c>
      <c r="O6">
        <v>377</v>
      </c>
      <c r="P6" s="6">
        <v>1053</v>
      </c>
      <c r="Q6" t="s">
        <v>16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>
        <v>0</v>
      </c>
    </row>
    <row r="7" spans="1:23" x14ac:dyDescent="0.2">
      <c r="A7">
        <v>11</v>
      </c>
      <c r="B7">
        <v>1508930</v>
      </c>
      <c r="C7" t="s">
        <v>32</v>
      </c>
      <c r="D7">
        <v>1</v>
      </c>
      <c r="E7" s="1">
        <v>43606.377083333333</v>
      </c>
      <c r="F7" t="s">
        <v>33</v>
      </c>
      <c r="G7" t="s">
        <v>34</v>
      </c>
      <c r="H7" t="s">
        <v>18</v>
      </c>
      <c r="I7" s="2">
        <v>1.4593634259259258</v>
      </c>
      <c r="J7" s="2">
        <v>0.27208333333333334</v>
      </c>
      <c r="K7" s="5">
        <v>1.1872800925925926</v>
      </c>
      <c r="L7" s="4">
        <v>25.9</v>
      </c>
      <c r="M7" s="4">
        <f t="shared" si="1"/>
        <v>127.80000000000001</v>
      </c>
      <c r="N7" s="4">
        <v>4</v>
      </c>
      <c r="O7">
        <v>412</v>
      </c>
      <c r="P7" s="6">
        <v>474</v>
      </c>
      <c r="Q7" t="s">
        <v>15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</row>
    <row r="8" spans="1:23" x14ac:dyDescent="0.2">
      <c r="A8">
        <v>12</v>
      </c>
      <c r="B8">
        <v>1510167</v>
      </c>
      <c r="C8" t="s">
        <v>35</v>
      </c>
      <c r="D8">
        <v>1</v>
      </c>
      <c r="E8" s="1">
        <v>43607.318055555559</v>
      </c>
      <c r="F8" t="s">
        <v>36</v>
      </c>
      <c r="G8" t="s">
        <v>37</v>
      </c>
      <c r="H8" t="s">
        <v>38</v>
      </c>
      <c r="I8" s="2">
        <v>1.3289236111111111</v>
      </c>
      <c r="J8" s="2">
        <v>0.27660879629629631</v>
      </c>
      <c r="K8" s="5">
        <v>1.0523148148148147</v>
      </c>
      <c r="L8" s="4">
        <v>30.8</v>
      </c>
      <c r="M8" s="4">
        <f t="shared" si="1"/>
        <v>158.60000000000002</v>
      </c>
      <c r="N8" s="4">
        <v>4.5999999999999996</v>
      </c>
      <c r="O8">
        <v>389</v>
      </c>
      <c r="P8" s="6">
        <v>525</v>
      </c>
      <c r="Q8" t="s">
        <v>15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3" x14ac:dyDescent="0.2">
      <c r="A9">
        <v>13</v>
      </c>
      <c r="B9">
        <v>1511339</v>
      </c>
      <c r="C9" t="s">
        <v>39</v>
      </c>
      <c r="D9">
        <v>1</v>
      </c>
      <c r="E9" s="1">
        <v>43608.336111111108</v>
      </c>
      <c r="F9" t="s">
        <v>40</v>
      </c>
      <c r="G9" t="s">
        <v>41</v>
      </c>
      <c r="H9" t="s">
        <v>42</v>
      </c>
      <c r="I9" s="2">
        <v>1.3201851851851851</v>
      </c>
      <c r="J9" s="2">
        <v>0.28228009259259262</v>
      </c>
      <c r="K9" s="5">
        <v>3.7789351851851852E-2</v>
      </c>
      <c r="L9" s="4">
        <v>31.9</v>
      </c>
      <c r="M9" s="4">
        <f t="shared" si="1"/>
        <v>190.50000000000003</v>
      </c>
      <c r="N9" s="4">
        <v>4.7</v>
      </c>
      <c r="O9">
        <v>370</v>
      </c>
      <c r="P9" s="6">
        <v>480</v>
      </c>
      <c r="Q9" t="s">
        <v>15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</row>
    <row r="10" spans="1:23" x14ac:dyDescent="0.2">
      <c r="A10">
        <v>14</v>
      </c>
      <c r="B10">
        <v>1512041</v>
      </c>
      <c r="C10" t="s">
        <v>43</v>
      </c>
      <c r="D10">
        <v>1</v>
      </c>
      <c r="E10" s="1">
        <v>43609.409722222219</v>
      </c>
      <c r="F10" t="s">
        <v>44</v>
      </c>
      <c r="G10" t="s">
        <v>45</v>
      </c>
      <c r="H10" t="s">
        <v>46</v>
      </c>
      <c r="I10" s="2">
        <v>1.1336226851851852</v>
      </c>
      <c r="J10" s="2">
        <v>0.13326388888888888</v>
      </c>
      <c r="K10" s="5">
        <v>3.5879629629629635E-4</v>
      </c>
      <c r="L10" s="4">
        <v>14.7</v>
      </c>
      <c r="M10" s="4">
        <f t="shared" si="1"/>
        <v>205.20000000000002</v>
      </c>
      <c r="N10" s="4">
        <v>4.5999999999999996</v>
      </c>
      <c r="O10">
        <v>705</v>
      </c>
      <c r="P10" s="6">
        <v>551</v>
      </c>
      <c r="Q10" t="s">
        <v>15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">
      <c r="A11">
        <v>15</v>
      </c>
      <c r="B11">
        <v>1513099</v>
      </c>
      <c r="C11" t="s">
        <v>47</v>
      </c>
      <c r="D11">
        <v>1</v>
      </c>
      <c r="E11" s="1">
        <v>43610.332638888889</v>
      </c>
      <c r="F11" t="s">
        <v>45</v>
      </c>
      <c r="G11" t="s">
        <v>48</v>
      </c>
      <c r="H11" t="s">
        <v>46</v>
      </c>
      <c r="I11" s="2">
        <v>1.1467592592592593</v>
      </c>
      <c r="J11" s="2">
        <v>0.14189814814814813</v>
      </c>
      <c r="K11" s="5">
        <v>4.8611111111111112E-3</v>
      </c>
      <c r="L11" s="4">
        <v>15.3</v>
      </c>
      <c r="M11" s="4">
        <f t="shared" si="1"/>
        <v>220.50000000000003</v>
      </c>
      <c r="N11" s="4">
        <v>4.5</v>
      </c>
      <c r="O11">
        <v>715</v>
      </c>
      <c r="P11" s="6">
        <v>393</v>
      </c>
      <c r="Q11" t="s">
        <v>15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>
        <v>1</v>
      </c>
    </row>
    <row r="12" spans="1:23" x14ac:dyDescent="0.2">
      <c r="A12">
        <v>16</v>
      </c>
      <c r="B12">
        <v>1516730</v>
      </c>
      <c r="C12" t="s">
        <v>49</v>
      </c>
      <c r="D12">
        <v>1</v>
      </c>
      <c r="E12" s="1">
        <v>43611.78125</v>
      </c>
      <c r="F12" t="s">
        <v>142</v>
      </c>
      <c r="H12" t="s">
        <v>46</v>
      </c>
      <c r="K12" s="5"/>
      <c r="M12" s="4">
        <f t="shared" si="1"/>
        <v>220.50000000000003</v>
      </c>
      <c r="P12" s="6"/>
      <c r="Q12" t="s">
        <v>149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</row>
    <row r="13" spans="1:23" x14ac:dyDescent="0.2">
      <c r="A13">
        <v>17</v>
      </c>
      <c r="B13">
        <v>1518987</v>
      </c>
      <c r="C13" t="s">
        <v>50</v>
      </c>
      <c r="D13">
        <v>1</v>
      </c>
      <c r="E13" s="1">
        <v>43612.324305555558</v>
      </c>
      <c r="F13" t="s">
        <v>48</v>
      </c>
      <c r="G13" t="s">
        <v>51</v>
      </c>
      <c r="H13" t="s">
        <v>46</v>
      </c>
      <c r="I13" s="2">
        <v>1.4182060185185186</v>
      </c>
      <c r="J13" s="2">
        <v>0.30276620370370372</v>
      </c>
      <c r="K13" s="5">
        <v>1.1154398148148148</v>
      </c>
      <c r="L13" s="4">
        <v>28.2</v>
      </c>
      <c r="M13" s="4">
        <f t="shared" si="1"/>
        <v>248.70000000000002</v>
      </c>
      <c r="N13" s="4">
        <v>3.9</v>
      </c>
      <c r="O13">
        <v>573</v>
      </c>
      <c r="P13" s="6">
        <v>904</v>
      </c>
      <c r="Q13" t="s">
        <v>16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3" x14ac:dyDescent="0.2">
      <c r="A14">
        <v>18</v>
      </c>
      <c r="B14">
        <v>1519514</v>
      </c>
      <c r="C14" t="s">
        <v>52</v>
      </c>
      <c r="D14">
        <v>1</v>
      </c>
      <c r="E14" s="1">
        <v>43613.380555555559</v>
      </c>
      <c r="F14" t="s">
        <v>51</v>
      </c>
      <c r="G14" t="s">
        <v>53</v>
      </c>
      <c r="H14" t="s">
        <v>46</v>
      </c>
      <c r="I14" s="2">
        <v>1.2953935185185186</v>
      </c>
      <c r="J14" s="2">
        <v>0.23204861111111111</v>
      </c>
      <c r="K14" s="5">
        <v>1.0633449074074075</v>
      </c>
      <c r="L14" s="4">
        <v>20.9</v>
      </c>
      <c r="M14" s="4">
        <f t="shared" si="1"/>
        <v>269.60000000000002</v>
      </c>
      <c r="N14" s="4">
        <v>3.7</v>
      </c>
      <c r="O14">
        <v>511</v>
      </c>
      <c r="P14" s="6">
        <v>786</v>
      </c>
      <c r="Q14" t="s">
        <v>16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>
        <v>1</v>
      </c>
    </row>
    <row r="15" spans="1:23" x14ac:dyDescent="0.2">
      <c r="A15">
        <v>19</v>
      </c>
      <c r="B15">
        <v>1520846</v>
      </c>
      <c r="C15" t="s">
        <v>54</v>
      </c>
      <c r="D15">
        <v>1</v>
      </c>
      <c r="E15" s="1">
        <v>43614.325694444444</v>
      </c>
      <c r="F15" t="s">
        <v>55</v>
      </c>
      <c r="G15" t="s">
        <v>56</v>
      </c>
      <c r="H15" t="s">
        <v>46</v>
      </c>
      <c r="I15" s="2">
        <v>1.3396412037037038</v>
      </c>
      <c r="J15" s="2">
        <v>0.27288194444444441</v>
      </c>
      <c r="K15" s="5">
        <v>1.0667592592592592</v>
      </c>
      <c r="L15" s="4">
        <v>26.5</v>
      </c>
      <c r="M15" s="4">
        <f t="shared" si="1"/>
        <v>296.10000000000002</v>
      </c>
      <c r="N15" s="4">
        <v>4</v>
      </c>
      <c r="O15">
        <v>536</v>
      </c>
      <c r="P15" s="6">
        <v>614</v>
      </c>
      <c r="Q15" t="s">
        <v>15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3" x14ac:dyDescent="0.2">
      <c r="A16">
        <v>20</v>
      </c>
      <c r="B16">
        <v>1522640</v>
      </c>
      <c r="C16" t="s">
        <v>57</v>
      </c>
      <c r="D16">
        <v>1</v>
      </c>
      <c r="E16" s="1">
        <v>43615.338888888888</v>
      </c>
      <c r="F16" t="s">
        <v>58</v>
      </c>
      <c r="G16" t="s">
        <v>59</v>
      </c>
      <c r="H16" t="s">
        <v>60</v>
      </c>
      <c r="I16" s="2">
        <v>1.3086226851851852</v>
      </c>
      <c r="J16" s="2">
        <v>0.28099537037037037</v>
      </c>
      <c r="K16" s="5">
        <v>2.7627314814814813E-2</v>
      </c>
      <c r="L16" s="4">
        <v>28.3</v>
      </c>
      <c r="M16" s="4">
        <f t="shared" si="1"/>
        <v>324.40000000000003</v>
      </c>
      <c r="N16" s="4">
        <v>4.2</v>
      </c>
      <c r="O16">
        <v>597</v>
      </c>
      <c r="P16" s="6">
        <v>817</v>
      </c>
      <c r="Q16" t="s">
        <v>15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</row>
    <row r="17" spans="1:23" x14ac:dyDescent="0.2">
      <c r="A17">
        <v>21</v>
      </c>
      <c r="B17">
        <v>1522876</v>
      </c>
      <c r="C17" t="s">
        <v>61</v>
      </c>
      <c r="D17">
        <v>1</v>
      </c>
      <c r="E17" s="1">
        <v>43616.354861111111</v>
      </c>
      <c r="F17" t="s">
        <v>59</v>
      </c>
      <c r="G17" t="s">
        <v>62</v>
      </c>
      <c r="H17" t="s">
        <v>60</v>
      </c>
      <c r="I17" s="2">
        <v>1.1255671296296297</v>
      </c>
      <c r="J17" s="2">
        <v>0.12129629629629629</v>
      </c>
      <c r="K17" s="5">
        <v>4.2708333333333339E-3</v>
      </c>
      <c r="L17" s="4">
        <v>12.3</v>
      </c>
      <c r="M17" s="4">
        <f t="shared" si="1"/>
        <v>336.70000000000005</v>
      </c>
      <c r="N17" s="4">
        <v>4.2</v>
      </c>
      <c r="O17">
        <v>615</v>
      </c>
      <c r="P17" s="6">
        <v>158</v>
      </c>
      <c r="Q17" t="s">
        <v>17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">
      <c r="A18">
        <v>22</v>
      </c>
      <c r="B18">
        <v>1525458</v>
      </c>
      <c r="C18" t="s">
        <v>63</v>
      </c>
      <c r="D18">
        <v>1</v>
      </c>
      <c r="E18" s="1">
        <v>43617.303472222222</v>
      </c>
      <c r="F18" t="s">
        <v>62</v>
      </c>
      <c r="G18" t="s">
        <v>64</v>
      </c>
      <c r="H18" t="s">
        <v>60</v>
      </c>
      <c r="I18" s="2">
        <v>1.3144097222222222</v>
      </c>
      <c r="J18" s="2">
        <v>0.28770833333333334</v>
      </c>
      <c r="K18" s="5">
        <v>2.6701388888888889E-2</v>
      </c>
      <c r="L18" s="4">
        <v>32.9</v>
      </c>
      <c r="M18" s="4">
        <f t="shared" si="1"/>
        <v>369.6</v>
      </c>
      <c r="N18" s="4">
        <v>4.8</v>
      </c>
      <c r="O18">
        <v>359</v>
      </c>
      <c r="P18" s="6">
        <v>452</v>
      </c>
      <c r="Q18" t="s">
        <v>15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">
      <c r="A19">
        <v>23</v>
      </c>
      <c r="B19">
        <v>1527828</v>
      </c>
      <c r="C19" t="s">
        <v>65</v>
      </c>
      <c r="D19">
        <v>1</v>
      </c>
      <c r="E19" s="1">
        <v>43618.604861111111</v>
      </c>
      <c r="F19" t="s">
        <v>145</v>
      </c>
      <c r="H19" t="s">
        <v>66</v>
      </c>
      <c r="K19" s="5"/>
      <c r="M19" s="4">
        <f t="shared" si="1"/>
        <v>369.6</v>
      </c>
      <c r="O19">
        <v>247</v>
      </c>
      <c r="P19" s="6"/>
      <c r="Q19" t="s">
        <v>149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>
        <v>0</v>
      </c>
    </row>
    <row r="20" spans="1:23" x14ac:dyDescent="0.2">
      <c r="A20">
        <v>24</v>
      </c>
      <c r="B20">
        <v>1529593</v>
      </c>
      <c r="C20" t="s">
        <v>67</v>
      </c>
      <c r="D20">
        <v>1</v>
      </c>
      <c r="E20" s="1">
        <v>43619.317361111112</v>
      </c>
      <c r="F20" t="s">
        <v>64</v>
      </c>
      <c r="G20" t="s">
        <v>68</v>
      </c>
      <c r="H20" t="s">
        <v>66</v>
      </c>
      <c r="I20" s="2">
        <v>1.3414351851851851</v>
      </c>
      <c r="J20" s="2">
        <v>0.31784722222222223</v>
      </c>
      <c r="K20" s="5">
        <v>2.3587962962962963E-2</v>
      </c>
      <c r="L20" s="4">
        <v>36</v>
      </c>
      <c r="M20" s="4">
        <f t="shared" si="1"/>
        <v>405.6</v>
      </c>
      <c r="N20" s="4">
        <v>4.7</v>
      </c>
      <c r="O20">
        <v>521</v>
      </c>
      <c r="P20" s="6">
        <v>652</v>
      </c>
      <c r="Q20" t="s">
        <v>15</v>
      </c>
      <c r="R20" s="3">
        <v>0</v>
      </c>
      <c r="S20" s="3">
        <v>0</v>
      </c>
      <c r="T20" s="3">
        <v>1</v>
      </c>
      <c r="U20" s="3">
        <v>0</v>
      </c>
      <c r="V20" s="3">
        <v>1</v>
      </c>
      <c r="W20" s="3">
        <v>1</v>
      </c>
    </row>
    <row r="21" spans="1:23" x14ac:dyDescent="0.2">
      <c r="A21">
        <v>25</v>
      </c>
      <c r="B21">
        <v>1531472</v>
      </c>
      <c r="C21" t="s">
        <v>69</v>
      </c>
      <c r="D21">
        <v>1</v>
      </c>
      <c r="E21" s="1">
        <v>43620.361805555556</v>
      </c>
      <c r="F21" t="s">
        <v>68</v>
      </c>
      <c r="G21" t="s">
        <v>70</v>
      </c>
      <c r="H21" t="s">
        <v>71</v>
      </c>
      <c r="I21" s="2">
        <v>1.2757291666666666</v>
      </c>
      <c r="J21" s="2">
        <v>0.23266203703703703</v>
      </c>
      <c r="K21" s="5">
        <v>1.0430671296296297</v>
      </c>
      <c r="L21" s="4">
        <v>26</v>
      </c>
      <c r="M21" s="4">
        <f t="shared" si="1"/>
        <v>431.6</v>
      </c>
      <c r="N21" s="4">
        <v>4.7</v>
      </c>
      <c r="O21">
        <v>600</v>
      </c>
      <c r="P21" s="6">
        <v>430</v>
      </c>
      <c r="Q21" t="s">
        <v>15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">
      <c r="A22">
        <v>26</v>
      </c>
      <c r="B22">
        <v>1535830</v>
      </c>
      <c r="C22" t="s">
        <v>72</v>
      </c>
      <c r="D22">
        <v>1</v>
      </c>
      <c r="E22" s="1">
        <v>43621.338888888888</v>
      </c>
      <c r="F22" t="s">
        <v>70</v>
      </c>
      <c r="G22" t="s">
        <v>73</v>
      </c>
      <c r="H22" t="s">
        <v>71</v>
      </c>
      <c r="I22" s="2">
        <v>1.3181712962962964</v>
      </c>
      <c r="J22" s="2">
        <v>0.29219907407407408</v>
      </c>
      <c r="K22" s="5">
        <v>2.5972222222222219E-2</v>
      </c>
      <c r="L22" s="4">
        <v>29.9</v>
      </c>
      <c r="M22" s="4">
        <f t="shared" si="1"/>
        <v>461.5</v>
      </c>
      <c r="N22" s="4">
        <v>4.3</v>
      </c>
      <c r="O22">
        <v>611</v>
      </c>
      <c r="P22" s="6">
        <v>582</v>
      </c>
      <c r="Q22" t="s">
        <v>15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</row>
    <row r="23" spans="1:23" x14ac:dyDescent="0.2">
      <c r="A23">
        <v>27</v>
      </c>
      <c r="B23">
        <v>1535838</v>
      </c>
      <c r="C23" t="s">
        <v>74</v>
      </c>
      <c r="D23">
        <v>1</v>
      </c>
      <c r="E23" s="1">
        <v>43622.352777777778</v>
      </c>
      <c r="F23" t="s">
        <v>73</v>
      </c>
      <c r="G23" t="s">
        <v>75</v>
      </c>
      <c r="H23" t="s">
        <v>76</v>
      </c>
      <c r="I23" s="2">
        <v>1.2426273148148148</v>
      </c>
      <c r="J23" s="2">
        <v>0.20052083333333334</v>
      </c>
      <c r="K23" s="5">
        <v>6.805555555555555E-2</v>
      </c>
      <c r="L23" s="4">
        <v>20.2</v>
      </c>
      <c r="M23" s="4">
        <f t="shared" si="1"/>
        <v>481.7</v>
      </c>
      <c r="N23" s="4">
        <v>4.2</v>
      </c>
      <c r="O23">
        <v>628</v>
      </c>
      <c r="P23" s="6">
        <v>332</v>
      </c>
      <c r="Q23" t="s">
        <v>15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">
      <c r="A24">
        <v>28</v>
      </c>
      <c r="B24">
        <v>1535855</v>
      </c>
      <c r="C24" t="s">
        <v>77</v>
      </c>
      <c r="D24">
        <v>1</v>
      </c>
      <c r="E24" s="1">
        <v>43623.325694444444</v>
      </c>
      <c r="F24" t="s">
        <v>75</v>
      </c>
      <c r="G24" t="s">
        <v>78</v>
      </c>
      <c r="H24" t="s">
        <v>76</v>
      </c>
      <c r="I24" s="2">
        <v>1.323599537037037</v>
      </c>
      <c r="J24" s="2">
        <v>0.19638888888888886</v>
      </c>
      <c r="K24" s="5">
        <v>1.1272106481481481</v>
      </c>
      <c r="L24" s="4">
        <v>22.4</v>
      </c>
      <c r="M24" s="4">
        <f t="shared" si="1"/>
        <v>504.09999999999997</v>
      </c>
      <c r="N24" s="4">
        <v>4.8</v>
      </c>
      <c r="O24">
        <v>544</v>
      </c>
      <c r="P24" s="6">
        <v>311</v>
      </c>
      <c r="Q24" t="s">
        <v>15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>
        <v>1</v>
      </c>
    </row>
    <row r="25" spans="1:23" x14ac:dyDescent="0.2">
      <c r="A25">
        <v>29</v>
      </c>
      <c r="B25">
        <v>1537051</v>
      </c>
      <c r="C25" t="s">
        <v>79</v>
      </c>
      <c r="D25">
        <v>1</v>
      </c>
      <c r="E25" s="1">
        <v>43624.588194444441</v>
      </c>
      <c r="F25" t="s">
        <v>140</v>
      </c>
      <c r="H25" t="s">
        <v>76</v>
      </c>
      <c r="K25" s="5"/>
      <c r="M25" s="4">
        <f t="shared" si="1"/>
        <v>504.09999999999997</v>
      </c>
      <c r="P25" s="6"/>
      <c r="Q25" t="s">
        <v>149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>
        <v>0</v>
      </c>
    </row>
    <row r="26" spans="1:23" x14ac:dyDescent="0.2">
      <c r="A26">
        <v>30</v>
      </c>
      <c r="B26">
        <v>1539800</v>
      </c>
      <c r="C26" t="s">
        <v>80</v>
      </c>
      <c r="D26">
        <v>1</v>
      </c>
      <c r="E26" s="1">
        <v>43625.624305555553</v>
      </c>
      <c r="F26" t="s">
        <v>141</v>
      </c>
      <c r="H26" t="s">
        <v>76</v>
      </c>
      <c r="K26" s="5"/>
      <c r="M26" s="4">
        <f t="shared" si="1"/>
        <v>504.09999999999997</v>
      </c>
      <c r="P26" s="6"/>
      <c r="Q26" t="s">
        <v>149</v>
      </c>
      <c r="R26" s="3">
        <v>0</v>
      </c>
      <c r="S26" s="3">
        <v>1</v>
      </c>
      <c r="T26" s="3">
        <v>0</v>
      </c>
      <c r="U26" s="3">
        <v>1</v>
      </c>
      <c r="V26" s="3">
        <v>0</v>
      </c>
      <c r="W26" s="3">
        <v>0</v>
      </c>
    </row>
    <row r="27" spans="1:23" x14ac:dyDescent="0.2">
      <c r="A27">
        <v>31</v>
      </c>
      <c r="B27">
        <v>1543638</v>
      </c>
      <c r="C27" t="s">
        <v>81</v>
      </c>
      <c r="D27">
        <v>1</v>
      </c>
      <c r="E27" s="1">
        <v>43626.323611111111</v>
      </c>
      <c r="F27" t="s">
        <v>78</v>
      </c>
      <c r="G27" t="s">
        <v>82</v>
      </c>
      <c r="H27" t="s">
        <v>76</v>
      </c>
      <c r="I27" s="2">
        <v>1.4506250000000001</v>
      </c>
      <c r="J27" s="2">
        <v>0.3119675925925926</v>
      </c>
      <c r="K27" s="5">
        <v>1.1386574074074074</v>
      </c>
      <c r="L27" s="4">
        <v>30.1</v>
      </c>
      <c r="M27" s="4">
        <f t="shared" si="1"/>
        <v>534.19999999999993</v>
      </c>
      <c r="N27" s="4">
        <v>4</v>
      </c>
      <c r="O27">
        <v>725</v>
      </c>
      <c r="P27" s="6">
        <v>899</v>
      </c>
      <c r="Q27" t="s">
        <v>16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">
      <c r="A28">
        <v>32</v>
      </c>
      <c r="B28">
        <v>1543642</v>
      </c>
      <c r="C28" t="s">
        <v>83</v>
      </c>
      <c r="D28">
        <v>1</v>
      </c>
      <c r="E28" s="1">
        <v>43627.337500000001</v>
      </c>
      <c r="F28" t="s">
        <v>82</v>
      </c>
      <c r="G28" t="s">
        <v>84</v>
      </c>
      <c r="H28" t="s">
        <v>76</v>
      </c>
      <c r="I28" s="2">
        <v>1.4867592592592593</v>
      </c>
      <c r="J28" s="2">
        <v>0.33586805555555554</v>
      </c>
      <c r="K28" s="5">
        <v>1.1508912037037038</v>
      </c>
      <c r="L28" s="4">
        <v>34.299999999999997</v>
      </c>
      <c r="M28" s="4">
        <f t="shared" si="1"/>
        <v>568.49999999999989</v>
      </c>
      <c r="N28" s="4">
        <v>4.3</v>
      </c>
      <c r="O28">
        <v>544</v>
      </c>
      <c r="P28" s="6">
        <v>571</v>
      </c>
      <c r="Q28" t="s">
        <v>16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</row>
    <row r="29" spans="1:23" x14ac:dyDescent="0.2">
      <c r="A29">
        <v>33</v>
      </c>
      <c r="B29">
        <v>1544434</v>
      </c>
      <c r="C29" t="s">
        <v>85</v>
      </c>
      <c r="D29">
        <v>1</v>
      </c>
      <c r="E29" s="1">
        <v>43628.354861111111</v>
      </c>
      <c r="F29" t="s">
        <v>84</v>
      </c>
      <c r="G29" t="s">
        <v>86</v>
      </c>
      <c r="H29" t="s">
        <v>76</v>
      </c>
      <c r="I29" s="2">
        <v>1.4141435185185185</v>
      </c>
      <c r="J29" s="2">
        <v>0.23877314814814818</v>
      </c>
      <c r="K29" s="5">
        <v>1.1753703703703704</v>
      </c>
      <c r="L29" s="4">
        <v>19</v>
      </c>
      <c r="M29" s="4">
        <f t="shared" si="1"/>
        <v>587.49999999999989</v>
      </c>
      <c r="N29" s="4">
        <v>3.3</v>
      </c>
      <c r="O29">
        <v>932</v>
      </c>
      <c r="P29" s="6">
        <v>451</v>
      </c>
      <c r="Q29" t="s">
        <v>15</v>
      </c>
      <c r="R29" s="3">
        <v>0</v>
      </c>
      <c r="S29" s="3">
        <v>0</v>
      </c>
      <c r="T29" s="3">
        <v>1</v>
      </c>
      <c r="U29" s="3">
        <v>0</v>
      </c>
      <c r="V29" s="3">
        <v>1</v>
      </c>
      <c r="W29" s="3">
        <v>1</v>
      </c>
    </row>
    <row r="30" spans="1:23" x14ac:dyDescent="0.2">
      <c r="A30">
        <v>34</v>
      </c>
      <c r="B30">
        <v>1545937</v>
      </c>
      <c r="C30" t="s">
        <v>87</v>
      </c>
      <c r="D30">
        <v>1</v>
      </c>
      <c r="E30" s="1">
        <v>43629.367361111108</v>
      </c>
      <c r="F30" t="s">
        <v>86</v>
      </c>
      <c r="G30" t="s">
        <v>88</v>
      </c>
      <c r="H30" t="s">
        <v>76</v>
      </c>
      <c r="I30" s="2">
        <v>1.3591550925925926</v>
      </c>
      <c r="J30" s="2">
        <v>0.2401736111111111</v>
      </c>
      <c r="K30" s="5">
        <v>1.1189814814814816</v>
      </c>
      <c r="L30" s="4">
        <v>25.4</v>
      </c>
      <c r="M30" s="4">
        <f t="shared" si="1"/>
        <v>612.89999999999986</v>
      </c>
      <c r="N30" s="4">
        <v>4.4000000000000004</v>
      </c>
      <c r="O30">
        <v>670</v>
      </c>
      <c r="P30" s="6">
        <v>389</v>
      </c>
      <c r="Q30" t="s">
        <v>15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</row>
    <row r="31" spans="1:23" x14ac:dyDescent="0.2">
      <c r="A31">
        <v>35</v>
      </c>
      <c r="B31">
        <v>1546785</v>
      </c>
      <c r="C31" t="s">
        <v>89</v>
      </c>
      <c r="D31">
        <v>1</v>
      </c>
      <c r="E31" s="1">
        <v>43630.347916666666</v>
      </c>
      <c r="F31" t="s">
        <v>88</v>
      </c>
      <c r="G31" t="s">
        <v>90</v>
      </c>
      <c r="H31" t="s">
        <v>91</v>
      </c>
      <c r="I31" s="2">
        <v>1.247488425925926</v>
      </c>
      <c r="J31" s="2">
        <v>0.23414351851851853</v>
      </c>
      <c r="K31" s="5">
        <v>1.3344907407407408E-2</v>
      </c>
      <c r="L31" s="4">
        <v>25</v>
      </c>
      <c r="M31" s="4">
        <f t="shared" si="1"/>
        <v>637.89999999999986</v>
      </c>
      <c r="N31" s="4">
        <v>4.4000000000000004</v>
      </c>
      <c r="O31">
        <v>653</v>
      </c>
      <c r="P31" s="6">
        <v>256</v>
      </c>
      <c r="Q31" t="s">
        <v>15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1</v>
      </c>
    </row>
    <row r="32" spans="1:23" x14ac:dyDescent="0.2">
      <c r="A32">
        <v>36</v>
      </c>
      <c r="B32">
        <v>1549465</v>
      </c>
      <c r="C32" t="s">
        <v>92</v>
      </c>
      <c r="D32">
        <v>1</v>
      </c>
      <c r="E32" s="1">
        <v>43631.323611111111</v>
      </c>
      <c r="F32" t="s">
        <v>90</v>
      </c>
      <c r="G32" t="s">
        <v>93</v>
      </c>
      <c r="H32" t="s">
        <v>91</v>
      </c>
      <c r="I32" s="2">
        <v>1.3324421296296296</v>
      </c>
      <c r="J32" s="2">
        <v>0.29158564814814814</v>
      </c>
      <c r="K32" s="5">
        <v>4.0856481481481487E-2</v>
      </c>
      <c r="L32" s="4">
        <v>32.799999999999997</v>
      </c>
      <c r="M32" s="4">
        <f t="shared" si="1"/>
        <v>670.69999999999982</v>
      </c>
      <c r="N32" s="4">
        <v>4.7</v>
      </c>
      <c r="O32">
        <v>512</v>
      </c>
      <c r="P32" s="6">
        <v>416</v>
      </c>
      <c r="Q32" t="s">
        <v>15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</row>
    <row r="33" spans="1:23" x14ac:dyDescent="0.2">
      <c r="A33">
        <v>37</v>
      </c>
      <c r="B33">
        <v>1552592</v>
      </c>
      <c r="C33" t="s">
        <v>94</v>
      </c>
      <c r="D33">
        <v>1</v>
      </c>
      <c r="E33" s="1">
        <v>43632.34375</v>
      </c>
      <c r="F33" t="s">
        <v>93</v>
      </c>
      <c r="G33" t="s">
        <v>95</v>
      </c>
      <c r="H33" t="s">
        <v>91</v>
      </c>
      <c r="I33" s="2">
        <v>1.3241203703703703</v>
      </c>
      <c r="J33" s="2">
        <v>0.26370370370370372</v>
      </c>
      <c r="K33" s="5">
        <v>6.0416666666666667E-2</v>
      </c>
      <c r="L33" s="4">
        <v>29</v>
      </c>
      <c r="M33" s="4">
        <f t="shared" si="1"/>
        <v>699.69999999999982</v>
      </c>
      <c r="N33" s="4">
        <v>4.5999999999999996</v>
      </c>
      <c r="O33">
        <v>713</v>
      </c>
      <c r="P33" s="6">
        <v>525</v>
      </c>
      <c r="Q33" t="s">
        <v>15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</row>
    <row r="34" spans="1:23" x14ac:dyDescent="0.2">
      <c r="A34">
        <v>38</v>
      </c>
      <c r="B34">
        <v>1553392</v>
      </c>
      <c r="C34" t="s">
        <v>96</v>
      </c>
      <c r="D34">
        <v>1</v>
      </c>
      <c r="E34" s="1">
        <v>43633.34652777778</v>
      </c>
      <c r="F34" t="s">
        <v>95</v>
      </c>
      <c r="G34" t="s">
        <v>97</v>
      </c>
      <c r="H34" t="s">
        <v>91</v>
      </c>
      <c r="I34" s="2">
        <v>1.2082291666666667</v>
      </c>
      <c r="J34" s="2">
        <v>0.17421296296296296</v>
      </c>
      <c r="K34" s="5">
        <v>3.4016203703703708E-2</v>
      </c>
      <c r="L34" s="4">
        <v>20.2</v>
      </c>
      <c r="M34" s="4">
        <f t="shared" si="1"/>
        <v>719.89999999999986</v>
      </c>
      <c r="N34" s="4">
        <v>4.8</v>
      </c>
      <c r="O34">
        <v>284</v>
      </c>
      <c r="P34" s="6">
        <v>238</v>
      </c>
      <c r="Q34" t="s">
        <v>15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</row>
    <row r="35" spans="1:23" x14ac:dyDescent="0.2">
      <c r="A35">
        <v>39</v>
      </c>
      <c r="B35">
        <v>1555093</v>
      </c>
      <c r="C35" t="s">
        <v>98</v>
      </c>
      <c r="D35">
        <v>1</v>
      </c>
      <c r="E35" s="1">
        <v>43634.338194444441</v>
      </c>
      <c r="F35" t="s">
        <v>97</v>
      </c>
      <c r="G35" t="s">
        <v>99</v>
      </c>
      <c r="H35" t="s">
        <v>100</v>
      </c>
      <c r="I35" s="2">
        <v>1.2749305555555557</v>
      </c>
      <c r="J35" s="2">
        <v>0.23458333333333334</v>
      </c>
      <c r="K35" s="5">
        <v>4.0347222222222222E-2</v>
      </c>
      <c r="L35" s="4">
        <v>26.2</v>
      </c>
      <c r="M35" s="4">
        <f t="shared" si="1"/>
        <v>746.09999999999991</v>
      </c>
      <c r="N35" s="4">
        <v>4.5999999999999996</v>
      </c>
      <c r="O35">
        <v>435</v>
      </c>
      <c r="P35" s="6">
        <v>503</v>
      </c>
      <c r="Q35" t="s">
        <v>15</v>
      </c>
      <c r="R35" s="3">
        <v>1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</row>
    <row r="36" spans="1:23" x14ac:dyDescent="0.2">
      <c r="A36">
        <v>40</v>
      </c>
      <c r="B36">
        <v>1555623</v>
      </c>
      <c r="C36" t="s">
        <v>101</v>
      </c>
      <c r="D36">
        <v>1</v>
      </c>
      <c r="E36" s="1">
        <v>43635.397222222222</v>
      </c>
      <c r="F36" t="s">
        <v>99</v>
      </c>
      <c r="G36" t="s">
        <v>102</v>
      </c>
      <c r="H36" t="s">
        <v>91</v>
      </c>
      <c r="I36" s="2">
        <v>1.3454745370370371</v>
      </c>
      <c r="J36" s="2">
        <v>0.20670138888888889</v>
      </c>
      <c r="K36" s="5">
        <v>1.1387731481481482</v>
      </c>
      <c r="L36" s="4">
        <v>20.3</v>
      </c>
      <c r="M36" s="4">
        <f t="shared" si="1"/>
        <v>766.39999999999986</v>
      </c>
      <c r="N36" s="4">
        <v>4.0999999999999996</v>
      </c>
      <c r="O36">
        <v>730</v>
      </c>
      <c r="P36" s="6">
        <v>672</v>
      </c>
      <c r="Q36" t="s">
        <v>16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</row>
    <row r="37" spans="1:23" x14ac:dyDescent="0.2">
      <c r="A37">
        <v>41</v>
      </c>
      <c r="B37">
        <v>1557443</v>
      </c>
      <c r="C37" t="s">
        <v>103</v>
      </c>
      <c r="D37">
        <v>1</v>
      </c>
      <c r="E37" s="1">
        <v>43636.345833333333</v>
      </c>
      <c r="F37" t="s">
        <v>102</v>
      </c>
      <c r="G37" t="s">
        <v>104</v>
      </c>
      <c r="H37" t="s">
        <v>105</v>
      </c>
      <c r="I37" s="2">
        <v>1.2796527777777778</v>
      </c>
      <c r="J37" s="2">
        <v>0.23435185185185184</v>
      </c>
      <c r="K37" s="5">
        <v>1.0453009259259258</v>
      </c>
      <c r="L37" s="4">
        <v>26.9</v>
      </c>
      <c r="M37" s="4">
        <f t="shared" si="1"/>
        <v>793.29999999999984</v>
      </c>
      <c r="N37" s="4">
        <v>4.8</v>
      </c>
      <c r="O37">
        <v>631</v>
      </c>
      <c r="P37" s="6">
        <v>258</v>
      </c>
      <c r="Q37" t="s">
        <v>15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</row>
    <row r="38" spans="1:23" x14ac:dyDescent="0.2">
      <c r="A38">
        <v>42</v>
      </c>
      <c r="B38">
        <v>1558058</v>
      </c>
      <c r="C38" t="s">
        <v>106</v>
      </c>
      <c r="D38">
        <v>1</v>
      </c>
      <c r="E38" s="1">
        <v>43637.342361111114</v>
      </c>
      <c r="F38" t="s">
        <v>104</v>
      </c>
      <c r="G38" t="s">
        <v>107</v>
      </c>
      <c r="H38" t="s">
        <v>105</v>
      </c>
      <c r="I38" s="2">
        <v>1.2967939814814815</v>
      </c>
      <c r="J38" s="2">
        <v>0.20981481481481482</v>
      </c>
      <c r="K38" s="5">
        <v>1.0869791666666666</v>
      </c>
      <c r="L38" s="4">
        <v>19.2</v>
      </c>
      <c r="M38" s="4">
        <f t="shared" si="1"/>
        <v>812.49999999999989</v>
      </c>
      <c r="N38" s="4">
        <v>3.8</v>
      </c>
      <c r="O38">
        <v>480</v>
      </c>
      <c r="P38" s="6">
        <v>286</v>
      </c>
      <c r="Q38" t="s">
        <v>17</v>
      </c>
      <c r="R38" s="3">
        <v>0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</row>
    <row r="39" spans="1:23" x14ac:dyDescent="0.2">
      <c r="A39">
        <v>43</v>
      </c>
      <c r="B39">
        <v>1560087</v>
      </c>
      <c r="C39" t="s">
        <v>108</v>
      </c>
      <c r="D39">
        <v>1</v>
      </c>
      <c r="E39" s="1">
        <v>43638.841666666667</v>
      </c>
      <c r="F39" t="s">
        <v>143</v>
      </c>
      <c r="H39" t="s">
        <v>105</v>
      </c>
      <c r="K39" s="5"/>
      <c r="M39" s="4">
        <f t="shared" si="1"/>
        <v>812.49999999999989</v>
      </c>
      <c r="P39" s="6"/>
      <c r="Q39" t="s">
        <v>17</v>
      </c>
      <c r="R39" s="3">
        <v>0</v>
      </c>
      <c r="S39" s="3">
        <v>1</v>
      </c>
      <c r="T39" s="3">
        <v>0</v>
      </c>
      <c r="U39" s="3">
        <v>1</v>
      </c>
      <c r="V39" s="3">
        <v>0</v>
      </c>
      <c r="W39" s="3">
        <v>0</v>
      </c>
    </row>
    <row r="40" spans="1:23" x14ac:dyDescent="0.2">
      <c r="A40">
        <v>44</v>
      </c>
      <c r="B40">
        <v>1563035</v>
      </c>
      <c r="C40" t="s">
        <v>109</v>
      </c>
      <c r="D40">
        <v>1</v>
      </c>
      <c r="E40" s="1">
        <v>43639.301388888889</v>
      </c>
      <c r="F40" t="s">
        <v>107</v>
      </c>
      <c r="G40" t="s">
        <v>110</v>
      </c>
      <c r="H40" t="s">
        <v>105</v>
      </c>
      <c r="I40" s="2">
        <v>1.4354282407407408</v>
      </c>
      <c r="K40" s="5"/>
      <c r="L40" s="4">
        <v>34.9</v>
      </c>
      <c r="M40" s="4">
        <f t="shared" si="1"/>
        <v>847.39999999999986</v>
      </c>
      <c r="O40">
        <v>960</v>
      </c>
      <c r="P40" s="6">
        <v>1072</v>
      </c>
      <c r="Q40" t="s">
        <v>16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</row>
    <row r="41" spans="1:23" x14ac:dyDescent="0.2">
      <c r="A41">
        <v>45</v>
      </c>
      <c r="B41">
        <v>1564958</v>
      </c>
      <c r="C41" t="s">
        <v>111</v>
      </c>
      <c r="D41">
        <v>1</v>
      </c>
      <c r="E41" s="1">
        <v>43640.29583333333</v>
      </c>
      <c r="F41" t="s">
        <v>110</v>
      </c>
      <c r="G41" t="s">
        <v>112</v>
      </c>
      <c r="H41" t="s">
        <v>105</v>
      </c>
      <c r="I41" s="2">
        <v>1.4571180555555556</v>
      </c>
      <c r="J41" s="2">
        <v>0.3818981481481481</v>
      </c>
      <c r="K41" s="5">
        <v>1.0752199074074074</v>
      </c>
      <c r="L41" s="4">
        <v>33.4</v>
      </c>
      <c r="M41" s="4">
        <f t="shared" si="1"/>
        <v>880.79999999999984</v>
      </c>
      <c r="N41" s="4">
        <v>3.6</v>
      </c>
      <c r="O41">
        <v>739</v>
      </c>
      <c r="P41" s="6">
        <v>1194</v>
      </c>
      <c r="Q41" t="s">
        <v>16</v>
      </c>
      <c r="R41" s="3">
        <v>0</v>
      </c>
      <c r="S41" s="3">
        <v>0</v>
      </c>
      <c r="T41" s="3">
        <v>1</v>
      </c>
      <c r="U41" s="3">
        <v>0</v>
      </c>
      <c r="V41" s="3">
        <v>0</v>
      </c>
      <c r="W41" s="3">
        <v>1</v>
      </c>
    </row>
    <row r="42" spans="1:23" x14ac:dyDescent="0.2">
      <c r="A42">
        <v>46</v>
      </c>
      <c r="B42">
        <v>1565945</v>
      </c>
      <c r="C42" t="s">
        <v>113</v>
      </c>
      <c r="D42">
        <v>1</v>
      </c>
      <c r="E42" s="1">
        <v>43641.308333333334</v>
      </c>
      <c r="F42" t="s">
        <v>112</v>
      </c>
      <c r="G42" t="s">
        <v>114</v>
      </c>
      <c r="H42" t="s">
        <v>105</v>
      </c>
      <c r="I42" s="2">
        <v>1.3778240740740741</v>
      </c>
      <c r="J42" s="2">
        <v>0.322349537037037</v>
      </c>
      <c r="K42" s="5">
        <v>1.0554745370370371</v>
      </c>
      <c r="L42" s="4">
        <v>29.6</v>
      </c>
      <c r="M42" s="4">
        <f t="shared" si="1"/>
        <v>910.39999999999986</v>
      </c>
      <c r="N42" s="4">
        <v>3.8</v>
      </c>
      <c r="O42">
        <v>962</v>
      </c>
      <c r="P42" s="6">
        <v>597</v>
      </c>
      <c r="Q42" t="s">
        <v>16</v>
      </c>
      <c r="R42" s="3">
        <v>0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</row>
    <row r="43" spans="1:23" x14ac:dyDescent="0.2">
      <c r="A43">
        <v>47</v>
      </c>
      <c r="B43">
        <v>1568223</v>
      </c>
      <c r="C43" t="s">
        <v>115</v>
      </c>
      <c r="D43">
        <v>1</v>
      </c>
      <c r="E43" s="1">
        <v>43642.321527777778</v>
      </c>
      <c r="F43" t="s">
        <v>114</v>
      </c>
      <c r="G43" t="s">
        <v>116</v>
      </c>
      <c r="H43" t="s">
        <v>117</v>
      </c>
      <c r="I43" s="2">
        <v>1.3308912037037037</v>
      </c>
      <c r="J43" s="2">
        <v>0.23848379629629632</v>
      </c>
      <c r="K43" s="5">
        <v>1.0924074074074075</v>
      </c>
      <c r="L43" s="4">
        <v>19.5</v>
      </c>
      <c r="M43" s="4">
        <f t="shared" si="1"/>
        <v>929.89999999999986</v>
      </c>
      <c r="N43" s="4">
        <v>3.4</v>
      </c>
      <c r="O43">
        <v>812</v>
      </c>
      <c r="P43" s="6">
        <v>576</v>
      </c>
      <c r="Q43" t="s">
        <v>17</v>
      </c>
      <c r="R43" s="3">
        <v>0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</row>
    <row r="44" spans="1:23" x14ac:dyDescent="0.2">
      <c r="A44">
        <v>48</v>
      </c>
      <c r="B44">
        <v>1568236</v>
      </c>
      <c r="C44" t="s">
        <v>118</v>
      </c>
      <c r="D44">
        <v>1</v>
      </c>
      <c r="E44" s="1">
        <v>43643.290972222225</v>
      </c>
      <c r="F44" t="s">
        <v>116</v>
      </c>
      <c r="G44" t="s">
        <v>119</v>
      </c>
      <c r="H44" t="s">
        <v>117</v>
      </c>
      <c r="I44" s="2">
        <v>1.3950231481481481</v>
      </c>
      <c r="J44" s="2">
        <v>0.34609953703703705</v>
      </c>
      <c r="K44" s="5">
        <v>1.0489236111111111</v>
      </c>
      <c r="L44" s="4">
        <v>28.4</v>
      </c>
      <c r="M44" s="4">
        <f t="shared" si="1"/>
        <v>958.29999999999984</v>
      </c>
      <c r="N44" s="4">
        <v>3.4</v>
      </c>
      <c r="O44">
        <v>661</v>
      </c>
      <c r="P44" s="6">
        <v>854</v>
      </c>
      <c r="Q44" t="s">
        <v>16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</row>
    <row r="45" spans="1:23" x14ac:dyDescent="0.2">
      <c r="A45">
        <v>49</v>
      </c>
      <c r="B45">
        <v>1571905</v>
      </c>
      <c r="C45" t="s">
        <v>120</v>
      </c>
      <c r="D45">
        <v>1</v>
      </c>
      <c r="E45" s="1">
        <v>43644.317361111112</v>
      </c>
      <c r="F45" t="s">
        <v>121</v>
      </c>
      <c r="G45" t="s">
        <v>119</v>
      </c>
      <c r="H45" t="s">
        <v>122</v>
      </c>
      <c r="I45" s="2">
        <v>1.3566550925925926</v>
      </c>
      <c r="J45" s="2">
        <v>0.27043981481481483</v>
      </c>
      <c r="K45" s="5">
        <v>1.0862152777777778</v>
      </c>
      <c r="L45" s="4">
        <v>22.7</v>
      </c>
      <c r="M45" s="4">
        <f t="shared" si="1"/>
        <v>980.99999999999989</v>
      </c>
      <c r="N45" s="4">
        <v>3.5</v>
      </c>
      <c r="O45">
        <v>859</v>
      </c>
      <c r="P45" s="6">
        <v>476</v>
      </c>
      <c r="Q45" t="s">
        <v>15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1</v>
      </c>
    </row>
    <row r="46" spans="1:23" x14ac:dyDescent="0.2">
      <c r="A46">
        <v>50</v>
      </c>
      <c r="B46">
        <v>1571928</v>
      </c>
      <c r="C46" t="s">
        <v>123</v>
      </c>
      <c r="D46">
        <v>1</v>
      </c>
      <c r="E46" s="1">
        <v>43645.299305555556</v>
      </c>
      <c r="F46" t="s">
        <v>124</v>
      </c>
      <c r="G46" t="s">
        <v>125</v>
      </c>
      <c r="H46" t="s">
        <v>117</v>
      </c>
      <c r="I46" s="2">
        <v>1.370798611111111</v>
      </c>
      <c r="J46" s="2">
        <v>0.32428240740740738</v>
      </c>
      <c r="K46" s="5">
        <v>1.0465162037037037</v>
      </c>
      <c r="L46" s="4">
        <v>35.299999999999997</v>
      </c>
      <c r="M46" s="4">
        <f t="shared" si="1"/>
        <v>1016.2999999999998</v>
      </c>
      <c r="N46" s="4">
        <v>4.5</v>
      </c>
      <c r="O46">
        <v>417</v>
      </c>
      <c r="P46" s="6">
        <v>594</v>
      </c>
      <c r="Q46" t="s">
        <v>16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</row>
    <row r="47" spans="1:23" x14ac:dyDescent="0.2">
      <c r="A47">
        <v>51</v>
      </c>
      <c r="B47">
        <v>1573258</v>
      </c>
      <c r="C47" t="s">
        <v>126</v>
      </c>
      <c r="D47">
        <v>1</v>
      </c>
      <c r="E47" s="1">
        <v>43646.336805555555</v>
      </c>
      <c r="F47" t="s">
        <v>125</v>
      </c>
      <c r="G47" t="s">
        <v>129</v>
      </c>
      <c r="H47" t="s">
        <v>117</v>
      </c>
      <c r="I47" s="2">
        <v>1.2177199074074074</v>
      </c>
      <c r="J47" s="2">
        <v>0.19002314814814814</v>
      </c>
      <c r="K47" s="5">
        <v>2.7581018518518519E-2</v>
      </c>
      <c r="L47" s="4">
        <v>18.3</v>
      </c>
      <c r="M47" s="4">
        <f t="shared" si="1"/>
        <v>1034.5999999999999</v>
      </c>
      <c r="N47" s="4">
        <v>4</v>
      </c>
      <c r="O47">
        <v>626</v>
      </c>
      <c r="P47" s="6">
        <v>345</v>
      </c>
      <c r="Q47" t="s">
        <v>15</v>
      </c>
      <c r="R47" s="3">
        <v>0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</row>
    <row r="48" spans="1:23" x14ac:dyDescent="0.2">
      <c r="A48">
        <v>52</v>
      </c>
      <c r="B48">
        <v>1573909</v>
      </c>
      <c r="C48" t="s">
        <v>127</v>
      </c>
      <c r="D48">
        <v>1</v>
      </c>
      <c r="E48" s="1">
        <v>43647.743055555555</v>
      </c>
      <c r="F48" t="s">
        <v>144</v>
      </c>
      <c r="H48" t="s">
        <v>117</v>
      </c>
      <c r="K48" s="5"/>
      <c r="M48" s="4">
        <f t="shared" si="1"/>
        <v>1034.5999999999999</v>
      </c>
      <c r="P48" s="6"/>
      <c r="Q48" t="s">
        <v>17</v>
      </c>
      <c r="R48" s="3">
        <v>0</v>
      </c>
      <c r="S48" s="3">
        <v>1</v>
      </c>
      <c r="T48" s="3">
        <v>0</v>
      </c>
      <c r="U48" s="3">
        <v>1</v>
      </c>
      <c r="V48" s="3">
        <v>0</v>
      </c>
      <c r="W48" s="3">
        <v>0</v>
      </c>
    </row>
    <row r="49" spans="1:23" x14ac:dyDescent="0.2">
      <c r="A49">
        <v>53</v>
      </c>
      <c r="B49">
        <v>1576327</v>
      </c>
      <c r="C49" t="s">
        <v>128</v>
      </c>
      <c r="D49">
        <v>1</v>
      </c>
      <c r="E49" s="1">
        <v>43648.3</v>
      </c>
      <c r="F49" t="s">
        <v>129</v>
      </c>
      <c r="G49" t="s">
        <v>130</v>
      </c>
      <c r="H49" t="s">
        <v>117</v>
      </c>
      <c r="I49" s="2">
        <v>1.3548958333333334</v>
      </c>
      <c r="J49" s="2">
        <v>0.29159722222222223</v>
      </c>
      <c r="K49" s="5">
        <v>1.0632986111111111</v>
      </c>
      <c r="L49" s="4">
        <v>28.9</v>
      </c>
      <c r="M49" s="4">
        <f t="shared" si="1"/>
        <v>1063.5</v>
      </c>
      <c r="N49" s="4">
        <v>4.0999999999999996</v>
      </c>
      <c r="O49">
        <v>450</v>
      </c>
      <c r="P49" s="6">
        <v>439</v>
      </c>
      <c r="Q49" t="s">
        <v>15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</row>
    <row r="50" spans="1:23" x14ac:dyDescent="0.2">
      <c r="A50">
        <v>54</v>
      </c>
      <c r="B50">
        <v>1576935</v>
      </c>
      <c r="C50" t="s">
        <v>131</v>
      </c>
      <c r="D50">
        <v>1</v>
      </c>
      <c r="E50" s="1">
        <v>43649.315972222219</v>
      </c>
      <c r="F50" t="s">
        <v>132</v>
      </c>
      <c r="G50" t="s">
        <v>133</v>
      </c>
      <c r="H50" t="s">
        <v>122</v>
      </c>
      <c r="I50" s="2">
        <v>1.344675925925926</v>
      </c>
      <c r="J50" s="2">
        <v>0.31722222222222224</v>
      </c>
      <c r="K50" s="5">
        <v>2.7453703703703702E-2</v>
      </c>
      <c r="L50" s="4">
        <v>28.9</v>
      </c>
      <c r="M50" s="4">
        <f t="shared" si="1"/>
        <v>1092.4000000000001</v>
      </c>
      <c r="N50" s="4">
        <v>3.8</v>
      </c>
      <c r="O50">
        <v>693</v>
      </c>
      <c r="P50" s="6">
        <v>563</v>
      </c>
      <c r="Q50" t="s">
        <v>15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</row>
    <row r="51" spans="1:23" x14ac:dyDescent="0.2">
      <c r="A51">
        <v>55</v>
      </c>
      <c r="B51">
        <v>1580557</v>
      </c>
      <c r="C51" t="s">
        <v>134</v>
      </c>
      <c r="D51">
        <v>1</v>
      </c>
      <c r="E51" s="1">
        <v>43650.334027777775</v>
      </c>
      <c r="F51" t="s">
        <v>133</v>
      </c>
      <c r="G51" t="s">
        <v>135</v>
      </c>
      <c r="H51" t="s">
        <v>122</v>
      </c>
      <c r="I51" s="2">
        <v>1.3821527777777778</v>
      </c>
      <c r="J51" s="2">
        <v>0.31519675925925927</v>
      </c>
      <c r="K51" s="5">
        <v>1.0669560185185185</v>
      </c>
      <c r="L51" s="4">
        <v>23.7</v>
      </c>
      <c r="M51" s="4">
        <f t="shared" si="1"/>
        <v>1116.1000000000001</v>
      </c>
      <c r="N51" s="4">
        <v>3.1</v>
      </c>
      <c r="O51">
        <v>570</v>
      </c>
      <c r="P51" s="6">
        <v>442</v>
      </c>
      <c r="Q51" t="s">
        <v>15</v>
      </c>
      <c r="R51" s="3">
        <v>0</v>
      </c>
      <c r="S51" s="3">
        <v>0</v>
      </c>
      <c r="T51" s="3">
        <v>1</v>
      </c>
      <c r="U51" s="3">
        <v>0</v>
      </c>
      <c r="V51" s="3">
        <v>0</v>
      </c>
      <c r="W51" s="3">
        <v>0</v>
      </c>
    </row>
    <row r="52" spans="1:23" x14ac:dyDescent="0.2">
      <c r="A52">
        <v>56</v>
      </c>
      <c r="B52">
        <v>1580569</v>
      </c>
      <c r="C52" t="s">
        <v>136</v>
      </c>
      <c r="D52">
        <v>1</v>
      </c>
      <c r="E52" s="1">
        <v>43651.334722222222</v>
      </c>
      <c r="F52" t="s">
        <v>135</v>
      </c>
      <c r="G52" t="s">
        <v>137</v>
      </c>
      <c r="H52" t="s">
        <v>122</v>
      </c>
      <c r="I52" s="2">
        <v>1.3829976851851853</v>
      </c>
      <c r="J52" s="2">
        <v>0.2724421296296296</v>
      </c>
      <c r="K52" s="5">
        <v>1.1105555555555555</v>
      </c>
      <c r="L52" s="4">
        <v>25.3</v>
      </c>
      <c r="M52" s="4">
        <f t="shared" si="1"/>
        <v>1141.4000000000001</v>
      </c>
      <c r="N52" s="4">
        <v>3.9</v>
      </c>
      <c r="O52">
        <v>554</v>
      </c>
      <c r="P52" s="6">
        <v>393</v>
      </c>
      <c r="Q52" t="s">
        <v>15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</row>
    <row r="53" spans="1:23" x14ac:dyDescent="0.2">
      <c r="A53">
        <v>57</v>
      </c>
      <c r="B53">
        <v>1580868</v>
      </c>
      <c r="C53" t="s">
        <v>138</v>
      </c>
      <c r="D53">
        <v>1</v>
      </c>
      <c r="E53" s="1">
        <v>43652.280555555553</v>
      </c>
      <c r="F53" t="s">
        <v>137</v>
      </c>
      <c r="G53" t="s">
        <v>139</v>
      </c>
      <c r="H53" t="s">
        <v>122</v>
      </c>
      <c r="I53" s="2">
        <v>1.2436226851851853</v>
      </c>
      <c r="J53" s="2">
        <v>0.20991898148148147</v>
      </c>
      <c r="K53" s="5">
        <v>3.3703703703703701E-2</v>
      </c>
      <c r="L53" s="4">
        <v>19</v>
      </c>
      <c r="M53" s="4">
        <f t="shared" si="1"/>
        <v>1160.4000000000001</v>
      </c>
      <c r="N53" s="4">
        <v>3.8</v>
      </c>
      <c r="O53">
        <v>577</v>
      </c>
      <c r="P53" s="6">
        <v>277</v>
      </c>
      <c r="Q53" t="s">
        <v>15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99B4-A833-EB48-97A7-07FF99B7FA8E}">
  <dimension ref="A1:AE53"/>
  <sheetViews>
    <sheetView tabSelected="1" topLeftCell="F17" zoomScale="85" zoomScaleNormal="106" workbookViewId="0">
      <selection activeCell="P1" sqref="N1:P1"/>
    </sheetView>
  </sheetViews>
  <sheetFormatPr baseColWidth="10" defaultRowHeight="16" x14ac:dyDescent="0.2"/>
  <cols>
    <col min="1" max="1" width="3.1640625" bestFit="1" customWidth="1"/>
    <col min="2" max="2" width="8.1640625" bestFit="1" customWidth="1"/>
    <col min="3" max="3" width="80.1640625" bestFit="1" customWidth="1"/>
    <col min="4" max="4" width="4" bestFit="1" customWidth="1"/>
    <col min="5" max="5" width="12.83203125" bestFit="1" customWidth="1"/>
    <col min="6" max="7" width="36.1640625" bestFit="1" customWidth="1"/>
    <col min="8" max="8" width="28" bestFit="1" customWidth="1"/>
    <col min="9" max="11" width="12.83203125" style="2" bestFit="1" customWidth="1"/>
    <col min="12" max="12" width="8" style="4" bestFit="1" customWidth="1"/>
    <col min="13" max="13" width="8" style="4" customWidth="1"/>
    <col min="14" max="14" width="6" style="4" customWidth="1"/>
    <col min="15" max="18" width="8" style="4" customWidth="1"/>
    <col min="19" max="19" width="6.33203125" style="4" customWidth="1"/>
    <col min="20" max="20" width="9.5" style="4" bestFit="1" customWidth="1"/>
    <col min="21" max="21" width="8" style="4" customWidth="1"/>
    <col min="22" max="22" width="9.83203125" style="4" bestFit="1" customWidth="1"/>
    <col min="23" max="23" width="12.33203125" bestFit="1" customWidth="1"/>
    <col min="24" max="24" width="11.33203125" bestFit="1" customWidth="1"/>
    <col min="25" max="25" width="9.1640625" bestFit="1" customWidth="1"/>
    <col min="26" max="29" width="10.83203125" style="3"/>
  </cols>
  <sheetData>
    <row r="1" spans="1:31" x14ac:dyDescent="0.2">
      <c r="N1" s="4">
        <f>COUNT(N3:N53)</f>
        <v>3</v>
      </c>
      <c r="O1" s="4">
        <f t="shared" ref="O1:P1" si="0">COUNT(O3:O53)</f>
        <v>30</v>
      </c>
      <c r="P1" s="4">
        <f t="shared" si="0"/>
        <v>12</v>
      </c>
      <c r="Z1" s="3">
        <f>SUM(Z3:Z53)</f>
        <v>17</v>
      </c>
      <c r="AA1" s="3">
        <f>SUM(AA3:AA53)-AC1</f>
        <v>16</v>
      </c>
      <c r="AB1" s="3">
        <f t="shared" ref="AB1:AE1" si="1">SUM(AB3:AB53)</f>
        <v>12</v>
      </c>
      <c r="AC1" s="3">
        <f>SUM(AC3:AC53)</f>
        <v>6</v>
      </c>
      <c r="AD1" s="3">
        <f t="shared" si="1"/>
        <v>8</v>
      </c>
      <c r="AE1" s="3">
        <f t="shared" si="1"/>
        <v>10</v>
      </c>
    </row>
    <row r="2" spans="1:3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2" t="s">
        <v>7</v>
      </c>
      <c r="J2" s="2" t="s">
        <v>8</v>
      </c>
      <c r="K2" s="2" t="s">
        <v>9</v>
      </c>
      <c r="L2" s="4" t="s">
        <v>10</v>
      </c>
      <c r="M2" s="4" t="s">
        <v>153</v>
      </c>
      <c r="N2" s="4" t="s">
        <v>17</v>
      </c>
      <c r="O2" s="4" t="s">
        <v>15</v>
      </c>
      <c r="P2" s="4" t="s">
        <v>16</v>
      </c>
      <c r="Q2" s="4" t="s">
        <v>154</v>
      </c>
      <c r="R2" s="4" t="s">
        <v>153</v>
      </c>
      <c r="S2" s="4" t="s">
        <v>17</v>
      </c>
      <c r="T2" s="4" t="s">
        <v>15</v>
      </c>
      <c r="U2" s="4" t="s">
        <v>16</v>
      </c>
      <c r="V2" s="4" t="s">
        <v>11</v>
      </c>
      <c r="W2" t="s">
        <v>12</v>
      </c>
      <c r="X2" t="s">
        <v>13</v>
      </c>
      <c r="Y2" t="s">
        <v>14</v>
      </c>
      <c r="Z2" s="3" t="s">
        <v>147</v>
      </c>
      <c r="AA2" s="3" t="s">
        <v>152</v>
      </c>
      <c r="AB2" s="3" t="s">
        <v>148</v>
      </c>
      <c r="AC2" s="3" t="s">
        <v>146</v>
      </c>
      <c r="AD2" s="3" t="s">
        <v>150</v>
      </c>
      <c r="AE2" s="3" t="s">
        <v>151</v>
      </c>
    </row>
    <row r="3" spans="1:31" x14ac:dyDescent="0.2">
      <c r="A3">
        <v>7</v>
      </c>
      <c r="B3">
        <v>1502642</v>
      </c>
      <c r="C3" t="s">
        <v>19</v>
      </c>
      <c r="D3">
        <v>1</v>
      </c>
      <c r="E3" s="1">
        <v>43602.384027777778</v>
      </c>
      <c r="F3" t="s">
        <v>20</v>
      </c>
      <c r="G3" t="s">
        <v>21</v>
      </c>
      <c r="H3" t="s">
        <v>18</v>
      </c>
      <c r="I3" s="2">
        <v>1.2902199074074074</v>
      </c>
      <c r="J3" s="2">
        <v>0.18846064814814814</v>
      </c>
      <c r="K3" s="5">
        <v>1.1017592592592593</v>
      </c>
      <c r="L3" s="4">
        <v>16.2</v>
      </c>
      <c r="O3" s="4">
        <v>16.2</v>
      </c>
      <c r="Q3" s="4">
        <f>L3</f>
        <v>16.2</v>
      </c>
      <c r="R3" s="4" t="e">
        <f>NA()</f>
        <v>#N/A</v>
      </c>
      <c r="S3" s="4" t="e">
        <f>NA()</f>
        <v>#N/A</v>
      </c>
      <c r="T3" s="4">
        <v>16.2</v>
      </c>
      <c r="U3" s="4" t="e">
        <f>NA()</f>
        <v>#N/A</v>
      </c>
      <c r="V3" s="4">
        <v>3.6</v>
      </c>
      <c r="W3">
        <v>269</v>
      </c>
      <c r="X3" s="6">
        <v>608</v>
      </c>
      <c r="Y3" t="s">
        <v>15</v>
      </c>
      <c r="Z3" s="3">
        <v>0</v>
      </c>
      <c r="AA3" s="3">
        <v>0</v>
      </c>
      <c r="AB3" s="3">
        <v>1</v>
      </c>
      <c r="AC3" s="3">
        <v>0</v>
      </c>
      <c r="AD3" s="3">
        <v>0</v>
      </c>
      <c r="AE3" s="3">
        <v>0</v>
      </c>
    </row>
    <row r="4" spans="1:31" x14ac:dyDescent="0.2">
      <c r="A4">
        <v>9</v>
      </c>
      <c r="B4">
        <v>1506403</v>
      </c>
      <c r="C4" t="s">
        <v>25</v>
      </c>
      <c r="D4">
        <v>1</v>
      </c>
      <c r="E4" s="1">
        <v>43604.87222222222</v>
      </c>
      <c r="F4" t="s">
        <v>26</v>
      </c>
      <c r="G4" t="s">
        <v>27</v>
      </c>
      <c r="H4" t="s">
        <v>28</v>
      </c>
      <c r="K4" s="5"/>
      <c r="L4" s="4">
        <v>26.4</v>
      </c>
      <c r="P4" s="4">
        <v>26.4</v>
      </c>
      <c r="Q4" s="4">
        <f>L4+Q3</f>
        <v>42.599999999999994</v>
      </c>
      <c r="R4" s="4" t="e">
        <f>NA()</f>
        <v>#N/A</v>
      </c>
      <c r="S4" s="4" t="e">
        <f>NA()</f>
        <v>#N/A</v>
      </c>
      <c r="T4" s="4" t="e">
        <f>NA()</f>
        <v>#N/A</v>
      </c>
      <c r="U4" s="4">
        <v>42.599999999999994</v>
      </c>
      <c r="W4">
        <v>268</v>
      </c>
      <c r="X4" s="6">
        <v>771</v>
      </c>
      <c r="Y4" t="s">
        <v>16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x14ac:dyDescent="0.2">
      <c r="A5">
        <v>8</v>
      </c>
      <c r="B5">
        <v>1506276</v>
      </c>
      <c r="C5" t="s">
        <v>22</v>
      </c>
      <c r="D5">
        <v>1</v>
      </c>
      <c r="E5" s="1">
        <v>43604.320138888892</v>
      </c>
      <c r="F5" t="s">
        <v>23</v>
      </c>
      <c r="G5" t="s">
        <v>24</v>
      </c>
      <c r="H5" t="s">
        <v>18</v>
      </c>
      <c r="I5" s="2">
        <v>1.2989120370370371</v>
      </c>
      <c r="K5" s="5"/>
      <c r="L5" s="4">
        <v>23.7</v>
      </c>
      <c r="O5" s="4">
        <v>23.7</v>
      </c>
      <c r="Q5" s="4">
        <f t="shared" ref="Q5:Q53" si="2">L5+Q4</f>
        <v>66.3</v>
      </c>
      <c r="R5" s="4" t="e">
        <f>NA()</f>
        <v>#N/A</v>
      </c>
      <c r="S5" s="4" t="e">
        <f>NA()</f>
        <v>#N/A</v>
      </c>
      <c r="T5" s="4">
        <v>66.3</v>
      </c>
      <c r="U5" s="4" t="e">
        <f>NA()</f>
        <v>#N/A</v>
      </c>
      <c r="W5">
        <v>195</v>
      </c>
      <c r="X5" s="6">
        <v>322</v>
      </c>
      <c r="Y5" t="s">
        <v>15</v>
      </c>
      <c r="Z5" s="3">
        <v>0</v>
      </c>
      <c r="AA5" s="3">
        <v>1</v>
      </c>
      <c r="AB5" s="3">
        <v>0</v>
      </c>
      <c r="AC5" s="3">
        <v>0</v>
      </c>
      <c r="AD5" s="3">
        <v>1</v>
      </c>
      <c r="AE5" s="3">
        <v>1</v>
      </c>
    </row>
    <row r="6" spans="1:31" x14ac:dyDescent="0.2">
      <c r="A6">
        <v>10</v>
      </c>
      <c r="B6">
        <v>1508153</v>
      </c>
      <c r="C6" t="s">
        <v>29</v>
      </c>
      <c r="D6">
        <v>1</v>
      </c>
      <c r="E6" s="1">
        <v>43605.448611111111</v>
      </c>
      <c r="F6" t="s">
        <v>30</v>
      </c>
      <c r="G6" t="s">
        <v>31</v>
      </c>
      <c r="H6" t="s">
        <v>28</v>
      </c>
      <c r="I6" s="2">
        <v>1.3448148148148149</v>
      </c>
      <c r="J6" s="2">
        <v>0.32725694444444448</v>
      </c>
      <c r="K6" s="5">
        <v>1.7557870370370373E-2</v>
      </c>
      <c r="L6" s="4">
        <v>35.6</v>
      </c>
      <c r="P6" s="4">
        <v>35.6</v>
      </c>
      <c r="Q6" s="4">
        <f t="shared" si="2"/>
        <v>101.9</v>
      </c>
      <c r="R6" s="4" t="e">
        <f>NA()</f>
        <v>#N/A</v>
      </c>
      <c r="S6" s="4" t="e">
        <f>NA()</f>
        <v>#N/A</v>
      </c>
      <c r="T6" s="4" t="e">
        <f>NA()</f>
        <v>#N/A</v>
      </c>
      <c r="U6" s="4">
        <v>101.9</v>
      </c>
      <c r="V6" s="4">
        <v>4.5</v>
      </c>
      <c r="W6">
        <v>377</v>
      </c>
      <c r="X6" s="6">
        <v>1053</v>
      </c>
      <c r="Y6" t="s">
        <v>16</v>
      </c>
      <c r="Z6" s="3">
        <v>0</v>
      </c>
      <c r="AA6" s="3">
        <v>1</v>
      </c>
      <c r="AB6" s="3">
        <v>0</v>
      </c>
      <c r="AC6" s="3">
        <v>0</v>
      </c>
      <c r="AD6" s="3">
        <v>1</v>
      </c>
      <c r="AE6" s="3">
        <v>0</v>
      </c>
    </row>
    <row r="7" spans="1:31" x14ac:dyDescent="0.2">
      <c r="A7">
        <v>11</v>
      </c>
      <c r="B7">
        <v>1508930</v>
      </c>
      <c r="C7" t="s">
        <v>32</v>
      </c>
      <c r="D7">
        <v>1</v>
      </c>
      <c r="E7" s="1">
        <v>43606.377083333333</v>
      </c>
      <c r="F7" t="s">
        <v>33</v>
      </c>
      <c r="G7" t="s">
        <v>34</v>
      </c>
      <c r="H7" t="s">
        <v>18</v>
      </c>
      <c r="I7" s="2">
        <v>1.4593634259259258</v>
      </c>
      <c r="J7" s="2">
        <v>0.27208333333333334</v>
      </c>
      <c r="K7" s="5">
        <v>1.1872800925925926</v>
      </c>
      <c r="L7" s="4">
        <v>25.9</v>
      </c>
      <c r="O7" s="4">
        <v>25.9</v>
      </c>
      <c r="Q7" s="4">
        <f t="shared" si="2"/>
        <v>127.80000000000001</v>
      </c>
      <c r="R7" s="4" t="e">
        <f>NA()</f>
        <v>#N/A</v>
      </c>
      <c r="S7" s="4" t="e">
        <f>NA()</f>
        <v>#N/A</v>
      </c>
      <c r="T7" s="4">
        <v>127.80000000000001</v>
      </c>
      <c r="U7" s="4" t="e">
        <f>NA()</f>
        <v>#N/A</v>
      </c>
      <c r="V7" s="4">
        <v>4</v>
      </c>
      <c r="W7">
        <v>412</v>
      </c>
      <c r="X7" s="6">
        <v>474</v>
      </c>
      <c r="Y7" t="s">
        <v>15</v>
      </c>
      <c r="Z7" s="3">
        <v>0</v>
      </c>
      <c r="AA7" s="3">
        <v>1</v>
      </c>
      <c r="AB7" s="3">
        <v>0</v>
      </c>
      <c r="AC7" s="3">
        <v>0</v>
      </c>
      <c r="AD7" s="3">
        <v>0</v>
      </c>
      <c r="AE7" s="3">
        <v>0</v>
      </c>
    </row>
    <row r="8" spans="1:31" x14ac:dyDescent="0.2">
      <c r="A8">
        <v>12</v>
      </c>
      <c r="B8">
        <v>1510167</v>
      </c>
      <c r="C8" t="s">
        <v>35</v>
      </c>
      <c r="D8">
        <v>1</v>
      </c>
      <c r="E8" s="1">
        <v>43607.318055555559</v>
      </c>
      <c r="F8" t="s">
        <v>36</v>
      </c>
      <c r="G8" t="s">
        <v>37</v>
      </c>
      <c r="H8" t="s">
        <v>38</v>
      </c>
      <c r="I8" s="2">
        <v>1.3289236111111111</v>
      </c>
      <c r="J8" s="2">
        <v>0.27660879629629631</v>
      </c>
      <c r="K8" s="5">
        <v>1.0523148148148147</v>
      </c>
      <c r="L8" s="4">
        <v>30.8</v>
      </c>
      <c r="O8" s="4">
        <v>30.8</v>
      </c>
      <c r="Q8" s="4">
        <f t="shared" si="2"/>
        <v>158.60000000000002</v>
      </c>
      <c r="R8" s="4" t="e">
        <f>NA()</f>
        <v>#N/A</v>
      </c>
      <c r="S8" s="4" t="e">
        <f>NA()</f>
        <v>#N/A</v>
      </c>
      <c r="T8" s="4">
        <v>158.60000000000002</v>
      </c>
      <c r="U8" s="4" t="e">
        <f>NA()</f>
        <v>#N/A</v>
      </c>
      <c r="V8" s="4">
        <v>4.5999999999999996</v>
      </c>
      <c r="W8">
        <v>389</v>
      </c>
      <c r="X8" s="6">
        <v>525</v>
      </c>
      <c r="Y8" t="s">
        <v>15</v>
      </c>
      <c r="Z8" s="3">
        <v>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2">
      <c r="A9">
        <v>13</v>
      </c>
      <c r="B9">
        <v>1511339</v>
      </c>
      <c r="C9" t="s">
        <v>39</v>
      </c>
      <c r="D9">
        <v>1</v>
      </c>
      <c r="E9" s="1">
        <v>43608.336111111108</v>
      </c>
      <c r="F9" t="s">
        <v>40</v>
      </c>
      <c r="G9" t="s">
        <v>41</v>
      </c>
      <c r="H9" t="s">
        <v>42</v>
      </c>
      <c r="I9" s="2">
        <v>1.3201851851851851</v>
      </c>
      <c r="J9" s="2">
        <v>0.28228009259259262</v>
      </c>
      <c r="K9" s="5">
        <v>3.7789351851851852E-2</v>
      </c>
      <c r="L9" s="4">
        <v>31.9</v>
      </c>
      <c r="O9" s="4">
        <v>31.9</v>
      </c>
      <c r="Q9" s="4">
        <f t="shared" si="2"/>
        <v>190.50000000000003</v>
      </c>
      <c r="R9" s="4" t="e">
        <f>NA()</f>
        <v>#N/A</v>
      </c>
      <c r="S9" s="4" t="e">
        <f>NA()</f>
        <v>#N/A</v>
      </c>
      <c r="T9" s="4">
        <v>190.50000000000003</v>
      </c>
      <c r="U9" s="4" t="e">
        <f>NA()</f>
        <v>#N/A</v>
      </c>
      <c r="V9" s="4">
        <v>4.7</v>
      </c>
      <c r="W9">
        <v>370</v>
      </c>
      <c r="X9" s="6">
        <v>480</v>
      </c>
      <c r="Y9" t="s">
        <v>15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</v>
      </c>
    </row>
    <row r="10" spans="1:31" x14ac:dyDescent="0.2">
      <c r="A10">
        <v>14</v>
      </c>
      <c r="B10">
        <v>1512041</v>
      </c>
      <c r="C10" t="s">
        <v>43</v>
      </c>
      <c r="D10">
        <v>1</v>
      </c>
      <c r="E10" s="1">
        <v>43609.409722222219</v>
      </c>
      <c r="F10" t="s">
        <v>44</v>
      </c>
      <c r="G10" t="s">
        <v>45</v>
      </c>
      <c r="H10" t="s">
        <v>46</v>
      </c>
      <c r="I10" s="2">
        <v>1.1336226851851852</v>
      </c>
      <c r="J10" s="2">
        <v>0.13326388888888888</v>
      </c>
      <c r="K10" s="5">
        <v>3.5879629629629635E-4</v>
      </c>
      <c r="L10" s="4">
        <v>14.7</v>
      </c>
      <c r="O10" s="4">
        <v>14.7</v>
      </c>
      <c r="Q10" s="4">
        <f t="shared" si="2"/>
        <v>205.20000000000002</v>
      </c>
      <c r="R10" s="4" t="e">
        <f>NA()</f>
        <v>#N/A</v>
      </c>
      <c r="S10" s="4" t="e">
        <f>NA()</f>
        <v>#N/A</v>
      </c>
      <c r="T10" s="4">
        <v>205.20000000000002</v>
      </c>
      <c r="U10" s="4" t="e">
        <f>NA()</f>
        <v>#N/A</v>
      </c>
      <c r="V10" s="4">
        <v>4.5999999999999996</v>
      </c>
      <c r="W10">
        <v>705</v>
      </c>
      <c r="X10" s="6">
        <v>551</v>
      </c>
      <c r="Y10" t="s">
        <v>15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>
        <v>0</v>
      </c>
    </row>
    <row r="11" spans="1:31" x14ac:dyDescent="0.2">
      <c r="A11">
        <v>15</v>
      </c>
      <c r="B11">
        <v>1513099</v>
      </c>
      <c r="C11" t="s">
        <v>47</v>
      </c>
      <c r="D11">
        <v>1</v>
      </c>
      <c r="E11" s="1">
        <v>43610.332638888889</v>
      </c>
      <c r="F11" t="s">
        <v>45</v>
      </c>
      <c r="G11" t="s">
        <v>48</v>
      </c>
      <c r="H11" t="s">
        <v>46</v>
      </c>
      <c r="I11" s="2">
        <v>1.1467592592592593</v>
      </c>
      <c r="J11" s="2">
        <v>0.14189814814814813</v>
      </c>
      <c r="K11" s="5">
        <v>4.8611111111111112E-3</v>
      </c>
      <c r="L11" s="4">
        <v>15.3</v>
      </c>
      <c r="O11" s="4">
        <v>15.3</v>
      </c>
      <c r="Q11" s="4">
        <f t="shared" si="2"/>
        <v>220.50000000000003</v>
      </c>
      <c r="R11" s="4" t="e">
        <f>NA()</f>
        <v>#N/A</v>
      </c>
      <c r="S11" s="4" t="e">
        <f>NA()</f>
        <v>#N/A</v>
      </c>
      <c r="T11" s="4">
        <v>220.50000000000003</v>
      </c>
      <c r="U11" s="4" t="e">
        <f>NA()</f>
        <v>#N/A</v>
      </c>
      <c r="V11" s="4">
        <v>4.5</v>
      </c>
      <c r="W11">
        <v>715</v>
      </c>
      <c r="X11" s="6">
        <v>393</v>
      </c>
      <c r="Y11" t="s">
        <v>15</v>
      </c>
      <c r="Z11" s="3">
        <v>0</v>
      </c>
      <c r="AA11" s="3">
        <v>1</v>
      </c>
      <c r="AB11" s="3">
        <v>0</v>
      </c>
      <c r="AC11" s="3">
        <v>0</v>
      </c>
      <c r="AD11" s="3">
        <v>1</v>
      </c>
      <c r="AE11" s="3">
        <v>1</v>
      </c>
    </row>
    <row r="12" spans="1:31" x14ac:dyDescent="0.2">
      <c r="A12">
        <v>16</v>
      </c>
      <c r="B12">
        <v>1516730</v>
      </c>
      <c r="C12" t="s">
        <v>49</v>
      </c>
      <c r="D12">
        <v>1</v>
      </c>
      <c r="E12" s="1">
        <v>43611.78125</v>
      </c>
      <c r="F12" t="s">
        <v>142</v>
      </c>
      <c r="H12" t="s">
        <v>46</v>
      </c>
      <c r="K12" s="5"/>
      <c r="M12" s="4">
        <v>0</v>
      </c>
      <c r="Q12" s="4">
        <f t="shared" si="2"/>
        <v>220.50000000000003</v>
      </c>
      <c r="R12" s="4">
        <v>220.50000000000003</v>
      </c>
      <c r="S12" s="4" t="e">
        <f>NA()</f>
        <v>#N/A</v>
      </c>
      <c r="T12" s="4" t="e">
        <f>NA()</f>
        <v>#N/A</v>
      </c>
      <c r="U12" s="4" t="e">
        <f>NA()</f>
        <v>#N/A</v>
      </c>
      <c r="X12" s="6"/>
      <c r="Y12" t="s">
        <v>149</v>
      </c>
      <c r="Z12" s="3">
        <v>0</v>
      </c>
      <c r="AA12" s="3">
        <v>0</v>
      </c>
      <c r="AB12" s="3">
        <v>0</v>
      </c>
      <c r="AC12" s="3">
        <v>1</v>
      </c>
      <c r="AD12" s="3">
        <v>0</v>
      </c>
      <c r="AE12" s="3">
        <v>0</v>
      </c>
    </row>
    <row r="13" spans="1:31" x14ac:dyDescent="0.2">
      <c r="A13">
        <v>17</v>
      </c>
      <c r="B13">
        <v>1518987</v>
      </c>
      <c r="C13" t="s">
        <v>50</v>
      </c>
      <c r="D13">
        <v>1</v>
      </c>
      <c r="E13" s="1">
        <v>43612.324305555558</v>
      </c>
      <c r="F13" t="s">
        <v>48</v>
      </c>
      <c r="G13" t="s">
        <v>51</v>
      </c>
      <c r="H13" t="s">
        <v>46</v>
      </c>
      <c r="I13" s="2">
        <v>1.4182060185185186</v>
      </c>
      <c r="J13" s="2">
        <v>0.30276620370370372</v>
      </c>
      <c r="K13" s="5">
        <v>1.1154398148148148</v>
      </c>
      <c r="L13" s="4">
        <v>28.2</v>
      </c>
      <c r="P13" s="4">
        <v>28.2</v>
      </c>
      <c r="Q13" s="4">
        <f t="shared" si="2"/>
        <v>248.70000000000002</v>
      </c>
      <c r="R13" s="4" t="e">
        <f>NA()</f>
        <v>#N/A</v>
      </c>
      <c r="S13" s="4" t="e">
        <f>NA()</f>
        <v>#N/A</v>
      </c>
      <c r="T13" s="4" t="e">
        <f>NA()</f>
        <v>#N/A</v>
      </c>
      <c r="U13" s="4">
        <v>248.70000000000002</v>
      </c>
      <c r="V13" s="4">
        <v>3.9</v>
      </c>
      <c r="W13">
        <v>573</v>
      </c>
      <c r="X13" s="6">
        <v>904</v>
      </c>
      <c r="Y13" t="s">
        <v>16</v>
      </c>
      <c r="Z13" s="3">
        <v>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x14ac:dyDescent="0.2">
      <c r="A14">
        <v>18</v>
      </c>
      <c r="B14">
        <v>1519514</v>
      </c>
      <c r="C14" t="s">
        <v>52</v>
      </c>
      <c r="D14">
        <v>1</v>
      </c>
      <c r="E14" s="1">
        <v>43613.380555555559</v>
      </c>
      <c r="F14" t="s">
        <v>51</v>
      </c>
      <c r="G14" t="s">
        <v>53</v>
      </c>
      <c r="H14" t="s">
        <v>46</v>
      </c>
      <c r="I14" s="2">
        <v>1.2953935185185186</v>
      </c>
      <c r="J14" s="2">
        <v>0.23204861111111111</v>
      </c>
      <c r="K14" s="5">
        <v>1.0633449074074075</v>
      </c>
      <c r="L14" s="4">
        <v>20.9</v>
      </c>
      <c r="P14" s="4">
        <v>20.9</v>
      </c>
      <c r="Q14" s="4">
        <f t="shared" si="2"/>
        <v>269.60000000000002</v>
      </c>
      <c r="R14" s="4" t="e">
        <f>NA()</f>
        <v>#N/A</v>
      </c>
      <c r="S14" s="4" t="e">
        <f>NA()</f>
        <v>#N/A</v>
      </c>
      <c r="T14" s="4" t="e">
        <f>NA()</f>
        <v>#N/A</v>
      </c>
      <c r="U14" s="4">
        <v>269.60000000000002</v>
      </c>
      <c r="V14" s="4">
        <v>3.7</v>
      </c>
      <c r="W14">
        <v>511</v>
      </c>
      <c r="X14" s="6">
        <v>786</v>
      </c>
      <c r="Y14" t="s">
        <v>16</v>
      </c>
      <c r="Z14" s="3">
        <v>0</v>
      </c>
      <c r="AA14" s="3">
        <v>0</v>
      </c>
      <c r="AB14" s="3">
        <v>1</v>
      </c>
      <c r="AC14" s="3">
        <v>0</v>
      </c>
      <c r="AD14" s="3">
        <v>1</v>
      </c>
      <c r="AE14" s="3">
        <v>1</v>
      </c>
    </row>
    <row r="15" spans="1:31" x14ac:dyDescent="0.2">
      <c r="A15">
        <v>19</v>
      </c>
      <c r="B15">
        <v>1520846</v>
      </c>
      <c r="C15" t="s">
        <v>54</v>
      </c>
      <c r="D15">
        <v>1</v>
      </c>
      <c r="E15" s="1">
        <v>43614.325694444444</v>
      </c>
      <c r="F15" t="s">
        <v>55</v>
      </c>
      <c r="G15" t="s">
        <v>56</v>
      </c>
      <c r="H15" t="s">
        <v>46</v>
      </c>
      <c r="I15" s="2">
        <v>1.3396412037037038</v>
      </c>
      <c r="J15" s="2">
        <v>0.27288194444444441</v>
      </c>
      <c r="K15" s="5">
        <v>1.0667592592592592</v>
      </c>
      <c r="L15" s="4">
        <v>26.5</v>
      </c>
      <c r="O15" s="4">
        <v>26.5</v>
      </c>
      <c r="Q15" s="4">
        <f t="shared" si="2"/>
        <v>296.10000000000002</v>
      </c>
      <c r="R15" s="4" t="e">
        <f>NA()</f>
        <v>#N/A</v>
      </c>
      <c r="S15" s="4" t="e">
        <f>NA()</f>
        <v>#N/A</v>
      </c>
      <c r="T15" s="4">
        <v>296.10000000000002</v>
      </c>
      <c r="U15" s="4" t="e">
        <f>NA()</f>
        <v>#N/A</v>
      </c>
      <c r="V15" s="4">
        <v>4</v>
      </c>
      <c r="W15">
        <v>536</v>
      </c>
      <c r="X15" s="6">
        <v>614</v>
      </c>
      <c r="Y15" t="s">
        <v>15</v>
      </c>
      <c r="Z15" s="3">
        <v>1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x14ac:dyDescent="0.2">
      <c r="A16">
        <v>20</v>
      </c>
      <c r="B16">
        <v>1522640</v>
      </c>
      <c r="C16" t="s">
        <v>57</v>
      </c>
      <c r="D16">
        <v>1</v>
      </c>
      <c r="E16" s="1">
        <v>43615.338888888888</v>
      </c>
      <c r="F16" t="s">
        <v>58</v>
      </c>
      <c r="G16" t="s">
        <v>59</v>
      </c>
      <c r="H16" t="s">
        <v>60</v>
      </c>
      <c r="I16" s="2">
        <v>1.3086226851851852</v>
      </c>
      <c r="J16" s="2">
        <v>0.28099537037037037</v>
      </c>
      <c r="K16" s="5">
        <v>2.7627314814814813E-2</v>
      </c>
      <c r="L16" s="4">
        <v>28.3</v>
      </c>
      <c r="O16" s="4">
        <v>28.3</v>
      </c>
      <c r="Q16" s="4">
        <f t="shared" si="2"/>
        <v>324.40000000000003</v>
      </c>
      <c r="R16" s="4" t="e">
        <f>NA()</f>
        <v>#N/A</v>
      </c>
      <c r="S16" s="4" t="e">
        <f>NA()</f>
        <v>#N/A</v>
      </c>
      <c r="T16" s="4">
        <v>324.40000000000003</v>
      </c>
      <c r="U16" s="4" t="e">
        <f>NA()</f>
        <v>#N/A</v>
      </c>
      <c r="V16" s="4">
        <v>4.2</v>
      </c>
      <c r="W16">
        <v>597</v>
      </c>
      <c r="X16" s="6">
        <v>817</v>
      </c>
      <c r="Y16" t="s">
        <v>15</v>
      </c>
      <c r="Z16" s="3">
        <v>0</v>
      </c>
      <c r="AA16" s="3">
        <v>0</v>
      </c>
      <c r="AB16" s="3">
        <v>1</v>
      </c>
      <c r="AC16" s="3">
        <v>0</v>
      </c>
      <c r="AD16" s="3">
        <v>0</v>
      </c>
      <c r="AE16" s="3">
        <v>0</v>
      </c>
    </row>
    <row r="17" spans="1:31" x14ac:dyDescent="0.2">
      <c r="A17">
        <v>21</v>
      </c>
      <c r="B17">
        <v>1522876</v>
      </c>
      <c r="C17" t="s">
        <v>61</v>
      </c>
      <c r="D17">
        <v>1</v>
      </c>
      <c r="E17" s="1">
        <v>43616.354861111111</v>
      </c>
      <c r="F17" t="s">
        <v>59</v>
      </c>
      <c r="G17" t="s">
        <v>62</v>
      </c>
      <c r="H17" t="s">
        <v>60</v>
      </c>
      <c r="I17" s="2">
        <v>1.1255671296296297</v>
      </c>
      <c r="J17" s="2">
        <v>0.12129629629629629</v>
      </c>
      <c r="K17" s="5">
        <v>4.2708333333333339E-3</v>
      </c>
      <c r="L17" s="4">
        <v>12.3</v>
      </c>
      <c r="N17" s="4">
        <v>12.3</v>
      </c>
      <c r="Q17" s="4">
        <f t="shared" si="2"/>
        <v>336.70000000000005</v>
      </c>
      <c r="R17" s="4">
        <v>336.70000000000005</v>
      </c>
      <c r="S17" s="4" t="e">
        <f>NA()</f>
        <v>#N/A</v>
      </c>
      <c r="T17" s="4" t="e">
        <f>NA()</f>
        <v>#N/A</v>
      </c>
      <c r="U17" s="4" t="e">
        <f>NA()</f>
        <v>#N/A</v>
      </c>
      <c r="V17" s="4">
        <v>4.2</v>
      </c>
      <c r="W17">
        <v>615</v>
      </c>
      <c r="X17" s="6">
        <v>158</v>
      </c>
      <c r="Y17" t="s">
        <v>17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</row>
    <row r="18" spans="1:31" x14ac:dyDescent="0.2">
      <c r="A18">
        <v>22</v>
      </c>
      <c r="B18">
        <v>1525458</v>
      </c>
      <c r="C18" t="s">
        <v>63</v>
      </c>
      <c r="D18">
        <v>1</v>
      </c>
      <c r="E18" s="1">
        <v>43617.303472222222</v>
      </c>
      <c r="F18" t="s">
        <v>62</v>
      </c>
      <c r="G18" t="s">
        <v>64</v>
      </c>
      <c r="H18" t="s">
        <v>60</v>
      </c>
      <c r="I18" s="2">
        <v>1.3144097222222222</v>
      </c>
      <c r="J18" s="2">
        <v>0.28770833333333334</v>
      </c>
      <c r="K18" s="5">
        <v>2.6701388888888889E-2</v>
      </c>
      <c r="L18" s="4">
        <v>32.9</v>
      </c>
      <c r="O18" s="4">
        <v>32.9</v>
      </c>
      <c r="Q18" s="4">
        <f t="shared" si="2"/>
        <v>369.6</v>
      </c>
      <c r="R18" s="4" t="e">
        <f>NA()</f>
        <v>#N/A</v>
      </c>
      <c r="S18" s="4" t="e">
        <f>NA()</f>
        <v>#N/A</v>
      </c>
      <c r="T18" s="4">
        <v>369.6</v>
      </c>
      <c r="U18" s="4" t="e">
        <f>NA()</f>
        <v>#N/A</v>
      </c>
      <c r="V18" s="4">
        <v>4.8</v>
      </c>
      <c r="W18">
        <v>359</v>
      </c>
      <c r="X18" s="6">
        <v>452</v>
      </c>
      <c r="Y18" t="s">
        <v>15</v>
      </c>
      <c r="Z18" s="3">
        <v>0</v>
      </c>
      <c r="AA18" s="3">
        <v>1</v>
      </c>
      <c r="AB18" s="3">
        <v>0</v>
      </c>
      <c r="AC18" s="3">
        <v>0</v>
      </c>
      <c r="AD18" s="3">
        <v>0</v>
      </c>
      <c r="AE18" s="3">
        <v>0</v>
      </c>
    </row>
    <row r="19" spans="1:31" x14ac:dyDescent="0.2">
      <c r="A19">
        <v>23</v>
      </c>
      <c r="B19">
        <v>1527828</v>
      </c>
      <c r="C19" t="s">
        <v>65</v>
      </c>
      <c r="D19">
        <v>1</v>
      </c>
      <c r="E19" s="1">
        <v>43618.604861111111</v>
      </c>
      <c r="F19" t="s">
        <v>145</v>
      </c>
      <c r="H19" t="s">
        <v>66</v>
      </c>
      <c r="K19" s="5"/>
      <c r="M19" s="4">
        <v>0</v>
      </c>
      <c r="Q19" s="4">
        <f t="shared" si="2"/>
        <v>369.6</v>
      </c>
      <c r="R19" s="4">
        <v>369.6</v>
      </c>
      <c r="S19" s="4" t="e">
        <f>NA()</f>
        <v>#N/A</v>
      </c>
      <c r="T19" s="4" t="e">
        <f>NA()</f>
        <v>#N/A</v>
      </c>
      <c r="U19" s="4" t="e">
        <f>NA()</f>
        <v>#N/A</v>
      </c>
      <c r="V19" s="4">
        <v>0</v>
      </c>
      <c r="W19">
        <v>247</v>
      </c>
      <c r="X19" s="6">
        <v>0</v>
      </c>
      <c r="Y19" t="s">
        <v>149</v>
      </c>
      <c r="Z19" s="3">
        <v>0</v>
      </c>
      <c r="AA19" s="3">
        <v>1</v>
      </c>
      <c r="AB19" s="3">
        <v>0</v>
      </c>
      <c r="AC19" s="3">
        <v>1</v>
      </c>
      <c r="AD19" s="3">
        <v>0</v>
      </c>
      <c r="AE19" s="3">
        <v>0</v>
      </c>
    </row>
    <row r="20" spans="1:31" x14ac:dyDescent="0.2">
      <c r="A20">
        <v>24</v>
      </c>
      <c r="B20">
        <v>1529593</v>
      </c>
      <c r="C20" t="s">
        <v>67</v>
      </c>
      <c r="D20">
        <v>1</v>
      </c>
      <c r="E20" s="1">
        <v>43619.317361111112</v>
      </c>
      <c r="F20" t="s">
        <v>64</v>
      </c>
      <c r="G20" t="s">
        <v>68</v>
      </c>
      <c r="H20" t="s">
        <v>66</v>
      </c>
      <c r="I20" s="2">
        <v>1.3414351851851851</v>
      </c>
      <c r="J20" s="2">
        <v>0.31784722222222223</v>
      </c>
      <c r="K20" s="5">
        <v>2.3587962962962963E-2</v>
      </c>
      <c r="L20" s="4">
        <v>36</v>
      </c>
      <c r="O20" s="4">
        <v>36</v>
      </c>
      <c r="Q20" s="4">
        <f t="shared" si="2"/>
        <v>405.6</v>
      </c>
      <c r="R20" s="4" t="e">
        <f>NA()</f>
        <v>#N/A</v>
      </c>
      <c r="S20" s="4" t="e">
        <f>NA()</f>
        <v>#N/A</v>
      </c>
      <c r="T20" s="4">
        <v>405.6</v>
      </c>
      <c r="U20" s="4" t="e">
        <f>NA()</f>
        <v>#N/A</v>
      </c>
      <c r="V20" s="4">
        <v>4.7</v>
      </c>
      <c r="W20">
        <v>521</v>
      </c>
      <c r="X20" s="6">
        <v>652</v>
      </c>
      <c r="Y20" t="s">
        <v>15</v>
      </c>
      <c r="Z20" s="3">
        <v>0</v>
      </c>
      <c r="AA20" s="3">
        <v>0</v>
      </c>
      <c r="AB20" s="3">
        <v>1</v>
      </c>
      <c r="AC20" s="3">
        <v>0</v>
      </c>
      <c r="AD20" s="3">
        <v>1</v>
      </c>
      <c r="AE20" s="3">
        <v>1</v>
      </c>
    </row>
    <row r="21" spans="1:31" x14ac:dyDescent="0.2">
      <c r="A21">
        <v>25</v>
      </c>
      <c r="B21">
        <v>1531472</v>
      </c>
      <c r="C21" t="s">
        <v>69</v>
      </c>
      <c r="D21">
        <v>1</v>
      </c>
      <c r="E21" s="1">
        <v>43620.361805555556</v>
      </c>
      <c r="F21" t="s">
        <v>68</v>
      </c>
      <c r="G21" t="s">
        <v>70</v>
      </c>
      <c r="H21" t="s">
        <v>71</v>
      </c>
      <c r="I21" s="2">
        <v>1.2757291666666666</v>
      </c>
      <c r="J21" s="2">
        <v>0.23266203703703703</v>
      </c>
      <c r="K21" s="5">
        <v>1.0430671296296297</v>
      </c>
      <c r="L21" s="4">
        <v>26</v>
      </c>
      <c r="O21" s="4">
        <v>26</v>
      </c>
      <c r="Q21" s="4">
        <f t="shared" si="2"/>
        <v>431.6</v>
      </c>
      <c r="R21" s="4" t="e">
        <f>NA()</f>
        <v>#N/A</v>
      </c>
      <c r="S21" s="4" t="e">
        <f>NA()</f>
        <v>#N/A</v>
      </c>
      <c r="T21" s="4">
        <v>431.6</v>
      </c>
      <c r="U21" s="4" t="e">
        <f>NA()</f>
        <v>#N/A</v>
      </c>
      <c r="V21" s="4">
        <v>4.7</v>
      </c>
      <c r="W21">
        <v>600</v>
      </c>
      <c r="X21" s="6">
        <v>430</v>
      </c>
      <c r="Y21" t="s">
        <v>15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x14ac:dyDescent="0.2">
      <c r="A22">
        <v>26</v>
      </c>
      <c r="B22">
        <v>1535830</v>
      </c>
      <c r="C22" t="s">
        <v>72</v>
      </c>
      <c r="D22">
        <v>1</v>
      </c>
      <c r="E22" s="1">
        <v>43621.338888888888</v>
      </c>
      <c r="F22" t="s">
        <v>70</v>
      </c>
      <c r="G22" t="s">
        <v>73</v>
      </c>
      <c r="H22" t="s">
        <v>71</v>
      </c>
      <c r="I22" s="2">
        <v>1.3181712962962964</v>
      </c>
      <c r="J22" s="2">
        <v>0.29219907407407408</v>
      </c>
      <c r="K22" s="5">
        <v>2.5972222222222219E-2</v>
      </c>
      <c r="L22" s="4">
        <v>29.9</v>
      </c>
      <c r="O22" s="4">
        <v>29.9</v>
      </c>
      <c r="Q22" s="4">
        <f t="shared" si="2"/>
        <v>461.5</v>
      </c>
      <c r="R22" s="4" t="e">
        <f>NA()</f>
        <v>#N/A</v>
      </c>
      <c r="S22" s="4" t="e">
        <f>NA()</f>
        <v>#N/A</v>
      </c>
      <c r="T22" s="4">
        <v>461.5</v>
      </c>
      <c r="U22" s="4" t="e">
        <f>NA()</f>
        <v>#N/A</v>
      </c>
      <c r="V22" s="4">
        <v>4.3</v>
      </c>
      <c r="W22">
        <v>611</v>
      </c>
      <c r="X22" s="6">
        <v>582</v>
      </c>
      <c r="Y22" t="s">
        <v>15</v>
      </c>
      <c r="Z22" s="3">
        <v>0</v>
      </c>
      <c r="AA22" s="3">
        <v>0</v>
      </c>
      <c r="AB22" s="3">
        <v>1</v>
      </c>
      <c r="AC22" s="3">
        <v>0</v>
      </c>
      <c r="AD22" s="3">
        <v>0</v>
      </c>
      <c r="AE22" s="3">
        <v>0</v>
      </c>
    </row>
    <row r="23" spans="1:31" x14ac:dyDescent="0.2">
      <c r="A23">
        <v>27</v>
      </c>
      <c r="B23">
        <v>1535838</v>
      </c>
      <c r="C23" t="s">
        <v>74</v>
      </c>
      <c r="D23">
        <v>1</v>
      </c>
      <c r="E23" s="1">
        <v>43622.352777777778</v>
      </c>
      <c r="F23" t="s">
        <v>73</v>
      </c>
      <c r="G23" t="s">
        <v>75</v>
      </c>
      <c r="H23" t="s">
        <v>76</v>
      </c>
      <c r="I23" s="2">
        <v>1.2426273148148148</v>
      </c>
      <c r="J23" s="2">
        <v>0.20052083333333334</v>
      </c>
      <c r="K23" s="5">
        <v>6.805555555555555E-2</v>
      </c>
      <c r="L23" s="4">
        <v>20.2</v>
      </c>
      <c r="O23" s="4">
        <v>20.2</v>
      </c>
      <c r="Q23" s="4">
        <f t="shared" si="2"/>
        <v>481.7</v>
      </c>
      <c r="R23" s="4" t="e">
        <f>NA()</f>
        <v>#N/A</v>
      </c>
      <c r="S23" s="4" t="e">
        <f>NA()</f>
        <v>#N/A</v>
      </c>
      <c r="T23" s="4">
        <v>481.7</v>
      </c>
      <c r="U23" s="4" t="e">
        <f>NA()</f>
        <v>#N/A</v>
      </c>
      <c r="V23" s="4">
        <v>4.2</v>
      </c>
      <c r="W23">
        <v>628</v>
      </c>
      <c r="X23" s="6">
        <v>332</v>
      </c>
      <c r="Y23" t="s">
        <v>15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x14ac:dyDescent="0.2">
      <c r="A24">
        <v>28</v>
      </c>
      <c r="B24">
        <v>1535855</v>
      </c>
      <c r="C24" t="s">
        <v>77</v>
      </c>
      <c r="D24">
        <v>1</v>
      </c>
      <c r="E24" s="1">
        <v>43623.325694444444</v>
      </c>
      <c r="F24" t="s">
        <v>75</v>
      </c>
      <c r="G24" t="s">
        <v>78</v>
      </c>
      <c r="H24" t="s">
        <v>76</v>
      </c>
      <c r="I24" s="2">
        <v>1.323599537037037</v>
      </c>
      <c r="J24" s="2">
        <v>0.19638888888888886</v>
      </c>
      <c r="K24" s="5">
        <v>1.1272106481481481</v>
      </c>
      <c r="L24" s="4">
        <v>22.4</v>
      </c>
      <c r="O24" s="4">
        <v>22.4</v>
      </c>
      <c r="Q24" s="4">
        <f t="shared" si="2"/>
        <v>504.09999999999997</v>
      </c>
      <c r="R24" s="4" t="e">
        <f>NA()</f>
        <v>#N/A</v>
      </c>
      <c r="S24" s="4" t="e">
        <f>NA()</f>
        <v>#N/A</v>
      </c>
      <c r="T24" s="4">
        <v>504.09999999999997</v>
      </c>
      <c r="U24" s="4" t="e">
        <f>NA()</f>
        <v>#N/A</v>
      </c>
      <c r="V24" s="4">
        <v>4.8</v>
      </c>
      <c r="W24">
        <v>544</v>
      </c>
      <c r="X24" s="6">
        <v>311</v>
      </c>
      <c r="Y24" t="s">
        <v>15</v>
      </c>
      <c r="Z24" s="3">
        <v>0</v>
      </c>
      <c r="AA24" s="3">
        <v>1</v>
      </c>
      <c r="AB24" s="3">
        <v>0</v>
      </c>
      <c r="AC24" s="3">
        <v>0</v>
      </c>
      <c r="AD24" s="3">
        <v>0</v>
      </c>
      <c r="AE24" s="3">
        <v>1</v>
      </c>
    </row>
    <row r="25" spans="1:31" x14ac:dyDescent="0.2">
      <c r="A25">
        <v>29</v>
      </c>
      <c r="B25">
        <v>1537051</v>
      </c>
      <c r="C25" t="s">
        <v>79</v>
      </c>
      <c r="D25">
        <v>1</v>
      </c>
      <c r="E25" s="1">
        <v>43624.588194444441</v>
      </c>
      <c r="F25" t="s">
        <v>140</v>
      </c>
      <c r="H25" t="s">
        <v>76</v>
      </c>
      <c r="K25" s="5"/>
      <c r="M25" s="4">
        <v>0</v>
      </c>
      <c r="Q25" s="4">
        <f t="shared" si="2"/>
        <v>504.09999999999997</v>
      </c>
      <c r="R25" s="4">
        <v>504.09999999999997</v>
      </c>
      <c r="S25" s="4" t="e">
        <f>NA()</f>
        <v>#N/A</v>
      </c>
      <c r="T25" s="4" t="e">
        <f>NA()</f>
        <v>#N/A</v>
      </c>
      <c r="U25" s="4" t="e">
        <f>NA()</f>
        <v>#N/A</v>
      </c>
      <c r="X25" s="6"/>
      <c r="Y25" t="s">
        <v>149</v>
      </c>
      <c r="Z25" s="3">
        <v>0</v>
      </c>
      <c r="AA25" s="3">
        <v>1</v>
      </c>
      <c r="AB25" s="3">
        <v>0</v>
      </c>
      <c r="AC25" s="3">
        <v>1</v>
      </c>
      <c r="AD25" s="3">
        <v>0</v>
      </c>
      <c r="AE25" s="3">
        <v>0</v>
      </c>
    </row>
    <row r="26" spans="1:31" x14ac:dyDescent="0.2">
      <c r="A26">
        <v>30</v>
      </c>
      <c r="B26">
        <v>1539800</v>
      </c>
      <c r="C26" t="s">
        <v>80</v>
      </c>
      <c r="D26">
        <v>1</v>
      </c>
      <c r="E26" s="1">
        <v>43625.624305555553</v>
      </c>
      <c r="F26" t="s">
        <v>141</v>
      </c>
      <c r="H26" t="s">
        <v>76</v>
      </c>
      <c r="K26" s="5"/>
      <c r="M26" s="4">
        <v>0</v>
      </c>
      <c r="Q26" s="4">
        <f t="shared" si="2"/>
        <v>504.09999999999997</v>
      </c>
      <c r="R26" s="4">
        <v>504.09999999999997</v>
      </c>
      <c r="S26" s="4" t="e">
        <f>NA()</f>
        <v>#N/A</v>
      </c>
      <c r="T26" s="4" t="e">
        <f>NA()</f>
        <v>#N/A</v>
      </c>
      <c r="U26" s="4" t="e">
        <f>NA()</f>
        <v>#N/A</v>
      </c>
      <c r="X26" s="6"/>
      <c r="Y26" t="s">
        <v>149</v>
      </c>
      <c r="Z26" s="3">
        <v>0</v>
      </c>
      <c r="AA26" s="3">
        <v>1</v>
      </c>
      <c r="AB26" s="3">
        <v>0</v>
      </c>
      <c r="AC26" s="3">
        <v>1</v>
      </c>
      <c r="AD26" s="3">
        <v>0</v>
      </c>
      <c r="AE26" s="3">
        <v>0</v>
      </c>
    </row>
    <row r="27" spans="1:31" x14ac:dyDescent="0.2">
      <c r="A27">
        <v>31</v>
      </c>
      <c r="B27">
        <v>1543638</v>
      </c>
      <c r="C27" t="s">
        <v>81</v>
      </c>
      <c r="D27">
        <v>1</v>
      </c>
      <c r="E27" s="1">
        <v>43626.323611111111</v>
      </c>
      <c r="F27" t="s">
        <v>78</v>
      </c>
      <c r="G27" t="s">
        <v>82</v>
      </c>
      <c r="H27" t="s">
        <v>76</v>
      </c>
      <c r="I27" s="2">
        <v>1.4506250000000001</v>
      </c>
      <c r="J27" s="2">
        <v>0.3119675925925926</v>
      </c>
      <c r="K27" s="5">
        <v>1.1386574074074074</v>
      </c>
      <c r="L27" s="4">
        <v>30.1</v>
      </c>
      <c r="P27" s="4">
        <v>30.1</v>
      </c>
      <c r="Q27" s="4">
        <f t="shared" si="2"/>
        <v>534.19999999999993</v>
      </c>
      <c r="R27" s="4" t="e">
        <f>NA()</f>
        <v>#N/A</v>
      </c>
      <c r="S27" s="4" t="e">
        <f>NA()</f>
        <v>#N/A</v>
      </c>
      <c r="T27" s="4" t="e">
        <f>NA()</f>
        <v>#N/A</v>
      </c>
      <c r="U27" s="4">
        <v>534.19999999999993</v>
      </c>
      <c r="V27" s="4">
        <v>4</v>
      </c>
      <c r="W27">
        <v>725</v>
      </c>
      <c r="X27" s="6">
        <v>899</v>
      </c>
      <c r="Y27" t="s">
        <v>16</v>
      </c>
      <c r="Z27" s="3">
        <v>1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x14ac:dyDescent="0.2">
      <c r="A28">
        <v>32</v>
      </c>
      <c r="B28">
        <v>1543642</v>
      </c>
      <c r="C28" t="s">
        <v>83</v>
      </c>
      <c r="D28">
        <v>1</v>
      </c>
      <c r="E28" s="1">
        <v>43627.337500000001</v>
      </c>
      <c r="F28" t="s">
        <v>82</v>
      </c>
      <c r="G28" t="s">
        <v>84</v>
      </c>
      <c r="H28" t="s">
        <v>76</v>
      </c>
      <c r="I28" s="2">
        <v>1.4867592592592593</v>
      </c>
      <c r="J28" s="2">
        <v>0.33586805555555554</v>
      </c>
      <c r="K28" s="5">
        <v>1.1508912037037038</v>
      </c>
      <c r="L28" s="4">
        <v>34.299999999999997</v>
      </c>
      <c r="P28" s="4">
        <v>34.299999999999997</v>
      </c>
      <c r="Q28" s="4">
        <f t="shared" si="2"/>
        <v>568.49999999999989</v>
      </c>
      <c r="R28" s="4" t="e">
        <f>NA()</f>
        <v>#N/A</v>
      </c>
      <c r="S28" s="4" t="e">
        <f>NA()</f>
        <v>#N/A</v>
      </c>
      <c r="T28" s="4" t="e">
        <f>NA()</f>
        <v>#N/A</v>
      </c>
      <c r="U28" s="4">
        <v>568.49999999999989</v>
      </c>
      <c r="V28" s="4">
        <v>4.3</v>
      </c>
      <c r="W28">
        <v>544</v>
      </c>
      <c r="X28" s="6">
        <v>571</v>
      </c>
      <c r="Y28" t="s">
        <v>16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</row>
    <row r="29" spans="1:31" x14ac:dyDescent="0.2">
      <c r="A29">
        <v>33</v>
      </c>
      <c r="B29">
        <v>1544434</v>
      </c>
      <c r="C29" t="s">
        <v>85</v>
      </c>
      <c r="D29">
        <v>1</v>
      </c>
      <c r="E29" s="1">
        <v>43628.354861111111</v>
      </c>
      <c r="F29" t="s">
        <v>84</v>
      </c>
      <c r="G29" t="s">
        <v>86</v>
      </c>
      <c r="H29" t="s">
        <v>76</v>
      </c>
      <c r="I29" s="2">
        <v>1.4141435185185185</v>
      </c>
      <c r="J29" s="2">
        <v>0.23877314814814818</v>
      </c>
      <c r="K29" s="5">
        <v>1.1753703703703704</v>
      </c>
      <c r="L29" s="4">
        <v>19</v>
      </c>
      <c r="O29" s="4">
        <v>19</v>
      </c>
      <c r="Q29" s="4">
        <f t="shared" si="2"/>
        <v>587.49999999999989</v>
      </c>
      <c r="R29" s="4" t="e">
        <f>NA()</f>
        <v>#N/A</v>
      </c>
      <c r="S29" s="4" t="e">
        <f>NA()</f>
        <v>#N/A</v>
      </c>
      <c r="T29" s="4">
        <v>587.49999999999989</v>
      </c>
      <c r="U29" s="4" t="e">
        <f>NA()</f>
        <v>#N/A</v>
      </c>
      <c r="V29" s="4">
        <v>3.3</v>
      </c>
      <c r="W29">
        <v>932</v>
      </c>
      <c r="X29" s="6">
        <v>451</v>
      </c>
      <c r="Y29" t="s">
        <v>15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1</v>
      </c>
    </row>
    <row r="30" spans="1:31" x14ac:dyDescent="0.2">
      <c r="A30">
        <v>34</v>
      </c>
      <c r="B30">
        <v>1545937</v>
      </c>
      <c r="C30" t="s">
        <v>87</v>
      </c>
      <c r="D30">
        <v>1</v>
      </c>
      <c r="E30" s="1">
        <v>43629.367361111108</v>
      </c>
      <c r="F30" t="s">
        <v>86</v>
      </c>
      <c r="G30" t="s">
        <v>88</v>
      </c>
      <c r="H30" t="s">
        <v>76</v>
      </c>
      <c r="I30" s="2">
        <v>1.3591550925925926</v>
      </c>
      <c r="J30" s="2">
        <v>0.2401736111111111</v>
      </c>
      <c r="K30" s="5">
        <v>1.1189814814814816</v>
      </c>
      <c r="L30" s="4">
        <v>25.4</v>
      </c>
      <c r="O30" s="4">
        <v>25.4</v>
      </c>
      <c r="Q30" s="4">
        <f t="shared" si="2"/>
        <v>612.89999999999986</v>
      </c>
      <c r="R30" s="4" t="e">
        <f>NA()</f>
        <v>#N/A</v>
      </c>
      <c r="S30" s="4" t="e">
        <f>NA()</f>
        <v>#N/A</v>
      </c>
      <c r="T30" s="4">
        <v>612.89999999999986</v>
      </c>
      <c r="U30" s="4" t="e">
        <f>NA()</f>
        <v>#N/A</v>
      </c>
      <c r="V30" s="4">
        <v>4.4000000000000004</v>
      </c>
      <c r="W30">
        <v>670</v>
      </c>
      <c r="X30" s="6">
        <v>389</v>
      </c>
      <c r="Y30" t="s">
        <v>15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</row>
    <row r="31" spans="1:31" x14ac:dyDescent="0.2">
      <c r="A31">
        <v>35</v>
      </c>
      <c r="B31">
        <v>1546785</v>
      </c>
      <c r="C31" t="s">
        <v>89</v>
      </c>
      <c r="D31">
        <v>1</v>
      </c>
      <c r="E31" s="1">
        <v>43630.347916666666</v>
      </c>
      <c r="F31" t="s">
        <v>88</v>
      </c>
      <c r="G31" t="s">
        <v>90</v>
      </c>
      <c r="H31" t="s">
        <v>91</v>
      </c>
      <c r="I31" s="2">
        <v>1.247488425925926</v>
      </c>
      <c r="J31" s="2">
        <v>0.23414351851851853</v>
      </c>
      <c r="K31" s="5">
        <v>1.3344907407407408E-2</v>
      </c>
      <c r="L31" s="4">
        <v>25</v>
      </c>
      <c r="O31" s="4">
        <v>25</v>
      </c>
      <c r="Q31" s="4">
        <f t="shared" si="2"/>
        <v>637.89999999999986</v>
      </c>
      <c r="R31" s="4" t="e">
        <f>NA()</f>
        <v>#N/A</v>
      </c>
      <c r="S31" s="4" t="e">
        <f>NA()</f>
        <v>#N/A</v>
      </c>
      <c r="T31" s="4">
        <v>637.89999999999986</v>
      </c>
      <c r="U31" s="4" t="e">
        <f>NA()</f>
        <v>#N/A</v>
      </c>
      <c r="V31" s="4">
        <v>4.4000000000000004</v>
      </c>
      <c r="W31">
        <v>653</v>
      </c>
      <c r="X31" s="6">
        <v>256</v>
      </c>
      <c r="Y31" t="s">
        <v>15</v>
      </c>
      <c r="Z31" s="3">
        <v>0</v>
      </c>
      <c r="AA31" s="3">
        <v>1</v>
      </c>
      <c r="AB31" s="3">
        <v>0</v>
      </c>
      <c r="AC31" s="3">
        <v>0</v>
      </c>
      <c r="AD31" s="3">
        <v>1</v>
      </c>
      <c r="AE31" s="3">
        <v>1</v>
      </c>
    </row>
    <row r="32" spans="1:31" x14ac:dyDescent="0.2">
      <c r="A32">
        <v>36</v>
      </c>
      <c r="B32">
        <v>1549465</v>
      </c>
      <c r="C32" t="s">
        <v>92</v>
      </c>
      <c r="D32">
        <v>1</v>
      </c>
      <c r="E32" s="1">
        <v>43631.323611111111</v>
      </c>
      <c r="F32" t="s">
        <v>90</v>
      </c>
      <c r="G32" t="s">
        <v>93</v>
      </c>
      <c r="H32" t="s">
        <v>91</v>
      </c>
      <c r="I32" s="2">
        <v>1.3324421296296296</v>
      </c>
      <c r="J32" s="2">
        <v>0.29158564814814814</v>
      </c>
      <c r="K32" s="5">
        <v>4.0856481481481487E-2</v>
      </c>
      <c r="L32" s="4">
        <v>32.799999999999997</v>
      </c>
      <c r="O32" s="4">
        <v>32.799999999999997</v>
      </c>
      <c r="Q32" s="4">
        <f t="shared" si="2"/>
        <v>670.69999999999982</v>
      </c>
      <c r="R32" s="4" t="e">
        <f>NA()</f>
        <v>#N/A</v>
      </c>
      <c r="S32" s="4" t="e">
        <f>NA()</f>
        <v>#N/A</v>
      </c>
      <c r="T32" s="4">
        <v>670.69999999999982</v>
      </c>
      <c r="U32" s="4" t="e">
        <f>NA()</f>
        <v>#N/A</v>
      </c>
      <c r="V32" s="4">
        <v>4.7</v>
      </c>
      <c r="W32">
        <v>512</v>
      </c>
      <c r="X32" s="6">
        <v>416</v>
      </c>
      <c r="Y32" t="s">
        <v>15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0</v>
      </c>
    </row>
    <row r="33" spans="1:31" x14ac:dyDescent="0.2">
      <c r="A33">
        <v>37</v>
      </c>
      <c r="B33">
        <v>1552592</v>
      </c>
      <c r="C33" t="s">
        <v>94</v>
      </c>
      <c r="D33">
        <v>1</v>
      </c>
      <c r="E33" s="1">
        <v>43632.34375</v>
      </c>
      <c r="F33" t="s">
        <v>93</v>
      </c>
      <c r="G33" t="s">
        <v>95</v>
      </c>
      <c r="H33" t="s">
        <v>91</v>
      </c>
      <c r="I33" s="2">
        <v>1.3241203703703703</v>
      </c>
      <c r="J33" s="2">
        <v>0.26370370370370372</v>
      </c>
      <c r="K33" s="5">
        <v>6.0416666666666667E-2</v>
      </c>
      <c r="L33" s="4">
        <v>29</v>
      </c>
      <c r="O33" s="4">
        <v>29</v>
      </c>
      <c r="Q33" s="4">
        <f t="shared" si="2"/>
        <v>699.69999999999982</v>
      </c>
      <c r="R33" s="4" t="e">
        <f>NA()</f>
        <v>#N/A</v>
      </c>
      <c r="S33" s="4" t="e">
        <f>NA()</f>
        <v>#N/A</v>
      </c>
      <c r="T33" s="4">
        <v>699.69999999999982</v>
      </c>
      <c r="U33" s="4" t="e">
        <f>NA()</f>
        <v>#N/A</v>
      </c>
      <c r="V33" s="4">
        <v>4.5999999999999996</v>
      </c>
      <c r="W33">
        <v>713</v>
      </c>
      <c r="X33" s="6">
        <v>525</v>
      </c>
      <c r="Y33" t="s">
        <v>15</v>
      </c>
      <c r="Z33" s="3">
        <v>0</v>
      </c>
      <c r="AA33" s="3">
        <v>0</v>
      </c>
      <c r="AB33" s="3">
        <v>1</v>
      </c>
      <c r="AC33" s="3">
        <v>0</v>
      </c>
      <c r="AD33" s="3">
        <v>0</v>
      </c>
      <c r="AE33" s="3">
        <v>0</v>
      </c>
    </row>
    <row r="34" spans="1:31" x14ac:dyDescent="0.2">
      <c r="A34">
        <v>38</v>
      </c>
      <c r="B34">
        <v>1553392</v>
      </c>
      <c r="C34" t="s">
        <v>96</v>
      </c>
      <c r="D34">
        <v>1</v>
      </c>
      <c r="E34" s="1">
        <v>43633.34652777778</v>
      </c>
      <c r="F34" t="s">
        <v>95</v>
      </c>
      <c r="G34" t="s">
        <v>97</v>
      </c>
      <c r="H34" t="s">
        <v>91</v>
      </c>
      <c r="I34" s="2">
        <v>1.2082291666666667</v>
      </c>
      <c r="J34" s="2">
        <v>0.17421296296296296</v>
      </c>
      <c r="K34" s="5">
        <v>3.4016203703703708E-2</v>
      </c>
      <c r="L34" s="4">
        <v>20.2</v>
      </c>
      <c r="O34" s="4">
        <v>20.2</v>
      </c>
      <c r="Q34" s="4">
        <f t="shared" si="2"/>
        <v>719.89999999999986</v>
      </c>
      <c r="R34" s="4" t="e">
        <f>NA()</f>
        <v>#N/A</v>
      </c>
      <c r="S34" s="4" t="e">
        <f>NA()</f>
        <v>#N/A</v>
      </c>
      <c r="T34" s="4">
        <v>719.89999999999986</v>
      </c>
      <c r="U34" s="4" t="e">
        <f>NA()</f>
        <v>#N/A</v>
      </c>
      <c r="V34" s="4">
        <v>4.8</v>
      </c>
      <c r="W34">
        <v>284</v>
      </c>
      <c r="X34" s="6">
        <v>238</v>
      </c>
      <c r="Y34" t="s">
        <v>15</v>
      </c>
      <c r="Z34" s="3">
        <v>0</v>
      </c>
      <c r="AA34" s="3">
        <v>1</v>
      </c>
      <c r="AB34" s="3">
        <v>0</v>
      </c>
      <c r="AC34" s="3">
        <v>0</v>
      </c>
      <c r="AD34" s="3">
        <v>0</v>
      </c>
      <c r="AE34" s="3">
        <v>0</v>
      </c>
    </row>
    <row r="35" spans="1:31" x14ac:dyDescent="0.2">
      <c r="A35">
        <v>39</v>
      </c>
      <c r="B35">
        <v>1555093</v>
      </c>
      <c r="C35" t="s">
        <v>98</v>
      </c>
      <c r="D35">
        <v>1</v>
      </c>
      <c r="E35" s="1">
        <v>43634.338194444441</v>
      </c>
      <c r="F35" t="s">
        <v>97</v>
      </c>
      <c r="G35" t="s">
        <v>99</v>
      </c>
      <c r="H35" t="s">
        <v>100</v>
      </c>
      <c r="I35" s="2">
        <v>1.2749305555555557</v>
      </c>
      <c r="J35" s="2">
        <v>0.23458333333333334</v>
      </c>
      <c r="K35" s="5">
        <v>4.0347222222222222E-2</v>
      </c>
      <c r="L35" s="4">
        <v>26.2</v>
      </c>
      <c r="O35" s="4">
        <v>26.2</v>
      </c>
      <c r="Q35" s="4">
        <f t="shared" si="2"/>
        <v>746.09999999999991</v>
      </c>
      <c r="R35" s="4" t="e">
        <f>NA()</f>
        <v>#N/A</v>
      </c>
      <c r="S35" s="4" t="e">
        <f>NA()</f>
        <v>#N/A</v>
      </c>
      <c r="T35" s="4">
        <v>746.09999999999991</v>
      </c>
      <c r="U35" s="4" t="e">
        <f>NA()</f>
        <v>#N/A</v>
      </c>
      <c r="V35" s="4">
        <v>4.5999999999999996</v>
      </c>
      <c r="W35">
        <v>435</v>
      </c>
      <c r="X35" s="6">
        <v>503</v>
      </c>
      <c r="Y35" t="s">
        <v>15</v>
      </c>
      <c r="Z35" s="3">
        <v>1</v>
      </c>
      <c r="AA35" s="3">
        <v>0</v>
      </c>
      <c r="AB35" s="3">
        <v>0</v>
      </c>
      <c r="AC35" s="3">
        <v>0</v>
      </c>
      <c r="AD35" s="3">
        <v>1</v>
      </c>
      <c r="AE35" s="3">
        <v>0</v>
      </c>
    </row>
    <row r="36" spans="1:31" x14ac:dyDescent="0.2">
      <c r="A36">
        <v>40</v>
      </c>
      <c r="B36">
        <v>1555623</v>
      </c>
      <c r="C36" t="s">
        <v>101</v>
      </c>
      <c r="D36">
        <v>1</v>
      </c>
      <c r="E36" s="1">
        <v>43635.397222222222</v>
      </c>
      <c r="F36" t="s">
        <v>99</v>
      </c>
      <c r="G36" t="s">
        <v>102</v>
      </c>
      <c r="H36" t="s">
        <v>91</v>
      </c>
      <c r="I36" s="2">
        <v>1.3454745370370371</v>
      </c>
      <c r="J36" s="2">
        <v>0.20670138888888889</v>
      </c>
      <c r="K36" s="5">
        <v>1.1387731481481482</v>
      </c>
      <c r="L36" s="4">
        <v>20.3</v>
      </c>
      <c r="P36" s="4">
        <v>20.3</v>
      </c>
      <c r="Q36" s="4">
        <f t="shared" si="2"/>
        <v>766.39999999999986</v>
      </c>
      <c r="R36" s="4" t="e">
        <f>NA()</f>
        <v>#N/A</v>
      </c>
      <c r="S36" s="4" t="e">
        <f>NA()</f>
        <v>#N/A</v>
      </c>
      <c r="T36" s="4" t="e">
        <f>NA()</f>
        <v>#N/A</v>
      </c>
      <c r="U36" s="4">
        <v>766.39999999999986</v>
      </c>
      <c r="V36" s="4">
        <v>4.0999999999999996</v>
      </c>
      <c r="W36">
        <v>730</v>
      </c>
      <c r="X36" s="6">
        <v>672</v>
      </c>
      <c r="Y36" t="s">
        <v>16</v>
      </c>
      <c r="Z36" s="3">
        <v>1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x14ac:dyDescent="0.2">
      <c r="A37">
        <v>41</v>
      </c>
      <c r="B37">
        <v>1557443</v>
      </c>
      <c r="C37" t="s">
        <v>103</v>
      </c>
      <c r="D37">
        <v>1</v>
      </c>
      <c r="E37" s="1">
        <v>43636.345833333333</v>
      </c>
      <c r="F37" t="s">
        <v>102</v>
      </c>
      <c r="G37" t="s">
        <v>104</v>
      </c>
      <c r="H37" t="s">
        <v>105</v>
      </c>
      <c r="I37" s="2">
        <v>1.2796527777777778</v>
      </c>
      <c r="J37" s="2">
        <v>0.23435185185185184</v>
      </c>
      <c r="K37" s="5">
        <v>1.0453009259259258</v>
      </c>
      <c r="L37" s="4">
        <v>26.9</v>
      </c>
      <c r="O37" s="4">
        <v>26.9</v>
      </c>
      <c r="Q37" s="4">
        <f t="shared" si="2"/>
        <v>793.29999999999984</v>
      </c>
      <c r="R37" s="4" t="e">
        <f>NA()</f>
        <v>#N/A</v>
      </c>
      <c r="S37" s="4" t="e">
        <f>NA()</f>
        <v>#N/A</v>
      </c>
      <c r="T37" s="4">
        <v>793.29999999999984</v>
      </c>
      <c r="U37" s="4" t="e">
        <f>NA()</f>
        <v>#N/A</v>
      </c>
      <c r="V37" s="4">
        <v>4.8</v>
      </c>
      <c r="W37">
        <v>631</v>
      </c>
      <c r="X37" s="6">
        <v>258</v>
      </c>
      <c r="Y37" t="s">
        <v>15</v>
      </c>
      <c r="Z37" s="3">
        <v>1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x14ac:dyDescent="0.2">
      <c r="A38">
        <v>42</v>
      </c>
      <c r="B38">
        <v>1558058</v>
      </c>
      <c r="C38" t="s">
        <v>106</v>
      </c>
      <c r="D38">
        <v>1</v>
      </c>
      <c r="E38" s="1">
        <v>43637.342361111114</v>
      </c>
      <c r="F38" t="s">
        <v>104</v>
      </c>
      <c r="G38" t="s">
        <v>107</v>
      </c>
      <c r="H38" t="s">
        <v>105</v>
      </c>
      <c r="I38" s="2">
        <v>1.2967939814814815</v>
      </c>
      <c r="J38" s="2">
        <v>0.20981481481481482</v>
      </c>
      <c r="K38" s="5">
        <v>1.0869791666666666</v>
      </c>
      <c r="L38" s="4">
        <v>19.2</v>
      </c>
      <c r="N38" s="4">
        <v>19.2</v>
      </c>
      <c r="Q38" s="4">
        <f t="shared" si="2"/>
        <v>812.49999999999989</v>
      </c>
      <c r="R38" s="4" t="e">
        <f>NA()</f>
        <v>#N/A</v>
      </c>
      <c r="S38" s="4">
        <v>812.49999999999989</v>
      </c>
      <c r="T38" s="4" t="e">
        <f>NA()</f>
        <v>#N/A</v>
      </c>
      <c r="U38" s="4" t="e">
        <f>NA()</f>
        <v>#N/A</v>
      </c>
      <c r="V38" s="4">
        <v>3.8</v>
      </c>
      <c r="W38">
        <v>480</v>
      </c>
      <c r="X38" s="6">
        <v>286</v>
      </c>
      <c r="Y38" t="s">
        <v>17</v>
      </c>
      <c r="Z38" s="3">
        <v>0</v>
      </c>
      <c r="AA38" s="3">
        <v>1</v>
      </c>
      <c r="AB38" s="3">
        <v>0</v>
      </c>
      <c r="AC38" s="3">
        <v>0</v>
      </c>
      <c r="AD38" s="3">
        <v>0</v>
      </c>
      <c r="AE38" s="3">
        <v>0</v>
      </c>
    </row>
    <row r="39" spans="1:31" x14ac:dyDescent="0.2">
      <c r="A39">
        <v>43</v>
      </c>
      <c r="B39">
        <v>1560087</v>
      </c>
      <c r="C39" t="s">
        <v>108</v>
      </c>
      <c r="D39">
        <v>1</v>
      </c>
      <c r="E39" s="1">
        <v>43638.841666666667</v>
      </c>
      <c r="F39" t="s">
        <v>143</v>
      </c>
      <c r="H39" t="s">
        <v>105</v>
      </c>
      <c r="K39" s="5"/>
      <c r="M39" s="4">
        <v>0</v>
      </c>
      <c r="Q39" s="4">
        <f t="shared" si="2"/>
        <v>812.49999999999989</v>
      </c>
      <c r="R39" s="4">
        <v>812.49999999999989</v>
      </c>
      <c r="S39" s="4" t="e">
        <f>NA()</f>
        <v>#N/A</v>
      </c>
      <c r="T39" s="4" t="e">
        <f>NA()</f>
        <v>#N/A</v>
      </c>
      <c r="U39" s="4" t="e">
        <f>NA()</f>
        <v>#N/A</v>
      </c>
      <c r="X39" s="6"/>
      <c r="Y39" t="s">
        <v>149</v>
      </c>
      <c r="Z39" s="3">
        <v>0</v>
      </c>
      <c r="AA39" s="3">
        <v>1</v>
      </c>
      <c r="AB39" s="3">
        <v>0</v>
      </c>
      <c r="AC39" s="3">
        <v>1</v>
      </c>
      <c r="AD39" s="3">
        <v>0</v>
      </c>
      <c r="AE39" s="3">
        <v>0</v>
      </c>
    </row>
    <row r="40" spans="1:31" x14ac:dyDescent="0.2">
      <c r="A40">
        <v>44</v>
      </c>
      <c r="B40">
        <v>1563035</v>
      </c>
      <c r="C40" t="s">
        <v>109</v>
      </c>
      <c r="D40">
        <v>1</v>
      </c>
      <c r="E40" s="1">
        <v>43639.301388888889</v>
      </c>
      <c r="F40" t="s">
        <v>107</v>
      </c>
      <c r="G40" t="s">
        <v>110</v>
      </c>
      <c r="H40" t="s">
        <v>105</v>
      </c>
      <c r="I40" s="2">
        <v>1.4354282407407408</v>
      </c>
      <c r="K40" s="5"/>
      <c r="L40" s="4">
        <v>34.9</v>
      </c>
      <c r="P40" s="4">
        <v>34.9</v>
      </c>
      <c r="Q40" s="4">
        <f t="shared" si="2"/>
        <v>847.39999999999986</v>
      </c>
      <c r="R40" s="4" t="e">
        <f>NA()</f>
        <v>#N/A</v>
      </c>
      <c r="S40" s="4" t="e">
        <f>NA()</f>
        <v>#N/A</v>
      </c>
      <c r="T40" s="4" t="e">
        <f>NA()</f>
        <v>#N/A</v>
      </c>
      <c r="U40" s="4">
        <v>847.39999999999986</v>
      </c>
      <c r="W40">
        <v>960</v>
      </c>
      <c r="X40" s="6">
        <v>1072</v>
      </c>
      <c r="Y40" t="s">
        <v>16</v>
      </c>
      <c r="Z40" s="3">
        <v>0</v>
      </c>
      <c r="AA40" s="3">
        <v>1</v>
      </c>
      <c r="AB40" s="3">
        <v>0</v>
      </c>
      <c r="AC40" s="3">
        <v>0</v>
      </c>
      <c r="AD40" s="3">
        <v>0</v>
      </c>
      <c r="AE40" s="3">
        <v>0</v>
      </c>
    </row>
    <row r="41" spans="1:31" x14ac:dyDescent="0.2">
      <c r="A41">
        <v>45</v>
      </c>
      <c r="B41">
        <v>1564958</v>
      </c>
      <c r="C41" t="s">
        <v>111</v>
      </c>
      <c r="D41">
        <v>1</v>
      </c>
      <c r="E41" s="1">
        <v>43640.29583333333</v>
      </c>
      <c r="F41" t="s">
        <v>110</v>
      </c>
      <c r="G41" t="s">
        <v>112</v>
      </c>
      <c r="H41" t="s">
        <v>105</v>
      </c>
      <c r="I41" s="2">
        <v>1.4571180555555556</v>
      </c>
      <c r="J41" s="2">
        <v>0.3818981481481481</v>
      </c>
      <c r="K41" s="5">
        <v>1.0752199074074074</v>
      </c>
      <c r="L41" s="4">
        <v>33.4</v>
      </c>
      <c r="P41" s="4">
        <v>33.4</v>
      </c>
      <c r="Q41" s="4">
        <f t="shared" si="2"/>
        <v>880.79999999999984</v>
      </c>
      <c r="R41" s="4" t="e">
        <f>NA()</f>
        <v>#N/A</v>
      </c>
      <c r="S41" s="4" t="e">
        <f>NA()</f>
        <v>#N/A</v>
      </c>
      <c r="T41" s="4" t="e">
        <f>NA()</f>
        <v>#N/A</v>
      </c>
      <c r="U41" s="4">
        <v>880.79999999999984</v>
      </c>
      <c r="V41" s="4">
        <v>3.6</v>
      </c>
      <c r="W41">
        <v>739</v>
      </c>
      <c r="X41" s="6">
        <v>1194</v>
      </c>
      <c r="Y41" t="s">
        <v>16</v>
      </c>
      <c r="Z41" s="3">
        <v>0</v>
      </c>
      <c r="AA41" s="3">
        <v>0</v>
      </c>
      <c r="AB41" s="3">
        <v>1</v>
      </c>
      <c r="AC41" s="3">
        <v>0</v>
      </c>
      <c r="AD41" s="3">
        <v>0</v>
      </c>
      <c r="AE41" s="3">
        <v>1</v>
      </c>
    </row>
    <row r="42" spans="1:31" x14ac:dyDescent="0.2">
      <c r="A42">
        <v>46</v>
      </c>
      <c r="B42">
        <v>1565945</v>
      </c>
      <c r="C42" t="s">
        <v>113</v>
      </c>
      <c r="D42">
        <v>1</v>
      </c>
      <c r="E42" s="1">
        <v>43641.308333333334</v>
      </c>
      <c r="F42" t="s">
        <v>112</v>
      </c>
      <c r="G42" t="s">
        <v>114</v>
      </c>
      <c r="H42" t="s">
        <v>105</v>
      </c>
      <c r="I42" s="2">
        <v>1.3778240740740741</v>
      </c>
      <c r="J42" s="2">
        <v>0.322349537037037</v>
      </c>
      <c r="K42" s="5">
        <v>1.0554745370370371</v>
      </c>
      <c r="L42" s="4">
        <v>29.6</v>
      </c>
      <c r="P42" s="4">
        <v>29.6</v>
      </c>
      <c r="Q42" s="4">
        <f t="shared" si="2"/>
        <v>910.39999999999986</v>
      </c>
      <c r="R42" s="4" t="e">
        <f>NA()</f>
        <v>#N/A</v>
      </c>
      <c r="S42" s="4" t="e">
        <f>NA()</f>
        <v>#N/A</v>
      </c>
      <c r="T42" s="4" t="e">
        <f>NA()</f>
        <v>#N/A</v>
      </c>
      <c r="U42" s="4">
        <v>910.39999999999986</v>
      </c>
      <c r="V42" s="4">
        <v>3.8</v>
      </c>
      <c r="W42">
        <v>962</v>
      </c>
      <c r="X42" s="6">
        <v>597</v>
      </c>
      <c r="Y42" t="s">
        <v>16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</row>
    <row r="43" spans="1:31" x14ac:dyDescent="0.2">
      <c r="A43">
        <v>47</v>
      </c>
      <c r="B43">
        <v>1568223</v>
      </c>
      <c r="C43" t="s">
        <v>115</v>
      </c>
      <c r="D43">
        <v>1</v>
      </c>
      <c r="E43" s="1">
        <v>43642.321527777778</v>
      </c>
      <c r="F43" t="s">
        <v>114</v>
      </c>
      <c r="G43" t="s">
        <v>116</v>
      </c>
      <c r="H43" t="s">
        <v>117</v>
      </c>
      <c r="I43" s="2">
        <v>1.3308912037037037</v>
      </c>
      <c r="J43" s="2">
        <v>0.23848379629629632</v>
      </c>
      <c r="K43" s="5">
        <v>1.0924074074074075</v>
      </c>
      <c r="L43" s="4">
        <v>19.5</v>
      </c>
      <c r="N43" s="4">
        <v>19.5</v>
      </c>
      <c r="Q43" s="4">
        <f t="shared" si="2"/>
        <v>929.89999999999986</v>
      </c>
      <c r="R43" s="4" t="e">
        <f>NA()</f>
        <v>#N/A</v>
      </c>
      <c r="S43" s="4">
        <v>929.89999999999986</v>
      </c>
      <c r="T43" s="4" t="e">
        <f>NA()</f>
        <v>#N/A</v>
      </c>
      <c r="U43" s="4" t="e">
        <f>NA()</f>
        <v>#N/A</v>
      </c>
      <c r="V43" s="4">
        <v>3.4</v>
      </c>
      <c r="W43">
        <v>812</v>
      </c>
      <c r="X43" s="6">
        <v>576</v>
      </c>
      <c r="Y43" t="s">
        <v>17</v>
      </c>
      <c r="Z43" s="3">
        <v>0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</row>
    <row r="44" spans="1:31" x14ac:dyDescent="0.2">
      <c r="A44">
        <v>48</v>
      </c>
      <c r="B44">
        <v>1568236</v>
      </c>
      <c r="C44" t="s">
        <v>118</v>
      </c>
      <c r="D44">
        <v>1</v>
      </c>
      <c r="E44" s="1">
        <v>43643.290972222225</v>
      </c>
      <c r="F44" t="s">
        <v>116</v>
      </c>
      <c r="G44" t="s">
        <v>119</v>
      </c>
      <c r="H44" t="s">
        <v>117</v>
      </c>
      <c r="I44" s="2">
        <v>1.3950231481481481</v>
      </c>
      <c r="J44" s="2">
        <v>0.34609953703703705</v>
      </c>
      <c r="K44" s="5">
        <v>1.0489236111111111</v>
      </c>
      <c r="L44" s="4">
        <v>28.4</v>
      </c>
      <c r="P44" s="4">
        <v>28.4</v>
      </c>
      <c r="Q44" s="4">
        <f t="shared" si="2"/>
        <v>958.29999999999984</v>
      </c>
      <c r="R44" s="4" t="e">
        <f>NA()</f>
        <v>#N/A</v>
      </c>
      <c r="S44" s="4" t="e">
        <f>NA()</f>
        <v>#N/A</v>
      </c>
      <c r="T44" s="4" t="e">
        <f>NA()</f>
        <v>#N/A</v>
      </c>
      <c r="U44" s="4">
        <v>958.29999999999984</v>
      </c>
      <c r="V44" s="4">
        <v>3.4</v>
      </c>
      <c r="W44">
        <v>661</v>
      </c>
      <c r="X44" s="6">
        <v>854</v>
      </c>
      <c r="Y44" t="s">
        <v>16</v>
      </c>
      <c r="Z44" s="3">
        <v>1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x14ac:dyDescent="0.2">
      <c r="A45">
        <v>49</v>
      </c>
      <c r="B45">
        <v>1571905</v>
      </c>
      <c r="C45" t="s">
        <v>120</v>
      </c>
      <c r="D45">
        <v>1</v>
      </c>
      <c r="E45" s="1">
        <v>43644.317361111112</v>
      </c>
      <c r="F45" t="s">
        <v>121</v>
      </c>
      <c r="G45" t="s">
        <v>119</v>
      </c>
      <c r="H45" t="s">
        <v>122</v>
      </c>
      <c r="I45" s="2">
        <v>1.3566550925925926</v>
      </c>
      <c r="J45" s="2">
        <v>0.27043981481481483</v>
      </c>
      <c r="K45" s="5">
        <v>1.0862152777777778</v>
      </c>
      <c r="L45" s="4">
        <v>22.7</v>
      </c>
      <c r="O45" s="4">
        <v>22.7</v>
      </c>
      <c r="Q45" s="4">
        <f t="shared" si="2"/>
        <v>980.99999999999989</v>
      </c>
      <c r="R45" s="4" t="e">
        <f>NA()</f>
        <v>#N/A</v>
      </c>
      <c r="S45" s="4" t="e">
        <f>NA()</f>
        <v>#N/A</v>
      </c>
      <c r="T45" s="4">
        <v>980.99999999999989</v>
      </c>
      <c r="U45" s="4" t="e">
        <f>NA()</f>
        <v>#N/A</v>
      </c>
      <c r="V45" s="4">
        <v>3.5</v>
      </c>
      <c r="W45">
        <v>859</v>
      </c>
      <c r="X45" s="6">
        <v>476</v>
      </c>
      <c r="Y45" t="s">
        <v>15</v>
      </c>
      <c r="Z45" s="3">
        <v>1</v>
      </c>
      <c r="AA45" s="3">
        <v>0</v>
      </c>
      <c r="AB45" s="3">
        <v>0</v>
      </c>
      <c r="AC45" s="3">
        <v>0</v>
      </c>
      <c r="AD45" s="3">
        <v>0</v>
      </c>
      <c r="AE45" s="3">
        <v>1</v>
      </c>
    </row>
    <row r="46" spans="1:31" x14ac:dyDescent="0.2">
      <c r="A46">
        <v>50</v>
      </c>
      <c r="B46">
        <v>1571928</v>
      </c>
      <c r="C46" t="s">
        <v>123</v>
      </c>
      <c r="D46">
        <v>1</v>
      </c>
      <c r="E46" s="1">
        <v>43645.299305555556</v>
      </c>
      <c r="F46" t="s">
        <v>124</v>
      </c>
      <c r="G46" t="s">
        <v>125</v>
      </c>
      <c r="H46" t="s">
        <v>117</v>
      </c>
      <c r="I46" s="2">
        <v>1.370798611111111</v>
      </c>
      <c r="J46" s="2">
        <v>0.32428240740740738</v>
      </c>
      <c r="K46" s="5">
        <v>1.0465162037037037</v>
      </c>
      <c r="L46" s="4">
        <v>35.299999999999997</v>
      </c>
      <c r="P46" s="4">
        <v>35.299999999999997</v>
      </c>
      <c r="Q46" s="4">
        <f t="shared" si="2"/>
        <v>1016.2999999999998</v>
      </c>
      <c r="R46" s="4" t="e">
        <f>NA()</f>
        <v>#N/A</v>
      </c>
      <c r="S46" s="4" t="e">
        <f>NA()</f>
        <v>#N/A</v>
      </c>
      <c r="T46" s="4" t="e">
        <f>NA()</f>
        <v>#N/A</v>
      </c>
      <c r="U46" s="4">
        <v>1016.2999999999998</v>
      </c>
      <c r="V46" s="4">
        <v>4.5</v>
      </c>
      <c r="W46">
        <v>417</v>
      </c>
      <c r="X46" s="6">
        <v>594</v>
      </c>
      <c r="Y46" t="s">
        <v>16</v>
      </c>
      <c r="Z46" s="3">
        <v>1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x14ac:dyDescent="0.2">
      <c r="A47">
        <v>51</v>
      </c>
      <c r="B47">
        <v>1573258</v>
      </c>
      <c r="C47" t="s">
        <v>126</v>
      </c>
      <c r="D47">
        <v>1</v>
      </c>
      <c r="E47" s="1">
        <v>43646.336805555555</v>
      </c>
      <c r="F47" t="s">
        <v>125</v>
      </c>
      <c r="G47" t="s">
        <v>129</v>
      </c>
      <c r="H47" t="s">
        <v>117</v>
      </c>
      <c r="I47" s="2">
        <v>1.2177199074074074</v>
      </c>
      <c r="J47" s="2">
        <v>0.19002314814814814</v>
      </c>
      <c r="K47" s="5">
        <v>2.7581018518518519E-2</v>
      </c>
      <c r="L47" s="4">
        <v>18.3</v>
      </c>
      <c r="O47" s="4">
        <v>18.3</v>
      </c>
      <c r="Q47" s="4">
        <f t="shared" si="2"/>
        <v>1034.5999999999999</v>
      </c>
      <c r="R47" s="4" t="e">
        <f>NA()</f>
        <v>#N/A</v>
      </c>
      <c r="S47" s="4" t="e">
        <f>NA()</f>
        <v>#N/A</v>
      </c>
      <c r="T47" s="4">
        <v>1034.5999999999999</v>
      </c>
      <c r="U47" s="4" t="e">
        <f>NA()</f>
        <v>#N/A</v>
      </c>
      <c r="V47" s="4">
        <v>4</v>
      </c>
      <c r="W47">
        <v>626</v>
      </c>
      <c r="X47" s="6">
        <v>345</v>
      </c>
      <c r="Y47" t="s">
        <v>15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</row>
    <row r="48" spans="1:31" x14ac:dyDescent="0.2">
      <c r="A48">
        <v>52</v>
      </c>
      <c r="B48">
        <v>1573909</v>
      </c>
      <c r="C48" t="s">
        <v>127</v>
      </c>
      <c r="D48">
        <v>1</v>
      </c>
      <c r="E48" s="1">
        <v>43647.743055555555</v>
      </c>
      <c r="F48" t="s">
        <v>144</v>
      </c>
      <c r="H48" t="s">
        <v>117</v>
      </c>
      <c r="K48" s="5"/>
      <c r="M48" s="4">
        <v>0</v>
      </c>
      <c r="Q48" s="4">
        <f t="shared" si="2"/>
        <v>1034.5999999999999</v>
      </c>
      <c r="R48" s="4">
        <v>1034.5999999999999</v>
      </c>
      <c r="S48" s="4" t="e">
        <f>NA()</f>
        <v>#N/A</v>
      </c>
      <c r="T48" s="4" t="e">
        <f>NA()</f>
        <v>#N/A</v>
      </c>
      <c r="U48" s="4" t="e">
        <f>NA()</f>
        <v>#N/A</v>
      </c>
      <c r="X48" s="6"/>
      <c r="Y48" t="s">
        <v>149</v>
      </c>
      <c r="Z48" s="3">
        <v>0</v>
      </c>
      <c r="AA48" s="3">
        <v>1</v>
      </c>
      <c r="AB48" s="3">
        <v>0</v>
      </c>
      <c r="AC48" s="3">
        <v>1</v>
      </c>
      <c r="AD48" s="3">
        <v>0</v>
      </c>
      <c r="AE48" s="3">
        <v>0</v>
      </c>
    </row>
    <row r="49" spans="1:31" x14ac:dyDescent="0.2">
      <c r="A49">
        <v>53</v>
      </c>
      <c r="B49">
        <v>1576327</v>
      </c>
      <c r="C49" t="s">
        <v>128</v>
      </c>
      <c r="D49">
        <v>1</v>
      </c>
      <c r="E49" s="1">
        <v>43648.3</v>
      </c>
      <c r="F49" t="s">
        <v>129</v>
      </c>
      <c r="G49" t="s">
        <v>130</v>
      </c>
      <c r="H49" t="s">
        <v>117</v>
      </c>
      <c r="I49" s="2">
        <v>1.3548958333333334</v>
      </c>
      <c r="J49" s="2">
        <v>0.29159722222222223</v>
      </c>
      <c r="K49" s="5">
        <v>1.0632986111111111</v>
      </c>
      <c r="L49" s="4">
        <v>28.9</v>
      </c>
      <c r="O49" s="4">
        <v>28.9</v>
      </c>
      <c r="Q49" s="4">
        <f t="shared" si="2"/>
        <v>1063.5</v>
      </c>
      <c r="R49" s="4" t="e">
        <f>NA()</f>
        <v>#N/A</v>
      </c>
      <c r="S49" s="4" t="e">
        <f>NA()</f>
        <v>#N/A</v>
      </c>
      <c r="T49" s="4">
        <v>1063.5</v>
      </c>
      <c r="U49" s="4" t="e">
        <f>NA()</f>
        <v>#N/A</v>
      </c>
      <c r="V49" s="4">
        <v>4.0999999999999996</v>
      </c>
      <c r="W49">
        <v>450</v>
      </c>
      <c r="X49" s="6">
        <v>439</v>
      </c>
      <c r="Y49" t="s">
        <v>15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x14ac:dyDescent="0.2">
      <c r="A50">
        <v>54</v>
      </c>
      <c r="B50">
        <v>1576935</v>
      </c>
      <c r="C50" t="s">
        <v>131</v>
      </c>
      <c r="D50">
        <v>1</v>
      </c>
      <c r="E50" s="1">
        <v>43649.315972222219</v>
      </c>
      <c r="F50" t="s">
        <v>132</v>
      </c>
      <c r="G50" t="s">
        <v>133</v>
      </c>
      <c r="H50" t="s">
        <v>122</v>
      </c>
      <c r="I50" s="2">
        <v>1.344675925925926</v>
      </c>
      <c r="J50" s="2">
        <v>0.31722222222222224</v>
      </c>
      <c r="K50" s="5">
        <v>2.7453703703703702E-2</v>
      </c>
      <c r="L50" s="4">
        <v>28.9</v>
      </c>
      <c r="O50" s="4">
        <v>28.9</v>
      </c>
      <c r="Q50" s="4">
        <f t="shared" si="2"/>
        <v>1092.4000000000001</v>
      </c>
      <c r="R50" s="4" t="e">
        <f>NA()</f>
        <v>#N/A</v>
      </c>
      <c r="S50" s="4" t="e">
        <f>NA()</f>
        <v>#N/A</v>
      </c>
      <c r="T50" s="4">
        <v>1092.4000000000001</v>
      </c>
      <c r="U50" s="4" t="e">
        <f>NA()</f>
        <v>#N/A</v>
      </c>
      <c r="V50" s="4">
        <v>3.8</v>
      </c>
      <c r="W50">
        <v>693</v>
      </c>
      <c r="X50" s="6">
        <v>563</v>
      </c>
      <c r="Y50" t="s">
        <v>15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</row>
    <row r="51" spans="1:31" x14ac:dyDescent="0.2">
      <c r="A51">
        <v>55</v>
      </c>
      <c r="B51">
        <v>1580557</v>
      </c>
      <c r="C51" t="s">
        <v>134</v>
      </c>
      <c r="D51">
        <v>1</v>
      </c>
      <c r="E51" s="1">
        <v>43650.334027777775</v>
      </c>
      <c r="F51" t="s">
        <v>133</v>
      </c>
      <c r="G51" t="s">
        <v>135</v>
      </c>
      <c r="H51" t="s">
        <v>122</v>
      </c>
      <c r="I51" s="2">
        <v>1.3821527777777778</v>
      </c>
      <c r="J51" s="2">
        <v>0.31519675925925927</v>
      </c>
      <c r="K51" s="5">
        <v>1.0669560185185185</v>
      </c>
      <c r="L51" s="4">
        <v>23.7</v>
      </c>
      <c r="O51" s="4">
        <v>23.7</v>
      </c>
      <c r="Q51" s="4">
        <f t="shared" si="2"/>
        <v>1116.1000000000001</v>
      </c>
      <c r="R51" s="4" t="e">
        <f>NA()</f>
        <v>#N/A</v>
      </c>
      <c r="S51" s="4" t="e">
        <f>NA()</f>
        <v>#N/A</v>
      </c>
      <c r="T51" s="4">
        <v>1116.1000000000001</v>
      </c>
      <c r="U51" s="4" t="e">
        <f>NA()</f>
        <v>#N/A</v>
      </c>
      <c r="V51" s="4">
        <v>3.1</v>
      </c>
      <c r="W51">
        <v>570</v>
      </c>
      <c r="X51" s="6">
        <v>442</v>
      </c>
      <c r="Y51" t="s">
        <v>15</v>
      </c>
      <c r="Z51" s="3">
        <v>0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</row>
    <row r="52" spans="1:31" x14ac:dyDescent="0.2">
      <c r="A52">
        <v>56</v>
      </c>
      <c r="B52">
        <v>1580569</v>
      </c>
      <c r="C52" t="s">
        <v>136</v>
      </c>
      <c r="D52">
        <v>1</v>
      </c>
      <c r="E52" s="1">
        <v>43651.334722222222</v>
      </c>
      <c r="F52" t="s">
        <v>135</v>
      </c>
      <c r="G52" t="s">
        <v>137</v>
      </c>
      <c r="H52" t="s">
        <v>122</v>
      </c>
      <c r="I52" s="2">
        <v>1.3829976851851853</v>
      </c>
      <c r="J52" s="2">
        <v>0.2724421296296296</v>
      </c>
      <c r="K52" s="5">
        <v>1.1105555555555555</v>
      </c>
      <c r="L52" s="4">
        <v>25.3</v>
      </c>
      <c r="O52" s="4">
        <v>25.3</v>
      </c>
      <c r="Q52" s="4">
        <f t="shared" si="2"/>
        <v>1141.4000000000001</v>
      </c>
      <c r="R52" s="4" t="e">
        <f>NA()</f>
        <v>#N/A</v>
      </c>
      <c r="S52" s="4" t="e">
        <f>NA()</f>
        <v>#N/A</v>
      </c>
      <c r="T52" s="4">
        <v>1141.4000000000001</v>
      </c>
      <c r="U52" s="4" t="e">
        <f>NA()</f>
        <v>#N/A</v>
      </c>
      <c r="V52" s="4">
        <v>3.9</v>
      </c>
      <c r="W52">
        <v>554</v>
      </c>
      <c r="X52" s="6">
        <v>393</v>
      </c>
      <c r="Y52" t="s">
        <v>15</v>
      </c>
      <c r="Z52" s="3">
        <v>1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x14ac:dyDescent="0.2">
      <c r="A53">
        <v>57</v>
      </c>
      <c r="B53">
        <v>1580868</v>
      </c>
      <c r="C53" t="s">
        <v>138</v>
      </c>
      <c r="D53">
        <v>1</v>
      </c>
      <c r="E53" s="1">
        <v>43652.280555555553</v>
      </c>
      <c r="F53" t="s">
        <v>137</v>
      </c>
      <c r="G53" t="s">
        <v>139</v>
      </c>
      <c r="H53" t="s">
        <v>122</v>
      </c>
      <c r="I53" s="2">
        <v>1.2436226851851853</v>
      </c>
      <c r="J53" s="2">
        <v>0.20991898148148147</v>
      </c>
      <c r="K53" s="5">
        <v>3.3703703703703701E-2</v>
      </c>
      <c r="L53" s="4">
        <v>19</v>
      </c>
      <c r="O53" s="4">
        <v>19</v>
      </c>
      <c r="Q53" s="4">
        <f t="shared" si="2"/>
        <v>1160.4000000000001</v>
      </c>
      <c r="R53" s="4" t="e">
        <f>NA()</f>
        <v>#N/A</v>
      </c>
      <c r="S53" s="4" t="e">
        <f>NA()</f>
        <v>#N/A</v>
      </c>
      <c r="T53" s="4">
        <v>1160.4000000000001</v>
      </c>
      <c r="U53" s="4" t="e">
        <f>NA()</f>
        <v>#N/A</v>
      </c>
      <c r="V53" s="4">
        <v>3.8</v>
      </c>
      <c r="W53">
        <v>577</v>
      </c>
      <c r="X53" s="6">
        <v>277</v>
      </c>
      <c r="Y53" t="s">
        <v>15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Sheet1!heysen_df</vt:lpstr>
      <vt:lpstr>'Sheet1 (2)'!heysen_df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Greenstreet</dc:creator>
  <cp:lastModifiedBy>Carl Greenstreet</cp:lastModifiedBy>
  <dcterms:created xsi:type="dcterms:W3CDTF">2019-08-17T04:38:42Z</dcterms:created>
  <dcterms:modified xsi:type="dcterms:W3CDTF">2019-08-18T10:38:46Z</dcterms:modified>
</cp:coreProperties>
</file>