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w1716\Documents\Q_Drive_Copy\Loa_Loa\Drug Efficacy Modelling\Albendazole Modelling\Albendazole PK Paper\albendazole_pk\Data\Albendazole_Pharmacokinetic_Data\"/>
    </mc:Choice>
  </mc:AlternateContent>
  <xr:revisionPtr revIDLastSave="0" documentId="13_ncr:1_{7E7A4DE1-214F-4608-9F4D-A3B42152E739}" xr6:coauthVersionLast="45" xr6:coauthVersionMax="45" xr10:uidLastSave="{00000000-0000-0000-0000-000000000000}"/>
  <bookViews>
    <workbookView xWindow="-120" yWindow="-120" windowWidth="29040" windowHeight="15840" tabRatio="953" xr2:uid="{00000000-000D-0000-FFFF-FFFF00000000}"/>
  </bookViews>
  <sheets>
    <sheet name="Overall_Data" sheetId="26" r:id="rId1"/>
    <sheet name="New_STAN_Compatible" sheetId="55" r:id="rId2"/>
    <sheet name="Sheet1" sheetId="56" r:id="rId3"/>
    <sheet name="Ref 2 " sheetId="1" r:id="rId4"/>
    <sheet name="Ref 3" sheetId="2" r:id="rId5"/>
    <sheet name="Ref 4_S" sheetId="8" r:id="rId6"/>
    <sheet name="Ref 8 " sheetId="3" r:id="rId7"/>
    <sheet name="Ref 9" sheetId="4" r:id="rId8"/>
    <sheet name="Ref 10" sheetId="5" r:id="rId9"/>
    <sheet name="Ref 11" sheetId="6" r:id="rId10"/>
    <sheet name="Ref 12" sheetId="7" r:id="rId11"/>
    <sheet name="Ref 21" sheetId="12" r:id="rId12"/>
    <sheet name="Ref 22" sheetId="38" r:id="rId13"/>
    <sheet name="Ref 23" sheetId="13" r:id="rId14"/>
    <sheet name="Ref 26" sheetId="14" r:id="rId15"/>
    <sheet name="Ref 27" sheetId="15" r:id="rId16"/>
    <sheet name="Ref 29_S" sheetId="16" r:id="rId17"/>
    <sheet name="Ref 32_S" sheetId="17" r:id="rId18"/>
    <sheet name="Ref 33" sheetId="18" r:id="rId19"/>
    <sheet name="Ref 34" sheetId="43" r:id="rId20"/>
    <sheet name="Ref 35" sheetId="19" r:id="rId21"/>
    <sheet name="Ref 36" sheetId="20" r:id="rId22"/>
    <sheet name="Ref 38" sheetId="21" r:id="rId23"/>
    <sheet name="Ref 40" sheetId="22" r:id="rId24"/>
    <sheet name="Ref 42" sheetId="39" r:id="rId25"/>
    <sheet name="Ref 43" sheetId="23" r:id="rId26"/>
    <sheet name="Ref 44" sheetId="24" r:id="rId27"/>
    <sheet name="Ref 48" sheetId="45" r:id="rId28"/>
    <sheet name="Ref 51" sheetId="27" r:id="rId29"/>
    <sheet name="Ref 52" sheetId="28" r:id="rId30"/>
    <sheet name="Ref 53" sheetId="29" r:id="rId31"/>
    <sheet name="Ref 58" sheetId="34" r:id="rId32"/>
    <sheet name="Ref 60" sheetId="35" r:id="rId33"/>
    <sheet name="Ref 62" sheetId="46" r:id="rId34"/>
    <sheet name="OLD_STAN_COMP" sheetId="50" r:id="rId35"/>
    <sheet name="Multiple" sheetId="51" r:id="rId36"/>
    <sheet name="Ref 4_M" sheetId="52" r:id="rId37"/>
    <sheet name="Ref 5" sheetId="47" r:id="rId38"/>
    <sheet name="Ref 24" sheetId="42" r:id="rId39"/>
    <sheet name="Ref 28" sheetId="41" r:id="rId40"/>
    <sheet name="Ref 29_M" sheetId="53" r:id="rId41"/>
    <sheet name="Ref 32_M" sheetId="54" r:id="rId42"/>
    <sheet name="Ref 46" sheetId="40" r:id="rId43"/>
    <sheet name="Ref 47" sheetId="44" r:id="rId44"/>
    <sheet name="Ref 55" sheetId="31" r:id="rId45"/>
    <sheet name="Ref 56" sheetId="32" r:id="rId46"/>
    <sheet name="Ref 57" sheetId="33" r:id="rId47"/>
    <sheet name="Ref 59" sheetId="37" r:id="rId48"/>
    <sheet name="Ref 61" sheetId="36" r:id="rId49"/>
    <sheet name="OLD" sheetId="30" r:id="rId50"/>
  </sheets>
  <definedNames>
    <definedName name="_xlnm._FilterDatabase" localSheetId="2" hidden="1">Sheet1!$B$1:$J$801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2" i="26" l="1"/>
  <c r="F254" i="56" l="1"/>
  <c r="F255" i="56"/>
  <c r="F256" i="56"/>
  <c r="F257" i="56"/>
  <c r="F258" i="56"/>
  <c r="F259" i="56"/>
  <c r="F260" i="56"/>
  <c r="F261" i="56"/>
  <c r="F262" i="56"/>
  <c r="F263" i="56"/>
  <c r="F264" i="56"/>
  <c r="F265" i="56"/>
  <c r="F266" i="56"/>
  <c r="F267" i="56"/>
  <c r="F268" i="56"/>
  <c r="F269" i="56"/>
  <c r="F270" i="56"/>
  <c r="F271" i="56"/>
  <c r="F272" i="56"/>
  <c r="F273" i="56"/>
  <c r="F274" i="56"/>
  <c r="F275" i="56"/>
  <c r="F276" i="56"/>
  <c r="F277" i="56"/>
  <c r="F278" i="56"/>
  <c r="F279" i="56"/>
  <c r="F280" i="56"/>
  <c r="F281" i="56"/>
  <c r="F282" i="56"/>
  <c r="F283" i="56"/>
  <c r="F284" i="56"/>
  <c r="F285" i="56"/>
  <c r="F286" i="56"/>
  <c r="F287" i="56"/>
  <c r="F288" i="56"/>
  <c r="F289" i="56"/>
  <c r="F290" i="56"/>
  <c r="F291" i="56"/>
  <c r="F292" i="56"/>
  <c r="F293" i="56"/>
  <c r="F294" i="56"/>
  <c r="F295" i="56"/>
  <c r="F296" i="56"/>
  <c r="F297" i="56"/>
  <c r="F298" i="56"/>
  <c r="F299" i="56"/>
  <c r="F300" i="56"/>
  <c r="F301" i="56"/>
  <c r="F302" i="56"/>
  <c r="F303" i="56"/>
  <c r="F304" i="56"/>
  <c r="F305" i="56"/>
  <c r="F306" i="56"/>
  <c r="F307" i="56"/>
  <c r="F335" i="56"/>
  <c r="F336" i="56"/>
  <c r="F337" i="56"/>
  <c r="F338" i="56"/>
  <c r="F339" i="56"/>
  <c r="F340" i="56"/>
  <c r="F341" i="56"/>
  <c r="F342" i="56"/>
  <c r="F343" i="56"/>
  <c r="F344" i="56"/>
  <c r="F345" i="56"/>
  <c r="F346" i="56"/>
  <c r="F347" i="56"/>
  <c r="F348" i="56"/>
  <c r="F349" i="56"/>
  <c r="F350" i="56"/>
  <c r="F351" i="56"/>
  <c r="F352" i="56"/>
  <c r="F353" i="56"/>
  <c r="F354" i="56"/>
  <c r="F355" i="56"/>
  <c r="F356" i="56"/>
  <c r="F357" i="56"/>
  <c r="F358" i="56"/>
  <c r="F359" i="56"/>
  <c r="F360" i="56"/>
  <c r="F361" i="56"/>
  <c r="F362" i="56"/>
  <c r="F363" i="56"/>
  <c r="F364" i="56"/>
  <c r="F365" i="56"/>
  <c r="F366" i="56"/>
  <c r="F367" i="56"/>
  <c r="F368" i="56"/>
  <c r="F369" i="56"/>
  <c r="F370" i="56"/>
  <c r="F371" i="56"/>
  <c r="F372" i="56"/>
  <c r="F373" i="56"/>
  <c r="F374" i="56"/>
  <c r="F375" i="56"/>
  <c r="F376" i="56"/>
  <c r="F377" i="56"/>
  <c r="F378" i="56"/>
  <c r="F379" i="56"/>
  <c r="F380" i="56"/>
  <c r="F381" i="56"/>
  <c r="F382" i="56"/>
  <c r="F383" i="56"/>
  <c r="F384" i="56"/>
  <c r="F385" i="56"/>
  <c r="F386" i="56"/>
  <c r="F387" i="56"/>
  <c r="F388" i="56"/>
  <c r="F389" i="56"/>
  <c r="F390" i="56"/>
  <c r="F391" i="56"/>
  <c r="F392" i="56"/>
  <c r="F393" i="56"/>
  <c r="F394" i="56"/>
  <c r="F395" i="56"/>
  <c r="F396" i="56"/>
  <c r="F397" i="56"/>
  <c r="F398" i="56"/>
  <c r="F399" i="56"/>
  <c r="F400" i="56"/>
  <c r="F401" i="56"/>
  <c r="F402" i="56"/>
  <c r="F403" i="56"/>
  <c r="F404" i="56"/>
  <c r="F405" i="56"/>
  <c r="F406" i="56"/>
  <c r="F407" i="56"/>
  <c r="F408" i="56"/>
  <c r="F409" i="56"/>
  <c r="F410" i="56"/>
  <c r="F411" i="56"/>
  <c r="F412" i="56"/>
  <c r="F413" i="56"/>
  <c r="F414" i="56"/>
  <c r="F415" i="56"/>
  <c r="F416" i="56"/>
  <c r="F417" i="56"/>
  <c r="F418" i="56"/>
  <c r="F575" i="56"/>
  <c r="F576" i="56"/>
  <c r="F577" i="56"/>
  <c r="F578" i="56"/>
  <c r="F579" i="56"/>
  <c r="F580" i="56"/>
  <c r="F581" i="56"/>
  <c r="F582" i="56"/>
  <c r="F583" i="56"/>
  <c r="F584" i="56"/>
  <c r="F585" i="56"/>
  <c r="F586" i="56"/>
  <c r="F587" i="56"/>
  <c r="F588" i="56"/>
  <c r="F589" i="56"/>
  <c r="F590" i="56"/>
  <c r="F591" i="56"/>
  <c r="F592" i="56"/>
  <c r="F593" i="56"/>
  <c r="F594" i="56"/>
  <c r="F595" i="56"/>
  <c r="F596" i="56"/>
  <c r="F597" i="56"/>
  <c r="F598" i="56"/>
  <c r="F599" i="56"/>
  <c r="F600" i="56"/>
  <c r="F601" i="56"/>
  <c r="F602" i="56"/>
  <c r="F603" i="56"/>
  <c r="F604" i="56"/>
  <c r="F605" i="56"/>
  <c r="F606" i="56"/>
  <c r="F607" i="56"/>
  <c r="F608" i="56"/>
  <c r="F609" i="56"/>
  <c r="F610" i="56"/>
  <c r="F611" i="56"/>
  <c r="F612" i="56"/>
  <c r="F613" i="56"/>
  <c r="F614" i="56"/>
  <c r="F615" i="56"/>
  <c r="F616" i="56"/>
  <c r="F617" i="56"/>
  <c r="F663" i="56"/>
  <c r="F664" i="56"/>
  <c r="F665" i="56"/>
  <c r="F666" i="56"/>
  <c r="F667" i="56"/>
  <c r="F668" i="56"/>
  <c r="F669" i="56"/>
  <c r="F670" i="56"/>
  <c r="F671" i="56"/>
  <c r="F672" i="56"/>
  <c r="F673" i="56"/>
  <c r="F674" i="56"/>
  <c r="F675" i="56"/>
  <c r="F676" i="56"/>
  <c r="F677" i="56"/>
  <c r="F678" i="56"/>
  <c r="F679" i="56"/>
  <c r="F680" i="56"/>
  <c r="F681" i="56"/>
  <c r="F682" i="56"/>
  <c r="F683" i="56"/>
  <c r="F684" i="56"/>
  <c r="F685" i="56"/>
  <c r="F686" i="56"/>
  <c r="F687" i="56"/>
  <c r="F688" i="56"/>
  <c r="F689" i="56"/>
  <c r="F690" i="56"/>
  <c r="C801" i="56"/>
  <c r="C800" i="56"/>
  <c r="C799" i="56"/>
  <c r="C798" i="56"/>
  <c r="C797" i="56"/>
  <c r="C796" i="56"/>
  <c r="C795" i="56"/>
  <c r="C794" i="56"/>
  <c r="C793" i="56"/>
  <c r="C654" i="56"/>
  <c r="C653" i="56"/>
  <c r="C652" i="56"/>
  <c r="C651" i="56"/>
  <c r="C650" i="56"/>
  <c r="C649" i="56"/>
  <c r="C648" i="56"/>
  <c r="C647" i="56"/>
  <c r="C646" i="56"/>
  <c r="C645" i="56"/>
  <c r="C644" i="56"/>
  <c r="C643" i="56"/>
  <c r="C642" i="56"/>
  <c r="C554" i="56"/>
  <c r="C553" i="56"/>
  <c r="C552" i="56"/>
  <c r="C551" i="56"/>
  <c r="C550" i="56"/>
  <c r="C549" i="56"/>
  <c r="C548" i="56"/>
  <c r="C547" i="56"/>
  <c r="C546" i="56"/>
  <c r="C545" i="56"/>
  <c r="C544" i="56"/>
  <c r="C543" i="56"/>
  <c r="C542" i="56"/>
  <c r="C541" i="56"/>
  <c r="C540" i="56"/>
  <c r="C539" i="56"/>
  <c r="C538" i="56"/>
  <c r="C537" i="56"/>
  <c r="C536" i="56"/>
  <c r="C535" i="56"/>
  <c r="C534" i="56"/>
  <c r="C533" i="56"/>
  <c r="C532" i="56"/>
  <c r="C531" i="56"/>
  <c r="C530" i="56"/>
  <c r="C529" i="56"/>
  <c r="C528" i="56"/>
  <c r="C527" i="56"/>
  <c r="C526" i="56"/>
  <c r="C525" i="56"/>
  <c r="C524" i="56"/>
  <c r="C523" i="56"/>
  <c r="C522" i="56"/>
  <c r="C521" i="56"/>
  <c r="C520" i="56"/>
  <c r="C519" i="56"/>
  <c r="C454" i="56"/>
  <c r="C453" i="56"/>
  <c r="C452" i="56"/>
  <c r="C451" i="56"/>
  <c r="C450" i="56"/>
  <c r="C449" i="56"/>
  <c r="C448" i="56"/>
  <c r="C447" i="56"/>
  <c r="C446" i="56"/>
  <c r="C445" i="56"/>
  <c r="C444" i="56"/>
  <c r="C443" i="56"/>
  <c r="C442" i="56"/>
  <c r="C441" i="56"/>
  <c r="C440" i="56"/>
  <c r="C439" i="56"/>
  <c r="C438" i="56"/>
  <c r="C437" i="56"/>
  <c r="C436" i="56"/>
  <c r="C435" i="56"/>
  <c r="C434" i="56"/>
  <c r="C433" i="56"/>
  <c r="C432" i="56"/>
  <c r="C431" i="56"/>
  <c r="C430" i="56"/>
  <c r="C429" i="56"/>
  <c r="C428" i="56"/>
  <c r="C427" i="56"/>
  <c r="C426" i="56"/>
  <c r="C425" i="56"/>
  <c r="C424" i="56"/>
  <c r="C423" i="56"/>
  <c r="C422" i="56"/>
  <c r="C421" i="56"/>
  <c r="C420" i="56"/>
  <c r="C419" i="56"/>
  <c r="D794" i="55" l="1"/>
  <c r="D795" i="55"/>
  <c r="D796" i="55"/>
  <c r="D797" i="55"/>
  <c r="D798" i="55"/>
  <c r="D799" i="55"/>
  <c r="D800" i="55"/>
  <c r="D801" i="55"/>
  <c r="D793" i="55"/>
  <c r="F801" i="55"/>
  <c r="F800" i="55"/>
  <c r="F799" i="55"/>
  <c r="F798" i="55"/>
  <c r="F797" i="55"/>
  <c r="F796" i="55"/>
  <c r="F795" i="55"/>
  <c r="F794" i="55"/>
  <c r="F793" i="55"/>
  <c r="D46" i="39"/>
  <c r="D45" i="39"/>
  <c r="D44" i="39"/>
  <c r="D43" i="39"/>
  <c r="D42" i="39"/>
  <c r="D41" i="39"/>
  <c r="D40" i="39"/>
  <c r="D39" i="39"/>
  <c r="D38" i="39"/>
  <c r="E35" i="26" l="1"/>
  <c r="P48" i="26"/>
  <c r="D21" i="44"/>
  <c r="D22" i="44"/>
  <c r="D23" i="44"/>
  <c r="D24" i="44"/>
  <c r="D25" i="44"/>
  <c r="D26" i="44"/>
  <c r="D27" i="44"/>
  <c r="D28" i="44"/>
  <c r="D20" i="44"/>
  <c r="D12" i="44"/>
  <c r="D13" i="44"/>
  <c r="D14" i="44"/>
  <c r="D15" i="44"/>
  <c r="D16" i="44"/>
  <c r="D17" i="44"/>
  <c r="D18" i="44"/>
  <c r="D19" i="44"/>
  <c r="D11" i="44"/>
  <c r="D2" i="44"/>
  <c r="P44" i="26"/>
  <c r="P40" i="26"/>
  <c r="D738" i="55" l="1"/>
  <c r="D739" i="55"/>
  <c r="D740" i="55"/>
  <c r="D741" i="55"/>
  <c r="D742" i="55"/>
  <c r="D743" i="55"/>
  <c r="D744" i="55"/>
  <c r="D745" i="55"/>
  <c r="D746" i="55"/>
  <c r="D737" i="55"/>
  <c r="I664" i="55"/>
  <c r="I665" i="55"/>
  <c r="I666" i="55"/>
  <c r="I667" i="55"/>
  <c r="I668" i="55"/>
  <c r="I669" i="55"/>
  <c r="I670" i="55"/>
  <c r="I671" i="55"/>
  <c r="I672" i="55"/>
  <c r="I673" i="55"/>
  <c r="I674" i="55"/>
  <c r="I675" i="55"/>
  <c r="I676" i="55"/>
  <c r="I677" i="55"/>
  <c r="I678" i="55"/>
  <c r="I679" i="55"/>
  <c r="I680" i="55"/>
  <c r="I681" i="55"/>
  <c r="I682" i="55"/>
  <c r="I683" i="55"/>
  <c r="I684" i="55"/>
  <c r="I685" i="55"/>
  <c r="I686" i="55"/>
  <c r="I687" i="55"/>
  <c r="I688" i="55"/>
  <c r="I689" i="55"/>
  <c r="I690" i="55"/>
  <c r="I663" i="55"/>
  <c r="D643" i="55"/>
  <c r="D644" i="55"/>
  <c r="D645" i="55"/>
  <c r="D646" i="55"/>
  <c r="D647" i="55"/>
  <c r="D648" i="55"/>
  <c r="D649" i="55"/>
  <c r="D650" i="55"/>
  <c r="D651" i="55"/>
  <c r="D652" i="55"/>
  <c r="D653" i="55"/>
  <c r="D654" i="55"/>
  <c r="D642" i="55"/>
  <c r="F654" i="55"/>
  <c r="F653" i="55"/>
  <c r="F652" i="55"/>
  <c r="F651" i="55"/>
  <c r="F650" i="55"/>
  <c r="F649" i="55"/>
  <c r="F648" i="55"/>
  <c r="F647" i="55"/>
  <c r="F646" i="55"/>
  <c r="F645" i="55"/>
  <c r="F644" i="55"/>
  <c r="F643" i="55"/>
  <c r="F642" i="55"/>
  <c r="I576" i="55"/>
  <c r="I577" i="55"/>
  <c r="I578" i="55"/>
  <c r="I579" i="55"/>
  <c r="I580" i="55"/>
  <c r="I581" i="55"/>
  <c r="I582" i="55"/>
  <c r="I583" i="55"/>
  <c r="I584" i="55"/>
  <c r="I585" i="55"/>
  <c r="I586" i="55"/>
  <c r="I587" i="55"/>
  <c r="I588" i="55"/>
  <c r="I589" i="55"/>
  <c r="I590" i="55"/>
  <c r="I591" i="55"/>
  <c r="I592" i="55"/>
  <c r="I593" i="55"/>
  <c r="I594" i="55"/>
  <c r="I595" i="55"/>
  <c r="I596" i="55"/>
  <c r="I597" i="55"/>
  <c r="I598" i="55"/>
  <c r="I599" i="55"/>
  <c r="I600" i="55"/>
  <c r="I601" i="55"/>
  <c r="I602" i="55"/>
  <c r="I603" i="55"/>
  <c r="I604" i="55"/>
  <c r="I605" i="55"/>
  <c r="I606" i="55"/>
  <c r="I607" i="55"/>
  <c r="I608" i="55"/>
  <c r="I609" i="55"/>
  <c r="I610" i="55"/>
  <c r="I611" i="55"/>
  <c r="I612" i="55"/>
  <c r="I613" i="55"/>
  <c r="I614" i="55"/>
  <c r="I615" i="55"/>
  <c r="I616" i="55"/>
  <c r="I617" i="55"/>
  <c r="I575" i="55"/>
  <c r="D520" i="55"/>
  <c r="D521" i="55"/>
  <c r="D522" i="55"/>
  <c r="D523" i="55"/>
  <c r="D524" i="55"/>
  <c r="D525" i="55"/>
  <c r="D526" i="55"/>
  <c r="D527" i="55"/>
  <c r="D528" i="55"/>
  <c r="D529" i="55"/>
  <c r="D530" i="55"/>
  <c r="D531" i="55"/>
  <c r="D532" i="55"/>
  <c r="D533" i="55"/>
  <c r="D534" i="55"/>
  <c r="D535" i="55"/>
  <c r="D536" i="55"/>
  <c r="D537" i="55"/>
  <c r="D538" i="55"/>
  <c r="D539" i="55"/>
  <c r="D540" i="55"/>
  <c r="D541" i="55"/>
  <c r="D542" i="55"/>
  <c r="D543" i="55"/>
  <c r="D544" i="55"/>
  <c r="D545" i="55"/>
  <c r="D546" i="55"/>
  <c r="D547" i="55"/>
  <c r="D548" i="55"/>
  <c r="D549" i="55"/>
  <c r="D550" i="55"/>
  <c r="D551" i="55"/>
  <c r="D552" i="55"/>
  <c r="D553" i="55"/>
  <c r="D554" i="55"/>
  <c r="D519" i="55"/>
  <c r="F554" i="55"/>
  <c r="F553" i="55"/>
  <c r="F552" i="55"/>
  <c r="F551" i="55"/>
  <c r="F550" i="55"/>
  <c r="F549" i="55"/>
  <c r="F548" i="55"/>
  <c r="F547" i="55"/>
  <c r="F546" i="55"/>
  <c r="F545" i="55"/>
  <c r="F544" i="55"/>
  <c r="F543" i="55"/>
  <c r="F542" i="55"/>
  <c r="F541" i="55"/>
  <c r="F540" i="55"/>
  <c r="F539" i="55"/>
  <c r="F538" i="55"/>
  <c r="F537" i="55"/>
  <c r="F536" i="55"/>
  <c r="F535" i="55"/>
  <c r="F534" i="55"/>
  <c r="F533" i="55"/>
  <c r="F532" i="55"/>
  <c r="F531" i="55"/>
  <c r="F530" i="55"/>
  <c r="F529" i="55"/>
  <c r="F528" i="55"/>
  <c r="F527" i="55"/>
  <c r="F526" i="55"/>
  <c r="F525" i="55"/>
  <c r="F524" i="55"/>
  <c r="F523" i="55"/>
  <c r="F522" i="55"/>
  <c r="F521" i="55"/>
  <c r="F520" i="55"/>
  <c r="F519" i="55"/>
  <c r="D507" i="55"/>
  <c r="D508" i="55"/>
  <c r="D509" i="55"/>
  <c r="D510" i="55"/>
  <c r="D511" i="55"/>
  <c r="D512" i="55"/>
  <c r="D513" i="55"/>
  <c r="D514" i="55"/>
  <c r="D515" i="55"/>
  <c r="D516" i="55"/>
  <c r="D517" i="55"/>
  <c r="D518" i="55"/>
  <c r="D506" i="55"/>
  <c r="D456" i="55"/>
  <c r="D457" i="55"/>
  <c r="D458" i="55"/>
  <c r="D459" i="55"/>
  <c r="D460" i="55"/>
  <c r="D461" i="55"/>
  <c r="D455" i="55"/>
  <c r="D420" i="55"/>
  <c r="D421" i="55"/>
  <c r="D422" i="55"/>
  <c r="D423" i="55"/>
  <c r="D424" i="55"/>
  <c r="D425" i="55"/>
  <c r="D426" i="55"/>
  <c r="D427" i="55"/>
  <c r="D428" i="55"/>
  <c r="D429" i="55"/>
  <c r="D430" i="55"/>
  <c r="D431" i="55"/>
  <c r="D432" i="55"/>
  <c r="D433" i="55"/>
  <c r="D434" i="55"/>
  <c r="D435" i="55"/>
  <c r="D436" i="55"/>
  <c r="D437" i="55"/>
  <c r="D438" i="55"/>
  <c r="D439" i="55"/>
  <c r="D440" i="55"/>
  <c r="D441" i="55"/>
  <c r="D442" i="55"/>
  <c r="D443" i="55"/>
  <c r="D444" i="55"/>
  <c r="D445" i="55"/>
  <c r="D446" i="55"/>
  <c r="D447" i="55"/>
  <c r="D448" i="55"/>
  <c r="D449" i="55"/>
  <c r="D450" i="55"/>
  <c r="D451" i="55"/>
  <c r="D452" i="55"/>
  <c r="D453" i="55"/>
  <c r="D454" i="55"/>
  <c r="D419" i="55"/>
  <c r="F454" i="55"/>
  <c r="F453" i="55"/>
  <c r="F452" i="55"/>
  <c r="F451" i="55"/>
  <c r="F450" i="55"/>
  <c r="F449" i="55"/>
  <c r="F448" i="55"/>
  <c r="F447" i="55"/>
  <c r="F446" i="55"/>
  <c r="F445" i="55"/>
  <c r="F444" i="55"/>
  <c r="F443" i="55"/>
  <c r="F442" i="55"/>
  <c r="F441" i="55"/>
  <c r="F440" i="55"/>
  <c r="F439" i="55"/>
  <c r="F438" i="55"/>
  <c r="F437" i="55"/>
  <c r="F436" i="55"/>
  <c r="F435" i="55"/>
  <c r="F434" i="55"/>
  <c r="F433" i="55"/>
  <c r="F432" i="55"/>
  <c r="F431" i="55"/>
  <c r="F430" i="55"/>
  <c r="F429" i="55"/>
  <c r="F428" i="55"/>
  <c r="F427" i="55"/>
  <c r="F426" i="55"/>
  <c r="F425" i="55"/>
  <c r="F424" i="55"/>
  <c r="F423" i="55"/>
  <c r="F422" i="55"/>
  <c r="F421" i="55"/>
  <c r="F420" i="55"/>
  <c r="F419" i="55"/>
  <c r="I384" i="55"/>
  <c r="I385" i="55"/>
  <c r="I386" i="55"/>
  <c r="I387" i="55"/>
  <c r="I388" i="55"/>
  <c r="I389" i="55"/>
  <c r="I390" i="55"/>
  <c r="I391" i="55"/>
  <c r="I392" i="55"/>
  <c r="I393" i="55"/>
  <c r="I394" i="55"/>
  <c r="I395" i="55"/>
  <c r="I396" i="55"/>
  <c r="I397" i="55"/>
  <c r="I398" i="55"/>
  <c r="I399" i="55"/>
  <c r="I400" i="55"/>
  <c r="I401" i="55"/>
  <c r="I402" i="55"/>
  <c r="I403" i="55"/>
  <c r="I404" i="55"/>
  <c r="I405" i="55"/>
  <c r="I406" i="55"/>
  <c r="I407" i="55"/>
  <c r="I408" i="55"/>
  <c r="I409" i="55"/>
  <c r="I410" i="55"/>
  <c r="I411" i="55"/>
  <c r="I412" i="55"/>
  <c r="I413" i="55"/>
  <c r="I414" i="55"/>
  <c r="I415" i="55"/>
  <c r="I416" i="55"/>
  <c r="I417" i="55"/>
  <c r="I418" i="55"/>
  <c r="I383" i="55"/>
  <c r="I348" i="55"/>
  <c r="I349" i="55"/>
  <c r="I350" i="55"/>
  <c r="I351" i="55"/>
  <c r="I352" i="55"/>
  <c r="I353" i="55"/>
  <c r="I354" i="55"/>
  <c r="I355" i="55"/>
  <c r="I356" i="55"/>
  <c r="I357" i="55"/>
  <c r="I358" i="55"/>
  <c r="I359" i="55"/>
  <c r="I360" i="55"/>
  <c r="I361" i="55"/>
  <c r="I362" i="55"/>
  <c r="I363" i="55"/>
  <c r="I364" i="55"/>
  <c r="I365" i="55"/>
  <c r="I366" i="55"/>
  <c r="I367" i="55"/>
  <c r="I368" i="55"/>
  <c r="I369" i="55"/>
  <c r="I370" i="55"/>
  <c r="I371" i="55"/>
  <c r="I372" i="55"/>
  <c r="I373" i="55"/>
  <c r="I374" i="55"/>
  <c r="I375" i="55"/>
  <c r="I376" i="55"/>
  <c r="I377" i="55"/>
  <c r="I378" i="55"/>
  <c r="I379" i="55"/>
  <c r="I380" i="55"/>
  <c r="I381" i="55"/>
  <c r="I382" i="55"/>
  <c r="I347" i="55"/>
  <c r="I336" i="55"/>
  <c r="I337" i="55"/>
  <c r="I338" i="55"/>
  <c r="I339" i="55"/>
  <c r="I340" i="55"/>
  <c r="I341" i="55"/>
  <c r="I342" i="55"/>
  <c r="I343" i="55"/>
  <c r="I344" i="55"/>
  <c r="I345" i="55"/>
  <c r="I346" i="55"/>
  <c r="I335" i="55"/>
  <c r="D309" i="55"/>
  <c r="D310" i="55"/>
  <c r="D311" i="55"/>
  <c r="D312" i="55"/>
  <c r="D313" i="55"/>
  <c r="D314" i="55"/>
  <c r="D315" i="55"/>
  <c r="D316" i="55"/>
  <c r="D317" i="55"/>
  <c r="D318" i="55"/>
  <c r="D319" i="55"/>
  <c r="D320" i="55"/>
  <c r="D321" i="55"/>
  <c r="D322" i="55"/>
  <c r="D323" i="55"/>
  <c r="D324" i="55"/>
  <c r="D325" i="55"/>
  <c r="D326" i="55"/>
  <c r="D327" i="55"/>
  <c r="D328" i="55"/>
  <c r="D329" i="55"/>
  <c r="D330" i="55"/>
  <c r="D331" i="55"/>
  <c r="D332" i="55"/>
  <c r="D333" i="55"/>
  <c r="D334" i="55"/>
  <c r="D308" i="55"/>
  <c r="I281" i="55"/>
  <c r="I282" i="55"/>
  <c r="I283" i="55"/>
  <c r="I284" i="55"/>
  <c r="I285" i="55"/>
  <c r="I286" i="55"/>
  <c r="I287" i="55"/>
  <c r="I288" i="55"/>
  <c r="I289" i="55"/>
  <c r="I290" i="55"/>
  <c r="I291" i="55"/>
  <c r="I292" i="55"/>
  <c r="I293" i="55"/>
  <c r="I294" i="55"/>
  <c r="I295" i="55"/>
  <c r="I296" i="55"/>
  <c r="I297" i="55"/>
  <c r="I298" i="55"/>
  <c r="I299" i="55"/>
  <c r="I300" i="55"/>
  <c r="I301" i="55"/>
  <c r="I302" i="55"/>
  <c r="I303" i="55"/>
  <c r="I304" i="55"/>
  <c r="I305" i="55"/>
  <c r="I306" i="55"/>
  <c r="I307" i="55"/>
  <c r="I280" i="55"/>
  <c r="I255" i="55"/>
  <c r="I256" i="55"/>
  <c r="I257" i="55"/>
  <c r="I258" i="55"/>
  <c r="I259" i="55"/>
  <c r="I260" i="55"/>
  <c r="I261" i="55"/>
  <c r="I262" i="55"/>
  <c r="I263" i="55"/>
  <c r="I264" i="55"/>
  <c r="I265" i="55"/>
  <c r="I266" i="55"/>
  <c r="I267" i="55"/>
  <c r="I268" i="55"/>
  <c r="I269" i="55"/>
  <c r="I270" i="55"/>
  <c r="I271" i="55"/>
  <c r="I272" i="55"/>
  <c r="I273" i="55"/>
  <c r="I274" i="55"/>
  <c r="I275" i="55"/>
  <c r="I276" i="55"/>
  <c r="I277" i="55"/>
  <c r="I278" i="55"/>
  <c r="I279" i="55"/>
  <c r="I254" i="55"/>
  <c r="D255" i="55"/>
  <c r="D256" i="55"/>
  <c r="D257" i="55"/>
  <c r="D258" i="55"/>
  <c r="D259" i="55"/>
  <c r="D260" i="55"/>
  <c r="D261" i="55"/>
  <c r="D262" i="55"/>
  <c r="D263" i="55"/>
  <c r="D264" i="55"/>
  <c r="D265" i="55"/>
  <c r="D266" i="55"/>
  <c r="D267" i="55"/>
  <c r="D268" i="55"/>
  <c r="D269" i="55"/>
  <c r="D270" i="55"/>
  <c r="D271" i="55"/>
  <c r="D272" i="55"/>
  <c r="D273" i="55"/>
  <c r="D274" i="55"/>
  <c r="D275" i="55"/>
  <c r="D276" i="55"/>
  <c r="D277" i="55"/>
  <c r="D278" i="55"/>
  <c r="D279" i="55"/>
  <c r="D254" i="55"/>
  <c r="D220" i="55"/>
  <c r="D221" i="55"/>
  <c r="D222" i="55"/>
  <c r="D223" i="55"/>
  <c r="D224" i="55"/>
  <c r="D225" i="55"/>
  <c r="D226" i="55"/>
  <c r="D227" i="55"/>
  <c r="D228" i="55"/>
  <c r="D229" i="55"/>
  <c r="D219" i="55"/>
  <c r="D210" i="55"/>
  <c r="D211" i="55"/>
  <c r="D212" i="55"/>
  <c r="D213" i="55"/>
  <c r="D214" i="55"/>
  <c r="D215" i="55"/>
  <c r="D216" i="55"/>
  <c r="D217" i="55"/>
  <c r="D218" i="55"/>
  <c r="D209" i="55"/>
  <c r="D190" i="55"/>
  <c r="D191" i="55"/>
  <c r="D192" i="55"/>
  <c r="D193" i="55"/>
  <c r="D194" i="55"/>
  <c r="D195" i="55"/>
  <c r="D196" i="55"/>
  <c r="D197" i="55"/>
  <c r="D198" i="55"/>
  <c r="D199" i="55"/>
  <c r="D200" i="55"/>
  <c r="D201" i="55"/>
  <c r="D202" i="55"/>
  <c r="D203" i="55"/>
  <c r="D204" i="55"/>
  <c r="D205" i="55"/>
  <c r="D206" i="55"/>
  <c r="D207" i="55"/>
  <c r="D208" i="55"/>
  <c r="D189" i="55"/>
  <c r="D76" i="55"/>
  <c r="D77" i="55"/>
  <c r="D78" i="55"/>
  <c r="D79" i="55"/>
  <c r="D80" i="55"/>
  <c r="D81" i="55"/>
  <c r="D82" i="55"/>
  <c r="D83" i="55"/>
  <c r="D84" i="55"/>
  <c r="D85" i="55"/>
  <c r="D86" i="55"/>
  <c r="D87" i="55"/>
  <c r="D88" i="55"/>
  <c r="D75" i="55"/>
  <c r="D37" i="19" l="1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P13" i="26"/>
  <c r="P31" i="26"/>
  <c r="P27" i="26"/>
  <c r="P24" i="26"/>
  <c r="P23" i="26"/>
  <c r="P20" i="26"/>
  <c r="P19" i="26"/>
  <c r="P18" i="26"/>
  <c r="P16" i="26"/>
  <c r="P15" i="26"/>
  <c r="A3" i="41" l="1"/>
  <c r="A4" i="41"/>
  <c r="A5" i="41"/>
  <c r="A6" i="41"/>
  <c r="A7" i="41"/>
  <c r="A8" i="41"/>
  <c r="A9" i="41"/>
  <c r="A10" i="41"/>
  <c r="A11" i="41"/>
  <c r="A12" i="41"/>
  <c r="A13" i="41"/>
  <c r="A14" i="41"/>
  <c r="A2" i="41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2" i="42"/>
  <c r="V89" i="53"/>
  <c r="V81" i="53"/>
  <c r="V65" i="53"/>
  <c r="V17" i="53"/>
  <c r="N3" i="50"/>
  <c r="N4" i="50"/>
  <c r="N5" i="50"/>
  <c r="N6" i="50"/>
  <c r="N7" i="50"/>
  <c r="N8" i="50"/>
  <c r="N9" i="50"/>
  <c r="N10" i="50"/>
  <c r="N11" i="50"/>
  <c r="N12" i="50"/>
  <c r="N13" i="50"/>
  <c r="N14" i="50"/>
  <c r="N15" i="50"/>
  <c r="N16" i="50"/>
  <c r="N17" i="50"/>
  <c r="N18" i="50"/>
  <c r="N19" i="50"/>
  <c r="N20" i="50"/>
  <c r="N21" i="50"/>
  <c r="N22" i="50"/>
  <c r="N23" i="50"/>
  <c r="N24" i="50"/>
  <c r="N25" i="50"/>
  <c r="N26" i="50"/>
  <c r="N27" i="50"/>
  <c r="N28" i="50"/>
  <c r="N29" i="50"/>
  <c r="N30" i="50"/>
  <c r="N31" i="50"/>
  <c r="N32" i="50"/>
  <c r="N33" i="50"/>
  <c r="N34" i="50"/>
  <c r="N35" i="50"/>
  <c r="N36" i="50"/>
  <c r="N37" i="50"/>
  <c r="N38" i="50"/>
  <c r="N39" i="50"/>
  <c r="N40" i="50"/>
  <c r="N41" i="50"/>
  <c r="N42" i="50"/>
  <c r="N43" i="50"/>
  <c r="N44" i="50"/>
  <c r="N45" i="50"/>
  <c r="N46" i="50"/>
  <c r="N47" i="50"/>
  <c r="N48" i="50"/>
  <c r="N49" i="50"/>
  <c r="N50" i="50"/>
  <c r="N51" i="50"/>
  <c r="N52" i="50"/>
  <c r="N53" i="50"/>
  <c r="N54" i="50"/>
  <c r="N55" i="50"/>
  <c r="N56" i="50"/>
  <c r="N57" i="50"/>
  <c r="N58" i="50"/>
  <c r="N59" i="50"/>
  <c r="N60" i="50"/>
  <c r="N61" i="50"/>
  <c r="N62" i="50"/>
  <c r="N63" i="50"/>
  <c r="N64" i="50"/>
  <c r="N65" i="50"/>
  <c r="N66" i="50"/>
  <c r="N67" i="50"/>
  <c r="N68" i="50"/>
  <c r="N69" i="50"/>
  <c r="N70" i="50"/>
  <c r="N71" i="50"/>
  <c r="N72" i="50"/>
  <c r="N73" i="50"/>
  <c r="N74" i="50"/>
  <c r="N75" i="50"/>
  <c r="N76" i="50"/>
  <c r="N77" i="50"/>
  <c r="N78" i="50"/>
  <c r="N79" i="50"/>
  <c r="N80" i="50"/>
  <c r="N81" i="50"/>
  <c r="N82" i="50"/>
  <c r="N83" i="50"/>
  <c r="N84" i="50"/>
  <c r="N85" i="50"/>
  <c r="N86" i="50"/>
  <c r="N87" i="50"/>
  <c r="N88" i="50"/>
  <c r="N89" i="50"/>
  <c r="N90" i="50"/>
  <c r="N91" i="50"/>
  <c r="N92" i="50"/>
  <c r="N93" i="50"/>
  <c r="N94" i="50"/>
  <c r="N95" i="50"/>
  <c r="N96" i="50"/>
  <c r="N97" i="50"/>
  <c r="N98" i="50"/>
  <c r="N99" i="50"/>
  <c r="N100" i="50"/>
  <c r="N101" i="50"/>
  <c r="N102" i="50"/>
  <c r="N103" i="50"/>
  <c r="N104" i="50"/>
  <c r="N105" i="50"/>
  <c r="N106" i="50"/>
  <c r="N107" i="50"/>
  <c r="N108" i="50"/>
  <c r="N109" i="50"/>
  <c r="N110" i="50"/>
  <c r="N111" i="50"/>
  <c r="N112" i="50"/>
  <c r="N113" i="50"/>
  <c r="N114" i="50"/>
  <c r="N115" i="50"/>
  <c r="N116" i="50"/>
  <c r="N117" i="50"/>
  <c r="N118" i="50"/>
  <c r="N119" i="50"/>
  <c r="N120" i="50"/>
  <c r="N121" i="50"/>
  <c r="N122" i="50"/>
  <c r="N123" i="50"/>
  <c r="N124" i="50"/>
  <c r="N125" i="50"/>
  <c r="N126" i="50"/>
  <c r="N127" i="50"/>
  <c r="N128" i="50"/>
  <c r="N129" i="50"/>
  <c r="N130" i="50"/>
  <c r="N131" i="50"/>
  <c r="N132" i="50"/>
  <c r="N133" i="50"/>
  <c r="N134" i="50"/>
  <c r="N135" i="50"/>
  <c r="N136" i="50"/>
  <c r="N137" i="50"/>
  <c r="N138" i="50"/>
  <c r="N139" i="50"/>
  <c r="N140" i="50"/>
  <c r="N141" i="50"/>
  <c r="N142" i="50"/>
  <c r="N143" i="50"/>
  <c r="N144" i="50"/>
  <c r="N145" i="50"/>
  <c r="N146" i="50"/>
  <c r="N147" i="50"/>
  <c r="N148" i="50"/>
  <c r="N149" i="50"/>
  <c r="N150" i="50"/>
  <c r="N151" i="50"/>
  <c r="N152" i="50"/>
  <c r="N153" i="50"/>
  <c r="N154" i="50"/>
  <c r="N155" i="50"/>
  <c r="N156" i="50"/>
  <c r="N157" i="50"/>
  <c r="N158" i="50"/>
  <c r="N159" i="50"/>
  <c r="N160" i="50"/>
  <c r="N161" i="50"/>
  <c r="N162" i="50"/>
  <c r="N163" i="50"/>
  <c r="N164" i="50"/>
  <c r="N165" i="50"/>
  <c r="N166" i="50"/>
  <c r="N167" i="50"/>
  <c r="N168" i="50"/>
  <c r="N169" i="50"/>
  <c r="N170" i="50"/>
  <c r="N171" i="50"/>
  <c r="N172" i="50"/>
  <c r="N173" i="50"/>
  <c r="N174" i="50"/>
  <c r="N175" i="50"/>
  <c r="N176" i="50"/>
  <c r="N177" i="50"/>
  <c r="N178" i="50"/>
  <c r="N179" i="50"/>
  <c r="N180" i="50"/>
  <c r="N181" i="50"/>
  <c r="N182" i="50"/>
  <c r="N183" i="50"/>
  <c r="N184" i="50"/>
  <c r="N185" i="50"/>
  <c r="N186" i="50"/>
  <c r="N187" i="50"/>
  <c r="N188" i="50"/>
  <c r="N189" i="50"/>
  <c r="N190" i="50"/>
  <c r="N191" i="50"/>
  <c r="N192" i="50"/>
  <c r="N193" i="50"/>
  <c r="N194" i="50"/>
  <c r="N195" i="50"/>
  <c r="N196" i="50"/>
  <c r="N197" i="50"/>
  <c r="N198" i="50"/>
  <c r="N199" i="50"/>
  <c r="N200" i="50"/>
  <c r="N201" i="50"/>
  <c r="N202" i="50"/>
  <c r="N203" i="50"/>
  <c r="N204" i="50"/>
  <c r="N205" i="50"/>
  <c r="N206" i="50"/>
  <c r="N207" i="50"/>
  <c r="N208" i="50"/>
  <c r="N209" i="50"/>
  <c r="N210" i="50"/>
  <c r="N211" i="50"/>
  <c r="N212" i="50"/>
  <c r="N213" i="50"/>
  <c r="N214" i="50"/>
  <c r="N215" i="50"/>
  <c r="N216" i="50"/>
  <c r="N217" i="50"/>
  <c r="N218" i="50"/>
  <c r="N219" i="50"/>
  <c r="N220" i="50"/>
  <c r="N221" i="50"/>
  <c r="N222" i="50"/>
  <c r="N223" i="50"/>
  <c r="N224" i="50"/>
  <c r="N225" i="50"/>
  <c r="N226" i="50"/>
  <c r="N227" i="50"/>
  <c r="N228" i="50"/>
  <c r="N229" i="50"/>
  <c r="N230" i="50"/>
  <c r="N231" i="50"/>
  <c r="N232" i="50"/>
  <c r="N233" i="50"/>
  <c r="N234" i="50"/>
  <c r="N235" i="50"/>
  <c r="N236" i="50"/>
  <c r="N237" i="50"/>
  <c r="N238" i="50"/>
  <c r="N239" i="50"/>
  <c r="N240" i="50"/>
  <c r="N241" i="50"/>
  <c r="N242" i="50"/>
  <c r="N243" i="50"/>
  <c r="N244" i="50"/>
  <c r="N245" i="50"/>
  <c r="N246" i="50"/>
  <c r="N247" i="50"/>
  <c r="N248" i="50"/>
  <c r="N249" i="50"/>
  <c r="N250" i="50"/>
  <c r="N251" i="50"/>
  <c r="N252" i="50"/>
  <c r="N253" i="50"/>
  <c r="N254" i="50"/>
  <c r="N255" i="50"/>
  <c r="N256" i="50"/>
  <c r="N257" i="50"/>
  <c r="N258" i="50"/>
  <c r="N259" i="50"/>
  <c r="N260" i="50"/>
  <c r="N261" i="50"/>
  <c r="N262" i="50"/>
  <c r="N263" i="50"/>
  <c r="N264" i="50"/>
  <c r="N265" i="50"/>
  <c r="N266" i="50"/>
  <c r="N267" i="50"/>
  <c r="N268" i="50"/>
  <c r="N269" i="50"/>
  <c r="N270" i="50"/>
  <c r="N271" i="50"/>
  <c r="N272" i="50"/>
  <c r="N273" i="50"/>
  <c r="N274" i="50"/>
  <c r="N275" i="50"/>
  <c r="N276" i="50"/>
  <c r="N277" i="50"/>
  <c r="N278" i="50"/>
  <c r="N279" i="50"/>
  <c r="N280" i="50"/>
  <c r="N281" i="50"/>
  <c r="N282" i="50"/>
  <c r="N283" i="50"/>
  <c r="N284" i="50"/>
  <c r="N285" i="50"/>
  <c r="N286" i="50"/>
  <c r="N287" i="50"/>
  <c r="N288" i="50"/>
  <c r="N289" i="50"/>
  <c r="N290" i="50"/>
  <c r="N291" i="50"/>
  <c r="N292" i="50"/>
  <c r="N293" i="50"/>
  <c r="N294" i="50"/>
  <c r="N295" i="50"/>
  <c r="N296" i="50"/>
  <c r="N297" i="50"/>
  <c r="N298" i="50"/>
  <c r="N299" i="50"/>
  <c r="N300" i="50"/>
  <c r="N301" i="50"/>
  <c r="N302" i="50"/>
  <c r="N303" i="50"/>
  <c r="N304" i="50"/>
  <c r="N305" i="50"/>
  <c r="N306" i="50"/>
  <c r="N307" i="50"/>
  <c r="N308" i="50"/>
  <c r="N309" i="50"/>
  <c r="N310" i="50"/>
  <c r="N311" i="50"/>
  <c r="N312" i="50"/>
  <c r="N313" i="50"/>
  <c r="N314" i="50"/>
  <c r="N315" i="50"/>
  <c r="N316" i="50"/>
  <c r="N317" i="50"/>
  <c r="N318" i="50"/>
  <c r="N319" i="50"/>
  <c r="N320" i="50"/>
  <c r="N321" i="50"/>
  <c r="N322" i="50"/>
  <c r="N323" i="50"/>
  <c r="N324" i="50"/>
  <c r="N325" i="50"/>
  <c r="N326" i="50"/>
  <c r="N327" i="50"/>
  <c r="N328" i="50"/>
  <c r="N329" i="50"/>
  <c r="N330" i="50"/>
  <c r="N331" i="50"/>
  <c r="N332" i="50"/>
  <c r="N333" i="50"/>
  <c r="N334" i="50"/>
  <c r="N335" i="50"/>
  <c r="N336" i="50"/>
  <c r="N337" i="50"/>
  <c r="N338" i="50"/>
  <c r="N339" i="50"/>
  <c r="N340" i="50"/>
  <c r="N341" i="50"/>
  <c r="N342" i="50"/>
  <c r="N343" i="50"/>
  <c r="N344" i="50"/>
  <c r="N345" i="50"/>
  <c r="N346" i="50"/>
  <c r="N347" i="50"/>
  <c r="N348" i="50"/>
  <c r="N349" i="50"/>
  <c r="N350" i="50"/>
  <c r="N351" i="50"/>
  <c r="N352" i="50"/>
  <c r="N353" i="50"/>
  <c r="N354" i="50"/>
  <c r="N355" i="50"/>
  <c r="N356" i="50"/>
  <c r="N357" i="50"/>
  <c r="N358" i="50"/>
  <c r="N359" i="50"/>
  <c r="N360" i="50"/>
  <c r="N361" i="50"/>
  <c r="N362" i="50"/>
  <c r="N363" i="50"/>
  <c r="N364" i="50"/>
  <c r="N365" i="50"/>
  <c r="N366" i="50"/>
  <c r="N367" i="50"/>
  <c r="N368" i="50"/>
  <c r="N369" i="50"/>
  <c r="N370" i="50"/>
  <c r="N371" i="50"/>
  <c r="N372" i="50"/>
  <c r="N373" i="50"/>
  <c r="N374" i="50"/>
  <c r="N375" i="50"/>
  <c r="N376" i="50"/>
  <c r="N377" i="50"/>
  <c r="N378" i="50"/>
  <c r="N379" i="50"/>
  <c r="N380" i="50"/>
  <c r="N381" i="50"/>
  <c r="N382" i="50"/>
  <c r="N383" i="50"/>
  <c r="N384" i="50"/>
  <c r="N385" i="50"/>
  <c r="N386" i="50"/>
  <c r="N387" i="50"/>
  <c r="N388" i="50"/>
  <c r="N389" i="50"/>
  <c r="N390" i="50"/>
  <c r="N391" i="50"/>
  <c r="N392" i="50"/>
  <c r="N393" i="50"/>
  <c r="N394" i="50"/>
  <c r="N395" i="50"/>
  <c r="N396" i="50"/>
  <c r="N397" i="50"/>
  <c r="N398" i="50"/>
  <c r="N399" i="50"/>
  <c r="N400" i="50"/>
  <c r="N401" i="50"/>
  <c r="N402" i="50"/>
  <c r="N403" i="50"/>
  <c r="N404" i="50"/>
  <c r="N405" i="50"/>
  <c r="N406" i="50"/>
  <c r="N407" i="50"/>
  <c r="N408" i="50"/>
  <c r="N409" i="50"/>
  <c r="N410" i="50"/>
  <c r="N411" i="50"/>
  <c r="N412" i="50"/>
  <c r="N413" i="50"/>
  <c r="N414" i="50"/>
  <c r="N415" i="50"/>
  <c r="N416" i="50"/>
  <c r="N417" i="50"/>
  <c r="N418" i="50"/>
  <c r="N419" i="50"/>
  <c r="N420" i="50"/>
  <c r="N421" i="50"/>
  <c r="N422" i="50"/>
  <c r="N423" i="50"/>
  <c r="N424" i="50"/>
  <c r="N425" i="50"/>
  <c r="N426" i="50"/>
  <c r="N427" i="50"/>
  <c r="N428" i="50"/>
  <c r="N429" i="50"/>
  <c r="N430" i="50"/>
  <c r="N431" i="50"/>
  <c r="N432" i="50"/>
  <c r="N433" i="50"/>
  <c r="N434" i="50"/>
  <c r="N435" i="50"/>
  <c r="N436" i="50"/>
  <c r="N437" i="50"/>
  <c r="N438" i="50"/>
  <c r="N439" i="50"/>
  <c r="N440" i="50"/>
  <c r="N441" i="50"/>
  <c r="N442" i="50"/>
  <c r="N443" i="50"/>
  <c r="N444" i="50"/>
  <c r="N445" i="50"/>
  <c r="N446" i="50"/>
  <c r="N447" i="50"/>
  <c r="N448" i="50"/>
  <c r="N449" i="50"/>
  <c r="N450" i="50"/>
  <c r="N451" i="50"/>
  <c r="N452" i="50"/>
  <c r="N453" i="50"/>
  <c r="N454" i="50"/>
  <c r="N455" i="50"/>
  <c r="N456" i="50"/>
  <c r="N457" i="50"/>
  <c r="N458" i="50"/>
  <c r="N459" i="50"/>
  <c r="N460" i="50"/>
  <c r="N461" i="50"/>
  <c r="N462" i="50"/>
  <c r="N463" i="50"/>
  <c r="N464" i="50"/>
  <c r="N465" i="50"/>
  <c r="N466" i="50"/>
  <c r="N467" i="50"/>
  <c r="N468" i="50"/>
  <c r="N469" i="50"/>
  <c r="N470" i="50"/>
  <c r="N471" i="50"/>
  <c r="N472" i="50"/>
  <c r="N473" i="50"/>
  <c r="N474" i="50"/>
  <c r="N475" i="50"/>
  <c r="N476" i="50"/>
  <c r="N477" i="50"/>
  <c r="N478" i="50"/>
  <c r="N479" i="50"/>
  <c r="N480" i="50"/>
  <c r="N481" i="50"/>
  <c r="N482" i="50"/>
  <c r="N483" i="50"/>
  <c r="N484" i="50"/>
  <c r="N485" i="50"/>
  <c r="N486" i="50"/>
  <c r="N487" i="50"/>
  <c r="N488" i="50"/>
  <c r="N489" i="50"/>
  <c r="N490" i="50"/>
  <c r="N491" i="50"/>
  <c r="N492" i="50"/>
  <c r="N493" i="50"/>
  <c r="N494" i="50"/>
  <c r="N495" i="50"/>
  <c r="N496" i="50"/>
  <c r="N497" i="50"/>
  <c r="N498" i="50"/>
  <c r="N499" i="50"/>
  <c r="N500" i="50"/>
  <c r="N501" i="50"/>
  <c r="N502" i="50"/>
  <c r="N503" i="50"/>
  <c r="N504" i="50"/>
  <c r="N505" i="50"/>
  <c r="N506" i="50"/>
  <c r="N507" i="50"/>
  <c r="N508" i="50"/>
  <c r="N509" i="50"/>
  <c r="N510" i="50"/>
  <c r="N511" i="50"/>
  <c r="N512" i="50"/>
  <c r="N513" i="50"/>
  <c r="N514" i="50"/>
  <c r="N515" i="50"/>
  <c r="N516" i="50"/>
  <c r="N517" i="50"/>
  <c r="N518" i="50"/>
  <c r="N519" i="50"/>
  <c r="N520" i="50"/>
  <c r="N521" i="50"/>
  <c r="N522" i="50"/>
  <c r="N523" i="50"/>
  <c r="N524" i="50"/>
  <c r="N525" i="50"/>
  <c r="N526" i="50"/>
  <c r="N527" i="50"/>
  <c r="N528" i="50"/>
  <c r="N529" i="50"/>
  <c r="N530" i="50"/>
  <c r="N531" i="50"/>
  <c r="N532" i="50"/>
  <c r="N533" i="50"/>
  <c r="N534" i="50"/>
  <c r="N535" i="50"/>
  <c r="N536" i="50"/>
  <c r="N537" i="50"/>
  <c r="N538" i="50"/>
  <c r="N539" i="50"/>
  <c r="N540" i="50"/>
  <c r="N541" i="50"/>
  <c r="N542" i="50"/>
  <c r="N543" i="50"/>
  <c r="N544" i="50"/>
  <c r="N545" i="50"/>
  <c r="N546" i="50"/>
  <c r="N547" i="50"/>
  <c r="N548" i="50"/>
  <c r="N549" i="50"/>
  <c r="N550" i="50"/>
  <c r="N551" i="50"/>
  <c r="N552" i="50"/>
  <c r="N553" i="50"/>
  <c r="N554" i="50"/>
  <c r="N555" i="50"/>
  <c r="N556" i="50"/>
  <c r="N557" i="50"/>
  <c r="N558" i="50"/>
  <c r="N559" i="50"/>
  <c r="N560" i="50"/>
  <c r="N561" i="50"/>
  <c r="N562" i="50"/>
  <c r="N563" i="50"/>
  <c r="N564" i="50"/>
  <c r="N565" i="50"/>
  <c r="N566" i="50"/>
  <c r="N567" i="50"/>
  <c r="N568" i="50"/>
  <c r="N569" i="50"/>
  <c r="N570" i="50"/>
  <c r="N571" i="50"/>
  <c r="N572" i="50"/>
  <c r="N573" i="50"/>
  <c r="N574" i="50"/>
  <c r="N575" i="50"/>
  <c r="N576" i="50"/>
  <c r="N577" i="50"/>
  <c r="N578" i="50"/>
  <c r="N579" i="50"/>
  <c r="N580" i="50"/>
  <c r="N581" i="50"/>
  <c r="N582" i="50"/>
  <c r="N583" i="50"/>
  <c r="N584" i="50"/>
  <c r="N585" i="50"/>
  <c r="N586" i="50"/>
  <c r="N587" i="50"/>
  <c r="N588" i="50"/>
  <c r="N589" i="50"/>
  <c r="N590" i="50"/>
  <c r="N591" i="50"/>
  <c r="N592" i="50"/>
  <c r="N593" i="50"/>
  <c r="N594" i="50"/>
  <c r="N595" i="50"/>
  <c r="N596" i="50"/>
  <c r="N597" i="50"/>
  <c r="N598" i="50"/>
  <c r="N599" i="50"/>
  <c r="N600" i="50"/>
  <c r="N601" i="50"/>
  <c r="N602" i="50"/>
  <c r="N603" i="50"/>
  <c r="N604" i="50"/>
  <c r="N605" i="50"/>
  <c r="N606" i="50"/>
  <c r="N607" i="50"/>
  <c r="N608" i="50"/>
  <c r="N609" i="50"/>
  <c r="N610" i="50"/>
  <c r="N611" i="50"/>
  <c r="N612" i="50"/>
  <c r="N613" i="50"/>
  <c r="N614" i="50"/>
  <c r="N615" i="50"/>
  <c r="N616" i="50"/>
  <c r="N617" i="50"/>
  <c r="N618" i="50"/>
  <c r="N619" i="50"/>
  <c r="N620" i="50"/>
  <c r="N621" i="50"/>
  <c r="N622" i="50"/>
  <c r="N623" i="50"/>
  <c r="N624" i="50"/>
  <c r="N625" i="50"/>
  <c r="N626" i="50"/>
  <c r="N627" i="50"/>
  <c r="N628" i="50"/>
  <c r="N629" i="50"/>
  <c r="N630" i="50"/>
  <c r="N631" i="50"/>
  <c r="N632" i="50"/>
  <c r="N633" i="50"/>
  <c r="N634" i="50"/>
  <c r="N635" i="50"/>
  <c r="N636" i="50"/>
  <c r="N637" i="50"/>
  <c r="N638" i="50"/>
  <c r="N639" i="50"/>
  <c r="N640" i="50"/>
  <c r="N641" i="50"/>
  <c r="N642" i="50"/>
  <c r="N643" i="50"/>
  <c r="N644" i="50"/>
  <c r="N645" i="50"/>
  <c r="N646" i="50"/>
  <c r="N647" i="50"/>
  <c r="N648" i="50"/>
  <c r="N649" i="50"/>
  <c r="N650" i="50"/>
  <c r="N651" i="50"/>
  <c r="N652" i="50"/>
  <c r="N653" i="50"/>
  <c r="N654" i="50"/>
  <c r="N655" i="50"/>
  <c r="N656" i="50"/>
  <c r="N657" i="50"/>
  <c r="N658" i="50"/>
  <c r="N659" i="50"/>
  <c r="N660" i="50"/>
  <c r="N661" i="50"/>
  <c r="N662" i="50"/>
  <c r="N663" i="50"/>
  <c r="N664" i="50"/>
  <c r="N665" i="50"/>
  <c r="N666" i="50"/>
  <c r="N667" i="50"/>
  <c r="N668" i="50"/>
  <c r="N669" i="50"/>
  <c r="N670" i="50"/>
  <c r="N671" i="50"/>
  <c r="N672" i="50"/>
  <c r="N673" i="50"/>
  <c r="N674" i="50"/>
  <c r="N675" i="50"/>
  <c r="N676" i="50"/>
  <c r="N677" i="50"/>
  <c r="N678" i="50"/>
  <c r="N679" i="50"/>
  <c r="N680" i="50"/>
  <c r="N681" i="50"/>
  <c r="N682" i="50"/>
  <c r="N683" i="50"/>
  <c r="N684" i="50"/>
  <c r="N685" i="50"/>
  <c r="N686" i="50"/>
  <c r="N687" i="50"/>
  <c r="N688" i="50"/>
  <c r="N689" i="50"/>
  <c r="N690" i="50"/>
  <c r="N691" i="50"/>
  <c r="N692" i="50"/>
  <c r="N693" i="50"/>
  <c r="N694" i="50"/>
  <c r="N695" i="50"/>
  <c r="N696" i="50"/>
  <c r="N697" i="50"/>
  <c r="N698" i="50"/>
  <c r="N699" i="50"/>
  <c r="N700" i="50"/>
  <c r="N701" i="50"/>
  <c r="N702" i="50"/>
  <c r="N703" i="50"/>
  <c r="N704" i="50"/>
  <c r="N705" i="50"/>
  <c r="N706" i="50"/>
  <c r="N707" i="50"/>
  <c r="N708" i="50"/>
  <c r="N709" i="50"/>
  <c r="N710" i="50"/>
  <c r="N711" i="50"/>
  <c r="N712" i="50"/>
  <c r="N713" i="50"/>
  <c r="N714" i="50"/>
  <c r="N715" i="50"/>
  <c r="N716" i="50"/>
  <c r="N717" i="50"/>
  <c r="N718" i="50"/>
  <c r="N719" i="50"/>
  <c r="N720" i="50"/>
  <c r="N721" i="50"/>
  <c r="N722" i="50"/>
  <c r="N723" i="50"/>
  <c r="N724" i="50"/>
  <c r="N725" i="50"/>
  <c r="N726" i="50"/>
  <c r="N727" i="50"/>
  <c r="N728" i="50"/>
  <c r="N729" i="50"/>
  <c r="N730" i="50"/>
  <c r="N731" i="50"/>
  <c r="N732" i="50"/>
  <c r="N733" i="50"/>
  <c r="N734" i="50"/>
  <c r="N735" i="50"/>
  <c r="N736" i="50"/>
  <c r="N737" i="50"/>
  <c r="N738" i="50"/>
  <c r="N739" i="50"/>
  <c r="N740" i="50"/>
  <c r="N741" i="50"/>
  <c r="N742" i="50"/>
  <c r="N743" i="50"/>
  <c r="N744" i="50"/>
  <c r="N745" i="50"/>
  <c r="N746" i="50"/>
  <c r="N747" i="50"/>
  <c r="N748" i="50"/>
  <c r="N749" i="50"/>
  <c r="N750" i="50"/>
  <c r="N751" i="50"/>
  <c r="N752" i="50"/>
  <c r="N753" i="50"/>
  <c r="N754" i="50"/>
  <c r="N755" i="50"/>
  <c r="N756" i="50"/>
  <c r="N757" i="50"/>
  <c r="N758" i="50"/>
  <c r="N759" i="50"/>
  <c r="N760" i="50"/>
  <c r="N761" i="50"/>
  <c r="N762" i="50"/>
  <c r="N763" i="50"/>
  <c r="N764" i="50"/>
  <c r="N765" i="50"/>
  <c r="N766" i="50"/>
  <c r="N767" i="50"/>
  <c r="N768" i="50"/>
  <c r="N769" i="50"/>
  <c r="N770" i="50"/>
  <c r="N771" i="50"/>
  <c r="N772" i="50"/>
  <c r="N773" i="50"/>
  <c r="N774" i="50"/>
  <c r="N2" i="50"/>
  <c r="G3" i="50" l="1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57" i="50"/>
  <c r="G58" i="50"/>
  <c r="G59" i="50"/>
  <c r="G60" i="50"/>
  <c r="G61" i="50"/>
  <c r="G62" i="50"/>
  <c r="G63" i="50"/>
  <c r="G64" i="50"/>
  <c r="G65" i="50"/>
  <c r="G66" i="50"/>
  <c r="G67" i="50"/>
  <c r="G68" i="50"/>
  <c r="G69" i="50"/>
  <c r="G70" i="50"/>
  <c r="G71" i="50"/>
  <c r="G72" i="50"/>
  <c r="G73" i="50"/>
  <c r="G74" i="50"/>
  <c r="G75" i="50"/>
  <c r="G76" i="50"/>
  <c r="G77" i="50"/>
  <c r="G78" i="50"/>
  <c r="G79" i="50"/>
  <c r="G80" i="50"/>
  <c r="G81" i="50"/>
  <c r="G82" i="50"/>
  <c r="G83" i="50"/>
  <c r="G84" i="50"/>
  <c r="G85" i="50"/>
  <c r="G86" i="50"/>
  <c r="G87" i="50"/>
  <c r="G88" i="50"/>
  <c r="G89" i="50"/>
  <c r="G90" i="50"/>
  <c r="G91" i="50"/>
  <c r="G92" i="50"/>
  <c r="G93" i="50"/>
  <c r="G94" i="50"/>
  <c r="G95" i="50"/>
  <c r="G96" i="50"/>
  <c r="G97" i="50"/>
  <c r="G98" i="50"/>
  <c r="G99" i="50"/>
  <c r="G100" i="50"/>
  <c r="G101" i="50"/>
  <c r="G102" i="50"/>
  <c r="G103" i="50"/>
  <c r="G104" i="50"/>
  <c r="G105" i="50"/>
  <c r="G106" i="50"/>
  <c r="G107" i="50"/>
  <c r="G108" i="50"/>
  <c r="G109" i="50"/>
  <c r="G110" i="50"/>
  <c r="G111" i="50"/>
  <c r="G112" i="50"/>
  <c r="G113" i="50"/>
  <c r="G114" i="50"/>
  <c r="G115" i="50"/>
  <c r="G116" i="50"/>
  <c r="G117" i="50"/>
  <c r="G118" i="50"/>
  <c r="G119" i="50"/>
  <c r="G120" i="50"/>
  <c r="G121" i="50"/>
  <c r="G122" i="50"/>
  <c r="G123" i="50"/>
  <c r="G124" i="50"/>
  <c r="G125" i="50"/>
  <c r="G126" i="50"/>
  <c r="G127" i="50"/>
  <c r="G128" i="50"/>
  <c r="G129" i="50"/>
  <c r="G130" i="50"/>
  <c r="G131" i="50"/>
  <c r="G132" i="50"/>
  <c r="G133" i="50"/>
  <c r="G134" i="50"/>
  <c r="G135" i="50"/>
  <c r="G136" i="50"/>
  <c r="G137" i="50"/>
  <c r="G138" i="50"/>
  <c r="G139" i="50"/>
  <c r="G140" i="50"/>
  <c r="G141" i="50"/>
  <c r="G142" i="50"/>
  <c r="G143" i="50"/>
  <c r="G144" i="50"/>
  <c r="G145" i="50"/>
  <c r="G146" i="50"/>
  <c r="G147" i="50"/>
  <c r="G148" i="50"/>
  <c r="G149" i="50"/>
  <c r="G150" i="50"/>
  <c r="G151" i="50"/>
  <c r="G152" i="50"/>
  <c r="G153" i="50"/>
  <c r="G154" i="50"/>
  <c r="G155" i="50"/>
  <c r="G156" i="50"/>
  <c r="G157" i="50"/>
  <c r="G158" i="50"/>
  <c r="G159" i="50"/>
  <c r="G160" i="50"/>
  <c r="G161" i="50"/>
  <c r="G162" i="50"/>
  <c r="G163" i="50"/>
  <c r="G164" i="50"/>
  <c r="G165" i="50"/>
  <c r="G166" i="50"/>
  <c r="G167" i="50"/>
  <c r="G168" i="50"/>
  <c r="G169" i="50"/>
  <c r="G170" i="50"/>
  <c r="G171" i="50"/>
  <c r="G172" i="50"/>
  <c r="G173" i="50"/>
  <c r="G174" i="50"/>
  <c r="G175" i="50"/>
  <c r="G176" i="50"/>
  <c r="G177" i="50"/>
  <c r="G178" i="50"/>
  <c r="G179" i="50"/>
  <c r="G180" i="50"/>
  <c r="G181" i="50"/>
  <c r="G182" i="50"/>
  <c r="G183" i="50"/>
  <c r="G184" i="50"/>
  <c r="G185" i="50"/>
  <c r="G186" i="50"/>
  <c r="G187" i="50"/>
  <c r="G188" i="50"/>
  <c r="G189" i="50"/>
  <c r="G190" i="50"/>
  <c r="G191" i="50"/>
  <c r="G192" i="50"/>
  <c r="G193" i="50"/>
  <c r="G194" i="50"/>
  <c r="G195" i="50"/>
  <c r="G196" i="50"/>
  <c r="G197" i="50"/>
  <c r="G198" i="50"/>
  <c r="G199" i="50"/>
  <c r="G200" i="50"/>
  <c r="G201" i="50"/>
  <c r="G202" i="50"/>
  <c r="G203" i="50"/>
  <c r="G204" i="50"/>
  <c r="G205" i="50"/>
  <c r="G206" i="50"/>
  <c r="G207" i="50"/>
  <c r="G208" i="50"/>
  <c r="G209" i="50"/>
  <c r="G210" i="50"/>
  <c r="G211" i="50"/>
  <c r="G212" i="50"/>
  <c r="G213" i="50"/>
  <c r="G214" i="50"/>
  <c r="G215" i="50"/>
  <c r="G216" i="50"/>
  <c r="G217" i="50"/>
  <c r="G218" i="50"/>
  <c r="G219" i="50"/>
  <c r="G220" i="50"/>
  <c r="G221" i="50"/>
  <c r="G222" i="50"/>
  <c r="G223" i="50"/>
  <c r="G224" i="50"/>
  <c r="G225" i="50"/>
  <c r="G226" i="50"/>
  <c r="G227" i="50"/>
  <c r="G228" i="50"/>
  <c r="G229" i="50"/>
  <c r="G230" i="50"/>
  <c r="G231" i="50"/>
  <c r="G232" i="50"/>
  <c r="G233" i="50"/>
  <c r="G234" i="50"/>
  <c r="G235" i="50"/>
  <c r="G236" i="50"/>
  <c r="G237" i="50"/>
  <c r="G238" i="50"/>
  <c r="G239" i="50"/>
  <c r="G240" i="50"/>
  <c r="G241" i="50"/>
  <c r="G242" i="50"/>
  <c r="G243" i="50"/>
  <c r="G244" i="50"/>
  <c r="G245" i="50"/>
  <c r="G246" i="50"/>
  <c r="G247" i="50"/>
  <c r="G248" i="50"/>
  <c r="G249" i="50"/>
  <c r="G250" i="50"/>
  <c r="G251" i="50"/>
  <c r="G252" i="50"/>
  <c r="G253" i="50"/>
  <c r="G254" i="50"/>
  <c r="G255" i="50"/>
  <c r="G256" i="50"/>
  <c r="G257" i="50"/>
  <c r="G258" i="50"/>
  <c r="G259" i="50"/>
  <c r="G260" i="50"/>
  <c r="G261" i="50"/>
  <c r="G262" i="50"/>
  <c r="G263" i="50"/>
  <c r="G264" i="50"/>
  <c r="G265" i="50"/>
  <c r="G266" i="50"/>
  <c r="G267" i="50"/>
  <c r="G268" i="50"/>
  <c r="G269" i="50"/>
  <c r="G270" i="50"/>
  <c r="G271" i="50"/>
  <c r="G272" i="50"/>
  <c r="G273" i="50"/>
  <c r="G274" i="50"/>
  <c r="G275" i="50"/>
  <c r="G276" i="50"/>
  <c r="G277" i="50"/>
  <c r="G278" i="50"/>
  <c r="G279" i="50"/>
  <c r="G280" i="50"/>
  <c r="G281" i="50"/>
  <c r="G282" i="50"/>
  <c r="G283" i="50"/>
  <c r="G284" i="50"/>
  <c r="G285" i="50"/>
  <c r="G286" i="50"/>
  <c r="G287" i="50"/>
  <c r="G288" i="50"/>
  <c r="G289" i="50"/>
  <c r="G290" i="50"/>
  <c r="G291" i="50"/>
  <c r="G292" i="50"/>
  <c r="G293" i="50"/>
  <c r="G294" i="50"/>
  <c r="G295" i="50"/>
  <c r="G296" i="50"/>
  <c r="G297" i="50"/>
  <c r="G298" i="50"/>
  <c r="G299" i="50"/>
  <c r="G300" i="50"/>
  <c r="G301" i="50"/>
  <c r="G302" i="50"/>
  <c r="G303" i="50"/>
  <c r="G304" i="50"/>
  <c r="G305" i="50"/>
  <c r="G306" i="50"/>
  <c r="G307" i="50"/>
  <c r="G308" i="50"/>
  <c r="G309" i="50"/>
  <c r="G310" i="50"/>
  <c r="G311" i="50"/>
  <c r="G312" i="50"/>
  <c r="G313" i="50"/>
  <c r="G314" i="50"/>
  <c r="G315" i="50"/>
  <c r="G316" i="50"/>
  <c r="G317" i="50"/>
  <c r="G318" i="50"/>
  <c r="G319" i="50"/>
  <c r="G320" i="50"/>
  <c r="G321" i="50"/>
  <c r="G322" i="50"/>
  <c r="G323" i="50"/>
  <c r="G324" i="50"/>
  <c r="G325" i="50"/>
  <c r="G326" i="50"/>
  <c r="G327" i="50"/>
  <c r="G328" i="50"/>
  <c r="G329" i="50"/>
  <c r="G330" i="50"/>
  <c r="G331" i="50"/>
  <c r="G332" i="50"/>
  <c r="G333" i="50"/>
  <c r="G334" i="50"/>
  <c r="G335" i="50"/>
  <c r="G336" i="50"/>
  <c r="G337" i="50"/>
  <c r="G338" i="50"/>
  <c r="G339" i="50"/>
  <c r="G340" i="50"/>
  <c r="G341" i="50"/>
  <c r="G342" i="50"/>
  <c r="G343" i="50"/>
  <c r="G344" i="50"/>
  <c r="G345" i="50"/>
  <c r="G346" i="50"/>
  <c r="G347" i="50"/>
  <c r="G348" i="50"/>
  <c r="G349" i="50"/>
  <c r="G350" i="50"/>
  <c r="G351" i="50"/>
  <c r="G352" i="50"/>
  <c r="G353" i="50"/>
  <c r="G354" i="50"/>
  <c r="G355" i="50"/>
  <c r="G356" i="50"/>
  <c r="G357" i="50"/>
  <c r="G358" i="50"/>
  <c r="G359" i="50"/>
  <c r="G360" i="50"/>
  <c r="G361" i="50"/>
  <c r="G362" i="50"/>
  <c r="G363" i="50"/>
  <c r="G364" i="50"/>
  <c r="G365" i="50"/>
  <c r="G366" i="50"/>
  <c r="G367" i="50"/>
  <c r="G368" i="50"/>
  <c r="G369" i="50"/>
  <c r="G370" i="50"/>
  <c r="G371" i="50"/>
  <c r="G372" i="50"/>
  <c r="G373" i="50"/>
  <c r="G374" i="50"/>
  <c r="G375" i="50"/>
  <c r="G376" i="50"/>
  <c r="G377" i="50"/>
  <c r="G378" i="50"/>
  <c r="G379" i="50"/>
  <c r="G380" i="50"/>
  <c r="G381" i="50"/>
  <c r="G382" i="50"/>
  <c r="G383" i="50"/>
  <c r="G384" i="50"/>
  <c r="G385" i="50"/>
  <c r="G386" i="50"/>
  <c r="G387" i="50"/>
  <c r="G388" i="50"/>
  <c r="G389" i="50"/>
  <c r="G390" i="50"/>
  <c r="G391" i="50"/>
  <c r="G392" i="50"/>
  <c r="G393" i="50"/>
  <c r="G394" i="50"/>
  <c r="G395" i="50"/>
  <c r="G396" i="50"/>
  <c r="G397" i="50"/>
  <c r="G398" i="50"/>
  <c r="G399" i="50"/>
  <c r="G400" i="50"/>
  <c r="G401" i="50"/>
  <c r="G402" i="50"/>
  <c r="G403" i="50"/>
  <c r="G404" i="50"/>
  <c r="G405" i="50"/>
  <c r="G406" i="50"/>
  <c r="G407" i="50"/>
  <c r="G408" i="50"/>
  <c r="G409" i="50"/>
  <c r="G410" i="50"/>
  <c r="G411" i="50"/>
  <c r="G412" i="50"/>
  <c r="G413" i="50"/>
  <c r="G414" i="50"/>
  <c r="G415" i="50"/>
  <c r="G416" i="50"/>
  <c r="G417" i="50"/>
  <c r="G418" i="50"/>
  <c r="G426" i="50"/>
  <c r="G434" i="50"/>
  <c r="G437" i="50"/>
  <c r="G438" i="50"/>
  <c r="G439" i="50"/>
  <c r="G440" i="50"/>
  <c r="G441" i="50"/>
  <c r="G442" i="50"/>
  <c r="G443" i="50"/>
  <c r="G444" i="50"/>
  <c r="G445" i="50"/>
  <c r="G446" i="50"/>
  <c r="G447" i="50"/>
  <c r="G448" i="50"/>
  <c r="G449" i="50"/>
  <c r="G450" i="50"/>
  <c r="G451" i="50"/>
  <c r="G452" i="50"/>
  <c r="G453" i="50"/>
  <c r="G454" i="50"/>
  <c r="G455" i="50"/>
  <c r="G456" i="50"/>
  <c r="G457" i="50"/>
  <c r="G458" i="50"/>
  <c r="G459" i="50"/>
  <c r="G460" i="50"/>
  <c r="G461" i="50"/>
  <c r="G462" i="50"/>
  <c r="G463" i="50"/>
  <c r="G464" i="50"/>
  <c r="G465" i="50"/>
  <c r="G466" i="50"/>
  <c r="G467" i="50"/>
  <c r="G468" i="50"/>
  <c r="G469" i="50"/>
  <c r="G470" i="50"/>
  <c r="G471" i="50"/>
  <c r="G472" i="50"/>
  <c r="G473" i="50"/>
  <c r="G474" i="50"/>
  <c r="G475" i="50"/>
  <c r="G476" i="50"/>
  <c r="G477" i="50"/>
  <c r="G478" i="50"/>
  <c r="G479" i="50"/>
  <c r="G480" i="50"/>
  <c r="G481" i="50"/>
  <c r="G482" i="50"/>
  <c r="G483" i="50"/>
  <c r="G484" i="50"/>
  <c r="G485" i="50"/>
  <c r="G486" i="50"/>
  <c r="G487" i="50"/>
  <c r="G488" i="50"/>
  <c r="G489" i="50"/>
  <c r="G490" i="50"/>
  <c r="G491" i="50"/>
  <c r="G492" i="50"/>
  <c r="G493" i="50"/>
  <c r="G494" i="50"/>
  <c r="G495" i="50"/>
  <c r="G496" i="50"/>
  <c r="G497" i="50"/>
  <c r="G498" i="50"/>
  <c r="G499" i="50"/>
  <c r="G500" i="50"/>
  <c r="G506" i="50"/>
  <c r="G514" i="50"/>
  <c r="G522" i="50"/>
  <c r="G530" i="50"/>
  <c r="G537" i="50"/>
  <c r="G538" i="50"/>
  <c r="G539" i="50"/>
  <c r="G540" i="50"/>
  <c r="G541" i="50"/>
  <c r="G542" i="50"/>
  <c r="G543" i="50"/>
  <c r="G544" i="50"/>
  <c r="G545" i="50"/>
  <c r="G546" i="50"/>
  <c r="G547" i="50"/>
  <c r="G548" i="50"/>
  <c r="G549" i="50"/>
  <c r="G550" i="50"/>
  <c r="G551" i="50"/>
  <c r="G552" i="50"/>
  <c r="G553" i="50"/>
  <c r="G554" i="50"/>
  <c r="G555" i="50"/>
  <c r="G556" i="50"/>
  <c r="G557" i="50"/>
  <c r="G558" i="50"/>
  <c r="G559" i="50"/>
  <c r="G560" i="50"/>
  <c r="G561" i="50"/>
  <c r="G562" i="50"/>
  <c r="G563" i="50"/>
  <c r="G564" i="50"/>
  <c r="G565" i="50"/>
  <c r="G566" i="50"/>
  <c r="G567" i="50"/>
  <c r="G568" i="50"/>
  <c r="G569" i="50"/>
  <c r="G570" i="50"/>
  <c r="G571" i="50"/>
  <c r="G572" i="50"/>
  <c r="G573" i="50"/>
  <c r="G574" i="50"/>
  <c r="G575" i="50"/>
  <c r="G576" i="50"/>
  <c r="G577" i="50"/>
  <c r="G578" i="50"/>
  <c r="G579" i="50"/>
  <c r="G580" i="50"/>
  <c r="G581" i="50"/>
  <c r="G582" i="50"/>
  <c r="G583" i="50"/>
  <c r="G584" i="50"/>
  <c r="G585" i="50"/>
  <c r="G586" i="50"/>
  <c r="G587" i="50"/>
  <c r="G588" i="50"/>
  <c r="G589" i="50"/>
  <c r="G590" i="50"/>
  <c r="G591" i="50"/>
  <c r="G592" i="50"/>
  <c r="G593" i="50"/>
  <c r="G594" i="50"/>
  <c r="G595" i="50"/>
  <c r="G596" i="50"/>
  <c r="G597" i="50"/>
  <c r="G598" i="50"/>
  <c r="G599" i="50"/>
  <c r="G600" i="50"/>
  <c r="G601" i="50"/>
  <c r="G602" i="50"/>
  <c r="G603" i="50"/>
  <c r="G604" i="50"/>
  <c r="G605" i="50"/>
  <c r="G606" i="50"/>
  <c r="G607" i="50"/>
  <c r="G608" i="50"/>
  <c r="G609" i="50"/>
  <c r="G610" i="50"/>
  <c r="G611" i="50"/>
  <c r="G612" i="50"/>
  <c r="G613" i="50"/>
  <c r="G614" i="50"/>
  <c r="G615" i="50"/>
  <c r="G616" i="50"/>
  <c r="G617" i="50"/>
  <c r="G618" i="50"/>
  <c r="G619" i="50"/>
  <c r="G620" i="50"/>
  <c r="G621" i="50"/>
  <c r="G622" i="50"/>
  <c r="G623" i="50"/>
  <c r="G626" i="50"/>
  <c r="G634" i="50"/>
  <c r="G637" i="50"/>
  <c r="G638" i="50"/>
  <c r="G639" i="50"/>
  <c r="G640" i="50"/>
  <c r="G641" i="50"/>
  <c r="G642" i="50"/>
  <c r="G643" i="50"/>
  <c r="G644" i="50"/>
  <c r="G645" i="50"/>
  <c r="G646" i="50"/>
  <c r="G647" i="50"/>
  <c r="G648" i="50"/>
  <c r="G649" i="50"/>
  <c r="G650" i="50"/>
  <c r="G651" i="50"/>
  <c r="G652" i="50"/>
  <c r="G653" i="50"/>
  <c r="G654" i="50"/>
  <c r="G655" i="50"/>
  <c r="G656" i="50"/>
  <c r="G657" i="50"/>
  <c r="G658" i="50"/>
  <c r="G659" i="50"/>
  <c r="G660" i="50"/>
  <c r="G661" i="50"/>
  <c r="G662" i="50"/>
  <c r="G663" i="50"/>
  <c r="G664" i="50"/>
  <c r="G665" i="50"/>
  <c r="G666" i="50"/>
  <c r="G667" i="50"/>
  <c r="G668" i="50"/>
  <c r="G669" i="50"/>
  <c r="G670" i="50"/>
  <c r="G671" i="50"/>
  <c r="G672" i="50"/>
  <c r="G673" i="50"/>
  <c r="G674" i="50"/>
  <c r="G675" i="50"/>
  <c r="G676" i="50"/>
  <c r="G677" i="50"/>
  <c r="G678" i="50"/>
  <c r="G679" i="50"/>
  <c r="G680" i="50"/>
  <c r="G681" i="50"/>
  <c r="G682" i="50"/>
  <c r="G683" i="50"/>
  <c r="G684" i="50"/>
  <c r="G685" i="50"/>
  <c r="G686" i="50"/>
  <c r="G687" i="50"/>
  <c r="G688" i="50"/>
  <c r="G689" i="50"/>
  <c r="G690" i="50"/>
  <c r="G691" i="50"/>
  <c r="G692" i="50"/>
  <c r="G693" i="50"/>
  <c r="G694" i="50"/>
  <c r="G695" i="50"/>
  <c r="G696" i="50"/>
  <c r="G697" i="50"/>
  <c r="G698" i="50"/>
  <c r="G699" i="50"/>
  <c r="G700" i="50"/>
  <c r="G701" i="50"/>
  <c r="G702" i="50"/>
  <c r="G703" i="50"/>
  <c r="G704" i="50"/>
  <c r="G705" i="50"/>
  <c r="G706" i="50"/>
  <c r="G707" i="50"/>
  <c r="G708" i="50"/>
  <c r="G709" i="50"/>
  <c r="G710" i="50"/>
  <c r="G711" i="50"/>
  <c r="G712" i="50"/>
  <c r="G713" i="50"/>
  <c r="G714" i="50"/>
  <c r="G715" i="50"/>
  <c r="G716" i="50"/>
  <c r="G717" i="50"/>
  <c r="G718" i="50"/>
  <c r="G719" i="50"/>
  <c r="G720" i="50"/>
  <c r="G721" i="50"/>
  <c r="G722" i="50"/>
  <c r="G723" i="50"/>
  <c r="G724" i="50"/>
  <c r="G725" i="50"/>
  <c r="G726" i="50"/>
  <c r="G727" i="50"/>
  <c r="G728" i="50"/>
  <c r="G729" i="50"/>
  <c r="G730" i="50"/>
  <c r="G731" i="50"/>
  <c r="G732" i="50"/>
  <c r="G733" i="50"/>
  <c r="G734" i="50"/>
  <c r="G735" i="50"/>
  <c r="G736" i="50"/>
  <c r="G737" i="50"/>
  <c r="G738" i="50"/>
  <c r="G739" i="50"/>
  <c r="G740" i="50"/>
  <c r="G741" i="50"/>
  <c r="G742" i="50"/>
  <c r="G743" i="50"/>
  <c r="G744" i="50"/>
  <c r="G745" i="50"/>
  <c r="G746" i="50"/>
  <c r="G747" i="50"/>
  <c r="G748" i="50"/>
  <c r="G749" i="50"/>
  <c r="G750" i="50"/>
  <c r="G751" i="50"/>
  <c r="G752" i="50"/>
  <c r="G753" i="50"/>
  <c r="G754" i="50"/>
  <c r="G755" i="50"/>
  <c r="G756" i="50"/>
  <c r="G757" i="50"/>
  <c r="G758" i="50"/>
  <c r="G759" i="50"/>
  <c r="G760" i="50"/>
  <c r="G761" i="50"/>
  <c r="G762" i="50"/>
  <c r="G763" i="50"/>
  <c r="G764" i="50"/>
  <c r="G765" i="50"/>
  <c r="G766" i="50"/>
  <c r="G767" i="50"/>
  <c r="G768" i="50"/>
  <c r="G769" i="50"/>
  <c r="G770" i="50"/>
  <c r="G771" i="50"/>
  <c r="G772" i="50"/>
  <c r="G773" i="50"/>
  <c r="G774" i="50"/>
  <c r="G2" i="50"/>
  <c r="D3" i="50"/>
  <c r="D730" i="50"/>
  <c r="D731" i="50"/>
  <c r="D732" i="50"/>
  <c r="D733" i="50"/>
  <c r="D734" i="50"/>
  <c r="D735" i="50"/>
  <c r="D736" i="50"/>
  <c r="D737" i="50"/>
  <c r="D738" i="50"/>
  <c r="D739" i="50"/>
  <c r="D740" i="50"/>
  <c r="D741" i="50"/>
  <c r="D742" i="50"/>
  <c r="D743" i="50"/>
  <c r="D744" i="50"/>
  <c r="D745" i="50"/>
  <c r="D746" i="50"/>
  <c r="D747" i="50"/>
  <c r="D748" i="50"/>
  <c r="D749" i="50"/>
  <c r="D750" i="50"/>
  <c r="D751" i="50"/>
  <c r="D752" i="50"/>
  <c r="D753" i="50"/>
  <c r="D754" i="50"/>
  <c r="D755" i="50"/>
  <c r="D756" i="50"/>
  <c r="D757" i="50"/>
  <c r="D758" i="50"/>
  <c r="D759" i="50"/>
  <c r="D760" i="50"/>
  <c r="D761" i="50"/>
  <c r="D762" i="50"/>
  <c r="D763" i="50"/>
  <c r="D764" i="50"/>
  <c r="D765" i="50"/>
  <c r="D766" i="50"/>
  <c r="D767" i="50"/>
  <c r="D768" i="50"/>
  <c r="D769" i="50"/>
  <c r="D770" i="50"/>
  <c r="D771" i="50"/>
  <c r="D772" i="50"/>
  <c r="D773" i="50"/>
  <c r="D774" i="50"/>
  <c r="D729" i="50"/>
  <c r="D720" i="50"/>
  <c r="D721" i="50"/>
  <c r="D722" i="50"/>
  <c r="D723" i="50"/>
  <c r="D724" i="50"/>
  <c r="D725" i="50"/>
  <c r="D726" i="50"/>
  <c r="D727" i="50"/>
  <c r="D728" i="50"/>
  <c r="D719" i="50"/>
  <c r="D638" i="50"/>
  <c r="D639" i="50"/>
  <c r="D640" i="50"/>
  <c r="D641" i="50"/>
  <c r="D642" i="50"/>
  <c r="D643" i="50"/>
  <c r="D644" i="50"/>
  <c r="D645" i="50"/>
  <c r="D646" i="50"/>
  <c r="D647" i="50"/>
  <c r="D648" i="50"/>
  <c r="D649" i="50"/>
  <c r="D650" i="50"/>
  <c r="D651" i="50"/>
  <c r="D652" i="50"/>
  <c r="D653" i="50"/>
  <c r="D654" i="50"/>
  <c r="D655" i="50"/>
  <c r="D656" i="50"/>
  <c r="D657" i="50"/>
  <c r="D658" i="50"/>
  <c r="D659" i="50"/>
  <c r="D660" i="50"/>
  <c r="D661" i="50"/>
  <c r="D662" i="50"/>
  <c r="D663" i="50"/>
  <c r="D664" i="50"/>
  <c r="D665" i="50"/>
  <c r="D666" i="50"/>
  <c r="D667" i="50"/>
  <c r="D668" i="50"/>
  <c r="D669" i="50"/>
  <c r="D670" i="50"/>
  <c r="D671" i="50"/>
  <c r="D672" i="50"/>
  <c r="D673" i="50"/>
  <c r="D674" i="50"/>
  <c r="D675" i="50"/>
  <c r="D676" i="50"/>
  <c r="D677" i="50"/>
  <c r="D678" i="50"/>
  <c r="D679" i="50"/>
  <c r="D680" i="50"/>
  <c r="D681" i="50"/>
  <c r="D682" i="50"/>
  <c r="D683" i="50"/>
  <c r="D684" i="50"/>
  <c r="D685" i="50"/>
  <c r="D686" i="50"/>
  <c r="D687" i="50"/>
  <c r="D688" i="50"/>
  <c r="D689" i="50"/>
  <c r="D690" i="50"/>
  <c r="D691" i="50"/>
  <c r="D692" i="50"/>
  <c r="D693" i="50"/>
  <c r="D694" i="50"/>
  <c r="D695" i="50"/>
  <c r="D696" i="50"/>
  <c r="D697" i="50"/>
  <c r="D698" i="50"/>
  <c r="D699" i="50"/>
  <c r="D700" i="50"/>
  <c r="D701" i="50"/>
  <c r="D702" i="50"/>
  <c r="D703" i="50"/>
  <c r="D704" i="50"/>
  <c r="D705" i="50"/>
  <c r="D706" i="50"/>
  <c r="D707" i="50"/>
  <c r="D708" i="50"/>
  <c r="D709" i="50"/>
  <c r="D710" i="50"/>
  <c r="D711" i="50"/>
  <c r="D712" i="50"/>
  <c r="D713" i="50"/>
  <c r="D714" i="50"/>
  <c r="D715" i="50"/>
  <c r="D716" i="50"/>
  <c r="D717" i="50"/>
  <c r="D718" i="50"/>
  <c r="D637" i="50"/>
  <c r="D625" i="50"/>
  <c r="D626" i="50"/>
  <c r="D627" i="50"/>
  <c r="D628" i="50"/>
  <c r="D629" i="50"/>
  <c r="D630" i="50"/>
  <c r="D631" i="50"/>
  <c r="D632" i="50"/>
  <c r="D633" i="50"/>
  <c r="D634" i="50"/>
  <c r="D635" i="50"/>
  <c r="D636" i="50"/>
  <c r="D624" i="50"/>
  <c r="D538" i="50"/>
  <c r="D539" i="50"/>
  <c r="D540" i="50"/>
  <c r="D541" i="50"/>
  <c r="D542" i="50"/>
  <c r="D543" i="50"/>
  <c r="D544" i="50"/>
  <c r="D545" i="50"/>
  <c r="D546" i="50"/>
  <c r="D547" i="50"/>
  <c r="D548" i="50"/>
  <c r="D549" i="50"/>
  <c r="D550" i="50"/>
  <c r="D551" i="50"/>
  <c r="D552" i="50"/>
  <c r="D553" i="50"/>
  <c r="D554" i="50"/>
  <c r="D555" i="50"/>
  <c r="D556" i="50"/>
  <c r="D557" i="50"/>
  <c r="D558" i="50"/>
  <c r="D559" i="50"/>
  <c r="D560" i="50"/>
  <c r="D561" i="50"/>
  <c r="D562" i="50"/>
  <c r="D563" i="50"/>
  <c r="D564" i="50"/>
  <c r="D565" i="50"/>
  <c r="D566" i="50"/>
  <c r="D567" i="50"/>
  <c r="D568" i="50"/>
  <c r="D569" i="50"/>
  <c r="D570" i="50"/>
  <c r="D571" i="50"/>
  <c r="D572" i="50"/>
  <c r="D573" i="50"/>
  <c r="D574" i="50"/>
  <c r="D575" i="50"/>
  <c r="D576" i="50"/>
  <c r="D577" i="50"/>
  <c r="D578" i="50"/>
  <c r="D579" i="50"/>
  <c r="D580" i="50"/>
  <c r="D581" i="50"/>
  <c r="D582" i="50"/>
  <c r="D583" i="50"/>
  <c r="D584" i="50"/>
  <c r="D585" i="50"/>
  <c r="D586" i="50"/>
  <c r="D587" i="50"/>
  <c r="D588" i="50"/>
  <c r="D589" i="50"/>
  <c r="D590" i="50"/>
  <c r="D591" i="50"/>
  <c r="D592" i="50"/>
  <c r="D593" i="50"/>
  <c r="D594" i="50"/>
  <c r="D595" i="50"/>
  <c r="D596" i="50"/>
  <c r="D597" i="50"/>
  <c r="D598" i="50"/>
  <c r="D599" i="50"/>
  <c r="D600" i="50"/>
  <c r="D601" i="50"/>
  <c r="D602" i="50"/>
  <c r="D603" i="50"/>
  <c r="D604" i="50"/>
  <c r="D605" i="50"/>
  <c r="D606" i="50"/>
  <c r="D607" i="50"/>
  <c r="D608" i="50"/>
  <c r="D609" i="50"/>
  <c r="D610" i="50"/>
  <c r="D611" i="50"/>
  <c r="D612" i="50"/>
  <c r="D613" i="50"/>
  <c r="D614" i="50"/>
  <c r="D615" i="50"/>
  <c r="D616" i="50"/>
  <c r="D617" i="50"/>
  <c r="D618" i="50"/>
  <c r="D619" i="50"/>
  <c r="D620" i="50"/>
  <c r="D621" i="50"/>
  <c r="D622" i="50"/>
  <c r="D623" i="50"/>
  <c r="D537" i="50"/>
  <c r="D489" i="50"/>
  <c r="D490" i="50"/>
  <c r="D491" i="50"/>
  <c r="D492" i="50"/>
  <c r="D493" i="50"/>
  <c r="D494" i="50"/>
  <c r="D495" i="50"/>
  <c r="D496" i="50"/>
  <c r="D497" i="50"/>
  <c r="D498" i="50"/>
  <c r="D499" i="50"/>
  <c r="D500" i="50"/>
  <c r="D501" i="50"/>
  <c r="D502" i="50"/>
  <c r="D503" i="50"/>
  <c r="D504" i="50"/>
  <c r="D505" i="50"/>
  <c r="D506" i="50"/>
  <c r="D507" i="50"/>
  <c r="D508" i="50"/>
  <c r="D509" i="50"/>
  <c r="D510" i="50"/>
  <c r="D511" i="50"/>
  <c r="D512" i="50"/>
  <c r="D513" i="50"/>
  <c r="D514" i="50"/>
  <c r="D515" i="50"/>
  <c r="D516" i="50"/>
  <c r="D517" i="50"/>
  <c r="D518" i="50"/>
  <c r="D519" i="50"/>
  <c r="D520" i="50"/>
  <c r="D521" i="50"/>
  <c r="D522" i="50"/>
  <c r="D523" i="50"/>
  <c r="D524" i="50"/>
  <c r="D525" i="50"/>
  <c r="D526" i="50"/>
  <c r="D527" i="50"/>
  <c r="D528" i="50"/>
  <c r="D529" i="50"/>
  <c r="D530" i="50"/>
  <c r="D531" i="50"/>
  <c r="D532" i="50"/>
  <c r="D533" i="50"/>
  <c r="D534" i="50"/>
  <c r="D535" i="50"/>
  <c r="D536" i="50"/>
  <c r="D488" i="50"/>
  <c r="D445" i="50"/>
  <c r="D446" i="50"/>
  <c r="D447" i="50"/>
  <c r="D448" i="50"/>
  <c r="D449" i="50"/>
  <c r="D450" i="50"/>
  <c r="D451" i="50"/>
  <c r="D452" i="50"/>
  <c r="D453" i="50"/>
  <c r="D454" i="50"/>
  <c r="D455" i="50"/>
  <c r="D456" i="50"/>
  <c r="D457" i="50"/>
  <c r="D458" i="50"/>
  <c r="D459" i="50"/>
  <c r="D460" i="50"/>
  <c r="D461" i="50"/>
  <c r="D462" i="50"/>
  <c r="D463" i="50"/>
  <c r="D464" i="50"/>
  <c r="D465" i="50"/>
  <c r="D466" i="50"/>
  <c r="D467" i="50"/>
  <c r="D468" i="50"/>
  <c r="D469" i="50"/>
  <c r="D470" i="50"/>
  <c r="D471" i="50"/>
  <c r="D472" i="50"/>
  <c r="D473" i="50"/>
  <c r="D474" i="50"/>
  <c r="D475" i="50"/>
  <c r="D476" i="50"/>
  <c r="D477" i="50"/>
  <c r="D478" i="50"/>
  <c r="D479" i="50"/>
  <c r="D480" i="50"/>
  <c r="D481" i="50"/>
  <c r="D482" i="50"/>
  <c r="D483" i="50"/>
  <c r="D484" i="50"/>
  <c r="D485" i="50"/>
  <c r="D486" i="50"/>
  <c r="D487" i="50"/>
  <c r="D444" i="50"/>
  <c r="D438" i="50"/>
  <c r="D439" i="50"/>
  <c r="D440" i="50"/>
  <c r="D441" i="50"/>
  <c r="D442" i="50"/>
  <c r="D443" i="50"/>
  <c r="D437" i="50"/>
  <c r="D420" i="50"/>
  <c r="D421" i="50"/>
  <c r="D422" i="50"/>
  <c r="D423" i="50"/>
  <c r="D424" i="50"/>
  <c r="D425" i="50"/>
  <c r="D426" i="50"/>
  <c r="D427" i="50"/>
  <c r="D428" i="50"/>
  <c r="D429" i="50"/>
  <c r="D430" i="50"/>
  <c r="D431" i="50"/>
  <c r="D432" i="50"/>
  <c r="D433" i="50"/>
  <c r="D434" i="50"/>
  <c r="D435" i="50"/>
  <c r="D436" i="50"/>
  <c r="D419" i="50"/>
  <c r="D336" i="50"/>
  <c r="D337" i="50"/>
  <c r="D338" i="50"/>
  <c r="D339" i="50"/>
  <c r="D340" i="50"/>
  <c r="D341" i="50"/>
  <c r="D342" i="50"/>
  <c r="D343" i="50"/>
  <c r="D344" i="50"/>
  <c r="D345" i="50"/>
  <c r="D346" i="50"/>
  <c r="D347" i="50"/>
  <c r="D348" i="50"/>
  <c r="D349" i="50"/>
  <c r="D350" i="50"/>
  <c r="D351" i="50"/>
  <c r="D352" i="50"/>
  <c r="D353" i="50"/>
  <c r="D354" i="50"/>
  <c r="D355" i="50"/>
  <c r="D356" i="50"/>
  <c r="D357" i="50"/>
  <c r="D358" i="50"/>
  <c r="D359" i="50"/>
  <c r="D360" i="50"/>
  <c r="D361" i="50"/>
  <c r="D362" i="50"/>
  <c r="D363" i="50"/>
  <c r="D364" i="50"/>
  <c r="D365" i="50"/>
  <c r="D366" i="50"/>
  <c r="D367" i="50"/>
  <c r="D368" i="50"/>
  <c r="D369" i="50"/>
  <c r="D370" i="50"/>
  <c r="D371" i="50"/>
  <c r="D372" i="50"/>
  <c r="D373" i="50"/>
  <c r="D374" i="50"/>
  <c r="D375" i="50"/>
  <c r="D376" i="50"/>
  <c r="D377" i="50"/>
  <c r="D378" i="50"/>
  <c r="D379" i="50"/>
  <c r="D380" i="50"/>
  <c r="D381" i="50"/>
  <c r="D382" i="50"/>
  <c r="D383" i="50"/>
  <c r="D384" i="50"/>
  <c r="D385" i="50"/>
  <c r="D386" i="50"/>
  <c r="D387" i="50"/>
  <c r="D388" i="50"/>
  <c r="D389" i="50"/>
  <c r="D390" i="50"/>
  <c r="D391" i="50"/>
  <c r="D392" i="50"/>
  <c r="D393" i="50"/>
  <c r="D394" i="50"/>
  <c r="D395" i="50"/>
  <c r="D396" i="50"/>
  <c r="D397" i="50"/>
  <c r="D398" i="50"/>
  <c r="D399" i="50"/>
  <c r="D400" i="50"/>
  <c r="D401" i="50"/>
  <c r="D402" i="50"/>
  <c r="D403" i="50"/>
  <c r="D404" i="50"/>
  <c r="D405" i="50"/>
  <c r="D406" i="50"/>
  <c r="D407" i="50"/>
  <c r="D408" i="50"/>
  <c r="D409" i="50"/>
  <c r="D410" i="50"/>
  <c r="D411" i="50"/>
  <c r="D412" i="50"/>
  <c r="D413" i="50"/>
  <c r="D414" i="50"/>
  <c r="D415" i="50"/>
  <c r="D416" i="50"/>
  <c r="D417" i="50"/>
  <c r="D418" i="50"/>
  <c r="D335" i="50"/>
  <c r="D309" i="50"/>
  <c r="D310" i="50"/>
  <c r="D311" i="50"/>
  <c r="D312" i="50"/>
  <c r="D313" i="50"/>
  <c r="D314" i="50"/>
  <c r="D315" i="50"/>
  <c r="D316" i="50"/>
  <c r="D317" i="50"/>
  <c r="D318" i="50"/>
  <c r="D319" i="50"/>
  <c r="D320" i="50"/>
  <c r="D321" i="50"/>
  <c r="D322" i="50"/>
  <c r="D323" i="50"/>
  <c r="D324" i="50"/>
  <c r="D325" i="50"/>
  <c r="D326" i="50"/>
  <c r="D327" i="50"/>
  <c r="D328" i="50"/>
  <c r="D329" i="50"/>
  <c r="D330" i="50"/>
  <c r="D331" i="50"/>
  <c r="D332" i="50"/>
  <c r="D333" i="50"/>
  <c r="D334" i="50"/>
  <c r="D308" i="50"/>
  <c r="D281" i="50"/>
  <c r="D282" i="50"/>
  <c r="D283" i="50"/>
  <c r="D284" i="50"/>
  <c r="D285" i="50"/>
  <c r="D286" i="50"/>
  <c r="D287" i="50"/>
  <c r="D288" i="50"/>
  <c r="D289" i="50"/>
  <c r="D290" i="50"/>
  <c r="D291" i="50"/>
  <c r="D292" i="50"/>
  <c r="D293" i="50"/>
  <c r="D294" i="50"/>
  <c r="D295" i="50"/>
  <c r="D296" i="50"/>
  <c r="D297" i="50"/>
  <c r="D298" i="50"/>
  <c r="D299" i="50"/>
  <c r="D300" i="50"/>
  <c r="D301" i="50"/>
  <c r="D302" i="50"/>
  <c r="D303" i="50"/>
  <c r="D304" i="50"/>
  <c r="D305" i="50"/>
  <c r="D306" i="50"/>
  <c r="D307" i="50"/>
  <c r="D280" i="50"/>
  <c r="D255" i="50"/>
  <c r="D256" i="50"/>
  <c r="D257" i="50"/>
  <c r="D258" i="50"/>
  <c r="D259" i="50"/>
  <c r="D260" i="50"/>
  <c r="D261" i="50"/>
  <c r="D262" i="50"/>
  <c r="D263" i="50"/>
  <c r="D264" i="50"/>
  <c r="D265" i="50"/>
  <c r="D266" i="50"/>
  <c r="D267" i="50"/>
  <c r="D268" i="50"/>
  <c r="D269" i="50"/>
  <c r="D270" i="50"/>
  <c r="D271" i="50"/>
  <c r="D272" i="50"/>
  <c r="D273" i="50"/>
  <c r="D274" i="50"/>
  <c r="D275" i="50"/>
  <c r="D276" i="50"/>
  <c r="D277" i="50"/>
  <c r="D278" i="50"/>
  <c r="D279" i="50"/>
  <c r="D254" i="50"/>
  <c r="D231" i="50"/>
  <c r="D232" i="50"/>
  <c r="D233" i="50"/>
  <c r="D234" i="50"/>
  <c r="D235" i="50"/>
  <c r="D236" i="50"/>
  <c r="D237" i="50"/>
  <c r="D238" i="50"/>
  <c r="D239" i="50"/>
  <c r="D240" i="50"/>
  <c r="D241" i="50"/>
  <c r="D242" i="50"/>
  <c r="D243" i="50"/>
  <c r="D244" i="50"/>
  <c r="D245" i="50"/>
  <c r="D246" i="50"/>
  <c r="D247" i="50"/>
  <c r="D248" i="50"/>
  <c r="D249" i="50"/>
  <c r="D250" i="50"/>
  <c r="D251" i="50"/>
  <c r="D252" i="50"/>
  <c r="D253" i="50"/>
  <c r="D230" i="50"/>
  <c r="D210" i="50"/>
  <c r="D211" i="50"/>
  <c r="D212" i="50"/>
  <c r="D213" i="50"/>
  <c r="D214" i="50"/>
  <c r="D215" i="50"/>
  <c r="D216" i="50"/>
  <c r="D217" i="50"/>
  <c r="D218" i="50"/>
  <c r="D219" i="50"/>
  <c r="D220" i="50"/>
  <c r="D221" i="50"/>
  <c r="D222" i="50"/>
  <c r="D223" i="50"/>
  <c r="D224" i="50"/>
  <c r="D225" i="50"/>
  <c r="D226" i="50"/>
  <c r="D227" i="50"/>
  <c r="D228" i="50"/>
  <c r="D229" i="50"/>
  <c r="D209" i="50"/>
  <c r="D190" i="50"/>
  <c r="D191" i="50"/>
  <c r="D192" i="50"/>
  <c r="D193" i="50"/>
  <c r="D194" i="50"/>
  <c r="D195" i="50"/>
  <c r="D196" i="50"/>
  <c r="D197" i="50"/>
  <c r="D198" i="50"/>
  <c r="D199" i="50"/>
  <c r="D200" i="50"/>
  <c r="D201" i="50"/>
  <c r="D202" i="50"/>
  <c r="D203" i="50"/>
  <c r="D204" i="50"/>
  <c r="D205" i="50"/>
  <c r="D206" i="50"/>
  <c r="D207" i="50"/>
  <c r="D208" i="50"/>
  <c r="D189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178" i="50"/>
  <c r="D179" i="50"/>
  <c r="D180" i="50"/>
  <c r="D181" i="50"/>
  <c r="D182" i="50"/>
  <c r="D183" i="50"/>
  <c r="D184" i="50"/>
  <c r="D185" i="50"/>
  <c r="D186" i="50"/>
  <c r="D187" i="50"/>
  <c r="D188" i="50"/>
  <c r="D135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89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75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4" i="50"/>
  <c r="D5" i="50"/>
  <c r="D6" i="50"/>
  <c r="D7" i="50"/>
  <c r="D8" i="50"/>
  <c r="D9" i="50"/>
  <c r="D10" i="50"/>
  <c r="D11" i="50"/>
  <c r="D2" i="50"/>
  <c r="F636" i="50"/>
  <c r="G636" i="50" s="1"/>
  <c r="F635" i="50"/>
  <c r="G635" i="50" s="1"/>
  <c r="F634" i="50"/>
  <c r="F633" i="50"/>
  <c r="G633" i="50" s="1"/>
  <c r="F632" i="50"/>
  <c r="G632" i="50" s="1"/>
  <c r="F631" i="50"/>
  <c r="G631" i="50" s="1"/>
  <c r="F630" i="50"/>
  <c r="G630" i="50" s="1"/>
  <c r="F629" i="50"/>
  <c r="G629" i="50" s="1"/>
  <c r="F628" i="50"/>
  <c r="G628" i="50" s="1"/>
  <c r="F627" i="50"/>
  <c r="G627" i="50" s="1"/>
  <c r="F626" i="50"/>
  <c r="F625" i="50"/>
  <c r="G625" i="50" s="1"/>
  <c r="F624" i="50"/>
  <c r="G624" i="50" s="1"/>
  <c r="F536" i="50"/>
  <c r="G536" i="50" s="1"/>
  <c r="F535" i="50"/>
  <c r="G535" i="50" s="1"/>
  <c r="F534" i="50"/>
  <c r="G534" i="50" s="1"/>
  <c r="F533" i="50"/>
  <c r="G533" i="50" s="1"/>
  <c r="F532" i="50"/>
  <c r="G532" i="50" s="1"/>
  <c r="F531" i="50"/>
  <c r="G531" i="50" s="1"/>
  <c r="F530" i="50"/>
  <c r="F529" i="50"/>
  <c r="G529" i="50" s="1"/>
  <c r="F528" i="50"/>
  <c r="G528" i="50" s="1"/>
  <c r="F527" i="50"/>
  <c r="G527" i="50" s="1"/>
  <c r="F526" i="50"/>
  <c r="G526" i="50" s="1"/>
  <c r="F525" i="50"/>
  <c r="G525" i="50" s="1"/>
  <c r="F524" i="50"/>
  <c r="G524" i="50" s="1"/>
  <c r="F523" i="50"/>
  <c r="G523" i="50" s="1"/>
  <c r="F522" i="50"/>
  <c r="F521" i="50"/>
  <c r="G521" i="50" s="1"/>
  <c r="F520" i="50"/>
  <c r="G520" i="50" s="1"/>
  <c r="F519" i="50"/>
  <c r="G519" i="50" s="1"/>
  <c r="F518" i="50"/>
  <c r="G518" i="50" s="1"/>
  <c r="F517" i="50"/>
  <c r="G517" i="50" s="1"/>
  <c r="F516" i="50"/>
  <c r="G516" i="50" s="1"/>
  <c r="F515" i="50"/>
  <c r="G515" i="50" s="1"/>
  <c r="F514" i="50"/>
  <c r="F513" i="50"/>
  <c r="G513" i="50" s="1"/>
  <c r="F512" i="50"/>
  <c r="G512" i="50" s="1"/>
  <c r="F511" i="50"/>
  <c r="G511" i="50" s="1"/>
  <c r="F510" i="50"/>
  <c r="G510" i="50" s="1"/>
  <c r="F509" i="50"/>
  <c r="G509" i="50" s="1"/>
  <c r="F508" i="50"/>
  <c r="G508" i="50" s="1"/>
  <c r="F507" i="50"/>
  <c r="G507" i="50" s="1"/>
  <c r="F506" i="50"/>
  <c r="F505" i="50"/>
  <c r="G505" i="50" s="1"/>
  <c r="F504" i="50"/>
  <c r="G504" i="50" s="1"/>
  <c r="F503" i="50"/>
  <c r="G503" i="50" s="1"/>
  <c r="F502" i="50"/>
  <c r="G502" i="50" s="1"/>
  <c r="F501" i="50"/>
  <c r="G501" i="50" s="1"/>
  <c r="F436" i="50"/>
  <c r="G436" i="50" s="1"/>
  <c r="F435" i="50"/>
  <c r="G435" i="50" s="1"/>
  <c r="F434" i="50"/>
  <c r="F433" i="50"/>
  <c r="G433" i="50" s="1"/>
  <c r="F432" i="50"/>
  <c r="G432" i="50" s="1"/>
  <c r="F431" i="50"/>
  <c r="G431" i="50" s="1"/>
  <c r="F430" i="50"/>
  <c r="G430" i="50" s="1"/>
  <c r="F429" i="50"/>
  <c r="G429" i="50" s="1"/>
  <c r="F428" i="50"/>
  <c r="G428" i="50" s="1"/>
  <c r="F427" i="50"/>
  <c r="G427" i="50" s="1"/>
  <c r="F426" i="50"/>
  <c r="F425" i="50"/>
  <c r="G425" i="50" s="1"/>
  <c r="F424" i="50"/>
  <c r="G424" i="50" s="1"/>
  <c r="F423" i="50"/>
  <c r="G423" i="50" s="1"/>
  <c r="F422" i="50"/>
  <c r="G422" i="50" s="1"/>
  <c r="F421" i="50"/>
  <c r="G421" i="50" s="1"/>
  <c r="F420" i="50"/>
  <c r="G420" i="50" s="1"/>
  <c r="F419" i="50"/>
  <c r="G419" i="50" s="1"/>
  <c r="L13" i="47" l="1"/>
  <c r="L14" i="47" s="1"/>
  <c r="L3" i="27"/>
  <c r="A29" i="15" l="1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L3" i="44" l="1"/>
  <c r="Q27" i="42" l="1"/>
  <c r="Q26" i="42"/>
  <c r="Q25" i="42"/>
  <c r="Q24" i="42"/>
  <c r="Q23" i="42"/>
  <c r="Q22" i="42"/>
  <c r="Q21" i="42"/>
  <c r="Q20" i="42"/>
  <c r="Q19" i="42"/>
  <c r="Q18" i="42"/>
  <c r="Q17" i="42"/>
  <c r="Q16" i="42"/>
  <c r="Q15" i="42"/>
  <c r="M3" i="42"/>
  <c r="M3" i="41"/>
  <c r="L3" i="40"/>
  <c r="D3" i="39"/>
  <c r="D4" i="39"/>
  <c r="D5" i="39"/>
  <c r="D6" i="39"/>
  <c r="D7" i="39"/>
  <c r="D8" i="39"/>
  <c r="D9" i="39"/>
  <c r="D10" i="39"/>
  <c r="D2" i="39"/>
  <c r="D30" i="39"/>
  <c r="D31" i="39"/>
  <c r="D32" i="39"/>
  <c r="D33" i="39"/>
  <c r="D34" i="39"/>
  <c r="D35" i="39"/>
  <c r="D36" i="39"/>
  <c r="D37" i="39"/>
  <c r="D29" i="39"/>
  <c r="D21" i="39"/>
  <c r="D22" i="39"/>
  <c r="D23" i="39"/>
  <c r="D24" i="39"/>
  <c r="D25" i="39"/>
  <c r="D26" i="39"/>
  <c r="D27" i="39"/>
  <c r="D28" i="39"/>
  <c r="D20" i="39"/>
  <c r="D19" i="39"/>
  <c r="D12" i="39"/>
  <c r="D13" i="39"/>
  <c r="D14" i="39"/>
  <c r="D15" i="39"/>
  <c r="D16" i="39"/>
  <c r="D17" i="39"/>
  <c r="D18" i="39"/>
  <c r="D11" i="39"/>
  <c r="Y16" i="38"/>
  <c r="Y17" i="38"/>
  <c r="Y18" i="38"/>
  <c r="Y19" i="38"/>
  <c r="Y20" i="38"/>
  <c r="Y21" i="38"/>
  <c r="Y22" i="38"/>
  <c r="Y23" i="38"/>
  <c r="Y24" i="38"/>
  <c r="Y25" i="38"/>
  <c r="Y15" i="38"/>
  <c r="L3" i="38"/>
  <c r="X7" i="37" l="1"/>
  <c r="N3" i="31" l="1"/>
  <c r="H3" i="30" l="1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2" i="30"/>
  <c r="H93" i="30"/>
  <c r="H94" i="30"/>
  <c r="H95" i="30"/>
  <c r="H96" i="30"/>
  <c r="H97" i="30"/>
  <c r="H98" i="30"/>
  <c r="H99" i="30"/>
  <c r="H100" i="30"/>
  <c r="H101" i="30"/>
  <c r="H102" i="30"/>
  <c r="H103" i="30"/>
  <c r="H104" i="30"/>
  <c r="H105" i="30"/>
  <c r="H106" i="30"/>
  <c r="H107" i="30"/>
  <c r="H108" i="30"/>
  <c r="H109" i="30"/>
  <c r="H110" i="30"/>
  <c r="H111" i="30"/>
  <c r="H112" i="30"/>
  <c r="H113" i="30"/>
  <c r="H114" i="30"/>
  <c r="H115" i="30"/>
  <c r="H116" i="30"/>
  <c r="H117" i="30"/>
  <c r="H118" i="30"/>
  <c r="H119" i="30"/>
  <c r="H120" i="30"/>
  <c r="H121" i="30"/>
  <c r="H122" i="30"/>
  <c r="H123" i="30"/>
  <c r="H124" i="30"/>
  <c r="H125" i="30"/>
  <c r="H126" i="30"/>
  <c r="H127" i="30"/>
  <c r="H128" i="30"/>
  <c r="H129" i="30"/>
  <c r="H130" i="30"/>
  <c r="H131" i="30"/>
  <c r="H132" i="30"/>
  <c r="H133" i="30"/>
  <c r="H134" i="30"/>
  <c r="H135" i="30"/>
  <c r="H136" i="30"/>
  <c r="H137" i="30"/>
  <c r="H138" i="30"/>
  <c r="H139" i="30"/>
  <c r="H140" i="30"/>
  <c r="H141" i="30"/>
  <c r="H142" i="30"/>
  <c r="H143" i="30"/>
  <c r="H144" i="30"/>
  <c r="H145" i="30"/>
  <c r="H146" i="30"/>
  <c r="H147" i="30"/>
  <c r="H148" i="30"/>
  <c r="H149" i="30"/>
  <c r="H150" i="30"/>
  <c r="H151" i="30"/>
  <c r="H152" i="30"/>
  <c r="H153" i="30"/>
  <c r="H154" i="30"/>
  <c r="H155" i="30"/>
  <c r="H156" i="30"/>
  <c r="H157" i="30"/>
  <c r="H158" i="30"/>
  <c r="H159" i="30"/>
  <c r="H160" i="30"/>
  <c r="H161" i="30"/>
  <c r="H162" i="30"/>
  <c r="H163" i="30"/>
  <c r="H164" i="30"/>
  <c r="H165" i="30"/>
  <c r="H166" i="30"/>
  <c r="H167" i="30"/>
  <c r="H168" i="30"/>
  <c r="H169" i="30"/>
  <c r="H170" i="30"/>
  <c r="H171" i="30"/>
  <c r="H172" i="30"/>
  <c r="H173" i="30"/>
  <c r="H174" i="30"/>
  <c r="H175" i="30"/>
  <c r="H176" i="30"/>
  <c r="H177" i="30"/>
  <c r="H178" i="30"/>
  <c r="H179" i="30"/>
  <c r="H180" i="30"/>
  <c r="H181" i="30"/>
  <c r="H182" i="30"/>
  <c r="H183" i="30"/>
  <c r="H184" i="30"/>
  <c r="H185" i="30"/>
  <c r="H186" i="30"/>
  <c r="H187" i="30"/>
  <c r="H188" i="30"/>
  <c r="H189" i="30"/>
  <c r="H190" i="30"/>
  <c r="H191" i="30"/>
  <c r="H192" i="30"/>
  <c r="H193" i="30"/>
  <c r="H194" i="30"/>
  <c r="H195" i="30"/>
  <c r="H196" i="30"/>
  <c r="H197" i="30"/>
  <c r="H198" i="30"/>
  <c r="H199" i="30"/>
  <c r="H200" i="30"/>
  <c r="H201" i="30"/>
  <c r="H202" i="30"/>
  <c r="H203" i="30"/>
  <c r="H204" i="30"/>
  <c r="H205" i="30"/>
  <c r="H206" i="30"/>
  <c r="H207" i="30"/>
  <c r="H208" i="30"/>
  <c r="H209" i="30"/>
  <c r="H210" i="30"/>
  <c r="H211" i="30"/>
  <c r="H212" i="30"/>
  <c r="H213" i="30"/>
  <c r="H214" i="30"/>
  <c r="H215" i="30"/>
  <c r="H216" i="30"/>
  <c r="H217" i="30"/>
  <c r="H218" i="30"/>
  <c r="H219" i="30"/>
  <c r="H220" i="30"/>
  <c r="H221" i="30"/>
  <c r="H222" i="30"/>
  <c r="H223" i="30"/>
  <c r="H224" i="30"/>
  <c r="H225" i="30"/>
  <c r="H226" i="30"/>
  <c r="H227" i="30"/>
  <c r="H228" i="30"/>
  <c r="H229" i="30"/>
  <c r="H230" i="30"/>
  <c r="H231" i="30"/>
  <c r="H232" i="30"/>
  <c r="H233" i="30"/>
  <c r="H234" i="30"/>
  <c r="H235" i="30"/>
  <c r="H236" i="30"/>
  <c r="H237" i="30"/>
  <c r="H238" i="30"/>
  <c r="H239" i="30"/>
  <c r="H240" i="30"/>
  <c r="H241" i="30"/>
  <c r="H242" i="30"/>
  <c r="H243" i="30"/>
  <c r="H244" i="30"/>
  <c r="H245" i="30"/>
  <c r="H246" i="30"/>
  <c r="H247" i="30"/>
  <c r="H248" i="30"/>
  <c r="H249" i="30"/>
  <c r="H250" i="30"/>
  <c r="H251" i="30"/>
  <c r="H252" i="30"/>
  <c r="H253" i="30"/>
  <c r="H254" i="30"/>
  <c r="H255" i="30"/>
  <c r="H256" i="30"/>
  <c r="H257" i="30"/>
  <c r="H258" i="30"/>
  <c r="H259" i="30"/>
  <c r="H260" i="30"/>
  <c r="H261" i="30"/>
  <c r="H262" i="30"/>
  <c r="H263" i="30"/>
  <c r="H264" i="30"/>
  <c r="H265" i="30"/>
  <c r="H266" i="30"/>
  <c r="H267" i="30"/>
  <c r="H268" i="30"/>
  <c r="H269" i="30"/>
  <c r="H270" i="30"/>
  <c r="H271" i="30"/>
  <c r="H272" i="30"/>
  <c r="H273" i="30"/>
  <c r="H274" i="30"/>
  <c r="H275" i="30"/>
  <c r="H294" i="30"/>
  <c r="H295" i="30"/>
  <c r="H296" i="30"/>
  <c r="H297" i="30"/>
  <c r="H298" i="30"/>
  <c r="H299" i="30"/>
  <c r="H300" i="30"/>
  <c r="H301" i="30"/>
  <c r="H302" i="30"/>
  <c r="H303" i="30"/>
  <c r="H304" i="30"/>
  <c r="H305" i="30"/>
  <c r="H306" i="30"/>
  <c r="H307" i="30"/>
  <c r="H308" i="30"/>
  <c r="H309" i="30"/>
  <c r="H310" i="30"/>
  <c r="H311" i="30"/>
  <c r="H312" i="30"/>
  <c r="H313" i="30"/>
  <c r="H314" i="30"/>
  <c r="H315" i="30"/>
  <c r="H316" i="30"/>
  <c r="H317" i="30"/>
  <c r="H318" i="30"/>
  <c r="H319" i="30"/>
  <c r="H320" i="30"/>
  <c r="H321" i="30"/>
  <c r="H322" i="30"/>
  <c r="H323" i="30"/>
  <c r="H324" i="30"/>
  <c r="H325" i="30"/>
  <c r="H326" i="30"/>
  <c r="H327" i="30"/>
  <c r="H328" i="30"/>
  <c r="H329" i="30"/>
  <c r="H330" i="30"/>
  <c r="H331" i="30"/>
  <c r="H332" i="30"/>
  <c r="H333" i="30"/>
  <c r="H334" i="30"/>
  <c r="H335" i="30"/>
  <c r="H336" i="30"/>
  <c r="H337" i="30"/>
  <c r="H338" i="30"/>
  <c r="H339" i="30"/>
  <c r="H340" i="30"/>
  <c r="H341" i="30"/>
  <c r="H342" i="30"/>
  <c r="H343" i="30"/>
  <c r="H344" i="30"/>
  <c r="H345" i="30"/>
  <c r="H346" i="30"/>
  <c r="H347" i="30"/>
  <c r="H348" i="30"/>
  <c r="H349" i="30"/>
  <c r="H350" i="30"/>
  <c r="H351" i="30"/>
  <c r="H352" i="30"/>
  <c r="H353" i="30"/>
  <c r="H354" i="30"/>
  <c r="H355" i="30"/>
  <c r="H356" i="30"/>
  <c r="H357" i="30"/>
  <c r="H358" i="30"/>
  <c r="H359" i="30"/>
  <c r="H360" i="30"/>
  <c r="H361" i="30"/>
  <c r="H362" i="30"/>
  <c r="H363" i="30"/>
  <c r="H364" i="30"/>
  <c r="H365" i="30"/>
  <c r="H366" i="30"/>
  <c r="H367" i="30"/>
  <c r="H368" i="30"/>
  <c r="H369" i="30"/>
  <c r="H370" i="30"/>
  <c r="H371" i="30"/>
  <c r="H372" i="30"/>
  <c r="H373" i="30"/>
  <c r="H374" i="30"/>
  <c r="H375" i="30"/>
  <c r="H376" i="30"/>
  <c r="H390" i="30"/>
  <c r="H391" i="30"/>
  <c r="H392" i="30"/>
  <c r="H393" i="30"/>
  <c r="H394" i="30"/>
  <c r="H395" i="30"/>
  <c r="H396" i="30"/>
  <c r="H397" i="30"/>
  <c r="H398" i="30"/>
  <c r="H399" i="30"/>
  <c r="H400" i="30"/>
  <c r="H401" i="30"/>
  <c r="H402" i="30"/>
  <c r="H403" i="30"/>
  <c r="H404" i="30"/>
  <c r="H405" i="30"/>
  <c r="H406" i="30"/>
  <c r="H407" i="30"/>
  <c r="H408" i="30"/>
  <c r="H409" i="30"/>
  <c r="H410" i="30"/>
  <c r="H411" i="30"/>
  <c r="H412" i="30"/>
  <c r="H413" i="30"/>
  <c r="H414" i="30"/>
  <c r="H415" i="30"/>
  <c r="H416" i="30"/>
  <c r="H417" i="30"/>
  <c r="H418" i="30"/>
  <c r="H419" i="30"/>
  <c r="H420" i="30"/>
  <c r="H421" i="30"/>
  <c r="H422" i="30"/>
  <c r="H423" i="30"/>
  <c r="H424" i="30"/>
  <c r="H425" i="30"/>
  <c r="H2" i="30"/>
  <c r="G389" i="30" l="1"/>
  <c r="H389" i="30" s="1"/>
  <c r="G388" i="30"/>
  <c r="H388" i="30" s="1"/>
  <c r="G387" i="30"/>
  <c r="H387" i="30" s="1"/>
  <c r="G386" i="30"/>
  <c r="H386" i="30" s="1"/>
  <c r="G385" i="30"/>
  <c r="H385" i="30" s="1"/>
  <c r="G384" i="30"/>
  <c r="H384" i="30" s="1"/>
  <c r="G383" i="30"/>
  <c r="H383" i="30" s="1"/>
  <c r="G382" i="30"/>
  <c r="H382" i="30" s="1"/>
  <c r="G381" i="30"/>
  <c r="H381" i="30" s="1"/>
  <c r="G380" i="30"/>
  <c r="H380" i="30" s="1"/>
  <c r="G379" i="30"/>
  <c r="H379" i="30" s="1"/>
  <c r="G378" i="30"/>
  <c r="H378" i="30" s="1"/>
  <c r="G377" i="30"/>
  <c r="H377" i="30" s="1"/>
  <c r="G293" i="30"/>
  <c r="H293" i="30" s="1"/>
  <c r="G292" i="30"/>
  <c r="H292" i="30" s="1"/>
  <c r="G291" i="30"/>
  <c r="H291" i="30" s="1"/>
  <c r="G290" i="30"/>
  <c r="H290" i="30" s="1"/>
  <c r="G289" i="30"/>
  <c r="H289" i="30" s="1"/>
  <c r="G288" i="30"/>
  <c r="H288" i="30" s="1"/>
  <c r="G287" i="30"/>
  <c r="H287" i="30" s="1"/>
  <c r="G286" i="30"/>
  <c r="H286" i="30" s="1"/>
  <c r="G285" i="30"/>
  <c r="H285" i="30" s="1"/>
  <c r="G284" i="30"/>
  <c r="H284" i="30" s="1"/>
  <c r="G283" i="30"/>
  <c r="H283" i="30" s="1"/>
  <c r="G282" i="30"/>
  <c r="H282" i="30" s="1"/>
  <c r="G281" i="30"/>
  <c r="H281" i="30" s="1"/>
  <c r="G280" i="30"/>
  <c r="H280" i="30" s="1"/>
  <c r="G279" i="30"/>
  <c r="H279" i="30" s="1"/>
  <c r="G278" i="30"/>
  <c r="H278" i="30" s="1"/>
  <c r="G277" i="30"/>
  <c r="H277" i="30" s="1"/>
  <c r="G276" i="30"/>
  <c r="H276" i="30" s="1"/>
  <c r="D3" i="27" l="1"/>
  <c r="D4" i="27"/>
  <c r="D5" i="27"/>
  <c r="D6" i="27"/>
  <c r="D7" i="27"/>
  <c r="D8" i="27"/>
  <c r="D9" i="27"/>
  <c r="D10" i="27"/>
  <c r="D11" i="27"/>
  <c r="D12" i="27"/>
  <c r="D13" i="27"/>
  <c r="D14" i="27"/>
  <c r="D2" i="27"/>
  <c r="D3" i="20" l="1"/>
  <c r="D4" i="20"/>
  <c r="D5" i="20"/>
  <c r="D6" i="20"/>
  <c r="D7" i="20"/>
  <c r="D8" i="20"/>
  <c r="B8" i="20"/>
  <c r="B7" i="20"/>
  <c r="B6" i="20"/>
  <c r="B5" i="20"/>
  <c r="B4" i="20"/>
  <c r="B3" i="20"/>
  <c r="B2" i="20"/>
  <c r="D2" i="20"/>
  <c r="D12" i="19"/>
  <c r="D13" i="19"/>
  <c r="D14" i="19"/>
  <c r="D15" i="19"/>
  <c r="D16" i="19"/>
  <c r="D17" i="19"/>
  <c r="D18" i="19"/>
  <c r="D19" i="19"/>
  <c r="D3" i="19"/>
  <c r="D4" i="19"/>
  <c r="D5" i="19"/>
  <c r="D6" i="19"/>
  <c r="D7" i="19"/>
  <c r="D8" i="19"/>
  <c r="D9" i="19"/>
  <c r="D10" i="19"/>
  <c r="D11" i="19"/>
  <c r="D2" i="19"/>
  <c r="L3" i="19"/>
  <c r="B14" i="16"/>
  <c r="B13" i="16"/>
  <c r="B10" i="16"/>
  <c r="B9" i="16"/>
  <c r="B5" i="16"/>
  <c r="B8" i="16"/>
  <c r="B7" i="16"/>
  <c r="B6" i="16"/>
  <c r="B4" i="16"/>
  <c r="B2" i="16"/>
  <c r="V89" i="16"/>
  <c r="B12" i="16" s="1"/>
  <c r="V81" i="16"/>
  <c r="B11" i="16" s="1"/>
  <c r="V65" i="16"/>
  <c r="V17" i="16"/>
  <c r="B3" i="16" s="1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B3" i="12"/>
  <c r="B4" i="12"/>
  <c r="B5" i="12"/>
  <c r="B6" i="12"/>
  <c r="B7" i="12"/>
  <c r="B8" i="12"/>
  <c r="B9" i="12"/>
  <c r="B10" i="12"/>
  <c r="B11" i="12"/>
  <c r="B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2" i="12"/>
  <c r="M13" i="12" l="1"/>
</calcChain>
</file>

<file path=xl/sharedStrings.xml><?xml version="1.0" encoding="utf-8"?>
<sst xmlns="http://schemas.openxmlformats.org/spreadsheetml/2006/main" count="30375" uniqueCount="654">
  <si>
    <t>Time</t>
  </si>
  <si>
    <t>Metabolite:</t>
  </si>
  <si>
    <t>Units:</t>
  </si>
  <si>
    <t>Albendazole Sulfoxide</t>
  </si>
  <si>
    <t>ug/l</t>
  </si>
  <si>
    <t>Dose:</t>
  </si>
  <si>
    <t>400mg</t>
  </si>
  <si>
    <t>Concentration</t>
  </si>
  <si>
    <t>ng/ml</t>
  </si>
  <si>
    <t>n:</t>
  </si>
  <si>
    <t>Notes:</t>
  </si>
  <si>
    <t>Data from Awadzi et al 1993 paper - make sure not to duplicate</t>
  </si>
  <si>
    <t>Form:</t>
  </si>
  <si>
    <t>Pill</t>
  </si>
  <si>
    <t>pill</t>
  </si>
  <si>
    <t>Sex:</t>
  </si>
  <si>
    <t>Metabolite</t>
  </si>
  <si>
    <t>Alb_SO</t>
  </si>
  <si>
    <t>Albendazole &amp; Albendazole Sulfoxide</t>
  </si>
  <si>
    <t>ug/ml</t>
  </si>
  <si>
    <t>4 male, 4 female</t>
  </si>
  <si>
    <t>Also measured urine concentrations</t>
  </si>
  <si>
    <t>Alb</t>
  </si>
  <si>
    <t>Male</t>
  </si>
  <si>
    <t>Alb-SO</t>
  </si>
  <si>
    <t>Mixture</t>
  </si>
  <si>
    <t>200mg</t>
  </si>
  <si>
    <t>Unclear</t>
  </si>
  <si>
    <t>Abendazole Sulfoxide</t>
  </si>
  <si>
    <t>Fatty meal given</t>
  </si>
  <si>
    <t>umol/l</t>
  </si>
  <si>
    <t>1200mg</t>
  </si>
  <si>
    <t>Males</t>
  </si>
  <si>
    <t>Fasted and Unfasted States Examined</t>
  </si>
  <si>
    <t>Notes</t>
  </si>
  <si>
    <t>State</t>
  </si>
  <si>
    <t>Fatty_meal</t>
  </si>
  <si>
    <t>Fasted</t>
  </si>
  <si>
    <t>Sex</t>
  </si>
  <si>
    <t>Mixed</t>
  </si>
  <si>
    <t xml:space="preserve">Raw Data: </t>
  </si>
  <si>
    <t>Individual</t>
  </si>
  <si>
    <t>Dose</t>
  </si>
  <si>
    <t>Bodyweight</t>
  </si>
  <si>
    <t>By weight, but weight reported</t>
  </si>
  <si>
    <t>Fasted state</t>
  </si>
  <si>
    <t>Mixture (doesn't say)</t>
  </si>
  <si>
    <t>Unclear whether fasted or with meal</t>
  </si>
  <si>
    <t>Fasted and Fatty Meal both assessed</t>
  </si>
  <si>
    <t>5 Male 1 Female (Mixture)</t>
  </si>
  <si>
    <t>Mixture (4 men, 5 women)</t>
  </si>
  <si>
    <t>Alb-SO-+</t>
  </si>
  <si>
    <t>Alb-SO--</t>
  </si>
  <si>
    <t xml:space="preserve">Mixture </t>
  </si>
  <si>
    <t>Fatty Meal</t>
  </si>
  <si>
    <t>Raw Data:</t>
  </si>
  <si>
    <t>For main experiment</t>
  </si>
  <si>
    <t>Mixture (8 men 4 women)</t>
  </si>
  <si>
    <t>Mixture (6 men 4 women)</t>
  </si>
  <si>
    <t>400, 800 or  1200</t>
  </si>
  <si>
    <t>Consistently (I think) seeing bimodal peak initially following ingestion. Seen here and in</t>
  </si>
  <si>
    <t>mg/L</t>
  </si>
  <si>
    <t>(10mg per kg, mean weight = 69kg)</t>
  </si>
  <si>
    <t>200 (1 person), 300 (4 people)</t>
  </si>
  <si>
    <t>5 (children)</t>
  </si>
  <si>
    <t>10 (children)</t>
  </si>
  <si>
    <t>Taken following glass of milk, and an hour after breakfast was consumed</t>
  </si>
  <si>
    <t>Mixture (4 men, 6 women)</t>
  </si>
  <si>
    <t>mg/liter</t>
  </si>
  <si>
    <t>Fasted overnight followed by Coca cola just before (to make stomach pH all the same)</t>
  </si>
  <si>
    <t>Oily fish on bread. Plasma also collected and data available, blood data used here</t>
  </si>
  <si>
    <t>Mixture (14 out of 34 males and 8 females)</t>
  </si>
  <si>
    <t>Standard Breakfast</t>
  </si>
  <si>
    <t>Paper_Index</t>
  </si>
  <si>
    <t>Title</t>
  </si>
  <si>
    <t>Author</t>
  </si>
  <si>
    <t>Year</t>
  </si>
  <si>
    <t>Albendazole</t>
  </si>
  <si>
    <t>Metabolites Reported</t>
  </si>
  <si>
    <t>Study Details</t>
  </si>
  <si>
    <t>Reference Details</t>
  </si>
  <si>
    <t>Units</t>
  </si>
  <si>
    <t>2 hours after normal breakfast</t>
  </si>
  <si>
    <t>12.5mg/kg --&gt; 12.5 * mean weight 66.4kg</t>
  </si>
  <si>
    <t>mg/l</t>
  </si>
  <si>
    <t>Fatty breakfast</t>
  </si>
  <si>
    <t>Fatty meal and fasted state both examined</t>
  </si>
  <si>
    <t>Mixture (9 men and 7 women)</t>
  </si>
  <si>
    <t>The co-administration of ivermectin and albendazole safety, pharmacokinetics and efficacy against Onchocerca volvulus</t>
  </si>
  <si>
    <t>Awadzi</t>
  </si>
  <si>
    <t>Overnight fast</t>
  </si>
  <si>
    <t>The safety, tolerability and pharmacokinetics of levamisole alone, levamisole plus ivermectin, and levamisole plus albendazole, and their efficacy against Onchocerca volvulus</t>
  </si>
  <si>
    <t>Temporal_ID</t>
  </si>
  <si>
    <t>Ref_ID</t>
  </si>
  <si>
    <t>The chemotherapy of onchocerciasis XVII. A clinical evaluation of albendazole in patients with onchocerciasis; effects of food and pretreatment with ivermectin on drug response and pharmacokinetics.</t>
  </si>
  <si>
    <t>Both</t>
  </si>
  <si>
    <t>Assessment of serum pharmacokinetics and urinary excretion of albendazole and its metabolites in human volunteers.</t>
  </si>
  <si>
    <t>Ceballos</t>
  </si>
  <si>
    <t>Simultaneous determination of albendazole and its major active metabolite in human plasma using a sensitive and specific liquid chromatographic-tandem mass spectrometric method</t>
  </si>
  <si>
    <t>Chen</t>
  </si>
  <si>
    <t>Effect of ritonavir on the pharmacokinetics of the benzimidazoles albendazole and mebendazole: an interaction study in healthy volunteers</t>
  </si>
  <si>
    <t>Corti</t>
  </si>
  <si>
    <t xml:space="preserve">Male </t>
  </si>
  <si>
    <t>Cotting</t>
  </si>
  <si>
    <t>Albendazole kinetics in patients with echinococcosis: delayed absorption and impaired elimination in cholestasis.</t>
  </si>
  <si>
    <t>Jung</t>
  </si>
  <si>
    <t>Clinical pharmacokinetics of albendazole in patients with brain cysticercosis</t>
  </si>
  <si>
    <t>HPLC assay for albendazole and metabolites in human plasma for clinical pharmacokinetic studies</t>
  </si>
  <si>
    <t>Kitzman</t>
  </si>
  <si>
    <t>Increased systematic availability of albendazole when taken with a fatty meal</t>
  </si>
  <si>
    <t>Lange</t>
  </si>
  <si>
    <t>Albendazole-praziquantel interactions in health volunteers: kinetic disposition, metabolism and enantioselectivity</t>
  </si>
  <si>
    <t>Monteiro Lima</t>
  </si>
  <si>
    <t>Pharmacokinetics of albendazole in man</t>
  </si>
  <si>
    <t>Marriner</t>
  </si>
  <si>
    <t>Multiple experiments, be sure to disaggregate data properly when fitting</t>
  </si>
  <si>
    <t>Time dependent pharmacokinetics of albendazole in humans</t>
  </si>
  <si>
    <t>Mirfazaelian</t>
  </si>
  <si>
    <t>Dose dependent pharmacokinetics of albendazole in human</t>
  </si>
  <si>
    <t>Effect of grapefruit juice or cimetidine coadministration on albendazole bioavailability</t>
  </si>
  <si>
    <t>Nagy</t>
  </si>
  <si>
    <t>Pharmacokinetics of albendazole in children with hyatid disease</t>
  </si>
  <si>
    <t>Okelo</t>
  </si>
  <si>
    <t>Pharmacokinetic investigation of albendazole and praziquantel in Thai childrne infected with Giardia intesinalis</t>
  </si>
  <si>
    <t>Pengsaa</t>
  </si>
  <si>
    <t>Relative bioavailability of three newly developed albendazole formulations: a randomised crossover study with healthy volunteers</t>
  </si>
  <si>
    <t>Rigter</t>
  </si>
  <si>
    <t>Pharmacokinetics of Albendazole, Albendazole Sulfoxide, and Albendazole Sulfone Determined from Plasma, Blood, Dried-Blood Spots, and Mitra Samples of Hookworm-Infected Adolescents.</t>
  </si>
  <si>
    <t>Schulz</t>
  </si>
  <si>
    <t>The pharmacokinetics, safety and tolerability of the co-administration of diethylcarbamazine and albendazole</t>
  </si>
  <si>
    <t>Shenoy</t>
  </si>
  <si>
    <t>Albendazole-soybean oil emulsion for the treatment of human cystic echinococcosis: evaluation of bioavailability and bioequivalence</t>
  </si>
  <si>
    <t>Mingjie</t>
  </si>
  <si>
    <t>Albendazole sulphoxide concentrations in plasma of endemic normals from a lymphatic filariasis endemic region using liquid chromatography</t>
  </si>
  <si>
    <t>Sarin</t>
  </si>
  <si>
    <t>Influence of a Mexican diet on the bioavailability of albendazole</t>
  </si>
  <si>
    <t>Sergio Mares</t>
  </si>
  <si>
    <t>Dose_mg</t>
  </si>
  <si>
    <t>Raw_Units</t>
  </si>
  <si>
    <t>Raw_Concentration</t>
  </si>
  <si>
    <t>No conversion required. Ng --&gt; ug = / 1000, l -&gt; ml = *1000</t>
  </si>
  <si>
    <t>ug -&gt; ng = * 1000</t>
  </si>
  <si>
    <t>Conv = *10^6 for mg -&gt; ng, but /10^3 for l -&gt; ml, overall * 1000</t>
  </si>
  <si>
    <t>MW of Alb-SO is 284.348. *1000 to turn umol to nmol. *284.348 to turn nmol to ng. /1000 to turn l to ml. Overall *284.348</t>
  </si>
  <si>
    <t>Check this!!</t>
  </si>
  <si>
    <t>MW of Alb-SO is 284.348. *1000 to turn umol to nmol. *284.348 to turn nmol to ng. /1000 to turn l to ml. Overall *284.349</t>
  </si>
  <si>
    <t>MW of Alb-SO is 284.348. *1000 to turn umol to nmol. *284.348 to turn nmol to ng. /1000 to turn l to ml. Overall *284.350</t>
  </si>
  <si>
    <t>MW of Alb-SO is 284.348. *1000 to turn umol to nmol. *284.348 to turn nmol to ng. /1000 to turn l to ml. Overall *284.351</t>
  </si>
  <si>
    <t>MW of Alb-SO is 284.348. *1000 to turn umol to nmol. *284.348 to turn nmol to ng. /1000 to turn l to ml. Overall *284.352</t>
  </si>
  <si>
    <t>MW of Alb-SO is 284.348. *1000 to turn umol to nmol. *284.348 to turn nmol to ng. /1000 to turn l to ml. Overall *284.353</t>
  </si>
  <si>
    <t>MW of Alb-SO is 284.348. *1000 to turn umol to nmol. *284.348 to turn nmol to ng. /1000 to turn l to ml. Overall *284.354</t>
  </si>
  <si>
    <t>MW of Alb-SO is 284.348. *1000 to turn umol to nmol. *284.348 to turn nmol to ng. /1000 to turn l to ml. Overall *284.355</t>
  </si>
  <si>
    <t>MW of Alb-SO is 284.348. *1000 to turn umol to nmol. *284.348 to turn nmol to ng. /1000 to turn l to ml. Overall *284.356</t>
  </si>
  <si>
    <t>MW of Alb-SO is 284.348. *1000 to turn umol to nmol. *284.348 to turn nmol to ng. /1000 to turn l to ml. Overall *284.357</t>
  </si>
  <si>
    <t>MW of Alb-SO is 284.348. *1000 to turn umol to nmol. *284.348 to turn nmol to ng. /1000 to turn l to ml. Overall *284.358</t>
  </si>
  <si>
    <t>MW of Alb-SO is 284.348. *1000 to turn umol to nmol. *284.348 to turn nmol to ng. /1000 to turn l to ml. Overall *284.359</t>
  </si>
  <si>
    <t>MW of Alb-SO is 284.348. *1000 to turn umol to nmol. *284.348 to turn nmol to ng. /1000 to turn l to ml. Overall *284.360</t>
  </si>
  <si>
    <t>MW of Alb-SO is 284.348. *1000 to turn umol to nmol. *284.348 to turn nmol to ng. /1000 to turn l to ml. Overall *284.361</t>
  </si>
  <si>
    <t>MW of Alb-SO is 284.348. *1000 to turn umol to nmol. *284.348 to turn nmol to ng. /1000 to turn l to ml. Overall *284.362</t>
  </si>
  <si>
    <t>MW of Alb-SO is 284.348. *1000 to turn umol to nmol. *284.348 to turn nmol to ng. /1000 to turn l to ml. Overall *284.363</t>
  </si>
  <si>
    <t>MW of Alb-SO is 284.348. *1000 to turn umol to nmol. *284.348 to turn nmol to ng. /1000 to turn l to ml. Overall *284.364</t>
  </si>
  <si>
    <t>MW of Alb-SO is 284.348. *1000 to turn umol to nmol. *284.348 to turn nmol to ng. /1000 to turn l to ml. Overall *284.365</t>
  </si>
  <si>
    <t>MW of Alb-SO is 284.348. *1000 to turn umol to nmol. *284.348 to turn nmol to ng. /1000 to turn l to ml. Overall *284.366</t>
  </si>
  <si>
    <t>MW of Alb-SO is 284.348. *1000 to turn umol to nmol. *284.348 to turn nmol to ng. /1000 to turn l to ml. Overall *284.367</t>
  </si>
  <si>
    <t>Dose_binary</t>
  </si>
  <si>
    <t>Simultaneous determination of albendazole sulfoxide enantiomers and albendazole sulfone in plasma</t>
  </si>
  <si>
    <t>Lanchote</t>
  </si>
  <si>
    <t>Albendazole metabolism in patients with neurocysticercosis: antipyrine as a multifunctional marker drug of cytochrome P450</t>
  </si>
  <si>
    <t>Marques</t>
  </si>
  <si>
    <t>CONCENTRATIONS OF ALBENDAZOLE IN SERUM, CEREBROSPINAL-FLUID AND HYDATIDOUS BRAIN CYST</t>
  </si>
  <si>
    <t>Moskopp</t>
  </si>
  <si>
    <t>Liquid chromatography--tandem mass spectrometry method for simultaneous determination of albendazole and albendazole sulfoxide in human plasma for bioequivalence studies</t>
  </si>
  <si>
    <t>Rathod</t>
  </si>
  <si>
    <t>PHARMACOKINETIC COMPARISON OF 2 ALBENDAZOLE DOSAGE REGIMENS IN PATIENTS WITH NEUROCYSTICERCOSIS</t>
  </si>
  <si>
    <t>Sanchez</t>
  </si>
  <si>
    <t>COMPARATIVE ENANTIOSELECTIVITY IN THE SULFOXIDATION OF ALBENDAZOLE IN MAN, DOGS AND RATS</t>
  </si>
  <si>
    <t>Delatour</t>
  </si>
  <si>
    <t>Rapid and sensitive method for the determination of albendazole and albendazole sulphoxide in biological fluids.</t>
  </si>
  <si>
    <t>Hoaksey</t>
  </si>
  <si>
    <t>AlbSO</t>
  </si>
  <si>
    <t>64.9kg</t>
  </si>
  <si>
    <t>5mg/kg</t>
  </si>
  <si>
    <t>mg, 3x daily</t>
  </si>
  <si>
    <t>Dose Number</t>
  </si>
  <si>
    <t>Multiple</t>
  </si>
  <si>
    <t>Given 3x daily for 8 days</t>
  </si>
  <si>
    <t>Mixture (5 men and 6 women)</t>
  </si>
  <si>
    <t>weight not denoted, assume 70kg, 3x daily for 8 days</t>
  </si>
  <si>
    <t>Given 3x daily for 8 days, measured levels after final dose</t>
  </si>
  <si>
    <t>nmol/l</t>
  </si>
  <si>
    <t xml:space="preserve">Female </t>
  </si>
  <si>
    <t>13mg/kg, girl weighs 30 kg</t>
  </si>
  <si>
    <t>mg, twice a day</t>
  </si>
  <si>
    <t>Twice Daily</t>
  </si>
  <si>
    <t>Female</t>
  </si>
  <si>
    <t>Alb and AlbSO</t>
  </si>
  <si>
    <t>Single</t>
  </si>
  <si>
    <t>3 other time series present - 1x Indian generic albendazole standard pill, 1x brand chewable tablet, 1x Indian generic chewable tablet - CONSIDER EXTRACTING</t>
  </si>
  <si>
    <t>65-80kg, 72.5 average assumed, 10mg/kg</t>
  </si>
  <si>
    <t>800 or 1200</t>
  </si>
  <si>
    <t>Daily for 3 days</t>
  </si>
  <si>
    <t>weight not given, assumed 70kg average. Either 5mg/kg 3x daily, or 7.5mg/kg2x daily</t>
  </si>
  <si>
    <t>5mg/kg 3x daily AND 7.5mg/kg 2x daily</t>
  </si>
  <si>
    <t>Group 1: 3x daily for a week and then 2x daily regime for 6 days</t>
  </si>
  <si>
    <t>Group 2: 2x daily regime for week and then 3x daily regime for 6 days</t>
  </si>
  <si>
    <t>Group 1</t>
  </si>
  <si>
    <t>Group 2</t>
  </si>
  <si>
    <t>15mg per kg, average weight 26.2kg</t>
  </si>
  <si>
    <t>(5 males 3 females)</t>
  </si>
  <si>
    <t>Average</t>
  </si>
  <si>
    <t>Children</t>
  </si>
  <si>
    <t>Clinical pharmacokinetics of albendazole in children with neurocysticercosis.</t>
  </si>
  <si>
    <t>Variable</t>
  </si>
  <si>
    <t>various mg/kg used. 6 males, individual weights not reported but range 55-92 so mean of 77kg used</t>
  </si>
  <si>
    <t>good demonstration intra-individual variability, see Figure 2</t>
  </si>
  <si>
    <t>Effect of dose increase or cimetidine co-administration on albendazole bioavailability</t>
  </si>
  <si>
    <t>Schipper</t>
  </si>
  <si>
    <t>51–142 kg is the weight range, take the mid point, which is probably a bit high but hey</t>
  </si>
  <si>
    <t>multiple dose regimen (7.5 mg kgx1 12 hx1) for 8 days</t>
  </si>
  <si>
    <t>Values recorded here are as a result of having the last dose at time 0</t>
  </si>
  <si>
    <t>every 12 hours</t>
  </si>
  <si>
    <t>Note that 9/12 patients were on anti-epileptic drugs though hopefully that shouldn't matter too much!</t>
  </si>
  <si>
    <t>Enantioselective distribution of albendazole metabolites in cerebrospinal fluid of patients with neurocysticercosis</t>
  </si>
  <si>
    <t>Takayanagui</t>
  </si>
  <si>
    <t>mean weight 64kg, 5mg/kg every 8hr, so 15mg/kg per day, number quoted here is daily</t>
  </si>
  <si>
    <t>Enantioselective kinetic disposition of albendazole sulfoxide in patients with neurocysticercosis</t>
  </si>
  <si>
    <t>dosage of 7.5 mg/kg every 12 hours for 8 days, 77kg average weight, quoted here is the daily amount</t>
  </si>
  <si>
    <t>8 full days of dosing done then concentations in the blood recorded after the final dose</t>
  </si>
  <si>
    <t>Enant 1</t>
  </si>
  <si>
    <t>Enant 2</t>
  </si>
  <si>
    <t>Total</t>
  </si>
  <si>
    <t>Pharmacokinetic interaction between albendazole sulfoxide enantiomers and antiepileptic drugs in patients with neurocysticercosis</t>
  </si>
  <si>
    <t>Therapy for neurocysticercosis: Pharmacokinetic interaction of albendazole sulfoxide with dexamethasone</t>
  </si>
  <si>
    <t>LC-MS/MS method for simultaneous determination of diethylcarbamazine, albendazole and albendazole metabolites in human plasma: Application to a clinical pharmacokinetic study</t>
  </si>
  <si>
    <t>Chhonker</t>
  </si>
  <si>
    <t>Assessments of pharmacokinetic drug interactions and tolerability of albendazole, praziquantel and ivermectin combinations</t>
  </si>
  <si>
    <t>Na-Bangchang</t>
  </si>
  <si>
    <t>Efficacy, Safety, and Pharmacokinetics of Coadministered Diethylcarbamazine, Albendazole, and Ivermectin for Treatment of Bancroftian Filariasis</t>
  </si>
  <si>
    <t>Thomsen</t>
  </si>
  <si>
    <t>Edi</t>
  </si>
  <si>
    <t>Pharmacokinetics, safety, and efficacy of a single co-administered dose of diethylcarbamazine, albendazole and ivermectin in adults with and without Wuchereria bancrofti infection in Coˆte d’Ivoire</t>
  </si>
  <si>
    <t>Two regimen: regimen 1 = albendazole + ivermectin</t>
  </si>
  <si>
    <t>regimen 2 = albendazole + ivermectin + praziquantel</t>
  </si>
  <si>
    <t>Regimen 1</t>
  </si>
  <si>
    <t>Regimen 2</t>
  </si>
  <si>
    <t xml:space="preserve">quoted daily </t>
  </si>
  <si>
    <t>Recorded the albendazole sulfoxide blood levels after the last dose on the last day</t>
  </si>
  <si>
    <t>Multiple drugs (IVM + DEC or just DEC). Peanut butter and biscuits given before drug administration; unclear whether this counts as a "fatty" meal or not</t>
  </si>
  <si>
    <t>Peanut butter and biscuits given as a meal before taking drugs</t>
  </si>
  <si>
    <t>unsure whether to count that as a fatty meal, but am doing so</t>
  </si>
  <si>
    <t>for the time being</t>
  </si>
  <si>
    <t>Regimen 1 = just dec</t>
  </si>
  <si>
    <t>Two regimen: regimen 2 = ivm + dec</t>
  </si>
  <si>
    <t>DEC, IVM and Alb all given</t>
  </si>
  <si>
    <t>Wheat bread and eggs (does this count as fatty?)</t>
  </si>
  <si>
    <t>32 &amp; 24 (infected and uninfected)</t>
  </si>
  <si>
    <t>DEC, IVM and Alb all given together</t>
  </si>
  <si>
    <t>Infected</t>
  </si>
  <si>
    <t>Age Group</t>
  </si>
  <si>
    <t>Disease Status</t>
  </si>
  <si>
    <t>Other Drugs</t>
  </si>
  <si>
    <t>Notes_Units</t>
  </si>
  <si>
    <t>Notes_General</t>
  </si>
  <si>
    <t>Age_group</t>
  </si>
  <si>
    <t>Disease_status</t>
  </si>
  <si>
    <t>Other_drugs</t>
  </si>
  <si>
    <t>Dose_number</t>
  </si>
  <si>
    <t>Adults</t>
  </si>
  <si>
    <t>Ivermectin</t>
  </si>
  <si>
    <t>1 = Albendazole Only, other = + Ivermectin</t>
  </si>
  <si>
    <t>Age:</t>
  </si>
  <si>
    <t>Disease:</t>
  </si>
  <si>
    <t>Disease</t>
  </si>
  <si>
    <t>Onchocerciasis</t>
  </si>
  <si>
    <t>Drug</t>
  </si>
  <si>
    <t>None</t>
  </si>
  <si>
    <t xml:space="preserve">Onchocerciasis </t>
  </si>
  <si>
    <t>Age</t>
  </si>
  <si>
    <t>Adult</t>
  </si>
  <si>
    <t>Levamisole</t>
  </si>
  <si>
    <t>1 = Albendazole Only, other = + Levimasole</t>
  </si>
  <si>
    <t>Drug: 1 Ivermectin, 1 just ALB</t>
  </si>
  <si>
    <t>Drug: 1 Levimasole, 1 just ALB</t>
  </si>
  <si>
    <t>Drug:</t>
  </si>
  <si>
    <t>18-50</t>
  </si>
  <si>
    <t xml:space="preserve">For the ivermectin trial, people received ivermectin and then days 8, 9 10, given </t>
  </si>
  <si>
    <t>albendazole, with the recorded results taken immediately after the last dose</t>
  </si>
  <si>
    <t>Consider using the mean for the ivermectin trial - the ones below are 4 individuals</t>
  </si>
  <si>
    <t>2 = Albendazole Only, 1 = Albendazole + Ivermectin (Ivermectin trial is a multiple)</t>
  </si>
  <si>
    <t>18-40</t>
  </si>
  <si>
    <t>Healthy</t>
  </si>
  <si>
    <t>Adults &gt; 20 years</t>
  </si>
  <si>
    <t xml:space="preserve">some had LF, others did not </t>
  </si>
  <si>
    <t>Neurocysticercosis</t>
  </si>
  <si>
    <t>1 = Albendazole Only, the other 2 = with short or long term ritonavir</t>
  </si>
  <si>
    <t>20-46</t>
  </si>
  <si>
    <t>Heathy</t>
  </si>
  <si>
    <t>Either none or short/long term ritonavir</t>
  </si>
  <si>
    <t>Short_Ritonavir</t>
  </si>
  <si>
    <t>Long_Ritonavir</t>
  </si>
  <si>
    <t>Echinococcosis</t>
  </si>
  <si>
    <t xml:space="preserve">None </t>
  </si>
  <si>
    <t>35 - 68</t>
  </si>
  <si>
    <t>1-15 years</t>
  </si>
  <si>
    <t>None (Just albendazole)</t>
  </si>
  <si>
    <t>37.9 average (sd 8.8)</t>
  </si>
  <si>
    <t>Note: 3 more time series available where the individuals have received antiepileptic drugs</t>
  </si>
  <si>
    <t>Control</t>
  </si>
  <si>
    <t>Phenytoin</t>
  </si>
  <si>
    <t>Carbamazepine</t>
  </si>
  <si>
    <t>Phenobarbital</t>
  </si>
  <si>
    <t>n = 9</t>
  </si>
  <si>
    <t>Antiepileptics</t>
  </si>
  <si>
    <t>1 = Albendazole only, other 3 = different anti-epileptic drugs</t>
  </si>
  <si>
    <t>31-56</t>
  </si>
  <si>
    <t>hyatid disease (5 with E.granulosus, 1 with E.multilocularis)</t>
  </si>
  <si>
    <t>22-34</t>
  </si>
  <si>
    <t>none</t>
  </si>
  <si>
    <t>1 with praziquantel, 1 just albendazole</t>
  </si>
  <si>
    <t>Praziquantel</t>
  </si>
  <si>
    <t>No Drug</t>
  </si>
  <si>
    <t>Both enantiomers measured, add both together for final data. Diff enantiomers don't appear to line up re sampling times so have just used timepoints where both were measured</t>
  </si>
  <si>
    <t>On various epilepsy drugs (think they're for epilepsy). Blood obtained after last dose on day 8</t>
  </si>
  <si>
    <t>14-67</t>
  </si>
  <si>
    <t>Hydatid disease for 5 individuals</t>
  </si>
  <si>
    <t>Albendazole Only</t>
  </si>
  <si>
    <t>Hydatid</t>
  </si>
  <si>
    <t>0, 0, 6</t>
  </si>
  <si>
    <t>0, 0, 10</t>
  </si>
  <si>
    <t>0, 7, 13</t>
  </si>
  <si>
    <t>For the patients with neurocysticercosis, they were given 600mg spread across 3 tablets</t>
  </si>
  <si>
    <t>given at the 3 timepoints separated by commas as denoted below.</t>
  </si>
  <si>
    <t>Two of the same numbers e.g. 0, 0, implies that 400mg was given at a single timepoint</t>
  </si>
  <si>
    <t>Healthy/Infected</t>
  </si>
  <si>
    <t>Various</t>
  </si>
  <si>
    <t>21-44</t>
  </si>
  <si>
    <t xml:space="preserve">day 1 </t>
  </si>
  <si>
    <t xml:space="preserve">Pills given daily for 15 days. Day 1 and Day 15 pharmacokinetics reported here </t>
  </si>
  <si>
    <t>day 15</t>
  </si>
  <si>
    <t>Adults 21-44</t>
  </si>
  <si>
    <t>18-55</t>
  </si>
  <si>
    <t>Ivermectin + Praziquantel</t>
  </si>
  <si>
    <t>1 = Alb + IVM, 2 = Alb + IVM + Praziquantel</t>
  </si>
  <si>
    <t>19-21</t>
  </si>
  <si>
    <t>2 fatty meal, 3 fasting, does not say which is which</t>
  </si>
  <si>
    <t>Children 6 -13 years</t>
  </si>
  <si>
    <t>Hydatid Disease</t>
  </si>
  <si>
    <t>Giardia intestinalis</t>
  </si>
  <si>
    <t>1 regime - Alb only, other = Alb + Praziquantel</t>
  </si>
  <si>
    <t>Giardia intestinalis infection</t>
  </si>
  <si>
    <t>7 -11 years</t>
  </si>
  <si>
    <t>1 = Alb Alone, 2 = Alb + Praziquantel</t>
  </si>
  <si>
    <t>18 - 41</t>
  </si>
  <si>
    <t>None (cimetidine given but only results for one person not the aggregated data which is what I've used here)</t>
  </si>
  <si>
    <t>Hookworm</t>
  </si>
  <si>
    <t>Adolescents 15 -18</t>
  </si>
  <si>
    <t>Oxantel Pamoate</t>
  </si>
  <si>
    <t>18-52</t>
  </si>
  <si>
    <t>Diethylcarbamazine</t>
  </si>
  <si>
    <t>One regimen = just Alb, the other = Alb + DEC</t>
  </si>
  <si>
    <t>1 = Alb Alone, 2 = Alb + DEC</t>
  </si>
  <si>
    <t>Epileptic Drugs</t>
  </si>
  <si>
    <t>23-46</t>
  </si>
  <si>
    <t>Various epileptic drugs</t>
  </si>
  <si>
    <t>9/12 patients taking anti-epileptic drugs</t>
  </si>
  <si>
    <t>15mg/kg daily in 3 doses of 5mg/kg every 8 hours for 8 days. For regimen 1, 7 men 1 woman, mean weight 76 kg</t>
  </si>
  <si>
    <t>1 = Albendazole Only, 2 = Alb + Dexamethsone, 2 = Alb + Dex + Cimetidine</t>
  </si>
  <si>
    <t>Dexamethasone</t>
  </si>
  <si>
    <t>Dexamethasone and Cimetidine</t>
  </si>
  <si>
    <t>1 = Alb only, 2 = Alb + Dexamethosone, 3 = Alb + Dex + Cimetidine</t>
  </si>
  <si>
    <t>Wucheria bancrofti</t>
  </si>
  <si>
    <t>Alb + DEC</t>
  </si>
  <si>
    <t>Alb + DEC + IVM</t>
  </si>
  <si>
    <t xml:space="preserve">Adults </t>
  </si>
  <si>
    <t>23-42</t>
  </si>
  <si>
    <t>18-33 years</t>
  </si>
  <si>
    <t>Ivm  + DEC</t>
  </si>
  <si>
    <t>IVM + DEC</t>
  </si>
  <si>
    <t>Cysticercosis</t>
  </si>
  <si>
    <t>18-58</t>
  </si>
  <si>
    <t>Population Pharmacokinetics of albendazole in patients with neurocysticercosis</t>
  </si>
  <si>
    <t>Castro</t>
  </si>
  <si>
    <t xml:space="preserve">8 days of 3x daily doses given, with these measurements taken after the delivery </t>
  </si>
  <si>
    <t>of the final dose at hour 168 (end of 7th day, beginning of 8th)</t>
  </si>
  <si>
    <t xml:space="preserve">30mg/kg/day dosing used, with average weight being 67 kg </t>
  </si>
  <si>
    <t xml:space="preserve">mg daily, divided into 3 doses (every 8 hours) </t>
  </si>
  <si>
    <t>Note raw data is on the right but this has been extarcted from the paper figure.</t>
  </si>
  <si>
    <t>Figure is really poorly drawn so difficult to discern individual datapoints.</t>
  </si>
  <si>
    <t xml:space="preserve">Means I don't particularly trust these data but have extracted as best I can anyway. </t>
  </si>
  <si>
    <t>3x daily for 8 days, with measurements taken after the last dose (24th) on the last day, dexamethasone and phenytoin also given</t>
  </si>
  <si>
    <t>Phenytoin and Dexamethosone</t>
  </si>
  <si>
    <t xml:space="preserve">27 years </t>
  </si>
  <si>
    <t>3x daily for 8 days, with measurements taken after the last dose (24th) on the last day. Dexamethosone, antieileptics and H2 receptor agonists taken by some of the patients</t>
  </si>
  <si>
    <t>Phenytoin, Dexamethasone and H2 Receptor Agonists</t>
  </si>
  <si>
    <t>2x daily for 33 days, no dexamethasone so assuming no drugs but unclear in paper</t>
  </si>
  <si>
    <t>11 years, 30 kg</t>
  </si>
  <si>
    <t>None (unclear in paper but they state dexamethasone not given)</t>
  </si>
  <si>
    <t>Unclear but suspect adults</t>
  </si>
  <si>
    <t>Adults 20 - 54 years old</t>
  </si>
  <si>
    <t>Converted_Concentration</t>
  </si>
  <si>
    <t xml:space="preserve">CHANGE THE MULTIPLE TREATMENTS UNITS TO REFLECT THE PROPER TIME I.E. START/END OF THIRD DAY WHEN THE LAST DOSE IS GIVEN SHOULDN'T BE TIME 0 INNIT! </t>
  </si>
  <si>
    <t>Unit_Notes</t>
  </si>
  <si>
    <t>No conversion required. Ng --&gt; ug = / 1000, l -&gt; ml = *1001</t>
  </si>
  <si>
    <t>No conversion required. Ng --&gt; ug = / 1000, l -&gt; ml = *1002</t>
  </si>
  <si>
    <t>No conversion required. Ng --&gt; ug = / 1000, l -&gt; ml = *1003</t>
  </si>
  <si>
    <t>No conversion required. Ng --&gt; ug = / 1000, l -&gt; ml = *1004</t>
  </si>
  <si>
    <t>No conversion required. Ng --&gt; ug = / 1000, l -&gt; ml = *1005</t>
  </si>
  <si>
    <t>No conversion required. Ng --&gt; ug = / 1000, l -&gt; ml = *1006</t>
  </si>
  <si>
    <t>No conversion required. Ng --&gt; ug = / 1000, l -&gt; ml = *1007</t>
  </si>
  <si>
    <t>No conversion required. Ng --&gt; ug = / 1000, l -&gt; ml = *1008</t>
  </si>
  <si>
    <t>No conversion required. Ng --&gt; ug = / 1000, l -&gt; ml = *1009</t>
  </si>
  <si>
    <t>No conversion required. Ng --&gt; ug = / 1000, l -&gt; ml = *1010</t>
  </si>
  <si>
    <t>No conversion required. Ng --&gt; ug = / 1000, l -&gt; ml = *1011</t>
  </si>
  <si>
    <t>No conversion required. Ng --&gt; ug = / 1000, l -&gt; ml = *1012</t>
  </si>
  <si>
    <t>No conversion required. Ng --&gt; ug = / 1000, l -&gt; ml = *1013</t>
  </si>
  <si>
    <t>No conversion required. Ng --&gt; ug = / 1000, l -&gt; ml = *1014</t>
  </si>
  <si>
    <t>No conversion required. Ng --&gt; ug = / 1000, l -&gt; ml = *1015</t>
  </si>
  <si>
    <t>No conversion required. Ng --&gt; ug = / 1000, l -&gt; ml = *1016</t>
  </si>
  <si>
    <t>No conversion required. Ng --&gt; ug = / 1000, l -&gt; ml = *1017</t>
  </si>
  <si>
    <t>No conversion required. Ng --&gt; ug = / 1000, l -&gt; ml = *1018</t>
  </si>
  <si>
    <t>No conversion required. Ng --&gt; ug = / 1000, l -&gt; ml = *1019</t>
  </si>
  <si>
    <t>No conversion required. Ng --&gt; ug = / 1000, l -&gt; ml = *1020</t>
  </si>
  <si>
    <t>No conversion required. Ng --&gt; ug = / 1000, l -&gt; ml = *1021</t>
  </si>
  <si>
    <t>No conversion required. Ng --&gt; ug = / 1000, l -&gt; ml = *1022</t>
  </si>
  <si>
    <t>No conversion required. Ng --&gt; ug = / 1000, l -&gt; ml = *1023</t>
  </si>
  <si>
    <t>No conversion required</t>
  </si>
  <si>
    <t>No conversion required. Ng --&gt; ug = / 1000, l -&gt; ml = *1024</t>
  </si>
  <si>
    <t>No conversion required. Ng --&gt; ug = / 1000, l -&gt; ml = *1025</t>
  </si>
  <si>
    <t>No conversion required. Ng --&gt; ug = / 1000, l -&gt; ml = *1026</t>
  </si>
  <si>
    <t>No conversion required. Ng --&gt; ug = / 1000, l -&gt; ml = *1027</t>
  </si>
  <si>
    <t>No conversion required. Ng --&gt; ug = / 1000, l -&gt; ml = *1028</t>
  </si>
  <si>
    <t>No conversion required. Ng --&gt; ug = / 1000, l -&gt; ml = *1029</t>
  </si>
  <si>
    <t>No conversion required. Ng --&gt; ug = / 1000, l -&gt; ml = *1030</t>
  </si>
  <si>
    <t>No conversion required. Ng --&gt; ug = / 1000, l -&gt; ml = *1031</t>
  </si>
  <si>
    <t>No conversion required. Ng --&gt; ug = / 1000, l -&gt; ml = *1032</t>
  </si>
  <si>
    <t>No conversion required. Ng --&gt; ug = / 1000, l -&gt; ml = *1033</t>
  </si>
  <si>
    <t>No conversion required. Ng --&gt; ug = / 1000, l -&gt; ml = *1034</t>
  </si>
  <si>
    <t>No conversion required. Ng --&gt; ug = / 1000, l -&gt; ml = *1035</t>
  </si>
  <si>
    <t>No conversion required. Ng --&gt; ug = / 1000, l -&gt; ml = *1036</t>
  </si>
  <si>
    <t>No conversion required. Ng --&gt; ug = / 1000, l -&gt; ml = *1037</t>
  </si>
  <si>
    <t>No conversion required. Ng --&gt; ug = / 1000, l -&gt; ml = *1038</t>
  </si>
  <si>
    <t>No conversion required. Ng --&gt; ug = / 1000, l -&gt; ml = *1039</t>
  </si>
  <si>
    <t>No conversion required. Ng --&gt; ug = / 1000, l -&gt; ml = *1040</t>
  </si>
  <si>
    <t>No conversion required. Ng --&gt; ug = / 1000, l -&gt; ml = *1041</t>
  </si>
  <si>
    <t>No conversion required. Ng --&gt; ug = / 1000, l -&gt; ml = *1042</t>
  </si>
  <si>
    <t>No conversion required. Ng --&gt; ug = / 1000, l -&gt; ml = *1043</t>
  </si>
  <si>
    <t>No conversion required. Ng --&gt; ug = / 1000, l -&gt; ml = *1044</t>
  </si>
  <si>
    <t>No conversion required. Ng --&gt; ug = / 1000, l -&gt; ml = *1045</t>
  </si>
  <si>
    <t>No conversion required. Ng --&gt; ug = / 1000, l -&gt; ml = *1046</t>
  </si>
  <si>
    <t>No conversion required. Ng --&gt; ug = / 1000, l -&gt; ml = *1047</t>
  </si>
  <si>
    <t>No conversion required. Ng --&gt; ug = / 1000, l -&gt; ml = *1048</t>
  </si>
  <si>
    <t>No conversion required. Ng --&gt; ug = / 1000, l -&gt; ml = *1049</t>
  </si>
  <si>
    <t>No conversion required. Ng --&gt; ug = / 1000, l -&gt; ml = *1050</t>
  </si>
  <si>
    <t>No conversion required. Ng --&gt; ug = / 1000, l -&gt; ml = *1051</t>
  </si>
  <si>
    <t>No conversion required. Ng --&gt; ug = / 1000, l -&gt; ml = *1052</t>
  </si>
  <si>
    <t>No conversion required. Ng --&gt; ug = / 1000, l -&gt; ml = *1053</t>
  </si>
  <si>
    <t>MW of Alb-SO is 284.348. *1000 to turn umol to nmol. *284.348 to turn nmol to ng. /1000 to turn l to ml. Overall *284.368</t>
  </si>
  <si>
    <t>MW of Alb-SO is 284.348. *1000 to turn umol to nmol. *284.348 to turn nmol to ng. /1000 to turn l to ml. Overall *284.369</t>
  </si>
  <si>
    <t>MW of Alb-SO is 284.348. *1000 to turn umol to nmol. *284.348 to turn nmol to ng. /1000 to turn l to ml. Overall *284.370</t>
  </si>
  <si>
    <t>MW of Alb-SO is 284.348. *1000 to turn umol to nmol. *284.348 to turn nmol to ng. /1000 to turn l to ml. Overall *284.371</t>
  </si>
  <si>
    <t>MW of Alb-SO is 284.348. *1000 to turn umol to nmol. *284.348 to turn nmol to ng. /1000 to turn l to ml. Overall *284.372</t>
  </si>
  <si>
    <t>MW of Alb-SO is 284.348. *1000 to turn umol to nmol. *284.348 to turn nmol to ng. /1000 to turn l to ml. Overall *284.373</t>
  </si>
  <si>
    <t>MW of Alb-SO is 284.348. *1000 to turn umol to nmol. *284.348 to turn nmol to ng. /1000 to turn l to ml. Overall *284.374</t>
  </si>
  <si>
    <t>Disease_Binary</t>
  </si>
  <si>
    <t>Drug_Binary</t>
  </si>
  <si>
    <t>1 each for Alb + Ivermectin</t>
  </si>
  <si>
    <t>1200mg trial is just albendazole</t>
  </si>
  <si>
    <t>4 volunteers for fasted vs fatty food meal, 10 just given a single oral dose</t>
  </si>
  <si>
    <t>4 or 10</t>
  </si>
  <si>
    <t>Time_Actual</t>
  </si>
  <si>
    <t>SINGLE DOSE REGIMEN</t>
  </si>
  <si>
    <t>MULTIPLE DOSE REGIMEN</t>
  </si>
  <si>
    <t>Number TS</t>
  </si>
  <si>
    <t>None/Ivermectin</t>
  </si>
  <si>
    <t>None/Levimasole</t>
  </si>
  <si>
    <t>Fasted/Fatty Meal</t>
  </si>
  <si>
    <t>None/Short Ritonavir/Long Ritonavir</t>
  </si>
  <si>
    <t>None/Praziquantel</t>
  </si>
  <si>
    <t>Ivermectin/Ivermectin &amp; Praziquantel</t>
  </si>
  <si>
    <t>None/DEC</t>
  </si>
  <si>
    <t>DEC/DEC + Ivermectin</t>
  </si>
  <si>
    <t>DEC + Ivermectin</t>
  </si>
  <si>
    <t>Sex Ratio</t>
  </si>
  <si>
    <t>6 men 2 women</t>
  </si>
  <si>
    <t>n</t>
  </si>
  <si>
    <t>0.5/0.75</t>
  </si>
  <si>
    <t>12 males 11 females</t>
  </si>
  <si>
    <t>Mixture (14 boys, 6 girls)</t>
  </si>
  <si>
    <t>6 males 6 females</t>
  </si>
  <si>
    <t xml:space="preserve">Unclear </t>
  </si>
  <si>
    <t>0.63/0.5</t>
  </si>
  <si>
    <t>20 males 12 females, 12 males 12 females</t>
  </si>
  <si>
    <t>14/14</t>
  </si>
  <si>
    <t>36/39</t>
  </si>
  <si>
    <t>Weight</t>
  </si>
  <si>
    <t>56/61.5</t>
  </si>
  <si>
    <t>mean 36 (25-50, just Alb) and mean 39 (22-54, Alb and Ivermectin)</t>
  </si>
  <si>
    <t xml:space="preserve">Weight </t>
  </si>
  <si>
    <t>Weight:</t>
  </si>
  <si>
    <t>56 (45-65, just Alb) and 61.5 (52-82.5, Alb and Ivermectin)</t>
  </si>
  <si>
    <t>No</t>
  </si>
  <si>
    <t>for Ivermectin Alone, see Ref 2, for Levamisole 53.4 (43-65)</t>
  </si>
  <si>
    <t>for Ivermectin alone, see Ref 2, for Levamisole 43 (19-60)</t>
  </si>
  <si>
    <t>14/22</t>
  </si>
  <si>
    <t>36/43</t>
  </si>
  <si>
    <t>56/53.4</t>
  </si>
  <si>
    <t>for each study</t>
  </si>
  <si>
    <t>assume mean of 34</t>
  </si>
  <si>
    <t>34/34</t>
  </si>
  <si>
    <t>mean 34 assumed</t>
  </si>
  <si>
    <t>53-75kg</t>
  </si>
  <si>
    <t>mean 64kg assumed</t>
  </si>
  <si>
    <t>Fasting state, IVM + DEC</t>
  </si>
  <si>
    <t>mean 31 years</t>
  </si>
  <si>
    <t xml:space="preserve">60-101 </t>
  </si>
  <si>
    <t>mean 73kg</t>
  </si>
  <si>
    <t>female</t>
  </si>
  <si>
    <t xml:space="preserve">Individual Data </t>
  </si>
  <si>
    <t>Available</t>
  </si>
  <si>
    <t>45 mean</t>
  </si>
  <si>
    <t xml:space="preserve">Weight: </t>
  </si>
  <si>
    <t>48.8-82</t>
  </si>
  <si>
    <t>67 mean</t>
  </si>
  <si>
    <t>mean 7.1</t>
  </si>
  <si>
    <t>12-52.5kg</t>
  </si>
  <si>
    <t>mean 26.2</t>
  </si>
  <si>
    <t>mean 43 assumed</t>
  </si>
  <si>
    <t>57.5-99</t>
  </si>
  <si>
    <t>mean 70.8</t>
  </si>
  <si>
    <t>26 mean</t>
  </si>
  <si>
    <t>50.8-81.1</t>
  </si>
  <si>
    <t>mean 64.2kg</t>
  </si>
  <si>
    <t>5 females 58.7 (51-65.5)</t>
  </si>
  <si>
    <t>5 males 76 (68-85)</t>
  </si>
  <si>
    <t xml:space="preserve">5 females 18-25, 5 males 26-37 </t>
  </si>
  <si>
    <t>3 men 1 woman or 5 males 5 females (note for the 10, 2 had very very low levels of AlbSO and aren't reported here)</t>
  </si>
  <si>
    <t>4/8</t>
  </si>
  <si>
    <t>Unclear/27</t>
  </si>
  <si>
    <t>Unclear/67.4</t>
  </si>
  <si>
    <t>29.58 mean</t>
  </si>
  <si>
    <t>51-77</t>
  </si>
  <si>
    <t>67.67 mean</t>
  </si>
  <si>
    <t>51-77kg</t>
  </si>
  <si>
    <t>mean 64 kg assumed</t>
  </si>
  <si>
    <t>mean 33 assumed</t>
  </si>
  <si>
    <t>21 mean</t>
  </si>
  <si>
    <t>53.1 mean</t>
  </si>
  <si>
    <t>43-63.1</t>
  </si>
  <si>
    <t>23 participants</t>
  </si>
  <si>
    <t>20 mean</t>
  </si>
  <si>
    <t>55-92</t>
  </si>
  <si>
    <t>69kg</t>
  </si>
  <si>
    <t>Cimetidine</t>
  </si>
  <si>
    <t>Fasted and unfasted compared, then grapfruit juice and grapefruit juice with cimetidine compared</t>
  </si>
  <si>
    <t>Grapefruit Juice</t>
  </si>
  <si>
    <t>20-31</t>
  </si>
  <si>
    <t>mean 9 assumed</t>
  </si>
  <si>
    <t xml:space="preserve"> </t>
  </si>
  <si>
    <t>Alb only mean = 8.5, Prazi mean = 9.1</t>
  </si>
  <si>
    <t>17-45</t>
  </si>
  <si>
    <t>Alb only mean = 21, Prazi mean = 24</t>
  </si>
  <si>
    <t>10/10</t>
  </si>
  <si>
    <t>8.5/9.1</t>
  </si>
  <si>
    <t>21/24</t>
  </si>
  <si>
    <t>mean 29 years assumed</t>
  </si>
  <si>
    <t>55 - 110</t>
  </si>
  <si>
    <t>83 kg mean assumed</t>
  </si>
  <si>
    <t>Weight: 55-92, mean of 77 assumed</t>
  </si>
  <si>
    <t>mean 20 assumed</t>
  </si>
  <si>
    <t>No (only for 1 subject)</t>
  </si>
  <si>
    <t>45-65</t>
  </si>
  <si>
    <t>16 year mean assumed</t>
  </si>
  <si>
    <t>55 mean assumed</t>
  </si>
  <si>
    <t>mean 35 assumed</t>
  </si>
  <si>
    <t xml:space="preserve">46-66.5 </t>
  </si>
  <si>
    <t>mean 56.5 assumed</t>
  </si>
  <si>
    <t>19-50 for regimen 1 and 19-59 for regimen 2</t>
  </si>
  <si>
    <t>means of 34 and 39 assumed</t>
  </si>
  <si>
    <t>49 for regimen 1 and 53 for regimen 2 - means given in paper</t>
  </si>
  <si>
    <t>34/39</t>
  </si>
  <si>
    <t>12/12</t>
  </si>
  <si>
    <t>49/53</t>
  </si>
  <si>
    <t>24-38</t>
  </si>
  <si>
    <t>mean 29</t>
  </si>
  <si>
    <t>55-81</t>
  </si>
  <si>
    <t>mean 32 assumed</t>
  </si>
  <si>
    <t>59.8 mean</t>
  </si>
  <si>
    <t>24.7 mean</t>
  </si>
  <si>
    <t>50-82</t>
  </si>
  <si>
    <t>62.9 mean</t>
  </si>
  <si>
    <t xml:space="preserve">exact age unclear </t>
  </si>
  <si>
    <t xml:space="preserve">65-80 </t>
  </si>
  <si>
    <t>72 mean assumed</t>
  </si>
  <si>
    <t>no exact numbers given</t>
  </si>
  <si>
    <t>infected 44 median, uninfected 36 median</t>
  </si>
  <si>
    <t>Not reported</t>
  </si>
  <si>
    <t>32/24</t>
  </si>
  <si>
    <t>44/36</t>
  </si>
  <si>
    <t>Number</t>
  </si>
  <si>
    <t>Age_Cont</t>
  </si>
  <si>
    <t>Age_Binary</t>
  </si>
  <si>
    <t>Sex_Ratio</t>
  </si>
  <si>
    <t>Sex_Binary</t>
  </si>
  <si>
    <t>Feeding_State</t>
  </si>
  <si>
    <t>Dose_Binary</t>
  </si>
  <si>
    <t>Yes</t>
  </si>
  <si>
    <t>Low</t>
  </si>
  <si>
    <t>High</t>
  </si>
  <si>
    <t>NA</t>
  </si>
  <si>
    <t>Unclear but adults used</t>
  </si>
  <si>
    <t xml:space="preserve">Pills given daily for 15 days. Day 1 pharmacokinetics reported here </t>
  </si>
  <si>
    <t>unclear the exact age of each of these individuals though</t>
  </si>
  <si>
    <t>1/1/1/1</t>
  </si>
  <si>
    <t>52 males 38 females</t>
  </si>
  <si>
    <t>17-69</t>
  </si>
  <si>
    <t>39 mean</t>
  </si>
  <si>
    <t>control = 5M/4F, phenytoin = 4M/5F, carbamazepine = 3M/6F, phenobarbital = 3M, 2F</t>
  </si>
  <si>
    <t>37.9/35.4/30.1/38.9</t>
  </si>
  <si>
    <t>77/65.3/59.3/71.4</t>
  </si>
  <si>
    <t>9/9/9/5</t>
  </si>
  <si>
    <t>38/35/30/38</t>
  </si>
  <si>
    <t>0.555/0.4444/0.3333/0.6</t>
  </si>
  <si>
    <t>mean 41</t>
  </si>
  <si>
    <t>2 males 3 females</t>
  </si>
  <si>
    <t>unclear</t>
  </si>
  <si>
    <t>mean 30</t>
  </si>
  <si>
    <t>mean 67.7</t>
  </si>
  <si>
    <t xml:space="preserve">51-142, </t>
  </si>
  <si>
    <t>mean 97 assumed</t>
  </si>
  <si>
    <t>43, 35 and 42 means for the 3 groups</t>
  </si>
  <si>
    <t>76, 64 and 70 means for the 3 groups</t>
  </si>
  <si>
    <t>7M/1F for group 1, 3M/5F for group 2, 5M/3F for group 3</t>
  </si>
  <si>
    <t>8/8/8</t>
  </si>
  <si>
    <t>43/35/42</t>
  </si>
  <si>
    <t>76/64/70</t>
  </si>
  <si>
    <t>0.875/0.375/0.625</t>
  </si>
  <si>
    <t>mean 40</t>
  </si>
  <si>
    <t xml:space="preserve">mean 67.8 </t>
  </si>
  <si>
    <t>30kg</t>
  </si>
  <si>
    <t>5 males 5 females</t>
  </si>
  <si>
    <t>mean 33</t>
  </si>
  <si>
    <t>70kg assumed</t>
  </si>
  <si>
    <t>mean 37 assumed</t>
  </si>
  <si>
    <t>45.5-75.5</t>
  </si>
  <si>
    <t xml:space="preserve">mean 60.5 assumed </t>
  </si>
  <si>
    <t>18 for 800, 14 for 1200</t>
  </si>
  <si>
    <t>37/37</t>
  </si>
  <si>
    <t>60.5/60.5</t>
  </si>
  <si>
    <t>None/Cimetidine</t>
  </si>
  <si>
    <t>DEC + IVM</t>
  </si>
  <si>
    <t>IVM</t>
  </si>
  <si>
    <t>DEC</t>
  </si>
  <si>
    <t>IVM + PQ</t>
  </si>
  <si>
    <t>Ritonavir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</si>
</sst>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F0F1E"/>
      <name val="Arial"/>
      <family val="2"/>
    </font>
    <font>
      <b/>
      <sz val="18"/>
      <color theme="1"/>
      <name val="Calibri"/>
      <family val="2"/>
      <scheme val="minor"/>
    </font>
    <font>
      <sz val="11"/>
      <color rgb="FF0F0F1E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NumberFormat="1"/>
    <xf numFmtId="0" fontId="1" fillId="0" borderId="0" xfId="0" applyFont="1" applyFill="1"/>
    <xf numFmtId="0" fontId="0" fillId="0" borderId="0" xfId="0" applyFont="1" applyFill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2" borderId="0" xfId="0" applyFill="1"/>
    <xf numFmtId="16" fontId="0" fillId="0" borderId="0" xfId="0" applyNumberFormat="1"/>
    <xf numFmtId="0" fontId="4" fillId="0" borderId="0" xfId="0" applyFont="1"/>
    <xf numFmtId="0" fontId="0" fillId="0" borderId="0" xfId="0" applyAlignment="1"/>
    <xf numFmtId="0" fontId="0" fillId="0" borderId="0" xfId="0" applyFill="1" applyAlignment="1"/>
    <xf numFmtId="0" fontId="5" fillId="0" borderId="0" xfId="0" applyFont="1" applyAlignment="1">
      <alignment vertical="center"/>
    </xf>
    <xf numFmtId="49" fontId="0" fillId="0" borderId="0" xfId="0" applyNumberFormat="1" applyFill="1"/>
    <xf numFmtId="0" fontId="6" fillId="0" borderId="0" xfId="1"/>
    <xf numFmtId="49" fontId="0" fillId="0" borderId="0" xfId="0" applyNumberFormat="1"/>
    <xf numFmtId="0" fontId="0" fillId="3" borderId="0" xfId="0" applyFill="1"/>
    <xf numFmtId="0" fontId="5" fillId="3" borderId="0" xfId="0" applyFont="1" applyFill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Fill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63660</xdr:colOff>
      <xdr:row>9</xdr:row>
      <xdr:rowOff>38100</xdr:rowOff>
    </xdr:from>
    <xdr:to>
      <xdr:col>28</xdr:col>
      <xdr:colOff>602287</xdr:colOff>
      <xdr:row>28</xdr:row>
      <xdr:rowOff>81068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37B40E-8267-4F02-8EDB-67380CEDB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7240" y="1684020"/>
          <a:ext cx="6634627" cy="351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FD78-57C4-4ECD-B84A-53E357BECB52}">
  <dimension ref="A1:XFA52"/>
  <sheetViews>
    <sheetView tabSelected="1" topLeftCell="A13" zoomScale="70" zoomScaleNormal="70" workbookViewId="0">
      <selection activeCell="E52" sqref="E52"/>
    </sheetView>
  </sheetViews>
  <sheetFormatPr defaultRowHeight="15" x14ac:dyDescent="0.25"/>
  <cols>
    <col min="1" max="1" width="11.7109375" bestFit="1" customWidth="1"/>
    <col min="2" max="2" width="21.7109375" customWidth="1"/>
    <col min="5" max="5" width="13.42578125" customWidth="1"/>
    <col min="6" max="6" width="16.5703125" customWidth="1"/>
    <col min="7" max="7" width="21.42578125" customWidth="1"/>
    <col min="8" max="8" width="9.42578125" customWidth="1"/>
    <col min="9" max="9" width="12" customWidth="1"/>
    <col min="10" max="13" width="14.7109375" customWidth="1"/>
    <col min="14" max="14" width="14.85546875" bestFit="1" customWidth="1"/>
    <col min="15" max="16" width="11.7109375" customWidth="1"/>
    <col min="17" max="17" width="16.85546875" bestFit="1" customWidth="1"/>
    <col min="18" max="18" width="13.42578125" customWidth="1"/>
    <col min="19" max="19" width="15.7109375" bestFit="1" customWidth="1"/>
    <col min="20" max="20" width="34.5703125" bestFit="1" customWidth="1"/>
    <col min="21" max="21" width="15.7109375" customWidth="1"/>
  </cols>
  <sheetData>
    <row r="1" spans="1:22" ht="23.25" x14ac:dyDescent="0.35">
      <c r="A1" s="16" t="s">
        <v>470</v>
      </c>
    </row>
    <row r="2" spans="1:22" x14ac:dyDescent="0.25">
      <c r="A2" s="25" t="s">
        <v>80</v>
      </c>
      <c r="B2" s="26"/>
      <c r="C2" s="26"/>
      <c r="D2" s="26"/>
      <c r="E2" s="17"/>
      <c r="F2" s="25" t="s">
        <v>78</v>
      </c>
      <c r="G2" s="26"/>
      <c r="H2" s="26"/>
      <c r="I2" s="25" t="s">
        <v>79</v>
      </c>
      <c r="J2" s="25"/>
      <c r="K2" s="25"/>
      <c r="L2" s="25"/>
      <c r="M2" s="25"/>
      <c r="N2" s="25"/>
      <c r="O2" s="26"/>
      <c r="P2" s="26"/>
      <c r="Q2" s="26"/>
      <c r="R2" s="5"/>
      <c r="S2" s="5"/>
      <c r="T2" s="5"/>
      <c r="U2" s="17"/>
    </row>
    <row r="3" spans="1:22" x14ac:dyDescent="0.25">
      <c r="A3" t="s">
        <v>73</v>
      </c>
      <c r="B3" t="s">
        <v>74</v>
      </c>
      <c r="C3" t="s">
        <v>75</v>
      </c>
      <c r="D3" t="s">
        <v>76</v>
      </c>
      <c r="E3" s="3" t="s">
        <v>472</v>
      </c>
      <c r="F3" t="s">
        <v>77</v>
      </c>
      <c r="G3" t="s">
        <v>3</v>
      </c>
      <c r="H3" t="s">
        <v>81</v>
      </c>
      <c r="I3" s="3" t="s">
        <v>42</v>
      </c>
      <c r="J3" s="3" t="s">
        <v>183</v>
      </c>
      <c r="K3" s="3" t="s">
        <v>484</v>
      </c>
      <c r="L3" s="3" t="s">
        <v>277</v>
      </c>
      <c r="M3" s="3" t="s">
        <v>494</v>
      </c>
      <c r="N3" s="3" t="s">
        <v>517</v>
      </c>
      <c r="O3" s="3" t="s">
        <v>38</v>
      </c>
      <c r="P3" s="3" t="s">
        <v>482</v>
      </c>
      <c r="Q3" s="3" t="s">
        <v>35</v>
      </c>
      <c r="R3" s="3" t="s">
        <v>258</v>
      </c>
      <c r="S3" s="3" t="s">
        <v>259</v>
      </c>
      <c r="T3" s="3" t="s">
        <v>260</v>
      </c>
      <c r="U3" s="3"/>
      <c r="V3" s="4" t="s">
        <v>34</v>
      </c>
    </row>
    <row r="4" spans="1:22" x14ac:dyDescent="0.25">
      <c r="A4" s="10">
        <v>2</v>
      </c>
      <c r="B4" s="11" t="s">
        <v>88</v>
      </c>
      <c r="C4" s="10" t="s">
        <v>89</v>
      </c>
      <c r="D4">
        <v>2003</v>
      </c>
      <c r="E4" s="23">
        <v>2</v>
      </c>
      <c r="F4">
        <v>0</v>
      </c>
      <c r="G4">
        <v>1</v>
      </c>
      <c r="H4" t="s">
        <v>4</v>
      </c>
      <c r="I4">
        <v>400</v>
      </c>
      <c r="J4" t="s">
        <v>196</v>
      </c>
      <c r="K4" t="s">
        <v>492</v>
      </c>
      <c r="L4" t="s">
        <v>493</v>
      </c>
      <c r="M4" t="s">
        <v>495</v>
      </c>
      <c r="N4" t="s">
        <v>500</v>
      </c>
      <c r="O4" s="3" t="s">
        <v>23</v>
      </c>
      <c r="P4">
        <v>1</v>
      </c>
      <c r="Q4" t="s">
        <v>37</v>
      </c>
      <c r="R4" t="s">
        <v>267</v>
      </c>
      <c r="S4" t="s">
        <v>257</v>
      </c>
      <c r="T4" t="s">
        <v>473</v>
      </c>
      <c r="V4" t="s">
        <v>269</v>
      </c>
    </row>
    <row r="5" spans="1:22" x14ac:dyDescent="0.25">
      <c r="A5" s="10">
        <v>3</v>
      </c>
      <c r="B5" s="11" t="s">
        <v>91</v>
      </c>
      <c r="C5" s="10" t="s">
        <v>89</v>
      </c>
      <c r="D5">
        <v>2004</v>
      </c>
      <c r="E5" s="23">
        <v>2</v>
      </c>
      <c r="F5">
        <v>0</v>
      </c>
      <c r="G5">
        <v>1</v>
      </c>
      <c r="H5" t="s">
        <v>8</v>
      </c>
      <c r="I5">
        <v>400</v>
      </c>
      <c r="J5" t="s">
        <v>196</v>
      </c>
      <c r="K5" t="s">
        <v>503</v>
      </c>
      <c r="L5" t="s">
        <v>504</v>
      </c>
      <c r="M5" t="s">
        <v>505</v>
      </c>
      <c r="N5" t="s">
        <v>500</v>
      </c>
      <c r="O5" s="3" t="s">
        <v>23</v>
      </c>
      <c r="P5">
        <v>1</v>
      </c>
      <c r="Q5" t="s">
        <v>37</v>
      </c>
      <c r="R5" t="s">
        <v>267</v>
      </c>
      <c r="S5" t="s">
        <v>257</v>
      </c>
      <c r="T5" t="s">
        <v>474</v>
      </c>
      <c r="V5" t="s">
        <v>280</v>
      </c>
    </row>
    <row r="6" spans="1:22" s="10" customFormat="1" x14ac:dyDescent="0.25">
      <c r="A6" s="10">
        <v>4</v>
      </c>
      <c r="B6" s="12" t="s">
        <v>94</v>
      </c>
      <c r="C6" s="10" t="s">
        <v>89</v>
      </c>
      <c r="D6" s="10">
        <v>1994</v>
      </c>
      <c r="E6" s="23">
        <v>2</v>
      </c>
      <c r="F6" s="10">
        <v>0</v>
      </c>
      <c r="G6" s="10">
        <v>1</v>
      </c>
      <c r="H6" s="10" t="s">
        <v>4</v>
      </c>
      <c r="I6" s="10">
        <v>1200</v>
      </c>
      <c r="J6" s="10" t="s">
        <v>196</v>
      </c>
      <c r="K6" s="10" t="s">
        <v>492</v>
      </c>
      <c r="L6" s="10" t="s">
        <v>508</v>
      </c>
      <c r="M6" s="10" t="s">
        <v>27</v>
      </c>
      <c r="N6" s="10" t="s">
        <v>500</v>
      </c>
      <c r="O6" s="8" t="s">
        <v>23</v>
      </c>
      <c r="P6" s="10">
        <v>1</v>
      </c>
      <c r="Q6" s="10" t="s">
        <v>475</v>
      </c>
      <c r="R6" s="10" t="s">
        <v>267</v>
      </c>
      <c r="S6" s="10" t="s">
        <v>257</v>
      </c>
      <c r="T6" s="10" t="s">
        <v>275</v>
      </c>
    </row>
    <row r="7" spans="1:22" x14ac:dyDescent="0.25">
      <c r="A7" s="10">
        <v>8</v>
      </c>
      <c r="B7" s="12" t="s">
        <v>96</v>
      </c>
      <c r="C7" s="10" t="s">
        <v>97</v>
      </c>
      <c r="D7">
        <v>2018</v>
      </c>
      <c r="E7" s="23">
        <v>1</v>
      </c>
      <c r="F7">
        <v>1</v>
      </c>
      <c r="G7">
        <v>1</v>
      </c>
      <c r="H7" t="s">
        <v>19</v>
      </c>
      <c r="I7">
        <v>400</v>
      </c>
      <c r="J7" t="s">
        <v>196</v>
      </c>
      <c r="K7">
        <v>8</v>
      </c>
      <c r="L7">
        <v>34</v>
      </c>
      <c r="M7">
        <v>64</v>
      </c>
      <c r="N7" s="10" t="s">
        <v>500</v>
      </c>
      <c r="O7" s="3" t="s">
        <v>25</v>
      </c>
      <c r="P7" s="10">
        <v>0.5</v>
      </c>
      <c r="Q7" t="s">
        <v>54</v>
      </c>
      <c r="R7" t="s">
        <v>267</v>
      </c>
      <c r="S7" t="s">
        <v>290</v>
      </c>
      <c r="T7" t="s">
        <v>275</v>
      </c>
      <c r="U7" s="10"/>
    </row>
    <row r="8" spans="1:22" x14ac:dyDescent="0.25">
      <c r="A8" s="10">
        <v>9</v>
      </c>
      <c r="B8" s="10" t="s">
        <v>98</v>
      </c>
      <c r="C8" s="10" t="s">
        <v>99</v>
      </c>
      <c r="D8">
        <v>2004</v>
      </c>
      <c r="E8" s="23">
        <v>1</v>
      </c>
      <c r="F8">
        <v>1</v>
      </c>
      <c r="G8">
        <v>1</v>
      </c>
      <c r="H8" t="s">
        <v>8</v>
      </c>
      <c r="I8">
        <v>400</v>
      </c>
      <c r="J8" t="s">
        <v>196</v>
      </c>
      <c r="K8">
        <v>20</v>
      </c>
      <c r="L8" t="s">
        <v>27</v>
      </c>
      <c r="M8" t="s">
        <v>27</v>
      </c>
      <c r="N8" s="10" t="s">
        <v>500</v>
      </c>
      <c r="O8" s="3" t="s">
        <v>23</v>
      </c>
      <c r="P8">
        <v>1</v>
      </c>
      <c r="Q8" t="s">
        <v>27</v>
      </c>
      <c r="R8" t="s">
        <v>27</v>
      </c>
      <c r="S8" t="s">
        <v>290</v>
      </c>
      <c r="T8" t="s">
        <v>275</v>
      </c>
      <c r="U8" s="10"/>
    </row>
    <row r="9" spans="1:22" x14ac:dyDescent="0.25">
      <c r="A9" s="10">
        <v>10</v>
      </c>
      <c r="B9" s="13" t="s">
        <v>233</v>
      </c>
      <c r="C9" s="10" t="s">
        <v>234</v>
      </c>
      <c r="D9">
        <v>2018</v>
      </c>
      <c r="E9" s="23">
        <v>1</v>
      </c>
      <c r="F9">
        <v>1</v>
      </c>
      <c r="G9">
        <v>1</v>
      </c>
      <c r="H9" t="s">
        <v>8</v>
      </c>
      <c r="I9">
        <v>400</v>
      </c>
      <c r="J9" t="s">
        <v>196</v>
      </c>
      <c r="K9">
        <v>7</v>
      </c>
      <c r="L9" t="s">
        <v>27</v>
      </c>
      <c r="M9" t="s">
        <v>27</v>
      </c>
      <c r="N9" s="10" t="s">
        <v>500</v>
      </c>
      <c r="O9" s="3" t="s">
        <v>25</v>
      </c>
      <c r="P9" s="3" t="s">
        <v>27</v>
      </c>
      <c r="Q9" t="s">
        <v>37</v>
      </c>
      <c r="R9" t="s">
        <v>267</v>
      </c>
      <c r="S9" t="s">
        <v>25</v>
      </c>
      <c r="T9" t="s">
        <v>481</v>
      </c>
      <c r="U9" s="10"/>
    </row>
    <row r="10" spans="1:22" x14ac:dyDescent="0.25">
      <c r="A10" s="10">
        <v>11</v>
      </c>
      <c r="B10" s="10" t="s">
        <v>100</v>
      </c>
      <c r="C10" s="10" t="s">
        <v>101</v>
      </c>
      <c r="D10">
        <v>2009</v>
      </c>
      <c r="E10" s="23">
        <v>3</v>
      </c>
      <c r="F10">
        <v>1</v>
      </c>
      <c r="G10">
        <v>1</v>
      </c>
      <c r="H10" t="s">
        <v>4</v>
      </c>
      <c r="I10">
        <v>400</v>
      </c>
      <c r="J10" t="s">
        <v>196</v>
      </c>
      <c r="K10">
        <v>8</v>
      </c>
      <c r="L10">
        <v>31</v>
      </c>
      <c r="M10">
        <v>73</v>
      </c>
      <c r="N10" s="10" t="s">
        <v>500</v>
      </c>
      <c r="O10" s="3" t="s">
        <v>102</v>
      </c>
      <c r="P10">
        <v>1</v>
      </c>
      <c r="Q10" t="s">
        <v>37</v>
      </c>
      <c r="R10" t="s">
        <v>267</v>
      </c>
      <c r="S10" t="s">
        <v>290</v>
      </c>
      <c r="T10" t="s">
        <v>476</v>
      </c>
      <c r="U10" s="10"/>
      <c r="V10" t="s">
        <v>294</v>
      </c>
    </row>
    <row r="11" spans="1:22" x14ac:dyDescent="0.25">
      <c r="A11" s="10">
        <v>12</v>
      </c>
      <c r="B11" s="10" t="s">
        <v>104</v>
      </c>
      <c r="C11" s="10" t="s">
        <v>103</v>
      </c>
      <c r="D11">
        <v>1990</v>
      </c>
      <c r="E11" s="23">
        <v>1</v>
      </c>
      <c r="F11">
        <v>0</v>
      </c>
      <c r="G11">
        <v>1</v>
      </c>
      <c r="H11" t="s">
        <v>30</v>
      </c>
      <c r="I11">
        <v>200</v>
      </c>
      <c r="J11" t="s">
        <v>196</v>
      </c>
      <c r="K11">
        <v>1</v>
      </c>
      <c r="L11" t="s">
        <v>27</v>
      </c>
      <c r="M11" t="s">
        <v>27</v>
      </c>
      <c r="N11" s="10" t="s">
        <v>518</v>
      </c>
      <c r="O11" s="3" t="s">
        <v>25</v>
      </c>
      <c r="P11">
        <v>0</v>
      </c>
      <c r="Q11" t="s">
        <v>54</v>
      </c>
      <c r="R11" t="s">
        <v>267</v>
      </c>
      <c r="S11" t="s">
        <v>257</v>
      </c>
      <c r="T11" t="s">
        <v>275</v>
      </c>
      <c r="U11" s="10"/>
    </row>
    <row r="12" spans="1:22" x14ac:dyDescent="0.25">
      <c r="A12" s="10">
        <v>21</v>
      </c>
      <c r="B12" s="10" t="s">
        <v>106</v>
      </c>
      <c r="C12" s="10" t="s">
        <v>105</v>
      </c>
      <c r="D12">
        <v>1992</v>
      </c>
      <c r="E12" s="23">
        <v>1</v>
      </c>
      <c r="F12">
        <v>0</v>
      </c>
      <c r="G12">
        <v>1</v>
      </c>
      <c r="H12" t="s">
        <v>19</v>
      </c>
      <c r="I12">
        <v>998.0625</v>
      </c>
      <c r="J12" t="s">
        <v>196</v>
      </c>
      <c r="K12">
        <v>8</v>
      </c>
      <c r="L12">
        <v>45</v>
      </c>
      <c r="M12">
        <v>67</v>
      </c>
      <c r="N12" s="10" t="s">
        <v>518</v>
      </c>
      <c r="O12" s="3" t="s">
        <v>25</v>
      </c>
      <c r="P12">
        <v>0.75</v>
      </c>
      <c r="Q12" t="s">
        <v>37</v>
      </c>
      <c r="R12" t="s">
        <v>267</v>
      </c>
      <c r="S12" t="s">
        <v>257</v>
      </c>
      <c r="T12" t="s">
        <v>275</v>
      </c>
      <c r="U12" s="10"/>
    </row>
    <row r="13" spans="1:22" x14ac:dyDescent="0.25">
      <c r="A13" s="10">
        <v>22</v>
      </c>
      <c r="B13" s="13" t="s">
        <v>211</v>
      </c>
      <c r="C13" s="10" t="s">
        <v>105</v>
      </c>
      <c r="D13">
        <v>1997</v>
      </c>
      <c r="E13" s="23">
        <v>1</v>
      </c>
      <c r="F13">
        <v>0</v>
      </c>
      <c r="G13">
        <v>1</v>
      </c>
      <c r="H13" t="s">
        <v>19</v>
      </c>
      <c r="I13">
        <v>393</v>
      </c>
      <c r="J13" t="s">
        <v>196</v>
      </c>
      <c r="K13">
        <v>8</v>
      </c>
      <c r="L13">
        <v>7</v>
      </c>
      <c r="M13">
        <v>26.2</v>
      </c>
      <c r="N13" s="10" t="s">
        <v>518</v>
      </c>
      <c r="O13" s="3" t="s">
        <v>25</v>
      </c>
      <c r="P13">
        <f>5/8</f>
        <v>0.625</v>
      </c>
      <c r="Q13" t="s">
        <v>54</v>
      </c>
      <c r="R13" t="s">
        <v>210</v>
      </c>
      <c r="S13" t="s">
        <v>257</v>
      </c>
      <c r="T13" t="s">
        <v>275</v>
      </c>
      <c r="V13" t="s">
        <v>210</v>
      </c>
    </row>
    <row r="14" spans="1:22" x14ac:dyDescent="0.25">
      <c r="A14" s="10">
        <v>23</v>
      </c>
      <c r="B14" s="10" t="s">
        <v>107</v>
      </c>
      <c r="C14" s="10" t="s">
        <v>108</v>
      </c>
      <c r="D14">
        <v>2002</v>
      </c>
      <c r="E14" s="23">
        <v>1</v>
      </c>
      <c r="F14">
        <v>1</v>
      </c>
      <c r="G14">
        <v>1</v>
      </c>
      <c r="H14" t="s">
        <v>8</v>
      </c>
      <c r="I14">
        <v>400</v>
      </c>
      <c r="J14" t="s">
        <v>196</v>
      </c>
      <c r="K14">
        <v>1</v>
      </c>
      <c r="L14" t="s">
        <v>27</v>
      </c>
      <c r="M14" t="s">
        <v>27</v>
      </c>
      <c r="N14" s="10" t="s">
        <v>518</v>
      </c>
      <c r="O14" s="3" t="s">
        <v>27</v>
      </c>
      <c r="P14" t="s">
        <v>27</v>
      </c>
      <c r="Q14" t="s">
        <v>27</v>
      </c>
      <c r="R14" t="s">
        <v>27</v>
      </c>
      <c r="S14" t="s">
        <v>290</v>
      </c>
      <c r="T14" t="s">
        <v>275</v>
      </c>
    </row>
    <row r="15" spans="1:22" x14ac:dyDescent="0.25">
      <c r="A15" s="10">
        <v>26</v>
      </c>
      <c r="B15" s="10" t="s">
        <v>109</v>
      </c>
      <c r="C15" s="10" t="s">
        <v>110</v>
      </c>
      <c r="D15">
        <v>1988</v>
      </c>
      <c r="E15" s="23">
        <v>2</v>
      </c>
      <c r="F15">
        <v>0</v>
      </c>
      <c r="G15">
        <v>1</v>
      </c>
      <c r="H15" t="s">
        <v>30</v>
      </c>
      <c r="I15">
        <v>400</v>
      </c>
      <c r="J15" t="s">
        <v>196</v>
      </c>
      <c r="K15">
        <v>6</v>
      </c>
      <c r="L15">
        <v>43</v>
      </c>
      <c r="M15">
        <v>70.8</v>
      </c>
      <c r="N15" s="10" t="s">
        <v>500</v>
      </c>
      <c r="O15" s="3" t="s">
        <v>25</v>
      </c>
      <c r="P15">
        <f>5/6</f>
        <v>0.83333333333333337</v>
      </c>
      <c r="Q15" t="s">
        <v>475</v>
      </c>
      <c r="R15" t="s">
        <v>267</v>
      </c>
      <c r="S15" t="s">
        <v>257</v>
      </c>
      <c r="T15" t="s">
        <v>275</v>
      </c>
    </row>
    <row r="16" spans="1:22" x14ac:dyDescent="0.25">
      <c r="A16" s="10">
        <v>27</v>
      </c>
      <c r="B16" s="10" t="s">
        <v>111</v>
      </c>
      <c r="C16" s="10" t="s">
        <v>112</v>
      </c>
      <c r="D16">
        <v>2010</v>
      </c>
      <c r="E16" s="23">
        <v>2</v>
      </c>
      <c r="F16">
        <v>0</v>
      </c>
      <c r="G16">
        <v>1</v>
      </c>
      <c r="H16" t="s">
        <v>8</v>
      </c>
      <c r="I16">
        <v>400</v>
      </c>
      <c r="J16" t="s">
        <v>196</v>
      </c>
      <c r="K16">
        <v>9</v>
      </c>
      <c r="L16">
        <v>26</v>
      </c>
      <c r="M16">
        <v>64.2</v>
      </c>
      <c r="N16" s="10" t="s">
        <v>500</v>
      </c>
      <c r="O16" s="3" t="s">
        <v>25</v>
      </c>
      <c r="P16">
        <f>4/9</f>
        <v>0.44444444444444442</v>
      </c>
      <c r="Q16" t="s">
        <v>37</v>
      </c>
      <c r="R16" t="s">
        <v>267</v>
      </c>
      <c r="S16" t="s">
        <v>290</v>
      </c>
      <c r="T16" t="s">
        <v>477</v>
      </c>
    </row>
    <row r="17" spans="1:1021 1025:2045 2049:3069 3073:4093 4097:5117 5121:6141 6145:7165 7169:8189 8193:9213 9217:10237 10241:11261 11265:12285 12289:13309 13313:14333 14337:15357 15361:16381" s="10" customFormat="1" x14ac:dyDescent="0.25">
      <c r="A17" s="10">
        <v>29</v>
      </c>
      <c r="B17" s="10" t="s">
        <v>113</v>
      </c>
      <c r="C17" s="10" t="s">
        <v>114</v>
      </c>
      <c r="D17" s="10">
        <v>1986</v>
      </c>
      <c r="E17" s="23">
        <v>3</v>
      </c>
      <c r="F17" s="10">
        <v>0</v>
      </c>
      <c r="G17" s="10">
        <v>1</v>
      </c>
      <c r="H17" s="10" t="s">
        <v>19</v>
      </c>
      <c r="I17" s="10">
        <v>400</v>
      </c>
      <c r="J17" s="10" t="s">
        <v>196</v>
      </c>
      <c r="K17" s="20" t="s">
        <v>536</v>
      </c>
      <c r="L17" s="10" t="s">
        <v>537</v>
      </c>
      <c r="M17" s="10" t="s">
        <v>538</v>
      </c>
      <c r="N17" s="10" t="s">
        <v>518</v>
      </c>
      <c r="O17" s="8" t="s">
        <v>25</v>
      </c>
      <c r="P17" s="10" t="s">
        <v>485</v>
      </c>
      <c r="Q17" t="s">
        <v>475</v>
      </c>
      <c r="R17" s="10" t="s">
        <v>267</v>
      </c>
      <c r="S17" s="10" t="s">
        <v>333</v>
      </c>
      <c r="T17" s="10" t="s">
        <v>275</v>
      </c>
      <c r="V17" s="10" t="s">
        <v>115</v>
      </c>
    </row>
    <row r="18" spans="1:1021 1025:2045 2049:3069 3073:4093 4097:5117 5121:6141 6145:7165 7169:8189 8193:9213 9217:10237 10241:11261 11265:12285 12289:13309 13313:14333 14337:15357 15361:16381" s="10" customFormat="1" x14ac:dyDescent="0.25">
      <c r="A18" s="10">
        <v>32</v>
      </c>
      <c r="B18" s="10" t="s">
        <v>116</v>
      </c>
      <c r="C18" s="10" t="s">
        <v>117</v>
      </c>
      <c r="D18" s="10">
        <v>2003</v>
      </c>
      <c r="E18" s="23">
        <v>1</v>
      </c>
      <c r="F18" s="10">
        <v>0</v>
      </c>
      <c r="G18" s="10">
        <v>1</v>
      </c>
      <c r="H18" s="10" t="s">
        <v>8</v>
      </c>
      <c r="I18" s="10">
        <v>800</v>
      </c>
      <c r="J18" s="10" t="s">
        <v>196</v>
      </c>
      <c r="K18" s="10">
        <v>12</v>
      </c>
      <c r="L18" s="10">
        <v>30</v>
      </c>
      <c r="M18" s="10">
        <v>67.7</v>
      </c>
      <c r="N18" s="10" t="s">
        <v>500</v>
      </c>
      <c r="O18" s="8" t="s">
        <v>25</v>
      </c>
      <c r="P18" s="10">
        <f>8/12</f>
        <v>0.66666666666666663</v>
      </c>
      <c r="Q18" s="10" t="s">
        <v>37</v>
      </c>
      <c r="R18" s="10" t="s">
        <v>267</v>
      </c>
      <c r="S18" s="10" t="s">
        <v>290</v>
      </c>
      <c r="T18" s="10" t="s">
        <v>275</v>
      </c>
    </row>
    <row r="19" spans="1:1021 1025:2045 2049:3069 3073:4093 4097:5117 5121:6141 6145:7165 7169:8189 8193:9213 9217:10237 10241:11261 11265:12285 12289:13309 13313:14333 14337:15357 15361:16381" x14ac:dyDescent="0.25">
      <c r="A19" s="10">
        <v>33</v>
      </c>
      <c r="B19" s="10" t="s">
        <v>118</v>
      </c>
      <c r="C19" s="10" t="s">
        <v>117</v>
      </c>
      <c r="D19">
        <v>2002</v>
      </c>
      <c r="E19" s="23">
        <v>3</v>
      </c>
      <c r="F19">
        <v>0</v>
      </c>
      <c r="G19">
        <v>1</v>
      </c>
      <c r="H19" t="s">
        <v>8</v>
      </c>
      <c r="I19" t="s">
        <v>25</v>
      </c>
      <c r="J19" t="s">
        <v>196</v>
      </c>
      <c r="K19" s="10">
        <v>10</v>
      </c>
      <c r="L19" s="10">
        <v>33</v>
      </c>
      <c r="M19" s="10">
        <v>64</v>
      </c>
      <c r="N19" s="10" t="s">
        <v>500</v>
      </c>
      <c r="O19" s="3" t="s">
        <v>25</v>
      </c>
      <c r="P19">
        <f>6/10</f>
        <v>0.6</v>
      </c>
      <c r="Q19" t="s">
        <v>37</v>
      </c>
      <c r="R19" t="s">
        <v>267</v>
      </c>
      <c r="S19" t="s">
        <v>290</v>
      </c>
      <c r="T19" t="s">
        <v>275</v>
      </c>
      <c r="V19" t="s">
        <v>115</v>
      </c>
    </row>
    <row r="20" spans="1:1021 1025:2045 2049:3069 3073:4093 4097:5117 5121:6141 6145:7165 7169:8189 8193:9213 9217:10237 10241:11261 11265:12285 12289:13309 13313:14333 14337:15357 15361:16381" x14ac:dyDescent="0.25">
      <c r="A20" s="10">
        <v>34</v>
      </c>
      <c r="B20" s="13" t="s">
        <v>235</v>
      </c>
      <c r="C20" s="10" t="s">
        <v>236</v>
      </c>
      <c r="D20">
        <v>2006</v>
      </c>
      <c r="E20" s="23">
        <v>2</v>
      </c>
      <c r="F20">
        <v>0</v>
      </c>
      <c r="G20">
        <v>1</v>
      </c>
      <c r="H20" t="s">
        <v>8</v>
      </c>
      <c r="I20">
        <v>400</v>
      </c>
      <c r="J20" t="s">
        <v>196</v>
      </c>
      <c r="K20" s="10">
        <v>23</v>
      </c>
      <c r="L20" s="10">
        <v>21</v>
      </c>
      <c r="M20" s="10">
        <v>53.1</v>
      </c>
      <c r="N20" s="10" t="s">
        <v>500</v>
      </c>
      <c r="O20" s="3" t="s">
        <v>25</v>
      </c>
      <c r="P20">
        <f>12/23</f>
        <v>0.52173913043478259</v>
      </c>
      <c r="Q20" t="s">
        <v>37</v>
      </c>
      <c r="R20" t="s">
        <v>267</v>
      </c>
      <c r="S20" t="s">
        <v>290</v>
      </c>
      <c r="T20" t="s">
        <v>478</v>
      </c>
      <c r="V20" t="s">
        <v>342</v>
      </c>
    </row>
    <row r="21" spans="1:1021 1025:2045 2049:3069 3073:4093 4097:5117 5121:6141 6145:7165 7169:8189 8193:9213 9217:10237 10241:11261 11265:12285 12289:13309 13313:14333 14337:15357 15361:16381" x14ac:dyDescent="0.25">
      <c r="A21" s="10">
        <v>35</v>
      </c>
      <c r="B21" s="10" t="s">
        <v>119</v>
      </c>
      <c r="C21" s="10" t="s">
        <v>120</v>
      </c>
      <c r="D21">
        <v>2002</v>
      </c>
      <c r="E21" s="23">
        <v>4</v>
      </c>
      <c r="F21">
        <v>0</v>
      </c>
      <c r="G21">
        <v>1</v>
      </c>
      <c r="H21" t="s">
        <v>61</v>
      </c>
      <c r="I21">
        <v>690</v>
      </c>
      <c r="J21" t="s">
        <v>196</v>
      </c>
      <c r="K21" s="10">
        <v>6</v>
      </c>
      <c r="L21" s="10">
        <v>20</v>
      </c>
      <c r="M21" s="10">
        <v>69</v>
      </c>
      <c r="N21" s="10" t="s">
        <v>500</v>
      </c>
      <c r="O21" s="3" t="s">
        <v>23</v>
      </c>
      <c r="P21">
        <v>1</v>
      </c>
      <c r="Q21" t="s">
        <v>475</v>
      </c>
      <c r="R21" t="s">
        <v>267</v>
      </c>
      <c r="S21" t="s">
        <v>290</v>
      </c>
      <c r="T21" t="s">
        <v>275</v>
      </c>
    </row>
    <row r="22" spans="1:1021 1025:2045 2049:3069 3073:4093 4097:5117 5121:6141 6145:7165 7169:8189 8193:9213 9217:10237 10241:11261 11265:12285 12289:13309 13313:14333 14337:15357 15361:16381" x14ac:dyDescent="0.25">
      <c r="A22" s="10">
        <v>36</v>
      </c>
      <c r="B22" s="10" t="s">
        <v>121</v>
      </c>
      <c r="C22" s="10" t="s">
        <v>122</v>
      </c>
      <c r="D22">
        <v>1993</v>
      </c>
      <c r="E22" s="23">
        <v>1</v>
      </c>
      <c r="F22">
        <v>0</v>
      </c>
      <c r="G22">
        <v>1</v>
      </c>
      <c r="H22" t="s">
        <v>19</v>
      </c>
      <c r="I22" t="s">
        <v>25</v>
      </c>
      <c r="J22" t="s">
        <v>196</v>
      </c>
      <c r="K22" s="10">
        <v>5</v>
      </c>
      <c r="L22" s="10">
        <v>9</v>
      </c>
      <c r="M22" s="10">
        <v>26.8</v>
      </c>
      <c r="N22" s="10" t="s">
        <v>518</v>
      </c>
      <c r="O22" s="3" t="s">
        <v>23</v>
      </c>
      <c r="P22">
        <v>1</v>
      </c>
      <c r="Q22" t="s">
        <v>25</v>
      </c>
      <c r="R22" t="s">
        <v>210</v>
      </c>
      <c r="S22" t="s">
        <v>257</v>
      </c>
      <c r="T22" t="s">
        <v>275</v>
      </c>
    </row>
    <row r="23" spans="1:1021 1025:2045 2049:3069 3073:4093 4097:5117 5121:6141 6145:7165 7169:8189 8193:9213 9217:10237 10241:11261 11265:12285 12289:13309 13313:14333 14337:15357 15361:16381" x14ac:dyDescent="0.25">
      <c r="A23" s="10">
        <v>38</v>
      </c>
      <c r="B23" s="10" t="s">
        <v>123</v>
      </c>
      <c r="C23" s="10" t="s">
        <v>124</v>
      </c>
      <c r="D23">
        <v>2004</v>
      </c>
      <c r="E23" s="23">
        <v>2</v>
      </c>
      <c r="F23">
        <v>1</v>
      </c>
      <c r="G23">
        <v>1</v>
      </c>
      <c r="H23" t="s">
        <v>8</v>
      </c>
      <c r="I23">
        <v>400</v>
      </c>
      <c r="J23" t="s">
        <v>196</v>
      </c>
      <c r="K23" s="22" t="s">
        <v>561</v>
      </c>
      <c r="L23" t="s">
        <v>562</v>
      </c>
      <c r="M23" t="s">
        <v>563</v>
      </c>
      <c r="N23" s="10" t="s">
        <v>500</v>
      </c>
      <c r="O23" s="3" t="s">
        <v>25</v>
      </c>
      <c r="P23">
        <f>14/20</f>
        <v>0.7</v>
      </c>
      <c r="Q23" t="s">
        <v>54</v>
      </c>
      <c r="R23" t="s">
        <v>210</v>
      </c>
      <c r="S23" t="s">
        <v>257</v>
      </c>
      <c r="T23" t="s">
        <v>477</v>
      </c>
      <c r="V23" t="s">
        <v>351</v>
      </c>
    </row>
    <row r="24" spans="1:1021 1025:2045 2049:3069 3073:4093 4097:5117 5121:6141 6145:7165 7169:8189 8193:9213 9217:10237 10241:11261 11265:12285 12289:13309 13313:14333 14337:15357 15361:16381" x14ac:dyDescent="0.25">
      <c r="A24" s="10">
        <v>40</v>
      </c>
      <c r="B24" s="10" t="s">
        <v>125</v>
      </c>
      <c r="C24" s="10" t="s">
        <v>126</v>
      </c>
      <c r="D24">
        <v>2004</v>
      </c>
      <c r="E24" s="23">
        <v>1</v>
      </c>
      <c r="F24">
        <v>0</v>
      </c>
      <c r="G24">
        <v>1</v>
      </c>
      <c r="H24" t="s">
        <v>68</v>
      </c>
      <c r="I24">
        <v>400</v>
      </c>
      <c r="J24" t="s">
        <v>196</v>
      </c>
      <c r="K24" s="10">
        <v>10</v>
      </c>
      <c r="L24" s="10">
        <v>29</v>
      </c>
      <c r="M24" s="10">
        <v>83</v>
      </c>
      <c r="N24" s="10" t="s">
        <v>500</v>
      </c>
      <c r="O24" s="3" t="s">
        <v>25</v>
      </c>
      <c r="P24">
        <f>4/10</f>
        <v>0.4</v>
      </c>
      <c r="Q24" t="s">
        <v>37</v>
      </c>
      <c r="R24" t="s">
        <v>267</v>
      </c>
      <c r="S24" t="s">
        <v>290</v>
      </c>
      <c r="T24" t="s">
        <v>275</v>
      </c>
    </row>
    <row r="25" spans="1:1021 1025:2045 2049:3069 3073:4093 4097:5117 5121:6141 6145:7165 7169:8189 8193:9213 9217:10237 10241:11261 11265:12285 12289:13309 13313:14333 14337:15357 15361:16381" x14ac:dyDescent="0.25">
      <c r="A25" s="10">
        <v>42</v>
      </c>
      <c r="B25" s="13" t="s">
        <v>215</v>
      </c>
      <c r="C25" s="10" t="s">
        <v>216</v>
      </c>
      <c r="D25">
        <v>2000</v>
      </c>
      <c r="E25" s="23">
        <v>5</v>
      </c>
      <c r="F25">
        <v>0</v>
      </c>
      <c r="G25">
        <v>1</v>
      </c>
      <c r="H25" t="s">
        <v>84</v>
      </c>
      <c r="I25" t="s">
        <v>25</v>
      </c>
      <c r="J25" t="s">
        <v>196</v>
      </c>
      <c r="K25" s="10">
        <v>6</v>
      </c>
      <c r="L25" s="10">
        <v>20</v>
      </c>
      <c r="M25" s="10">
        <v>77</v>
      </c>
      <c r="N25" s="10" t="s">
        <v>569</v>
      </c>
      <c r="O25" s="3" t="s">
        <v>23</v>
      </c>
      <c r="P25">
        <v>1</v>
      </c>
      <c r="Q25" t="s">
        <v>37</v>
      </c>
      <c r="R25" t="s">
        <v>267</v>
      </c>
      <c r="S25" t="s">
        <v>290</v>
      </c>
      <c r="T25" t="s">
        <v>648</v>
      </c>
    </row>
    <row r="26" spans="1:1021 1025:2045 2049:3069 3073:4093 4097:5117 5121:6141 6145:7165 7169:8189 8193:9213 9217:10237 10241:11261 11265:12285 12289:13309 13313:14333 14337:15357 15361:16381" x14ac:dyDescent="0.25">
      <c r="A26" s="10">
        <v>43</v>
      </c>
      <c r="B26" s="10" t="s">
        <v>127</v>
      </c>
      <c r="C26" s="10" t="s">
        <v>128</v>
      </c>
      <c r="D26">
        <v>2019</v>
      </c>
      <c r="E26" s="23">
        <v>1</v>
      </c>
      <c r="F26">
        <v>1</v>
      </c>
      <c r="G26">
        <v>1</v>
      </c>
      <c r="H26" t="s">
        <v>8</v>
      </c>
      <c r="I26">
        <v>400</v>
      </c>
      <c r="J26" t="s">
        <v>196</v>
      </c>
      <c r="K26" s="10">
        <v>10</v>
      </c>
      <c r="L26" s="10">
        <v>16</v>
      </c>
      <c r="M26" s="10">
        <v>55</v>
      </c>
      <c r="N26" s="10" t="s">
        <v>500</v>
      </c>
      <c r="O26" s="3" t="s">
        <v>23</v>
      </c>
      <c r="P26">
        <v>1</v>
      </c>
      <c r="Q26" t="s">
        <v>54</v>
      </c>
      <c r="R26" t="s">
        <v>210</v>
      </c>
      <c r="S26" t="s">
        <v>257</v>
      </c>
      <c r="T26" t="s">
        <v>356</v>
      </c>
    </row>
    <row r="27" spans="1:1021 1025:2045 2049:3069 3073:4093 4097:5117 5121:6141 6145:7165 7169:8189 8193:9213 9217:10237 10241:11261 11265:12285 12289:13309 13313:14333 14337:15357 15361:16381" x14ac:dyDescent="0.25">
      <c r="A27" s="10">
        <v>44</v>
      </c>
      <c r="B27" s="10" t="s">
        <v>129</v>
      </c>
      <c r="C27" s="10" t="s">
        <v>130</v>
      </c>
      <c r="D27">
        <v>2002</v>
      </c>
      <c r="E27" s="23">
        <v>2</v>
      </c>
      <c r="F27">
        <v>1</v>
      </c>
      <c r="G27">
        <v>1</v>
      </c>
      <c r="H27" t="s">
        <v>8</v>
      </c>
      <c r="I27">
        <v>400</v>
      </c>
      <c r="J27" t="s">
        <v>196</v>
      </c>
      <c r="K27" s="10">
        <v>14</v>
      </c>
      <c r="L27" s="10">
        <v>35</v>
      </c>
      <c r="M27" s="10">
        <v>36.5</v>
      </c>
      <c r="N27" s="10" t="s">
        <v>500</v>
      </c>
      <c r="O27" s="3" t="s">
        <v>25</v>
      </c>
      <c r="P27">
        <f>34/42</f>
        <v>0.80952380952380953</v>
      </c>
      <c r="Q27" t="s">
        <v>27</v>
      </c>
      <c r="R27" t="s">
        <v>267</v>
      </c>
      <c r="S27" t="s">
        <v>290</v>
      </c>
      <c r="T27" t="s">
        <v>479</v>
      </c>
      <c r="V27" t="s">
        <v>360</v>
      </c>
    </row>
    <row r="28" spans="1:1021 1025:2045 2049:3069 3073:4093 4097:5117 5121:6141 6145:7165 7169:8189 8193:9213 9217:10237 10241:11261 11265:12285 12289:13309 13313:14333 14337:15357 15361:16381" x14ac:dyDescent="0.25">
      <c r="A28" s="10">
        <v>48</v>
      </c>
      <c r="B28" s="13" t="s">
        <v>237</v>
      </c>
      <c r="C28" s="10" t="s">
        <v>238</v>
      </c>
      <c r="D28">
        <v>2016</v>
      </c>
      <c r="E28" s="24">
        <v>2</v>
      </c>
      <c r="F28">
        <v>0</v>
      </c>
      <c r="G28" s="9">
        <v>1</v>
      </c>
      <c r="H28" t="s">
        <v>8</v>
      </c>
      <c r="I28">
        <v>400</v>
      </c>
      <c r="J28" t="s">
        <v>196</v>
      </c>
      <c r="K28" s="22" t="s">
        <v>580</v>
      </c>
      <c r="L28" t="s">
        <v>579</v>
      </c>
      <c r="M28" t="s">
        <v>581</v>
      </c>
      <c r="N28" s="10" t="s">
        <v>500</v>
      </c>
      <c r="O28" s="19" t="s">
        <v>25</v>
      </c>
      <c r="P28" s="9">
        <v>0.5</v>
      </c>
      <c r="Q28" t="s">
        <v>54</v>
      </c>
      <c r="R28" t="s">
        <v>373</v>
      </c>
      <c r="S28" t="s">
        <v>257</v>
      </c>
      <c r="T28" s="19" t="s">
        <v>480</v>
      </c>
      <c r="U28" s="9"/>
      <c r="V28" t="s">
        <v>247</v>
      </c>
      <c r="Y28" s="9"/>
      <c r="AC28" s="9"/>
      <c r="AG28" s="9"/>
      <c r="AK28" s="9"/>
      <c r="AO28" s="9"/>
      <c r="AS28" s="9"/>
      <c r="AW28" s="9"/>
      <c r="BA28" s="9"/>
      <c r="BE28" s="9"/>
      <c r="BI28" s="9"/>
      <c r="BM28" s="9"/>
      <c r="BQ28" s="9"/>
      <c r="BU28" s="9"/>
      <c r="BY28" s="9"/>
      <c r="CC28" s="9"/>
      <c r="CG28" s="9"/>
      <c r="CK28" s="9"/>
      <c r="CO28" s="9"/>
      <c r="CS28" s="9"/>
      <c r="CW28" s="9"/>
      <c r="DA28" s="9"/>
      <c r="DE28" s="9"/>
      <c r="DI28" s="9"/>
      <c r="DM28" s="9"/>
      <c r="DQ28" s="9"/>
      <c r="DU28" s="9"/>
      <c r="DY28" s="9"/>
      <c r="EC28" s="9"/>
      <c r="EG28" s="9"/>
      <c r="EK28" s="9"/>
      <c r="EO28" s="9"/>
      <c r="ES28" s="9"/>
      <c r="EW28" s="9"/>
      <c r="FA28" s="9"/>
      <c r="FE28" s="9"/>
      <c r="FI28" s="9"/>
      <c r="FM28" s="9"/>
      <c r="FQ28" s="9"/>
      <c r="FU28" s="9"/>
      <c r="FY28" s="9"/>
      <c r="GC28" s="9"/>
      <c r="GG28" s="9"/>
      <c r="GK28" s="9"/>
      <c r="GO28" s="9"/>
      <c r="GS28" s="9"/>
      <c r="GW28" s="9"/>
      <c r="HA28" s="9"/>
      <c r="HE28" s="9"/>
      <c r="HI28" s="9"/>
      <c r="HM28" s="9"/>
      <c r="HQ28" s="9"/>
      <c r="HU28" s="9"/>
      <c r="HY28" s="9"/>
      <c r="IC28" s="9"/>
      <c r="IG28" s="9"/>
      <c r="IK28" s="9"/>
      <c r="IO28" s="9"/>
      <c r="IS28" s="9"/>
      <c r="IW28" s="9"/>
      <c r="JA28" s="9"/>
      <c r="JE28" s="9"/>
      <c r="JI28" s="9"/>
      <c r="JM28" s="9"/>
      <c r="JQ28" s="9"/>
      <c r="JU28" s="9"/>
      <c r="JY28" s="9"/>
      <c r="KC28" s="9"/>
      <c r="KG28" s="9"/>
      <c r="KK28" s="9"/>
      <c r="KO28" s="9"/>
      <c r="KS28" s="9"/>
      <c r="KW28" s="9"/>
      <c r="LA28" s="9"/>
      <c r="LE28" s="9"/>
      <c r="LI28" s="9"/>
      <c r="LM28" s="9"/>
      <c r="LQ28" s="9"/>
      <c r="LU28" s="9"/>
      <c r="LY28" s="9"/>
      <c r="MC28" s="9"/>
      <c r="MG28" s="9"/>
      <c r="MK28" s="9"/>
      <c r="MO28" s="9"/>
      <c r="MS28" s="9"/>
      <c r="MW28" s="9"/>
      <c r="NA28" s="9"/>
      <c r="NE28" s="9"/>
      <c r="NI28" s="9"/>
      <c r="NM28" s="9"/>
      <c r="NQ28" s="9"/>
      <c r="NU28" s="9"/>
      <c r="NY28" s="9"/>
      <c r="OC28" s="9"/>
      <c r="OG28" s="9"/>
      <c r="OK28" s="9"/>
      <c r="OO28" s="9"/>
      <c r="OS28" s="9"/>
      <c r="OW28" s="9"/>
      <c r="PA28" s="9"/>
      <c r="PE28" s="9"/>
      <c r="PI28" s="9"/>
      <c r="PM28" s="9"/>
      <c r="PQ28" s="9"/>
      <c r="PU28" s="9"/>
      <c r="PY28" s="9"/>
      <c r="QC28" s="9"/>
      <c r="QG28" s="9"/>
      <c r="QK28" s="9"/>
      <c r="QO28" s="9"/>
      <c r="QS28" s="9"/>
      <c r="QW28" s="9"/>
      <c r="RA28" s="9"/>
      <c r="RE28" s="9"/>
      <c r="RI28" s="9"/>
      <c r="RM28" s="9"/>
      <c r="RQ28" s="9"/>
      <c r="RU28" s="9"/>
      <c r="RY28" s="9"/>
      <c r="SC28" s="9"/>
      <c r="SG28" s="9"/>
      <c r="SK28" s="9"/>
      <c r="SO28" s="9"/>
      <c r="SS28" s="9"/>
      <c r="SW28" s="9"/>
      <c r="TA28" s="9"/>
      <c r="TE28" s="9"/>
      <c r="TI28" s="9"/>
      <c r="TM28" s="9"/>
      <c r="TQ28" s="9"/>
      <c r="TU28" s="9"/>
      <c r="TY28" s="9"/>
      <c r="UC28" s="9"/>
      <c r="UG28" s="9"/>
      <c r="UK28" s="9"/>
      <c r="UO28" s="9"/>
      <c r="US28" s="9"/>
      <c r="UW28" s="9"/>
      <c r="VA28" s="9"/>
      <c r="VE28" s="9"/>
      <c r="VI28" s="9"/>
      <c r="VM28" s="9"/>
      <c r="VQ28" s="9"/>
      <c r="VU28" s="9"/>
      <c r="VY28" s="9"/>
      <c r="WC28" s="9"/>
      <c r="WG28" s="9"/>
      <c r="WK28" s="9"/>
      <c r="WO28" s="9"/>
      <c r="WS28" s="9"/>
      <c r="WW28" s="9"/>
      <c r="XA28" s="9"/>
      <c r="XE28" s="9"/>
      <c r="XI28" s="9"/>
      <c r="XM28" s="9"/>
      <c r="XQ28" s="9"/>
      <c r="XU28" s="9"/>
      <c r="XY28" s="9"/>
      <c r="YC28" s="9"/>
      <c r="YG28" s="9"/>
      <c r="YK28" s="9"/>
      <c r="YO28" s="9"/>
      <c r="YS28" s="9"/>
      <c r="YW28" s="9"/>
      <c r="ZA28" s="9"/>
      <c r="ZE28" s="9"/>
      <c r="ZI28" s="9"/>
      <c r="ZM28" s="9"/>
      <c r="ZQ28" s="9"/>
      <c r="ZU28" s="9"/>
      <c r="ZY28" s="9"/>
      <c r="AAC28" s="9"/>
      <c r="AAG28" s="9"/>
      <c r="AAK28" s="9"/>
      <c r="AAO28" s="9"/>
      <c r="AAS28" s="9"/>
      <c r="AAW28" s="9"/>
      <c r="ABA28" s="9"/>
      <c r="ABE28" s="9"/>
      <c r="ABI28" s="9"/>
      <c r="ABM28" s="9"/>
      <c r="ABQ28" s="9"/>
      <c r="ABU28" s="9"/>
      <c r="ABY28" s="9"/>
      <c r="ACC28" s="9"/>
      <c r="ACG28" s="9"/>
      <c r="ACK28" s="9"/>
      <c r="ACO28" s="9"/>
      <c r="ACS28" s="9"/>
      <c r="ACW28" s="9"/>
      <c r="ADA28" s="9"/>
      <c r="ADE28" s="9"/>
      <c r="ADI28" s="9"/>
      <c r="ADM28" s="9"/>
      <c r="ADQ28" s="9"/>
      <c r="ADU28" s="9"/>
      <c r="ADY28" s="9"/>
      <c r="AEC28" s="9"/>
      <c r="AEG28" s="9"/>
      <c r="AEK28" s="9"/>
      <c r="AEO28" s="9"/>
      <c r="AES28" s="9"/>
      <c r="AEW28" s="9"/>
      <c r="AFA28" s="9"/>
      <c r="AFE28" s="9"/>
      <c r="AFI28" s="9"/>
      <c r="AFM28" s="9"/>
      <c r="AFQ28" s="9"/>
      <c r="AFU28" s="9"/>
      <c r="AFY28" s="9"/>
      <c r="AGC28" s="9"/>
      <c r="AGG28" s="9"/>
      <c r="AGK28" s="9"/>
      <c r="AGO28" s="9"/>
      <c r="AGS28" s="9"/>
      <c r="AGW28" s="9"/>
      <c r="AHA28" s="9"/>
      <c r="AHE28" s="9"/>
      <c r="AHI28" s="9"/>
      <c r="AHM28" s="9"/>
      <c r="AHQ28" s="9"/>
      <c r="AHU28" s="9"/>
      <c r="AHY28" s="9"/>
      <c r="AIC28" s="9"/>
      <c r="AIG28" s="9"/>
      <c r="AIK28" s="9"/>
      <c r="AIO28" s="9"/>
      <c r="AIS28" s="9"/>
      <c r="AIW28" s="9"/>
      <c r="AJA28" s="9"/>
      <c r="AJE28" s="9"/>
      <c r="AJI28" s="9"/>
      <c r="AJM28" s="9"/>
      <c r="AJQ28" s="9"/>
      <c r="AJU28" s="9"/>
      <c r="AJY28" s="9"/>
      <c r="AKC28" s="9"/>
      <c r="AKG28" s="9"/>
      <c r="AKK28" s="9"/>
      <c r="AKO28" s="9"/>
      <c r="AKS28" s="9"/>
      <c r="AKW28" s="9"/>
      <c r="ALA28" s="9"/>
      <c r="ALE28" s="9"/>
      <c r="ALI28" s="9"/>
      <c r="ALM28" s="9"/>
      <c r="ALQ28" s="9"/>
      <c r="ALU28" s="9"/>
      <c r="ALY28" s="9"/>
      <c r="AMC28" s="9"/>
      <c r="AMG28" s="9"/>
      <c r="AMK28" s="9"/>
      <c r="AMO28" s="9"/>
      <c r="AMS28" s="9"/>
      <c r="AMW28" s="9"/>
      <c r="ANA28" s="9"/>
      <c r="ANE28" s="9"/>
      <c r="ANI28" s="9"/>
      <c r="ANM28" s="9"/>
      <c r="ANQ28" s="9"/>
      <c r="ANU28" s="9"/>
      <c r="ANY28" s="9"/>
      <c r="AOC28" s="9"/>
      <c r="AOG28" s="9"/>
      <c r="AOK28" s="9"/>
      <c r="AOO28" s="9"/>
      <c r="AOS28" s="9"/>
      <c r="AOW28" s="9"/>
      <c r="APA28" s="9"/>
      <c r="APE28" s="9"/>
      <c r="API28" s="9"/>
      <c r="APM28" s="9"/>
      <c r="APQ28" s="9"/>
      <c r="APU28" s="9"/>
      <c r="APY28" s="9"/>
      <c r="AQC28" s="9"/>
      <c r="AQG28" s="9"/>
      <c r="AQK28" s="9"/>
      <c r="AQO28" s="9"/>
      <c r="AQS28" s="9"/>
      <c r="AQW28" s="9"/>
      <c r="ARA28" s="9"/>
      <c r="ARE28" s="9"/>
      <c r="ARI28" s="9"/>
      <c r="ARM28" s="9"/>
      <c r="ARQ28" s="9"/>
      <c r="ARU28" s="9"/>
      <c r="ARY28" s="9"/>
      <c r="ASC28" s="9"/>
      <c r="ASG28" s="9"/>
      <c r="ASK28" s="9"/>
      <c r="ASO28" s="9"/>
      <c r="ASS28" s="9"/>
      <c r="ASW28" s="9"/>
      <c r="ATA28" s="9"/>
      <c r="ATE28" s="9"/>
      <c r="ATI28" s="9"/>
      <c r="ATM28" s="9"/>
      <c r="ATQ28" s="9"/>
      <c r="ATU28" s="9"/>
      <c r="ATY28" s="9"/>
      <c r="AUC28" s="9"/>
      <c r="AUG28" s="9"/>
      <c r="AUK28" s="9"/>
      <c r="AUO28" s="9"/>
      <c r="AUS28" s="9"/>
      <c r="AUW28" s="9"/>
      <c r="AVA28" s="9"/>
      <c r="AVE28" s="9"/>
      <c r="AVI28" s="9"/>
      <c r="AVM28" s="9"/>
      <c r="AVQ28" s="9"/>
      <c r="AVU28" s="9"/>
      <c r="AVY28" s="9"/>
      <c r="AWC28" s="9"/>
      <c r="AWG28" s="9"/>
      <c r="AWK28" s="9"/>
      <c r="AWO28" s="9"/>
      <c r="AWS28" s="9"/>
      <c r="AWW28" s="9"/>
      <c r="AXA28" s="9"/>
      <c r="AXE28" s="9"/>
      <c r="AXI28" s="9"/>
      <c r="AXM28" s="9"/>
      <c r="AXQ28" s="9"/>
      <c r="AXU28" s="9"/>
      <c r="AXY28" s="9"/>
      <c r="AYC28" s="9"/>
      <c r="AYG28" s="9"/>
      <c r="AYK28" s="9"/>
      <c r="AYO28" s="9"/>
      <c r="AYS28" s="9"/>
      <c r="AYW28" s="9"/>
      <c r="AZA28" s="9"/>
      <c r="AZE28" s="9"/>
      <c r="AZI28" s="9"/>
      <c r="AZM28" s="9"/>
      <c r="AZQ28" s="9"/>
      <c r="AZU28" s="9"/>
      <c r="AZY28" s="9"/>
      <c r="BAC28" s="9"/>
      <c r="BAG28" s="9"/>
      <c r="BAK28" s="9"/>
      <c r="BAO28" s="9"/>
      <c r="BAS28" s="9"/>
      <c r="BAW28" s="9"/>
      <c r="BBA28" s="9"/>
      <c r="BBE28" s="9"/>
      <c r="BBI28" s="9"/>
      <c r="BBM28" s="9"/>
      <c r="BBQ28" s="9"/>
      <c r="BBU28" s="9"/>
      <c r="BBY28" s="9"/>
      <c r="BCC28" s="9"/>
      <c r="BCG28" s="9"/>
      <c r="BCK28" s="9"/>
      <c r="BCO28" s="9"/>
      <c r="BCS28" s="9"/>
      <c r="BCW28" s="9"/>
      <c r="BDA28" s="9"/>
      <c r="BDE28" s="9"/>
      <c r="BDI28" s="9"/>
      <c r="BDM28" s="9"/>
      <c r="BDQ28" s="9"/>
      <c r="BDU28" s="9"/>
      <c r="BDY28" s="9"/>
      <c r="BEC28" s="9"/>
      <c r="BEG28" s="9"/>
      <c r="BEK28" s="9"/>
      <c r="BEO28" s="9"/>
      <c r="BES28" s="9"/>
      <c r="BEW28" s="9"/>
      <c r="BFA28" s="9"/>
      <c r="BFE28" s="9"/>
      <c r="BFI28" s="9"/>
      <c r="BFM28" s="9"/>
      <c r="BFQ28" s="9"/>
      <c r="BFU28" s="9"/>
      <c r="BFY28" s="9"/>
      <c r="BGC28" s="9"/>
      <c r="BGG28" s="9"/>
      <c r="BGK28" s="9"/>
      <c r="BGO28" s="9"/>
      <c r="BGS28" s="9"/>
      <c r="BGW28" s="9"/>
      <c r="BHA28" s="9"/>
      <c r="BHE28" s="9"/>
      <c r="BHI28" s="9"/>
      <c r="BHM28" s="9"/>
      <c r="BHQ28" s="9"/>
      <c r="BHU28" s="9"/>
      <c r="BHY28" s="9"/>
      <c r="BIC28" s="9"/>
      <c r="BIG28" s="9"/>
      <c r="BIK28" s="9"/>
      <c r="BIO28" s="9"/>
      <c r="BIS28" s="9"/>
      <c r="BIW28" s="9"/>
      <c r="BJA28" s="9"/>
      <c r="BJE28" s="9"/>
      <c r="BJI28" s="9"/>
      <c r="BJM28" s="9"/>
      <c r="BJQ28" s="9"/>
      <c r="BJU28" s="9"/>
      <c r="BJY28" s="9"/>
      <c r="BKC28" s="9"/>
      <c r="BKG28" s="9"/>
      <c r="BKK28" s="9"/>
      <c r="BKO28" s="9"/>
      <c r="BKS28" s="9"/>
      <c r="BKW28" s="9"/>
      <c r="BLA28" s="9"/>
      <c r="BLE28" s="9"/>
      <c r="BLI28" s="9"/>
      <c r="BLM28" s="9"/>
      <c r="BLQ28" s="9"/>
      <c r="BLU28" s="9"/>
      <c r="BLY28" s="9"/>
      <c r="BMC28" s="9"/>
      <c r="BMG28" s="9"/>
      <c r="BMK28" s="9"/>
      <c r="BMO28" s="9"/>
      <c r="BMS28" s="9"/>
      <c r="BMW28" s="9"/>
      <c r="BNA28" s="9"/>
      <c r="BNE28" s="9"/>
      <c r="BNI28" s="9"/>
      <c r="BNM28" s="9"/>
      <c r="BNQ28" s="9"/>
      <c r="BNU28" s="9"/>
      <c r="BNY28" s="9"/>
      <c r="BOC28" s="9"/>
      <c r="BOG28" s="9"/>
      <c r="BOK28" s="9"/>
      <c r="BOO28" s="9"/>
      <c r="BOS28" s="9"/>
      <c r="BOW28" s="9"/>
      <c r="BPA28" s="9"/>
      <c r="BPE28" s="9"/>
      <c r="BPI28" s="9"/>
      <c r="BPM28" s="9"/>
      <c r="BPQ28" s="9"/>
      <c r="BPU28" s="9"/>
      <c r="BPY28" s="9"/>
      <c r="BQC28" s="9"/>
      <c r="BQG28" s="9"/>
      <c r="BQK28" s="9"/>
      <c r="BQO28" s="9"/>
      <c r="BQS28" s="9"/>
      <c r="BQW28" s="9"/>
      <c r="BRA28" s="9"/>
      <c r="BRE28" s="9"/>
      <c r="BRI28" s="9"/>
      <c r="BRM28" s="9"/>
      <c r="BRQ28" s="9"/>
      <c r="BRU28" s="9"/>
      <c r="BRY28" s="9"/>
      <c r="BSC28" s="9"/>
      <c r="BSG28" s="9"/>
      <c r="BSK28" s="9"/>
      <c r="BSO28" s="9"/>
      <c r="BSS28" s="9"/>
      <c r="BSW28" s="9"/>
      <c r="BTA28" s="9"/>
      <c r="BTE28" s="9"/>
      <c r="BTI28" s="9"/>
      <c r="BTM28" s="9"/>
      <c r="BTQ28" s="9"/>
      <c r="BTU28" s="9"/>
      <c r="BTY28" s="9"/>
      <c r="BUC28" s="9"/>
      <c r="BUG28" s="9"/>
      <c r="BUK28" s="9"/>
      <c r="BUO28" s="9"/>
      <c r="BUS28" s="9"/>
      <c r="BUW28" s="9"/>
      <c r="BVA28" s="9"/>
      <c r="BVE28" s="9"/>
      <c r="BVI28" s="9"/>
      <c r="BVM28" s="9"/>
      <c r="BVQ28" s="9"/>
      <c r="BVU28" s="9"/>
      <c r="BVY28" s="9"/>
      <c r="BWC28" s="9"/>
      <c r="BWG28" s="9"/>
      <c r="BWK28" s="9"/>
      <c r="BWO28" s="9"/>
      <c r="BWS28" s="9"/>
      <c r="BWW28" s="9"/>
      <c r="BXA28" s="9"/>
      <c r="BXE28" s="9"/>
      <c r="BXI28" s="9"/>
      <c r="BXM28" s="9"/>
      <c r="BXQ28" s="9"/>
      <c r="BXU28" s="9"/>
      <c r="BXY28" s="9"/>
      <c r="BYC28" s="9"/>
      <c r="BYG28" s="9"/>
      <c r="BYK28" s="9"/>
      <c r="BYO28" s="9"/>
      <c r="BYS28" s="9"/>
      <c r="BYW28" s="9"/>
      <c r="BZA28" s="9"/>
      <c r="BZE28" s="9"/>
      <c r="BZI28" s="9"/>
      <c r="BZM28" s="9"/>
      <c r="BZQ28" s="9"/>
      <c r="BZU28" s="9"/>
      <c r="BZY28" s="9"/>
      <c r="CAC28" s="9"/>
      <c r="CAG28" s="9"/>
      <c r="CAK28" s="9"/>
      <c r="CAO28" s="9"/>
      <c r="CAS28" s="9"/>
      <c r="CAW28" s="9"/>
      <c r="CBA28" s="9"/>
      <c r="CBE28" s="9"/>
      <c r="CBI28" s="9"/>
      <c r="CBM28" s="9"/>
      <c r="CBQ28" s="9"/>
      <c r="CBU28" s="9"/>
      <c r="CBY28" s="9"/>
      <c r="CCC28" s="9"/>
      <c r="CCG28" s="9"/>
      <c r="CCK28" s="9"/>
      <c r="CCO28" s="9"/>
      <c r="CCS28" s="9"/>
      <c r="CCW28" s="9"/>
      <c r="CDA28" s="9"/>
      <c r="CDE28" s="9"/>
      <c r="CDI28" s="9"/>
      <c r="CDM28" s="9"/>
      <c r="CDQ28" s="9"/>
      <c r="CDU28" s="9"/>
      <c r="CDY28" s="9"/>
      <c r="CEC28" s="9"/>
      <c r="CEG28" s="9"/>
      <c r="CEK28" s="9"/>
      <c r="CEO28" s="9"/>
      <c r="CES28" s="9"/>
      <c r="CEW28" s="9"/>
      <c r="CFA28" s="9"/>
      <c r="CFE28" s="9"/>
      <c r="CFI28" s="9"/>
      <c r="CFM28" s="9"/>
      <c r="CFQ28" s="9"/>
      <c r="CFU28" s="9"/>
      <c r="CFY28" s="9"/>
      <c r="CGC28" s="9"/>
      <c r="CGG28" s="9"/>
      <c r="CGK28" s="9"/>
      <c r="CGO28" s="9"/>
      <c r="CGS28" s="9"/>
      <c r="CGW28" s="9"/>
      <c r="CHA28" s="9"/>
      <c r="CHE28" s="9"/>
      <c r="CHI28" s="9"/>
      <c r="CHM28" s="9"/>
      <c r="CHQ28" s="9"/>
      <c r="CHU28" s="9"/>
      <c r="CHY28" s="9"/>
      <c r="CIC28" s="9"/>
      <c r="CIG28" s="9"/>
      <c r="CIK28" s="9"/>
      <c r="CIO28" s="9"/>
      <c r="CIS28" s="9"/>
      <c r="CIW28" s="9"/>
      <c r="CJA28" s="9"/>
      <c r="CJE28" s="9"/>
      <c r="CJI28" s="9"/>
      <c r="CJM28" s="9"/>
      <c r="CJQ28" s="9"/>
      <c r="CJU28" s="9"/>
      <c r="CJY28" s="9"/>
      <c r="CKC28" s="9"/>
      <c r="CKG28" s="9"/>
      <c r="CKK28" s="9"/>
      <c r="CKO28" s="9"/>
      <c r="CKS28" s="9"/>
      <c r="CKW28" s="9"/>
      <c r="CLA28" s="9"/>
      <c r="CLE28" s="9"/>
      <c r="CLI28" s="9"/>
      <c r="CLM28" s="9"/>
      <c r="CLQ28" s="9"/>
      <c r="CLU28" s="9"/>
      <c r="CLY28" s="9"/>
      <c r="CMC28" s="9"/>
      <c r="CMG28" s="9"/>
      <c r="CMK28" s="9"/>
      <c r="CMO28" s="9"/>
      <c r="CMS28" s="9"/>
      <c r="CMW28" s="9"/>
      <c r="CNA28" s="9"/>
      <c r="CNE28" s="9"/>
      <c r="CNI28" s="9"/>
      <c r="CNM28" s="9"/>
      <c r="CNQ28" s="9"/>
      <c r="CNU28" s="9"/>
      <c r="CNY28" s="9"/>
      <c r="COC28" s="9"/>
      <c r="COG28" s="9"/>
      <c r="COK28" s="9"/>
      <c r="COO28" s="9"/>
      <c r="COS28" s="9"/>
      <c r="COW28" s="9"/>
      <c r="CPA28" s="9"/>
      <c r="CPE28" s="9"/>
      <c r="CPI28" s="9"/>
      <c r="CPM28" s="9"/>
      <c r="CPQ28" s="9"/>
      <c r="CPU28" s="9"/>
      <c r="CPY28" s="9"/>
      <c r="CQC28" s="9"/>
      <c r="CQG28" s="9"/>
      <c r="CQK28" s="9"/>
      <c r="CQO28" s="9"/>
      <c r="CQS28" s="9"/>
      <c r="CQW28" s="9"/>
      <c r="CRA28" s="9"/>
      <c r="CRE28" s="9"/>
      <c r="CRI28" s="9"/>
      <c r="CRM28" s="9"/>
      <c r="CRQ28" s="9"/>
      <c r="CRU28" s="9"/>
      <c r="CRY28" s="9"/>
      <c r="CSC28" s="9"/>
      <c r="CSG28" s="9"/>
      <c r="CSK28" s="9"/>
      <c r="CSO28" s="9"/>
      <c r="CSS28" s="9"/>
      <c r="CSW28" s="9"/>
      <c r="CTA28" s="9"/>
      <c r="CTE28" s="9"/>
      <c r="CTI28" s="9"/>
      <c r="CTM28" s="9"/>
      <c r="CTQ28" s="9"/>
      <c r="CTU28" s="9"/>
      <c r="CTY28" s="9"/>
      <c r="CUC28" s="9"/>
      <c r="CUG28" s="9"/>
      <c r="CUK28" s="9"/>
      <c r="CUO28" s="9"/>
      <c r="CUS28" s="9"/>
      <c r="CUW28" s="9"/>
      <c r="CVA28" s="9"/>
      <c r="CVE28" s="9"/>
      <c r="CVI28" s="9"/>
      <c r="CVM28" s="9"/>
      <c r="CVQ28" s="9"/>
      <c r="CVU28" s="9"/>
      <c r="CVY28" s="9"/>
      <c r="CWC28" s="9"/>
      <c r="CWG28" s="9"/>
      <c r="CWK28" s="9"/>
      <c r="CWO28" s="9"/>
      <c r="CWS28" s="9"/>
      <c r="CWW28" s="9"/>
      <c r="CXA28" s="9"/>
      <c r="CXE28" s="9"/>
      <c r="CXI28" s="9"/>
      <c r="CXM28" s="9"/>
      <c r="CXQ28" s="9"/>
      <c r="CXU28" s="9"/>
      <c r="CXY28" s="9"/>
      <c r="CYC28" s="9"/>
      <c r="CYG28" s="9"/>
      <c r="CYK28" s="9"/>
      <c r="CYO28" s="9"/>
      <c r="CYS28" s="9"/>
      <c r="CYW28" s="9"/>
      <c r="CZA28" s="9"/>
      <c r="CZE28" s="9"/>
      <c r="CZI28" s="9"/>
      <c r="CZM28" s="9"/>
      <c r="CZQ28" s="9"/>
      <c r="CZU28" s="9"/>
      <c r="CZY28" s="9"/>
      <c r="DAC28" s="9"/>
      <c r="DAG28" s="9"/>
      <c r="DAK28" s="9"/>
      <c r="DAO28" s="9"/>
      <c r="DAS28" s="9"/>
      <c r="DAW28" s="9"/>
      <c r="DBA28" s="9"/>
      <c r="DBE28" s="9"/>
      <c r="DBI28" s="9"/>
      <c r="DBM28" s="9"/>
      <c r="DBQ28" s="9"/>
      <c r="DBU28" s="9"/>
      <c r="DBY28" s="9"/>
      <c r="DCC28" s="9"/>
      <c r="DCG28" s="9"/>
      <c r="DCK28" s="9"/>
      <c r="DCO28" s="9"/>
      <c r="DCS28" s="9"/>
      <c r="DCW28" s="9"/>
      <c r="DDA28" s="9"/>
      <c r="DDE28" s="9"/>
      <c r="DDI28" s="9"/>
      <c r="DDM28" s="9"/>
      <c r="DDQ28" s="9"/>
      <c r="DDU28" s="9"/>
      <c r="DDY28" s="9"/>
      <c r="DEC28" s="9"/>
      <c r="DEG28" s="9"/>
      <c r="DEK28" s="9"/>
      <c r="DEO28" s="9"/>
      <c r="DES28" s="9"/>
      <c r="DEW28" s="9"/>
      <c r="DFA28" s="9"/>
      <c r="DFE28" s="9"/>
      <c r="DFI28" s="9"/>
      <c r="DFM28" s="9"/>
      <c r="DFQ28" s="9"/>
      <c r="DFU28" s="9"/>
      <c r="DFY28" s="9"/>
      <c r="DGC28" s="9"/>
      <c r="DGG28" s="9"/>
      <c r="DGK28" s="9"/>
      <c r="DGO28" s="9"/>
      <c r="DGS28" s="9"/>
      <c r="DGW28" s="9"/>
      <c r="DHA28" s="9"/>
      <c r="DHE28" s="9"/>
      <c r="DHI28" s="9"/>
      <c r="DHM28" s="9"/>
      <c r="DHQ28" s="9"/>
      <c r="DHU28" s="9"/>
      <c r="DHY28" s="9"/>
      <c r="DIC28" s="9"/>
      <c r="DIG28" s="9"/>
      <c r="DIK28" s="9"/>
      <c r="DIO28" s="9"/>
      <c r="DIS28" s="9"/>
      <c r="DIW28" s="9"/>
      <c r="DJA28" s="9"/>
      <c r="DJE28" s="9"/>
      <c r="DJI28" s="9"/>
      <c r="DJM28" s="9"/>
      <c r="DJQ28" s="9"/>
      <c r="DJU28" s="9"/>
      <c r="DJY28" s="9"/>
      <c r="DKC28" s="9"/>
      <c r="DKG28" s="9"/>
      <c r="DKK28" s="9"/>
      <c r="DKO28" s="9"/>
      <c r="DKS28" s="9"/>
      <c r="DKW28" s="9"/>
      <c r="DLA28" s="9"/>
      <c r="DLE28" s="9"/>
      <c r="DLI28" s="9"/>
      <c r="DLM28" s="9"/>
      <c r="DLQ28" s="9"/>
      <c r="DLU28" s="9"/>
      <c r="DLY28" s="9"/>
      <c r="DMC28" s="9"/>
      <c r="DMG28" s="9"/>
      <c r="DMK28" s="9"/>
      <c r="DMO28" s="9"/>
      <c r="DMS28" s="9"/>
      <c r="DMW28" s="9"/>
      <c r="DNA28" s="9"/>
      <c r="DNE28" s="9"/>
      <c r="DNI28" s="9"/>
      <c r="DNM28" s="9"/>
      <c r="DNQ28" s="9"/>
      <c r="DNU28" s="9"/>
      <c r="DNY28" s="9"/>
      <c r="DOC28" s="9"/>
      <c r="DOG28" s="9"/>
      <c r="DOK28" s="9"/>
      <c r="DOO28" s="9"/>
      <c r="DOS28" s="9"/>
      <c r="DOW28" s="9"/>
      <c r="DPA28" s="9"/>
      <c r="DPE28" s="9"/>
      <c r="DPI28" s="9"/>
      <c r="DPM28" s="9"/>
      <c r="DPQ28" s="9"/>
      <c r="DPU28" s="9"/>
      <c r="DPY28" s="9"/>
      <c r="DQC28" s="9"/>
      <c r="DQG28" s="9"/>
      <c r="DQK28" s="9"/>
      <c r="DQO28" s="9"/>
      <c r="DQS28" s="9"/>
      <c r="DQW28" s="9"/>
      <c r="DRA28" s="9"/>
      <c r="DRE28" s="9"/>
      <c r="DRI28" s="9"/>
      <c r="DRM28" s="9"/>
      <c r="DRQ28" s="9"/>
      <c r="DRU28" s="9"/>
      <c r="DRY28" s="9"/>
      <c r="DSC28" s="9"/>
      <c r="DSG28" s="9"/>
      <c r="DSK28" s="9"/>
      <c r="DSO28" s="9"/>
      <c r="DSS28" s="9"/>
      <c r="DSW28" s="9"/>
      <c r="DTA28" s="9"/>
      <c r="DTE28" s="9"/>
      <c r="DTI28" s="9"/>
      <c r="DTM28" s="9"/>
      <c r="DTQ28" s="9"/>
      <c r="DTU28" s="9"/>
      <c r="DTY28" s="9"/>
      <c r="DUC28" s="9"/>
      <c r="DUG28" s="9"/>
      <c r="DUK28" s="9"/>
      <c r="DUO28" s="9"/>
      <c r="DUS28" s="9"/>
      <c r="DUW28" s="9"/>
      <c r="DVA28" s="9"/>
      <c r="DVE28" s="9"/>
      <c r="DVI28" s="9"/>
      <c r="DVM28" s="9"/>
      <c r="DVQ28" s="9"/>
      <c r="DVU28" s="9"/>
      <c r="DVY28" s="9"/>
      <c r="DWC28" s="9"/>
      <c r="DWG28" s="9"/>
      <c r="DWK28" s="9"/>
      <c r="DWO28" s="9"/>
      <c r="DWS28" s="9"/>
      <c r="DWW28" s="9"/>
      <c r="DXA28" s="9"/>
      <c r="DXE28" s="9"/>
      <c r="DXI28" s="9"/>
      <c r="DXM28" s="9"/>
      <c r="DXQ28" s="9"/>
      <c r="DXU28" s="9"/>
      <c r="DXY28" s="9"/>
      <c r="DYC28" s="9"/>
      <c r="DYG28" s="9"/>
      <c r="DYK28" s="9"/>
      <c r="DYO28" s="9"/>
      <c r="DYS28" s="9"/>
      <c r="DYW28" s="9"/>
      <c r="DZA28" s="9"/>
      <c r="DZE28" s="9"/>
      <c r="DZI28" s="9"/>
      <c r="DZM28" s="9"/>
      <c r="DZQ28" s="9"/>
      <c r="DZU28" s="9"/>
      <c r="DZY28" s="9"/>
      <c r="EAC28" s="9"/>
      <c r="EAG28" s="9"/>
      <c r="EAK28" s="9"/>
      <c r="EAO28" s="9"/>
      <c r="EAS28" s="9"/>
      <c r="EAW28" s="9"/>
      <c r="EBA28" s="9"/>
      <c r="EBE28" s="9"/>
      <c r="EBI28" s="9"/>
      <c r="EBM28" s="9"/>
      <c r="EBQ28" s="9"/>
      <c r="EBU28" s="9"/>
      <c r="EBY28" s="9"/>
      <c r="ECC28" s="9"/>
      <c r="ECG28" s="9"/>
      <c r="ECK28" s="9"/>
      <c r="ECO28" s="9"/>
      <c r="ECS28" s="9"/>
      <c r="ECW28" s="9"/>
      <c r="EDA28" s="9"/>
      <c r="EDE28" s="9"/>
      <c r="EDI28" s="9"/>
      <c r="EDM28" s="9"/>
      <c r="EDQ28" s="9"/>
      <c r="EDU28" s="9"/>
      <c r="EDY28" s="9"/>
      <c r="EEC28" s="9"/>
      <c r="EEG28" s="9"/>
      <c r="EEK28" s="9"/>
      <c r="EEO28" s="9"/>
      <c r="EES28" s="9"/>
      <c r="EEW28" s="9"/>
      <c r="EFA28" s="9"/>
      <c r="EFE28" s="9"/>
      <c r="EFI28" s="9"/>
      <c r="EFM28" s="9"/>
      <c r="EFQ28" s="9"/>
      <c r="EFU28" s="9"/>
      <c r="EFY28" s="9"/>
      <c r="EGC28" s="9"/>
      <c r="EGG28" s="9"/>
      <c r="EGK28" s="9"/>
      <c r="EGO28" s="9"/>
      <c r="EGS28" s="9"/>
      <c r="EGW28" s="9"/>
      <c r="EHA28" s="9"/>
      <c r="EHE28" s="9"/>
      <c r="EHI28" s="9"/>
      <c r="EHM28" s="9"/>
      <c r="EHQ28" s="9"/>
      <c r="EHU28" s="9"/>
      <c r="EHY28" s="9"/>
      <c r="EIC28" s="9"/>
      <c r="EIG28" s="9"/>
      <c r="EIK28" s="9"/>
      <c r="EIO28" s="9"/>
      <c r="EIS28" s="9"/>
      <c r="EIW28" s="9"/>
      <c r="EJA28" s="9"/>
      <c r="EJE28" s="9"/>
      <c r="EJI28" s="9"/>
      <c r="EJM28" s="9"/>
      <c r="EJQ28" s="9"/>
      <c r="EJU28" s="9"/>
      <c r="EJY28" s="9"/>
      <c r="EKC28" s="9"/>
      <c r="EKG28" s="9"/>
      <c r="EKK28" s="9"/>
      <c r="EKO28" s="9"/>
      <c r="EKS28" s="9"/>
      <c r="EKW28" s="9"/>
      <c r="ELA28" s="9"/>
      <c r="ELE28" s="9"/>
      <c r="ELI28" s="9"/>
      <c r="ELM28" s="9"/>
      <c r="ELQ28" s="9"/>
      <c r="ELU28" s="9"/>
      <c r="ELY28" s="9"/>
      <c r="EMC28" s="9"/>
      <c r="EMG28" s="9"/>
      <c r="EMK28" s="9"/>
      <c r="EMO28" s="9"/>
      <c r="EMS28" s="9"/>
      <c r="EMW28" s="9"/>
      <c r="ENA28" s="9"/>
      <c r="ENE28" s="9"/>
      <c r="ENI28" s="9"/>
      <c r="ENM28" s="9"/>
      <c r="ENQ28" s="9"/>
      <c r="ENU28" s="9"/>
      <c r="ENY28" s="9"/>
      <c r="EOC28" s="9"/>
      <c r="EOG28" s="9"/>
      <c r="EOK28" s="9"/>
      <c r="EOO28" s="9"/>
      <c r="EOS28" s="9"/>
      <c r="EOW28" s="9"/>
      <c r="EPA28" s="9"/>
      <c r="EPE28" s="9"/>
      <c r="EPI28" s="9"/>
      <c r="EPM28" s="9"/>
      <c r="EPQ28" s="9"/>
      <c r="EPU28" s="9"/>
      <c r="EPY28" s="9"/>
      <c r="EQC28" s="9"/>
      <c r="EQG28" s="9"/>
      <c r="EQK28" s="9"/>
      <c r="EQO28" s="9"/>
      <c r="EQS28" s="9"/>
      <c r="EQW28" s="9"/>
      <c r="ERA28" s="9"/>
      <c r="ERE28" s="9"/>
      <c r="ERI28" s="9"/>
      <c r="ERM28" s="9"/>
      <c r="ERQ28" s="9"/>
      <c r="ERU28" s="9"/>
      <c r="ERY28" s="9"/>
      <c r="ESC28" s="9"/>
      <c r="ESG28" s="9"/>
      <c r="ESK28" s="9"/>
      <c r="ESO28" s="9"/>
      <c r="ESS28" s="9"/>
      <c r="ESW28" s="9"/>
      <c r="ETA28" s="9"/>
      <c r="ETE28" s="9"/>
      <c r="ETI28" s="9"/>
      <c r="ETM28" s="9"/>
      <c r="ETQ28" s="9"/>
      <c r="ETU28" s="9"/>
      <c r="ETY28" s="9"/>
      <c r="EUC28" s="9"/>
      <c r="EUG28" s="9"/>
      <c r="EUK28" s="9"/>
      <c r="EUO28" s="9"/>
      <c r="EUS28" s="9"/>
      <c r="EUW28" s="9"/>
      <c r="EVA28" s="9"/>
      <c r="EVE28" s="9"/>
      <c r="EVI28" s="9"/>
      <c r="EVM28" s="9"/>
      <c r="EVQ28" s="9"/>
      <c r="EVU28" s="9"/>
      <c r="EVY28" s="9"/>
      <c r="EWC28" s="9"/>
      <c r="EWG28" s="9"/>
      <c r="EWK28" s="9"/>
      <c r="EWO28" s="9"/>
      <c r="EWS28" s="9"/>
      <c r="EWW28" s="9"/>
      <c r="EXA28" s="9"/>
      <c r="EXE28" s="9"/>
      <c r="EXI28" s="9"/>
      <c r="EXM28" s="9"/>
      <c r="EXQ28" s="9"/>
      <c r="EXU28" s="9"/>
      <c r="EXY28" s="9"/>
      <c r="EYC28" s="9"/>
      <c r="EYG28" s="9"/>
      <c r="EYK28" s="9"/>
      <c r="EYO28" s="9"/>
      <c r="EYS28" s="9"/>
      <c r="EYW28" s="9"/>
      <c r="EZA28" s="9"/>
      <c r="EZE28" s="9"/>
      <c r="EZI28" s="9"/>
      <c r="EZM28" s="9"/>
      <c r="EZQ28" s="9"/>
      <c r="EZU28" s="9"/>
      <c r="EZY28" s="9"/>
      <c r="FAC28" s="9"/>
      <c r="FAG28" s="9"/>
      <c r="FAK28" s="9"/>
      <c r="FAO28" s="9"/>
      <c r="FAS28" s="9"/>
      <c r="FAW28" s="9"/>
      <c r="FBA28" s="9"/>
      <c r="FBE28" s="9"/>
      <c r="FBI28" s="9"/>
      <c r="FBM28" s="9"/>
      <c r="FBQ28" s="9"/>
      <c r="FBU28" s="9"/>
      <c r="FBY28" s="9"/>
      <c r="FCC28" s="9"/>
      <c r="FCG28" s="9"/>
      <c r="FCK28" s="9"/>
      <c r="FCO28" s="9"/>
      <c r="FCS28" s="9"/>
      <c r="FCW28" s="9"/>
      <c r="FDA28" s="9"/>
      <c r="FDE28" s="9"/>
      <c r="FDI28" s="9"/>
      <c r="FDM28" s="9"/>
      <c r="FDQ28" s="9"/>
      <c r="FDU28" s="9"/>
      <c r="FDY28" s="9"/>
      <c r="FEC28" s="9"/>
      <c r="FEG28" s="9"/>
      <c r="FEK28" s="9"/>
      <c r="FEO28" s="9"/>
      <c r="FES28" s="9"/>
      <c r="FEW28" s="9"/>
      <c r="FFA28" s="9"/>
      <c r="FFE28" s="9"/>
      <c r="FFI28" s="9"/>
      <c r="FFM28" s="9"/>
      <c r="FFQ28" s="9"/>
      <c r="FFU28" s="9"/>
      <c r="FFY28" s="9"/>
      <c r="FGC28" s="9"/>
      <c r="FGG28" s="9"/>
      <c r="FGK28" s="9"/>
      <c r="FGO28" s="9"/>
      <c r="FGS28" s="9"/>
      <c r="FGW28" s="9"/>
      <c r="FHA28" s="9"/>
      <c r="FHE28" s="9"/>
      <c r="FHI28" s="9"/>
      <c r="FHM28" s="9"/>
      <c r="FHQ28" s="9"/>
      <c r="FHU28" s="9"/>
      <c r="FHY28" s="9"/>
      <c r="FIC28" s="9"/>
      <c r="FIG28" s="9"/>
      <c r="FIK28" s="9"/>
      <c r="FIO28" s="9"/>
      <c r="FIS28" s="9"/>
      <c r="FIW28" s="9"/>
      <c r="FJA28" s="9"/>
      <c r="FJE28" s="9"/>
      <c r="FJI28" s="9"/>
      <c r="FJM28" s="9"/>
      <c r="FJQ28" s="9"/>
      <c r="FJU28" s="9"/>
      <c r="FJY28" s="9"/>
      <c r="FKC28" s="9"/>
      <c r="FKG28" s="9"/>
      <c r="FKK28" s="9"/>
      <c r="FKO28" s="9"/>
      <c r="FKS28" s="9"/>
      <c r="FKW28" s="9"/>
      <c r="FLA28" s="9"/>
      <c r="FLE28" s="9"/>
      <c r="FLI28" s="9"/>
      <c r="FLM28" s="9"/>
      <c r="FLQ28" s="9"/>
      <c r="FLU28" s="9"/>
      <c r="FLY28" s="9"/>
      <c r="FMC28" s="9"/>
      <c r="FMG28" s="9"/>
      <c r="FMK28" s="9"/>
      <c r="FMO28" s="9"/>
      <c r="FMS28" s="9"/>
      <c r="FMW28" s="9"/>
      <c r="FNA28" s="9"/>
      <c r="FNE28" s="9"/>
      <c r="FNI28" s="9"/>
      <c r="FNM28" s="9"/>
      <c r="FNQ28" s="9"/>
      <c r="FNU28" s="9"/>
      <c r="FNY28" s="9"/>
      <c r="FOC28" s="9"/>
      <c r="FOG28" s="9"/>
      <c r="FOK28" s="9"/>
      <c r="FOO28" s="9"/>
      <c r="FOS28" s="9"/>
      <c r="FOW28" s="9"/>
      <c r="FPA28" s="9"/>
      <c r="FPE28" s="9"/>
      <c r="FPI28" s="9"/>
      <c r="FPM28" s="9"/>
      <c r="FPQ28" s="9"/>
      <c r="FPU28" s="9"/>
      <c r="FPY28" s="9"/>
      <c r="FQC28" s="9"/>
      <c r="FQG28" s="9"/>
      <c r="FQK28" s="9"/>
      <c r="FQO28" s="9"/>
      <c r="FQS28" s="9"/>
      <c r="FQW28" s="9"/>
      <c r="FRA28" s="9"/>
      <c r="FRE28" s="9"/>
      <c r="FRI28" s="9"/>
      <c r="FRM28" s="9"/>
      <c r="FRQ28" s="9"/>
      <c r="FRU28" s="9"/>
      <c r="FRY28" s="9"/>
      <c r="FSC28" s="9"/>
      <c r="FSG28" s="9"/>
      <c r="FSK28" s="9"/>
      <c r="FSO28" s="9"/>
      <c r="FSS28" s="9"/>
      <c r="FSW28" s="9"/>
      <c r="FTA28" s="9"/>
      <c r="FTE28" s="9"/>
      <c r="FTI28" s="9"/>
      <c r="FTM28" s="9"/>
      <c r="FTQ28" s="9"/>
      <c r="FTU28" s="9"/>
      <c r="FTY28" s="9"/>
      <c r="FUC28" s="9"/>
      <c r="FUG28" s="9"/>
      <c r="FUK28" s="9"/>
      <c r="FUO28" s="9"/>
      <c r="FUS28" s="9"/>
      <c r="FUW28" s="9"/>
      <c r="FVA28" s="9"/>
      <c r="FVE28" s="9"/>
      <c r="FVI28" s="9"/>
      <c r="FVM28" s="9"/>
      <c r="FVQ28" s="9"/>
      <c r="FVU28" s="9"/>
      <c r="FVY28" s="9"/>
      <c r="FWC28" s="9"/>
      <c r="FWG28" s="9"/>
      <c r="FWK28" s="9"/>
      <c r="FWO28" s="9"/>
      <c r="FWS28" s="9"/>
      <c r="FWW28" s="9"/>
      <c r="FXA28" s="9"/>
      <c r="FXE28" s="9"/>
      <c r="FXI28" s="9"/>
      <c r="FXM28" s="9"/>
      <c r="FXQ28" s="9"/>
      <c r="FXU28" s="9"/>
      <c r="FXY28" s="9"/>
      <c r="FYC28" s="9"/>
      <c r="FYG28" s="9"/>
      <c r="FYK28" s="9"/>
      <c r="FYO28" s="9"/>
      <c r="FYS28" s="9"/>
      <c r="FYW28" s="9"/>
      <c r="FZA28" s="9"/>
      <c r="FZE28" s="9"/>
      <c r="FZI28" s="9"/>
      <c r="FZM28" s="9"/>
      <c r="FZQ28" s="9"/>
      <c r="FZU28" s="9"/>
      <c r="FZY28" s="9"/>
      <c r="GAC28" s="9"/>
      <c r="GAG28" s="9"/>
      <c r="GAK28" s="9"/>
      <c r="GAO28" s="9"/>
      <c r="GAS28" s="9"/>
      <c r="GAW28" s="9"/>
      <c r="GBA28" s="9"/>
      <c r="GBE28" s="9"/>
      <c r="GBI28" s="9"/>
      <c r="GBM28" s="9"/>
      <c r="GBQ28" s="9"/>
      <c r="GBU28" s="9"/>
      <c r="GBY28" s="9"/>
      <c r="GCC28" s="9"/>
      <c r="GCG28" s="9"/>
      <c r="GCK28" s="9"/>
      <c r="GCO28" s="9"/>
      <c r="GCS28" s="9"/>
      <c r="GCW28" s="9"/>
      <c r="GDA28" s="9"/>
      <c r="GDE28" s="9"/>
      <c r="GDI28" s="9"/>
      <c r="GDM28" s="9"/>
      <c r="GDQ28" s="9"/>
      <c r="GDU28" s="9"/>
      <c r="GDY28" s="9"/>
      <c r="GEC28" s="9"/>
      <c r="GEG28" s="9"/>
      <c r="GEK28" s="9"/>
      <c r="GEO28" s="9"/>
      <c r="GES28" s="9"/>
      <c r="GEW28" s="9"/>
      <c r="GFA28" s="9"/>
      <c r="GFE28" s="9"/>
      <c r="GFI28" s="9"/>
      <c r="GFM28" s="9"/>
      <c r="GFQ28" s="9"/>
      <c r="GFU28" s="9"/>
      <c r="GFY28" s="9"/>
      <c r="GGC28" s="9"/>
      <c r="GGG28" s="9"/>
      <c r="GGK28" s="9"/>
      <c r="GGO28" s="9"/>
      <c r="GGS28" s="9"/>
      <c r="GGW28" s="9"/>
      <c r="GHA28" s="9"/>
      <c r="GHE28" s="9"/>
      <c r="GHI28" s="9"/>
      <c r="GHM28" s="9"/>
      <c r="GHQ28" s="9"/>
      <c r="GHU28" s="9"/>
      <c r="GHY28" s="9"/>
      <c r="GIC28" s="9"/>
      <c r="GIG28" s="9"/>
      <c r="GIK28" s="9"/>
      <c r="GIO28" s="9"/>
      <c r="GIS28" s="9"/>
      <c r="GIW28" s="9"/>
      <c r="GJA28" s="9"/>
      <c r="GJE28" s="9"/>
      <c r="GJI28" s="9"/>
      <c r="GJM28" s="9"/>
      <c r="GJQ28" s="9"/>
      <c r="GJU28" s="9"/>
      <c r="GJY28" s="9"/>
      <c r="GKC28" s="9"/>
      <c r="GKG28" s="9"/>
      <c r="GKK28" s="9"/>
      <c r="GKO28" s="9"/>
      <c r="GKS28" s="9"/>
      <c r="GKW28" s="9"/>
      <c r="GLA28" s="9"/>
      <c r="GLE28" s="9"/>
      <c r="GLI28" s="9"/>
      <c r="GLM28" s="9"/>
      <c r="GLQ28" s="9"/>
      <c r="GLU28" s="9"/>
      <c r="GLY28" s="9"/>
      <c r="GMC28" s="9"/>
      <c r="GMG28" s="9"/>
      <c r="GMK28" s="9"/>
      <c r="GMO28" s="9"/>
      <c r="GMS28" s="9"/>
      <c r="GMW28" s="9"/>
      <c r="GNA28" s="9"/>
      <c r="GNE28" s="9"/>
      <c r="GNI28" s="9"/>
      <c r="GNM28" s="9"/>
      <c r="GNQ28" s="9"/>
      <c r="GNU28" s="9"/>
      <c r="GNY28" s="9"/>
      <c r="GOC28" s="9"/>
      <c r="GOG28" s="9"/>
      <c r="GOK28" s="9"/>
      <c r="GOO28" s="9"/>
      <c r="GOS28" s="9"/>
      <c r="GOW28" s="9"/>
      <c r="GPA28" s="9"/>
      <c r="GPE28" s="9"/>
      <c r="GPI28" s="9"/>
      <c r="GPM28" s="9"/>
      <c r="GPQ28" s="9"/>
      <c r="GPU28" s="9"/>
      <c r="GPY28" s="9"/>
      <c r="GQC28" s="9"/>
      <c r="GQG28" s="9"/>
      <c r="GQK28" s="9"/>
      <c r="GQO28" s="9"/>
      <c r="GQS28" s="9"/>
      <c r="GQW28" s="9"/>
      <c r="GRA28" s="9"/>
      <c r="GRE28" s="9"/>
      <c r="GRI28" s="9"/>
      <c r="GRM28" s="9"/>
      <c r="GRQ28" s="9"/>
      <c r="GRU28" s="9"/>
      <c r="GRY28" s="9"/>
      <c r="GSC28" s="9"/>
      <c r="GSG28" s="9"/>
      <c r="GSK28" s="9"/>
      <c r="GSO28" s="9"/>
      <c r="GSS28" s="9"/>
      <c r="GSW28" s="9"/>
      <c r="GTA28" s="9"/>
      <c r="GTE28" s="9"/>
      <c r="GTI28" s="9"/>
      <c r="GTM28" s="9"/>
      <c r="GTQ28" s="9"/>
      <c r="GTU28" s="9"/>
      <c r="GTY28" s="9"/>
      <c r="GUC28" s="9"/>
      <c r="GUG28" s="9"/>
      <c r="GUK28" s="9"/>
      <c r="GUO28" s="9"/>
      <c r="GUS28" s="9"/>
      <c r="GUW28" s="9"/>
      <c r="GVA28" s="9"/>
      <c r="GVE28" s="9"/>
      <c r="GVI28" s="9"/>
      <c r="GVM28" s="9"/>
      <c r="GVQ28" s="9"/>
      <c r="GVU28" s="9"/>
      <c r="GVY28" s="9"/>
      <c r="GWC28" s="9"/>
      <c r="GWG28" s="9"/>
      <c r="GWK28" s="9"/>
      <c r="GWO28" s="9"/>
      <c r="GWS28" s="9"/>
      <c r="GWW28" s="9"/>
      <c r="GXA28" s="9"/>
      <c r="GXE28" s="9"/>
      <c r="GXI28" s="9"/>
      <c r="GXM28" s="9"/>
      <c r="GXQ28" s="9"/>
      <c r="GXU28" s="9"/>
      <c r="GXY28" s="9"/>
      <c r="GYC28" s="9"/>
      <c r="GYG28" s="9"/>
      <c r="GYK28" s="9"/>
      <c r="GYO28" s="9"/>
      <c r="GYS28" s="9"/>
      <c r="GYW28" s="9"/>
      <c r="GZA28" s="9"/>
      <c r="GZE28" s="9"/>
      <c r="GZI28" s="9"/>
      <c r="GZM28" s="9"/>
      <c r="GZQ28" s="9"/>
      <c r="GZU28" s="9"/>
      <c r="GZY28" s="9"/>
      <c r="HAC28" s="9"/>
      <c r="HAG28" s="9"/>
      <c r="HAK28" s="9"/>
      <c r="HAO28" s="9"/>
      <c r="HAS28" s="9"/>
      <c r="HAW28" s="9"/>
      <c r="HBA28" s="9"/>
      <c r="HBE28" s="9"/>
      <c r="HBI28" s="9"/>
      <c r="HBM28" s="9"/>
      <c r="HBQ28" s="9"/>
      <c r="HBU28" s="9"/>
      <c r="HBY28" s="9"/>
      <c r="HCC28" s="9"/>
      <c r="HCG28" s="9"/>
      <c r="HCK28" s="9"/>
      <c r="HCO28" s="9"/>
      <c r="HCS28" s="9"/>
      <c r="HCW28" s="9"/>
      <c r="HDA28" s="9"/>
      <c r="HDE28" s="9"/>
      <c r="HDI28" s="9"/>
      <c r="HDM28" s="9"/>
      <c r="HDQ28" s="9"/>
      <c r="HDU28" s="9"/>
      <c r="HDY28" s="9"/>
      <c r="HEC28" s="9"/>
      <c r="HEG28" s="9"/>
      <c r="HEK28" s="9"/>
      <c r="HEO28" s="9"/>
      <c r="HES28" s="9"/>
      <c r="HEW28" s="9"/>
      <c r="HFA28" s="9"/>
      <c r="HFE28" s="9"/>
      <c r="HFI28" s="9"/>
      <c r="HFM28" s="9"/>
      <c r="HFQ28" s="9"/>
      <c r="HFU28" s="9"/>
      <c r="HFY28" s="9"/>
      <c r="HGC28" s="9"/>
      <c r="HGG28" s="9"/>
      <c r="HGK28" s="9"/>
      <c r="HGO28" s="9"/>
      <c r="HGS28" s="9"/>
      <c r="HGW28" s="9"/>
      <c r="HHA28" s="9"/>
      <c r="HHE28" s="9"/>
      <c r="HHI28" s="9"/>
      <c r="HHM28" s="9"/>
      <c r="HHQ28" s="9"/>
      <c r="HHU28" s="9"/>
      <c r="HHY28" s="9"/>
      <c r="HIC28" s="9"/>
      <c r="HIG28" s="9"/>
      <c r="HIK28" s="9"/>
      <c r="HIO28" s="9"/>
      <c r="HIS28" s="9"/>
      <c r="HIW28" s="9"/>
      <c r="HJA28" s="9"/>
      <c r="HJE28" s="9"/>
      <c r="HJI28" s="9"/>
      <c r="HJM28" s="9"/>
      <c r="HJQ28" s="9"/>
      <c r="HJU28" s="9"/>
      <c r="HJY28" s="9"/>
      <c r="HKC28" s="9"/>
      <c r="HKG28" s="9"/>
      <c r="HKK28" s="9"/>
      <c r="HKO28" s="9"/>
      <c r="HKS28" s="9"/>
      <c r="HKW28" s="9"/>
      <c r="HLA28" s="9"/>
      <c r="HLE28" s="9"/>
      <c r="HLI28" s="9"/>
      <c r="HLM28" s="9"/>
      <c r="HLQ28" s="9"/>
      <c r="HLU28" s="9"/>
      <c r="HLY28" s="9"/>
      <c r="HMC28" s="9"/>
      <c r="HMG28" s="9"/>
      <c r="HMK28" s="9"/>
      <c r="HMO28" s="9"/>
      <c r="HMS28" s="9"/>
      <c r="HMW28" s="9"/>
      <c r="HNA28" s="9"/>
      <c r="HNE28" s="9"/>
      <c r="HNI28" s="9"/>
      <c r="HNM28" s="9"/>
      <c r="HNQ28" s="9"/>
      <c r="HNU28" s="9"/>
      <c r="HNY28" s="9"/>
      <c r="HOC28" s="9"/>
      <c r="HOG28" s="9"/>
      <c r="HOK28" s="9"/>
      <c r="HOO28" s="9"/>
      <c r="HOS28" s="9"/>
      <c r="HOW28" s="9"/>
      <c r="HPA28" s="9"/>
      <c r="HPE28" s="9"/>
      <c r="HPI28" s="9"/>
      <c r="HPM28" s="9"/>
      <c r="HPQ28" s="9"/>
      <c r="HPU28" s="9"/>
      <c r="HPY28" s="9"/>
      <c r="HQC28" s="9"/>
      <c r="HQG28" s="9"/>
      <c r="HQK28" s="9"/>
      <c r="HQO28" s="9"/>
      <c r="HQS28" s="9"/>
      <c r="HQW28" s="9"/>
      <c r="HRA28" s="9"/>
      <c r="HRE28" s="9"/>
      <c r="HRI28" s="9"/>
      <c r="HRM28" s="9"/>
      <c r="HRQ28" s="9"/>
      <c r="HRU28" s="9"/>
      <c r="HRY28" s="9"/>
      <c r="HSC28" s="9"/>
      <c r="HSG28" s="9"/>
      <c r="HSK28" s="9"/>
      <c r="HSO28" s="9"/>
      <c r="HSS28" s="9"/>
      <c r="HSW28" s="9"/>
      <c r="HTA28" s="9"/>
      <c r="HTE28" s="9"/>
      <c r="HTI28" s="9"/>
      <c r="HTM28" s="9"/>
      <c r="HTQ28" s="9"/>
      <c r="HTU28" s="9"/>
      <c r="HTY28" s="9"/>
      <c r="HUC28" s="9"/>
      <c r="HUG28" s="9"/>
      <c r="HUK28" s="9"/>
      <c r="HUO28" s="9"/>
      <c r="HUS28" s="9"/>
      <c r="HUW28" s="9"/>
      <c r="HVA28" s="9"/>
      <c r="HVE28" s="9"/>
      <c r="HVI28" s="9"/>
      <c r="HVM28" s="9"/>
      <c r="HVQ28" s="9"/>
      <c r="HVU28" s="9"/>
      <c r="HVY28" s="9"/>
      <c r="HWC28" s="9"/>
      <c r="HWG28" s="9"/>
      <c r="HWK28" s="9"/>
      <c r="HWO28" s="9"/>
      <c r="HWS28" s="9"/>
      <c r="HWW28" s="9"/>
      <c r="HXA28" s="9"/>
      <c r="HXE28" s="9"/>
      <c r="HXI28" s="9"/>
      <c r="HXM28" s="9"/>
      <c r="HXQ28" s="9"/>
      <c r="HXU28" s="9"/>
      <c r="HXY28" s="9"/>
      <c r="HYC28" s="9"/>
      <c r="HYG28" s="9"/>
      <c r="HYK28" s="9"/>
      <c r="HYO28" s="9"/>
      <c r="HYS28" s="9"/>
      <c r="HYW28" s="9"/>
      <c r="HZA28" s="9"/>
      <c r="HZE28" s="9"/>
      <c r="HZI28" s="9"/>
      <c r="HZM28" s="9"/>
      <c r="HZQ28" s="9"/>
      <c r="HZU28" s="9"/>
      <c r="HZY28" s="9"/>
      <c r="IAC28" s="9"/>
      <c r="IAG28" s="9"/>
      <c r="IAK28" s="9"/>
      <c r="IAO28" s="9"/>
      <c r="IAS28" s="9"/>
      <c r="IAW28" s="9"/>
      <c r="IBA28" s="9"/>
      <c r="IBE28" s="9"/>
      <c r="IBI28" s="9"/>
      <c r="IBM28" s="9"/>
      <c r="IBQ28" s="9"/>
      <c r="IBU28" s="9"/>
      <c r="IBY28" s="9"/>
      <c r="ICC28" s="9"/>
      <c r="ICG28" s="9"/>
      <c r="ICK28" s="9"/>
      <c r="ICO28" s="9"/>
      <c r="ICS28" s="9"/>
      <c r="ICW28" s="9"/>
      <c r="IDA28" s="9"/>
      <c r="IDE28" s="9"/>
      <c r="IDI28" s="9"/>
      <c r="IDM28" s="9"/>
      <c r="IDQ28" s="9"/>
      <c r="IDU28" s="9"/>
      <c r="IDY28" s="9"/>
      <c r="IEC28" s="9"/>
      <c r="IEG28" s="9"/>
      <c r="IEK28" s="9"/>
      <c r="IEO28" s="9"/>
      <c r="IES28" s="9"/>
      <c r="IEW28" s="9"/>
      <c r="IFA28" s="9"/>
      <c r="IFE28" s="9"/>
      <c r="IFI28" s="9"/>
      <c r="IFM28" s="9"/>
      <c r="IFQ28" s="9"/>
      <c r="IFU28" s="9"/>
      <c r="IFY28" s="9"/>
      <c r="IGC28" s="9"/>
      <c r="IGG28" s="9"/>
      <c r="IGK28" s="9"/>
      <c r="IGO28" s="9"/>
      <c r="IGS28" s="9"/>
      <c r="IGW28" s="9"/>
      <c r="IHA28" s="9"/>
      <c r="IHE28" s="9"/>
      <c r="IHI28" s="9"/>
      <c r="IHM28" s="9"/>
      <c r="IHQ28" s="9"/>
      <c r="IHU28" s="9"/>
      <c r="IHY28" s="9"/>
      <c r="IIC28" s="9"/>
      <c r="IIG28" s="9"/>
      <c r="IIK28" s="9"/>
      <c r="IIO28" s="9"/>
      <c r="IIS28" s="9"/>
      <c r="IIW28" s="9"/>
      <c r="IJA28" s="9"/>
      <c r="IJE28" s="9"/>
      <c r="IJI28" s="9"/>
      <c r="IJM28" s="9"/>
      <c r="IJQ28" s="9"/>
      <c r="IJU28" s="9"/>
      <c r="IJY28" s="9"/>
      <c r="IKC28" s="9"/>
      <c r="IKG28" s="9"/>
      <c r="IKK28" s="9"/>
      <c r="IKO28" s="9"/>
      <c r="IKS28" s="9"/>
      <c r="IKW28" s="9"/>
      <c r="ILA28" s="9"/>
      <c r="ILE28" s="9"/>
      <c r="ILI28" s="9"/>
      <c r="ILM28" s="9"/>
      <c r="ILQ28" s="9"/>
      <c r="ILU28" s="9"/>
      <c r="ILY28" s="9"/>
      <c r="IMC28" s="9"/>
      <c r="IMG28" s="9"/>
      <c r="IMK28" s="9"/>
      <c r="IMO28" s="9"/>
      <c r="IMS28" s="9"/>
      <c r="IMW28" s="9"/>
      <c r="INA28" s="9"/>
      <c r="INE28" s="9"/>
      <c r="INI28" s="9"/>
      <c r="INM28" s="9"/>
      <c r="INQ28" s="9"/>
      <c r="INU28" s="9"/>
      <c r="INY28" s="9"/>
      <c r="IOC28" s="9"/>
      <c r="IOG28" s="9"/>
      <c r="IOK28" s="9"/>
      <c r="IOO28" s="9"/>
      <c r="IOS28" s="9"/>
      <c r="IOW28" s="9"/>
      <c r="IPA28" s="9"/>
      <c r="IPE28" s="9"/>
      <c r="IPI28" s="9"/>
      <c r="IPM28" s="9"/>
      <c r="IPQ28" s="9"/>
      <c r="IPU28" s="9"/>
      <c r="IPY28" s="9"/>
      <c r="IQC28" s="9"/>
      <c r="IQG28" s="9"/>
      <c r="IQK28" s="9"/>
      <c r="IQO28" s="9"/>
      <c r="IQS28" s="9"/>
      <c r="IQW28" s="9"/>
      <c r="IRA28" s="9"/>
      <c r="IRE28" s="9"/>
      <c r="IRI28" s="9"/>
      <c r="IRM28" s="9"/>
      <c r="IRQ28" s="9"/>
      <c r="IRU28" s="9"/>
      <c r="IRY28" s="9"/>
      <c r="ISC28" s="9"/>
      <c r="ISG28" s="9"/>
      <c r="ISK28" s="9"/>
      <c r="ISO28" s="9"/>
      <c r="ISS28" s="9"/>
      <c r="ISW28" s="9"/>
      <c r="ITA28" s="9"/>
      <c r="ITE28" s="9"/>
      <c r="ITI28" s="9"/>
      <c r="ITM28" s="9"/>
      <c r="ITQ28" s="9"/>
      <c r="ITU28" s="9"/>
      <c r="ITY28" s="9"/>
      <c r="IUC28" s="9"/>
      <c r="IUG28" s="9"/>
      <c r="IUK28" s="9"/>
      <c r="IUO28" s="9"/>
      <c r="IUS28" s="9"/>
      <c r="IUW28" s="9"/>
      <c r="IVA28" s="9"/>
      <c r="IVE28" s="9"/>
      <c r="IVI28" s="9"/>
      <c r="IVM28" s="9"/>
      <c r="IVQ28" s="9"/>
      <c r="IVU28" s="9"/>
      <c r="IVY28" s="9"/>
      <c r="IWC28" s="9"/>
      <c r="IWG28" s="9"/>
      <c r="IWK28" s="9"/>
      <c r="IWO28" s="9"/>
      <c r="IWS28" s="9"/>
      <c r="IWW28" s="9"/>
      <c r="IXA28" s="9"/>
      <c r="IXE28" s="9"/>
      <c r="IXI28" s="9"/>
      <c r="IXM28" s="9"/>
      <c r="IXQ28" s="9"/>
      <c r="IXU28" s="9"/>
      <c r="IXY28" s="9"/>
      <c r="IYC28" s="9"/>
      <c r="IYG28" s="9"/>
      <c r="IYK28" s="9"/>
      <c r="IYO28" s="9"/>
      <c r="IYS28" s="9"/>
      <c r="IYW28" s="9"/>
      <c r="IZA28" s="9"/>
      <c r="IZE28" s="9"/>
      <c r="IZI28" s="9"/>
      <c r="IZM28" s="9"/>
      <c r="IZQ28" s="9"/>
      <c r="IZU28" s="9"/>
      <c r="IZY28" s="9"/>
      <c r="JAC28" s="9"/>
      <c r="JAG28" s="9"/>
      <c r="JAK28" s="9"/>
      <c r="JAO28" s="9"/>
      <c r="JAS28" s="9"/>
      <c r="JAW28" s="9"/>
      <c r="JBA28" s="9"/>
      <c r="JBE28" s="9"/>
      <c r="JBI28" s="9"/>
      <c r="JBM28" s="9"/>
      <c r="JBQ28" s="9"/>
      <c r="JBU28" s="9"/>
      <c r="JBY28" s="9"/>
      <c r="JCC28" s="9"/>
      <c r="JCG28" s="9"/>
      <c r="JCK28" s="9"/>
      <c r="JCO28" s="9"/>
      <c r="JCS28" s="9"/>
      <c r="JCW28" s="9"/>
      <c r="JDA28" s="9"/>
      <c r="JDE28" s="9"/>
      <c r="JDI28" s="9"/>
      <c r="JDM28" s="9"/>
      <c r="JDQ28" s="9"/>
      <c r="JDU28" s="9"/>
      <c r="JDY28" s="9"/>
      <c r="JEC28" s="9"/>
      <c r="JEG28" s="9"/>
      <c r="JEK28" s="9"/>
      <c r="JEO28" s="9"/>
      <c r="JES28" s="9"/>
      <c r="JEW28" s="9"/>
      <c r="JFA28" s="9"/>
      <c r="JFE28" s="9"/>
      <c r="JFI28" s="9"/>
      <c r="JFM28" s="9"/>
      <c r="JFQ28" s="9"/>
      <c r="JFU28" s="9"/>
      <c r="JFY28" s="9"/>
      <c r="JGC28" s="9"/>
      <c r="JGG28" s="9"/>
      <c r="JGK28" s="9"/>
      <c r="JGO28" s="9"/>
      <c r="JGS28" s="9"/>
      <c r="JGW28" s="9"/>
      <c r="JHA28" s="9"/>
      <c r="JHE28" s="9"/>
      <c r="JHI28" s="9"/>
      <c r="JHM28" s="9"/>
      <c r="JHQ28" s="9"/>
      <c r="JHU28" s="9"/>
      <c r="JHY28" s="9"/>
      <c r="JIC28" s="9"/>
      <c r="JIG28" s="9"/>
      <c r="JIK28" s="9"/>
      <c r="JIO28" s="9"/>
      <c r="JIS28" s="9"/>
      <c r="JIW28" s="9"/>
      <c r="JJA28" s="9"/>
      <c r="JJE28" s="9"/>
      <c r="JJI28" s="9"/>
      <c r="JJM28" s="9"/>
      <c r="JJQ28" s="9"/>
      <c r="JJU28" s="9"/>
      <c r="JJY28" s="9"/>
      <c r="JKC28" s="9"/>
      <c r="JKG28" s="9"/>
      <c r="JKK28" s="9"/>
      <c r="JKO28" s="9"/>
      <c r="JKS28" s="9"/>
      <c r="JKW28" s="9"/>
      <c r="JLA28" s="9"/>
      <c r="JLE28" s="9"/>
      <c r="JLI28" s="9"/>
      <c r="JLM28" s="9"/>
      <c r="JLQ28" s="9"/>
      <c r="JLU28" s="9"/>
      <c r="JLY28" s="9"/>
      <c r="JMC28" s="9"/>
      <c r="JMG28" s="9"/>
      <c r="JMK28" s="9"/>
      <c r="JMO28" s="9"/>
      <c r="JMS28" s="9"/>
      <c r="JMW28" s="9"/>
      <c r="JNA28" s="9"/>
      <c r="JNE28" s="9"/>
      <c r="JNI28" s="9"/>
      <c r="JNM28" s="9"/>
      <c r="JNQ28" s="9"/>
      <c r="JNU28" s="9"/>
      <c r="JNY28" s="9"/>
      <c r="JOC28" s="9"/>
      <c r="JOG28" s="9"/>
      <c r="JOK28" s="9"/>
      <c r="JOO28" s="9"/>
      <c r="JOS28" s="9"/>
      <c r="JOW28" s="9"/>
      <c r="JPA28" s="9"/>
      <c r="JPE28" s="9"/>
      <c r="JPI28" s="9"/>
      <c r="JPM28" s="9"/>
      <c r="JPQ28" s="9"/>
      <c r="JPU28" s="9"/>
      <c r="JPY28" s="9"/>
      <c r="JQC28" s="9"/>
      <c r="JQG28" s="9"/>
      <c r="JQK28" s="9"/>
      <c r="JQO28" s="9"/>
      <c r="JQS28" s="9"/>
      <c r="JQW28" s="9"/>
      <c r="JRA28" s="9"/>
      <c r="JRE28" s="9"/>
      <c r="JRI28" s="9"/>
      <c r="JRM28" s="9"/>
      <c r="JRQ28" s="9"/>
      <c r="JRU28" s="9"/>
      <c r="JRY28" s="9"/>
      <c r="JSC28" s="9"/>
      <c r="JSG28" s="9"/>
      <c r="JSK28" s="9"/>
      <c r="JSO28" s="9"/>
      <c r="JSS28" s="9"/>
      <c r="JSW28" s="9"/>
      <c r="JTA28" s="9"/>
      <c r="JTE28" s="9"/>
      <c r="JTI28" s="9"/>
      <c r="JTM28" s="9"/>
      <c r="JTQ28" s="9"/>
      <c r="JTU28" s="9"/>
      <c r="JTY28" s="9"/>
      <c r="JUC28" s="9"/>
      <c r="JUG28" s="9"/>
      <c r="JUK28" s="9"/>
      <c r="JUO28" s="9"/>
      <c r="JUS28" s="9"/>
      <c r="JUW28" s="9"/>
      <c r="JVA28" s="9"/>
      <c r="JVE28" s="9"/>
      <c r="JVI28" s="9"/>
      <c r="JVM28" s="9"/>
      <c r="JVQ28" s="9"/>
      <c r="JVU28" s="9"/>
      <c r="JVY28" s="9"/>
      <c r="JWC28" s="9"/>
      <c r="JWG28" s="9"/>
      <c r="JWK28" s="9"/>
      <c r="JWO28" s="9"/>
      <c r="JWS28" s="9"/>
      <c r="JWW28" s="9"/>
      <c r="JXA28" s="9"/>
      <c r="JXE28" s="9"/>
      <c r="JXI28" s="9"/>
      <c r="JXM28" s="9"/>
      <c r="JXQ28" s="9"/>
      <c r="JXU28" s="9"/>
      <c r="JXY28" s="9"/>
      <c r="JYC28" s="9"/>
      <c r="JYG28" s="9"/>
      <c r="JYK28" s="9"/>
      <c r="JYO28" s="9"/>
      <c r="JYS28" s="9"/>
      <c r="JYW28" s="9"/>
      <c r="JZA28" s="9"/>
      <c r="JZE28" s="9"/>
      <c r="JZI28" s="9"/>
      <c r="JZM28" s="9"/>
      <c r="JZQ28" s="9"/>
      <c r="JZU28" s="9"/>
      <c r="JZY28" s="9"/>
      <c r="KAC28" s="9"/>
      <c r="KAG28" s="9"/>
      <c r="KAK28" s="9"/>
      <c r="KAO28" s="9"/>
      <c r="KAS28" s="9"/>
      <c r="KAW28" s="9"/>
      <c r="KBA28" s="9"/>
      <c r="KBE28" s="9"/>
      <c r="KBI28" s="9"/>
      <c r="KBM28" s="9"/>
      <c r="KBQ28" s="9"/>
      <c r="KBU28" s="9"/>
      <c r="KBY28" s="9"/>
      <c r="KCC28" s="9"/>
      <c r="KCG28" s="9"/>
      <c r="KCK28" s="9"/>
      <c r="KCO28" s="9"/>
      <c r="KCS28" s="9"/>
      <c r="KCW28" s="9"/>
      <c r="KDA28" s="9"/>
      <c r="KDE28" s="9"/>
      <c r="KDI28" s="9"/>
      <c r="KDM28" s="9"/>
      <c r="KDQ28" s="9"/>
      <c r="KDU28" s="9"/>
      <c r="KDY28" s="9"/>
      <c r="KEC28" s="9"/>
      <c r="KEG28" s="9"/>
      <c r="KEK28" s="9"/>
      <c r="KEO28" s="9"/>
      <c r="KES28" s="9"/>
      <c r="KEW28" s="9"/>
      <c r="KFA28" s="9"/>
      <c r="KFE28" s="9"/>
      <c r="KFI28" s="9"/>
      <c r="KFM28" s="9"/>
      <c r="KFQ28" s="9"/>
      <c r="KFU28" s="9"/>
      <c r="KFY28" s="9"/>
      <c r="KGC28" s="9"/>
      <c r="KGG28" s="9"/>
      <c r="KGK28" s="9"/>
      <c r="KGO28" s="9"/>
      <c r="KGS28" s="9"/>
      <c r="KGW28" s="9"/>
      <c r="KHA28" s="9"/>
      <c r="KHE28" s="9"/>
      <c r="KHI28" s="9"/>
      <c r="KHM28" s="9"/>
      <c r="KHQ28" s="9"/>
      <c r="KHU28" s="9"/>
      <c r="KHY28" s="9"/>
      <c r="KIC28" s="9"/>
      <c r="KIG28" s="9"/>
      <c r="KIK28" s="9"/>
      <c r="KIO28" s="9"/>
      <c r="KIS28" s="9"/>
      <c r="KIW28" s="9"/>
      <c r="KJA28" s="9"/>
      <c r="KJE28" s="9"/>
      <c r="KJI28" s="9"/>
      <c r="KJM28" s="9"/>
      <c r="KJQ28" s="9"/>
      <c r="KJU28" s="9"/>
      <c r="KJY28" s="9"/>
      <c r="KKC28" s="9"/>
      <c r="KKG28" s="9"/>
      <c r="KKK28" s="9"/>
      <c r="KKO28" s="9"/>
      <c r="KKS28" s="9"/>
      <c r="KKW28" s="9"/>
      <c r="KLA28" s="9"/>
      <c r="KLE28" s="9"/>
      <c r="KLI28" s="9"/>
      <c r="KLM28" s="9"/>
      <c r="KLQ28" s="9"/>
      <c r="KLU28" s="9"/>
      <c r="KLY28" s="9"/>
      <c r="KMC28" s="9"/>
      <c r="KMG28" s="9"/>
      <c r="KMK28" s="9"/>
      <c r="KMO28" s="9"/>
      <c r="KMS28" s="9"/>
      <c r="KMW28" s="9"/>
      <c r="KNA28" s="9"/>
      <c r="KNE28" s="9"/>
      <c r="KNI28" s="9"/>
      <c r="KNM28" s="9"/>
      <c r="KNQ28" s="9"/>
      <c r="KNU28" s="9"/>
      <c r="KNY28" s="9"/>
      <c r="KOC28" s="9"/>
      <c r="KOG28" s="9"/>
      <c r="KOK28" s="9"/>
      <c r="KOO28" s="9"/>
      <c r="KOS28" s="9"/>
      <c r="KOW28" s="9"/>
      <c r="KPA28" s="9"/>
      <c r="KPE28" s="9"/>
      <c r="KPI28" s="9"/>
      <c r="KPM28" s="9"/>
      <c r="KPQ28" s="9"/>
      <c r="KPU28" s="9"/>
      <c r="KPY28" s="9"/>
      <c r="KQC28" s="9"/>
      <c r="KQG28" s="9"/>
      <c r="KQK28" s="9"/>
      <c r="KQO28" s="9"/>
      <c r="KQS28" s="9"/>
      <c r="KQW28" s="9"/>
      <c r="KRA28" s="9"/>
      <c r="KRE28" s="9"/>
      <c r="KRI28" s="9"/>
      <c r="KRM28" s="9"/>
      <c r="KRQ28" s="9"/>
      <c r="KRU28" s="9"/>
      <c r="KRY28" s="9"/>
      <c r="KSC28" s="9"/>
      <c r="KSG28" s="9"/>
      <c r="KSK28" s="9"/>
      <c r="KSO28" s="9"/>
      <c r="KSS28" s="9"/>
      <c r="KSW28" s="9"/>
      <c r="KTA28" s="9"/>
      <c r="KTE28" s="9"/>
      <c r="KTI28" s="9"/>
      <c r="KTM28" s="9"/>
      <c r="KTQ28" s="9"/>
      <c r="KTU28" s="9"/>
      <c r="KTY28" s="9"/>
      <c r="KUC28" s="9"/>
      <c r="KUG28" s="9"/>
      <c r="KUK28" s="9"/>
      <c r="KUO28" s="9"/>
      <c r="KUS28" s="9"/>
      <c r="KUW28" s="9"/>
      <c r="KVA28" s="9"/>
      <c r="KVE28" s="9"/>
      <c r="KVI28" s="9"/>
      <c r="KVM28" s="9"/>
      <c r="KVQ28" s="9"/>
      <c r="KVU28" s="9"/>
      <c r="KVY28" s="9"/>
      <c r="KWC28" s="9"/>
      <c r="KWG28" s="9"/>
      <c r="KWK28" s="9"/>
      <c r="KWO28" s="9"/>
      <c r="KWS28" s="9"/>
      <c r="KWW28" s="9"/>
      <c r="KXA28" s="9"/>
      <c r="KXE28" s="9"/>
      <c r="KXI28" s="9"/>
      <c r="KXM28" s="9"/>
      <c r="KXQ28" s="9"/>
      <c r="KXU28" s="9"/>
      <c r="KXY28" s="9"/>
      <c r="KYC28" s="9"/>
      <c r="KYG28" s="9"/>
      <c r="KYK28" s="9"/>
      <c r="KYO28" s="9"/>
      <c r="KYS28" s="9"/>
      <c r="KYW28" s="9"/>
      <c r="KZA28" s="9"/>
      <c r="KZE28" s="9"/>
      <c r="KZI28" s="9"/>
      <c r="KZM28" s="9"/>
      <c r="KZQ28" s="9"/>
      <c r="KZU28" s="9"/>
      <c r="KZY28" s="9"/>
      <c r="LAC28" s="9"/>
      <c r="LAG28" s="9"/>
      <c r="LAK28" s="9"/>
      <c r="LAO28" s="9"/>
      <c r="LAS28" s="9"/>
      <c r="LAW28" s="9"/>
      <c r="LBA28" s="9"/>
      <c r="LBE28" s="9"/>
      <c r="LBI28" s="9"/>
      <c r="LBM28" s="9"/>
      <c r="LBQ28" s="9"/>
      <c r="LBU28" s="9"/>
      <c r="LBY28" s="9"/>
      <c r="LCC28" s="9"/>
      <c r="LCG28" s="9"/>
      <c r="LCK28" s="9"/>
      <c r="LCO28" s="9"/>
      <c r="LCS28" s="9"/>
      <c r="LCW28" s="9"/>
      <c r="LDA28" s="9"/>
      <c r="LDE28" s="9"/>
      <c r="LDI28" s="9"/>
      <c r="LDM28" s="9"/>
      <c r="LDQ28" s="9"/>
      <c r="LDU28" s="9"/>
      <c r="LDY28" s="9"/>
      <c r="LEC28" s="9"/>
      <c r="LEG28" s="9"/>
      <c r="LEK28" s="9"/>
      <c r="LEO28" s="9"/>
      <c r="LES28" s="9"/>
      <c r="LEW28" s="9"/>
      <c r="LFA28" s="9"/>
      <c r="LFE28" s="9"/>
      <c r="LFI28" s="9"/>
      <c r="LFM28" s="9"/>
      <c r="LFQ28" s="9"/>
      <c r="LFU28" s="9"/>
      <c r="LFY28" s="9"/>
      <c r="LGC28" s="9"/>
      <c r="LGG28" s="9"/>
      <c r="LGK28" s="9"/>
      <c r="LGO28" s="9"/>
      <c r="LGS28" s="9"/>
      <c r="LGW28" s="9"/>
      <c r="LHA28" s="9"/>
      <c r="LHE28" s="9"/>
      <c r="LHI28" s="9"/>
      <c r="LHM28" s="9"/>
      <c r="LHQ28" s="9"/>
      <c r="LHU28" s="9"/>
      <c r="LHY28" s="9"/>
      <c r="LIC28" s="9"/>
      <c r="LIG28" s="9"/>
      <c r="LIK28" s="9"/>
      <c r="LIO28" s="9"/>
      <c r="LIS28" s="9"/>
      <c r="LIW28" s="9"/>
      <c r="LJA28" s="9"/>
      <c r="LJE28" s="9"/>
      <c r="LJI28" s="9"/>
      <c r="LJM28" s="9"/>
      <c r="LJQ28" s="9"/>
      <c r="LJU28" s="9"/>
      <c r="LJY28" s="9"/>
      <c r="LKC28" s="9"/>
      <c r="LKG28" s="9"/>
      <c r="LKK28" s="9"/>
      <c r="LKO28" s="9"/>
      <c r="LKS28" s="9"/>
      <c r="LKW28" s="9"/>
      <c r="LLA28" s="9"/>
      <c r="LLE28" s="9"/>
      <c r="LLI28" s="9"/>
      <c r="LLM28" s="9"/>
      <c r="LLQ28" s="9"/>
      <c r="LLU28" s="9"/>
      <c r="LLY28" s="9"/>
      <c r="LMC28" s="9"/>
      <c r="LMG28" s="9"/>
      <c r="LMK28" s="9"/>
      <c r="LMO28" s="9"/>
      <c r="LMS28" s="9"/>
      <c r="LMW28" s="9"/>
      <c r="LNA28" s="9"/>
      <c r="LNE28" s="9"/>
      <c r="LNI28" s="9"/>
      <c r="LNM28" s="9"/>
      <c r="LNQ28" s="9"/>
      <c r="LNU28" s="9"/>
      <c r="LNY28" s="9"/>
      <c r="LOC28" s="9"/>
      <c r="LOG28" s="9"/>
      <c r="LOK28" s="9"/>
      <c r="LOO28" s="9"/>
      <c r="LOS28" s="9"/>
      <c r="LOW28" s="9"/>
      <c r="LPA28" s="9"/>
      <c r="LPE28" s="9"/>
      <c r="LPI28" s="9"/>
      <c r="LPM28" s="9"/>
      <c r="LPQ28" s="9"/>
      <c r="LPU28" s="9"/>
      <c r="LPY28" s="9"/>
      <c r="LQC28" s="9"/>
      <c r="LQG28" s="9"/>
      <c r="LQK28" s="9"/>
      <c r="LQO28" s="9"/>
      <c r="LQS28" s="9"/>
      <c r="LQW28" s="9"/>
      <c r="LRA28" s="9"/>
      <c r="LRE28" s="9"/>
      <c r="LRI28" s="9"/>
      <c r="LRM28" s="9"/>
      <c r="LRQ28" s="9"/>
      <c r="LRU28" s="9"/>
      <c r="LRY28" s="9"/>
      <c r="LSC28" s="9"/>
      <c r="LSG28" s="9"/>
      <c r="LSK28" s="9"/>
      <c r="LSO28" s="9"/>
      <c r="LSS28" s="9"/>
      <c r="LSW28" s="9"/>
      <c r="LTA28" s="9"/>
      <c r="LTE28" s="9"/>
      <c r="LTI28" s="9"/>
      <c r="LTM28" s="9"/>
      <c r="LTQ28" s="9"/>
      <c r="LTU28" s="9"/>
      <c r="LTY28" s="9"/>
      <c r="LUC28" s="9"/>
      <c r="LUG28" s="9"/>
      <c r="LUK28" s="9"/>
      <c r="LUO28" s="9"/>
      <c r="LUS28" s="9"/>
      <c r="LUW28" s="9"/>
      <c r="LVA28" s="9"/>
      <c r="LVE28" s="9"/>
      <c r="LVI28" s="9"/>
      <c r="LVM28" s="9"/>
      <c r="LVQ28" s="9"/>
      <c r="LVU28" s="9"/>
      <c r="LVY28" s="9"/>
      <c r="LWC28" s="9"/>
      <c r="LWG28" s="9"/>
      <c r="LWK28" s="9"/>
      <c r="LWO28" s="9"/>
      <c r="LWS28" s="9"/>
      <c r="LWW28" s="9"/>
      <c r="LXA28" s="9"/>
      <c r="LXE28" s="9"/>
      <c r="LXI28" s="9"/>
      <c r="LXM28" s="9"/>
      <c r="LXQ28" s="9"/>
      <c r="LXU28" s="9"/>
      <c r="LXY28" s="9"/>
      <c r="LYC28" s="9"/>
      <c r="LYG28" s="9"/>
      <c r="LYK28" s="9"/>
      <c r="LYO28" s="9"/>
      <c r="LYS28" s="9"/>
      <c r="LYW28" s="9"/>
      <c r="LZA28" s="9"/>
      <c r="LZE28" s="9"/>
      <c r="LZI28" s="9"/>
      <c r="LZM28" s="9"/>
      <c r="LZQ28" s="9"/>
      <c r="LZU28" s="9"/>
      <c r="LZY28" s="9"/>
      <c r="MAC28" s="9"/>
      <c r="MAG28" s="9"/>
      <c r="MAK28" s="9"/>
      <c r="MAO28" s="9"/>
      <c r="MAS28" s="9"/>
      <c r="MAW28" s="9"/>
      <c r="MBA28" s="9"/>
      <c r="MBE28" s="9"/>
      <c r="MBI28" s="9"/>
      <c r="MBM28" s="9"/>
      <c r="MBQ28" s="9"/>
      <c r="MBU28" s="9"/>
      <c r="MBY28" s="9"/>
      <c r="MCC28" s="9"/>
      <c r="MCG28" s="9"/>
      <c r="MCK28" s="9"/>
      <c r="MCO28" s="9"/>
      <c r="MCS28" s="9"/>
      <c r="MCW28" s="9"/>
      <c r="MDA28" s="9"/>
      <c r="MDE28" s="9"/>
      <c r="MDI28" s="9"/>
      <c r="MDM28" s="9"/>
      <c r="MDQ28" s="9"/>
      <c r="MDU28" s="9"/>
      <c r="MDY28" s="9"/>
      <c r="MEC28" s="9"/>
      <c r="MEG28" s="9"/>
      <c r="MEK28" s="9"/>
      <c r="MEO28" s="9"/>
      <c r="MES28" s="9"/>
      <c r="MEW28" s="9"/>
      <c r="MFA28" s="9"/>
      <c r="MFE28" s="9"/>
      <c r="MFI28" s="9"/>
      <c r="MFM28" s="9"/>
      <c r="MFQ28" s="9"/>
      <c r="MFU28" s="9"/>
      <c r="MFY28" s="9"/>
      <c r="MGC28" s="9"/>
      <c r="MGG28" s="9"/>
      <c r="MGK28" s="9"/>
      <c r="MGO28" s="9"/>
      <c r="MGS28" s="9"/>
      <c r="MGW28" s="9"/>
      <c r="MHA28" s="9"/>
      <c r="MHE28" s="9"/>
      <c r="MHI28" s="9"/>
      <c r="MHM28" s="9"/>
      <c r="MHQ28" s="9"/>
      <c r="MHU28" s="9"/>
      <c r="MHY28" s="9"/>
      <c r="MIC28" s="9"/>
      <c r="MIG28" s="9"/>
      <c r="MIK28" s="9"/>
      <c r="MIO28" s="9"/>
      <c r="MIS28" s="9"/>
      <c r="MIW28" s="9"/>
      <c r="MJA28" s="9"/>
      <c r="MJE28" s="9"/>
      <c r="MJI28" s="9"/>
      <c r="MJM28" s="9"/>
      <c r="MJQ28" s="9"/>
      <c r="MJU28" s="9"/>
      <c r="MJY28" s="9"/>
      <c r="MKC28" s="9"/>
      <c r="MKG28" s="9"/>
      <c r="MKK28" s="9"/>
      <c r="MKO28" s="9"/>
      <c r="MKS28" s="9"/>
      <c r="MKW28" s="9"/>
      <c r="MLA28" s="9"/>
      <c r="MLE28" s="9"/>
      <c r="MLI28" s="9"/>
      <c r="MLM28" s="9"/>
      <c r="MLQ28" s="9"/>
      <c r="MLU28" s="9"/>
      <c r="MLY28" s="9"/>
      <c r="MMC28" s="9"/>
      <c r="MMG28" s="9"/>
      <c r="MMK28" s="9"/>
      <c r="MMO28" s="9"/>
      <c r="MMS28" s="9"/>
      <c r="MMW28" s="9"/>
      <c r="MNA28" s="9"/>
      <c r="MNE28" s="9"/>
      <c r="MNI28" s="9"/>
      <c r="MNM28" s="9"/>
      <c r="MNQ28" s="9"/>
      <c r="MNU28" s="9"/>
      <c r="MNY28" s="9"/>
      <c r="MOC28" s="9"/>
      <c r="MOG28" s="9"/>
      <c r="MOK28" s="9"/>
      <c r="MOO28" s="9"/>
      <c r="MOS28" s="9"/>
      <c r="MOW28" s="9"/>
      <c r="MPA28" s="9"/>
      <c r="MPE28" s="9"/>
      <c r="MPI28" s="9"/>
      <c r="MPM28" s="9"/>
      <c r="MPQ28" s="9"/>
      <c r="MPU28" s="9"/>
      <c r="MPY28" s="9"/>
      <c r="MQC28" s="9"/>
      <c r="MQG28" s="9"/>
      <c r="MQK28" s="9"/>
      <c r="MQO28" s="9"/>
      <c r="MQS28" s="9"/>
      <c r="MQW28" s="9"/>
      <c r="MRA28" s="9"/>
      <c r="MRE28" s="9"/>
      <c r="MRI28" s="9"/>
      <c r="MRM28" s="9"/>
      <c r="MRQ28" s="9"/>
      <c r="MRU28" s="9"/>
      <c r="MRY28" s="9"/>
      <c r="MSC28" s="9"/>
      <c r="MSG28" s="9"/>
      <c r="MSK28" s="9"/>
      <c r="MSO28" s="9"/>
      <c r="MSS28" s="9"/>
      <c r="MSW28" s="9"/>
      <c r="MTA28" s="9"/>
      <c r="MTE28" s="9"/>
      <c r="MTI28" s="9"/>
      <c r="MTM28" s="9"/>
      <c r="MTQ28" s="9"/>
      <c r="MTU28" s="9"/>
      <c r="MTY28" s="9"/>
      <c r="MUC28" s="9"/>
      <c r="MUG28" s="9"/>
      <c r="MUK28" s="9"/>
      <c r="MUO28" s="9"/>
      <c r="MUS28" s="9"/>
      <c r="MUW28" s="9"/>
      <c r="MVA28" s="9"/>
      <c r="MVE28" s="9"/>
      <c r="MVI28" s="9"/>
      <c r="MVM28" s="9"/>
      <c r="MVQ28" s="9"/>
      <c r="MVU28" s="9"/>
      <c r="MVY28" s="9"/>
      <c r="MWC28" s="9"/>
      <c r="MWG28" s="9"/>
      <c r="MWK28" s="9"/>
      <c r="MWO28" s="9"/>
      <c r="MWS28" s="9"/>
      <c r="MWW28" s="9"/>
      <c r="MXA28" s="9"/>
      <c r="MXE28" s="9"/>
      <c r="MXI28" s="9"/>
      <c r="MXM28" s="9"/>
      <c r="MXQ28" s="9"/>
      <c r="MXU28" s="9"/>
      <c r="MXY28" s="9"/>
      <c r="MYC28" s="9"/>
      <c r="MYG28" s="9"/>
      <c r="MYK28" s="9"/>
      <c r="MYO28" s="9"/>
      <c r="MYS28" s="9"/>
      <c r="MYW28" s="9"/>
      <c r="MZA28" s="9"/>
      <c r="MZE28" s="9"/>
      <c r="MZI28" s="9"/>
      <c r="MZM28" s="9"/>
      <c r="MZQ28" s="9"/>
      <c r="MZU28" s="9"/>
      <c r="MZY28" s="9"/>
      <c r="NAC28" s="9"/>
      <c r="NAG28" s="9"/>
      <c r="NAK28" s="9"/>
      <c r="NAO28" s="9"/>
      <c r="NAS28" s="9"/>
      <c r="NAW28" s="9"/>
      <c r="NBA28" s="9"/>
      <c r="NBE28" s="9"/>
      <c r="NBI28" s="9"/>
      <c r="NBM28" s="9"/>
      <c r="NBQ28" s="9"/>
      <c r="NBU28" s="9"/>
      <c r="NBY28" s="9"/>
      <c r="NCC28" s="9"/>
      <c r="NCG28" s="9"/>
      <c r="NCK28" s="9"/>
      <c r="NCO28" s="9"/>
      <c r="NCS28" s="9"/>
      <c r="NCW28" s="9"/>
      <c r="NDA28" s="9"/>
      <c r="NDE28" s="9"/>
      <c r="NDI28" s="9"/>
      <c r="NDM28" s="9"/>
      <c r="NDQ28" s="9"/>
      <c r="NDU28" s="9"/>
      <c r="NDY28" s="9"/>
      <c r="NEC28" s="9"/>
      <c r="NEG28" s="9"/>
      <c r="NEK28" s="9"/>
      <c r="NEO28" s="9"/>
      <c r="NES28" s="9"/>
      <c r="NEW28" s="9"/>
      <c r="NFA28" s="9"/>
      <c r="NFE28" s="9"/>
      <c r="NFI28" s="9"/>
      <c r="NFM28" s="9"/>
      <c r="NFQ28" s="9"/>
      <c r="NFU28" s="9"/>
      <c r="NFY28" s="9"/>
      <c r="NGC28" s="9"/>
      <c r="NGG28" s="9"/>
      <c r="NGK28" s="9"/>
      <c r="NGO28" s="9"/>
      <c r="NGS28" s="9"/>
      <c r="NGW28" s="9"/>
      <c r="NHA28" s="9"/>
      <c r="NHE28" s="9"/>
      <c r="NHI28" s="9"/>
      <c r="NHM28" s="9"/>
      <c r="NHQ28" s="9"/>
      <c r="NHU28" s="9"/>
      <c r="NHY28" s="9"/>
      <c r="NIC28" s="9"/>
      <c r="NIG28" s="9"/>
      <c r="NIK28" s="9"/>
      <c r="NIO28" s="9"/>
      <c r="NIS28" s="9"/>
      <c r="NIW28" s="9"/>
      <c r="NJA28" s="9"/>
      <c r="NJE28" s="9"/>
      <c r="NJI28" s="9"/>
      <c r="NJM28" s="9"/>
      <c r="NJQ28" s="9"/>
      <c r="NJU28" s="9"/>
      <c r="NJY28" s="9"/>
      <c r="NKC28" s="9"/>
      <c r="NKG28" s="9"/>
      <c r="NKK28" s="9"/>
      <c r="NKO28" s="9"/>
      <c r="NKS28" s="9"/>
      <c r="NKW28" s="9"/>
      <c r="NLA28" s="9"/>
      <c r="NLE28" s="9"/>
      <c r="NLI28" s="9"/>
      <c r="NLM28" s="9"/>
      <c r="NLQ28" s="9"/>
      <c r="NLU28" s="9"/>
      <c r="NLY28" s="9"/>
      <c r="NMC28" s="9"/>
      <c r="NMG28" s="9"/>
      <c r="NMK28" s="9"/>
      <c r="NMO28" s="9"/>
      <c r="NMS28" s="9"/>
      <c r="NMW28" s="9"/>
      <c r="NNA28" s="9"/>
      <c r="NNE28" s="9"/>
      <c r="NNI28" s="9"/>
      <c r="NNM28" s="9"/>
      <c r="NNQ28" s="9"/>
      <c r="NNU28" s="9"/>
      <c r="NNY28" s="9"/>
      <c r="NOC28" s="9"/>
      <c r="NOG28" s="9"/>
      <c r="NOK28" s="9"/>
      <c r="NOO28" s="9"/>
      <c r="NOS28" s="9"/>
      <c r="NOW28" s="9"/>
      <c r="NPA28" s="9"/>
      <c r="NPE28" s="9"/>
      <c r="NPI28" s="9"/>
      <c r="NPM28" s="9"/>
      <c r="NPQ28" s="9"/>
      <c r="NPU28" s="9"/>
      <c r="NPY28" s="9"/>
      <c r="NQC28" s="9"/>
      <c r="NQG28" s="9"/>
      <c r="NQK28" s="9"/>
      <c r="NQO28" s="9"/>
      <c r="NQS28" s="9"/>
      <c r="NQW28" s="9"/>
      <c r="NRA28" s="9"/>
      <c r="NRE28" s="9"/>
      <c r="NRI28" s="9"/>
      <c r="NRM28" s="9"/>
      <c r="NRQ28" s="9"/>
      <c r="NRU28" s="9"/>
      <c r="NRY28" s="9"/>
      <c r="NSC28" s="9"/>
      <c r="NSG28" s="9"/>
      <c r="NSK28" s="9"/>
      <c r="NSO28" s="9"/>
      <c r="NSS28" s="9"/>
      <c r="NSW28" s="9"/>
      <c r="NTA28" s="9"/>
      <c r="NTE28" s="9"/>
      <c r="NTI28" s="9"/>
      <c r="NTM28" s="9"/>
      <c r="NTQ28" s="9"/>
      <c r="NTU28" s="9"/>
      <c r="NTY28" s="9"/>
      <c r="NUC28" s="9"/>
      <c r="NUG28" s="9"/>
      <c r="NUK28" s="9"/>
      <c r="NUO28" s="9"/>
      <c r="NUS28" s="9"/>
      <c r="NUW28" s="9"/>
      <c r="NVA28" s="9"/>
      <c r="NVE28" s="9"/>
      <c r="NVI28" s="9"/>
      <c r="NVM28" s="9"/>
      <c r="NVQ28" s="9"/>
      <c r="NVU28" s="9"/>
      <c r="NVY28" s="9"/>
      <c r="NWC28" s="9"/>
      <c r="NWG28" s="9"/>
      <c r="NWK28" s="9"/>
      <c r="NWO28" s="9"/>
      <c r="NWS28" s="9"/>
      <c r="NWW28" s="9"/>
      <c r="NXA28" s="9"/>
      <c r="NXE28" s="9"/>
      <c r="NXI28" s="9"/>
      <c r="NXM28" s="9"/>
      <c r="NXQ28" s="9"/>
      <c r="NXU28" s="9"/>
      <c r="NXY28" s="9"/>
      <c r="NYC28" s="9"/>
      <c r="NYG28" s="9"/>
      <c r="NYK28" s="9"/>
      <c r="NYO28" s="9"/>
      <c r="NYS28" s="9"/>
      <c r="NYW28" s="9"/>
      <c r="NZA28" s="9"/>
      <c r="NZE28" s="9"/>
      <c r="NZI28" s="9"/>
      <c r="NZM28" s="9"/>
      <c r="NZQ28" s="9"/>
      <c r="NZU28" s="9"/>
      <c r="NZY28" s="9"/>
      <c r="OAC28" s="9"/>
      <c r="OAG28" s="9"/>
      <c r="OAK28" s="9"/>
      <c r="OAO28" s="9"/>
      <c r="OAS28" s="9"/>
      <c r="OAW28" s="9"/>
      <c r="OBA28" s="9"/>
      <c r="OBE28" s="9"/>
      <c r="OBI28" s="9"/>
      <c r="OBM28" s="9"/>
      <c r="OBQ28" s="9"/>
      <c r="OBU28" s="9"/>
      <c r="OBY28" s="9"/>
      <c r="OCC28" s="9"/>
      <c r="OCG28" s="9"/>
      <c r="OCK28" s="9"/>
      <c r="OCO28" s="9"/>
      <c r="OCS28" s="9"/>
      <c r="OCW28" s="9"/>
      <c r="ODA28" s="9"/>
      <c r="ODE28" s="9"/>
      <c r="ODI28" s="9"/>
      <c r="ODM28" s="9"/>
      <c r="ODQ28" s="9"/>
      <c r="ODU28" s="9"/>
      <c r="ODY28" s="9"/>
      <c r="OEC28" s="9"/>
      <c r="OEG28" s="9"/>
      <c r="OEK28" s="9"/>
      <c r="OEO28" s="9"/>
      <c r="OES28" s="9"/>
      <c r="OEW28" s="9"/>
      <c r="OFA28" s="9"/>
      <c r="OFE28" s="9"/>
      <c r="OFI28" s="9"/>
      <c r="OFM28" s="9"/>
      <c r="OFQ28" s="9"/>
      <c r="OFU28" s="9"/>
      <c r="OFY28" s="9"/>
      <c r="OGC28" s="9"/>
      <c r="OGG28" s="9"/>
      <c r="OGK28" s="9"/>
      <c r="OGO28" s="9"/>
      <c r="OGS28" s="9"/>
      <c r="OGW28" s="9"/>
      <c r="OHA28" s="9"/>
      <c r="OHE28" s="9"/>
      <c r="OHI28" s="9"/>
      <c r="OHM28" s="9"/>
      <c r="OHQ28" s="9"/>
      <c r="OHU28" s="9"/>
      <c r="OHY28" s="9"/>
      <c r="OIC28" s="9"/>
      <c r="OIG28" s="9"/>
      <c r="OIK28" s="9"/>
      <c r="OIO28" s="9"/>
      <c r="OIS28" s="9"/>
      <c r="OIW28" s="9"/>
      <c r="OJA28" s="9"/>
      <c r="OJE28" s="9"/>
      <c r="OJI28" s="9"/>
      <c r="OJM28" s="9"/>
      <c r="OJQ28" s="9"/>
      <c r="OJU28" s="9"/>
      <c r="OJY28" s="9"/>
      <c r="OKC28" s="9"/>
      <c r="OKG28" s="9"/>
      <c r="OKK28" s="9"/>
      <c r="OKO28" s="9"/>
      <c r="OKS28" s="9"/>
      <c r="OKW28" s="9"/>
      <c r="OLA28" s="9"/>
      <c r="OLE28" s="9"/>
      <c r="OLI28" s="9"/>
      <c r="OLM28" s="9"/>
      <c r="OLQ28" s="9"/>
      <c r="OLU28" s="9"/>
      <c r="OLY28" s="9"/>
      <c r="OMC28" s="9"/>
      <c r="OMG28" s="9"/>
      <c r="OMK28" s="9"/>
      <c r="OMO28" s="9"/>
      <c r="OMS28" s="9"/>
      <c r="OMW28" s="9"/>
      <c r="ONA28" s="9"/>
      <c r="ONE28" s="9"/>
      <c r="ONI28" s="9"/>
      <c r="ONM28" s="9"/>
      <c r="ONQ28" s="9"/>
      <c r="ONU28" s="9"/>
      <c r="ONY28" s="9"/>
      <c r="OOC28" s="9"/>
      <c r="OOG28" s="9"/>
      <c r="OOK28" s="9"/>
      <c r="OOO28" s="9"/>
      <c r="OOS28" s="9"/>
      <c r="OOW28" s="9"/>
      <c r="OPA28" s="9"/>
      <c r="OPE28" s="9"/>
      <c r="OPI28" s="9"/>
      <c r="OPM28" s="9"/>
      <c r="OPQ28" s="9"/>
      <c r="OPU28" s="9"/>
      <c r="OPY28" s="9"/>
      <c r="OQC28" s="9"/>
      <c r="OQG28" s="9"/>
      <c r="OQK28" s="9"/>
      <c r="OQO28" s="9"/>
      <c r="OQS28" s="9"/>
      <c r="OQW28" s="9"/>
      <c r="ORA28" s="9"/>
      <c r="ORE28" s="9"/>
      <c r="ORI28" s="9"/>
      <c r="ORM28" s="9"/>
      <c r="ORQ28" s="9"/>
      <c r="ORU28" s="9"/>
      <c r="ORY28" s="9"/>
      <c r="OSC28" s="9"/>
      <c r="OSG28" s="9"/>
      <c r="OSK28" s="9"/>
      <c r="OSO28" s="9"/>
      <c r="OSS28" s="9"/>
      <c r="OSW28" s="9"/>
      <c r="OTA28" s="9"/>
      <c r="OTE28" s="9"/>
      <c r="OTI28" s="9"/>
      <c r="OTM28" s="9"/>
      <c r="OTQ28" s="9"/>
      <c r="OTU28" s="9"/>
      <c r="OTY28" s="9"/>
      <c r="OUC28" s="9"/>
      <c r="OUG28" s="9"/>
      <c r="OUK28" s="9"/>
      <c r="OUO28" s="9"/>
      <c r="OUS28" s="9"/>
      <c r="OUW28" s="9"/>
      <c r="OVA28" s="9"/>
      <c r="OVE28" s="9"/>
      <c r="OVI28" s="9"/>
      <c r="OVM28" s="9"/>
      <c r="OVQ28" s="9"/>
      <c r="OVU28" s="9"/>
      <c r="OVY28" s="9"/>
      <c r="OWC28" s="9"/>
      <c r="OWG28" s="9"/>
      <c r="OWK28" s="9"/>
      <c r="OWO28" s="9"/>
      <c r="OWS28" s="9"/>
      <c r="OWW28" s="9"/>
      <c r="OXA28" s="9"/>
      <c r="OXE28" s="9"/>
      <c r="OXI28" s="9"/>
      <c r="OXM28" s="9"/>
      <c r="OXQ28" s="9"/>
      <c r="OXU28" s="9"/>
      <c r="OXY28" s="9"/>
      <c r="OYC28" s="9"/>
      <c r="OYG28" s="9"/>
      <c r="OYK28" s="9"/>
      <c r="OYO28" s="9"/>
      <c r="OYS28" s="9"/>
      <c r="OYW28" s="9"/>
      <c r="OZA28" s="9"/>
      <c r="OZE28" s="9"/>
      <c r="OZI28" s="9"/>
      <c r="OZM28" s="9"/>
      <c r="OZQ28" s="9"/>
      <c r="OZU28" s="9"/>
      <c r="OZY28" s="9"/>
      <c r="PAC28" s="9"/>
      <c r="PAG28" s="9"/>
      <c r="PAK28" s="9"/>
      <c r="PAO28" s="9"/>
      <c r="PAS28" s="9"/>
      <c r="PAW28" s="9"/>
      <c r="PBA28" s="9"/>
      <c r="PBE28" s="9"/>
      <c r="PBI28" s="9"/>
      <c r="PBM28" s="9"/>
      <c r="PBQ28" s="9"/>
      <c r="PBU28" s="9"/>
      <c r="PBY28" s="9"/>
      <c r="PCC28" s="9"/>
      <c r="PCG28" s="9"/>
      <c r="PCK28" s="9"/>
      <c r="PCO28" s="9"/>
      <c r="PCS28" s="9"/>
      <c r="PCW28" s="9"/>
      <c r="PDA28" s="9"/>
      <c r="PDE28" s="9"/>
      <c r="PDI28" s="9"/>
      <c r="PDM28" s="9"/>
      <c r="PDQ28" s="9"/>
      <c r="PDU28" s="9"/>
      <c r="PDY28" s="9"/>
      <c r="PEC28" s="9"/>
      <c r="PEG28" s="9"/>
      <c r="PEK28" s="9"/>
      <c r="PEO28" s="9"/>
      <c r="PES28" s="9"/>
      <c r="PEW28" s="9"/>
      <c r="PFA28" s="9"/>
      <c r="PFE28" s="9"/>
      <c r="PFI28" s="9"/>
      <c r="PFM28" s="9"/>
      <c r="PFQ28" s="9"/>
      <c r="PFU28" s="9"/>
      <c r="PFY28" s="9"/>
      <c r="PGC28" s="9"/>
      <c r="PGG28" s="9"/>
      <c r="PGK28" s="9"/>
      <c r="PGO28" s="9"/>
      <c r="PGS28" s="9"/>
      <c r="PGW28" s="9"/>
      <c r="PHA28" s="9"/>
      <c r="PHE28" s="9"/>
      <c r="PHI28" s="9"/>
      <c r="PHM28" s="9"/>
      <c r="PHQ28" s="9"/>
      <c r="PHU28" s="9"/>
      <c r="PHY28" s="9"/>
      <c r="PIC28" s="9"/>
      <c r="PIG28" s="9"/>
      <c r="PIK28" s="9"/>
      <c r="PIO28" s="9"/>
      <c r="PIS28" s="9"/>
      <c r="PIW28" s="9"/>
      <c r="PJA28" s="9"/>
      <c r="PJE28" s="9"/>
      <c r="PJI28" s="9"/>
      <c r="PJM28" s="9"/>
      <c r="PJQ28" s="9"/>
      <c r="PJU28" s="9"/>
      <c r="PJY28" s="9"/>
      <c r="PKC28" s="9"/>
      <c r="PKG28" s="9"/>
      <c r="PKK28" s="9"/>
      <c r="PKO28" s="9"/>
      <c r="PKS28" s="9"/>
      <c r="PKW28" s="9"/>
      <c r="PLA28" s="9"/>
      <c r="PLE28" s="9"/>
      <c r="PLI28" s="9"/>
      <c r="PLM28" s="9"/>
      <c r="PLQ28" s="9"/>
      <c r="PLU28" s="9"/>
      <c r="PLY28" s="9"/>
      <c r="PMC28" s="9"/>
      <c r="PMG28" s="9"/>
      <c r="PMK28" s="9"/>
      <c r="PMO28" s="9"/>
      <c r="PMS28" s="9"/>
      <c r="PMW28" s="9"/>
      <c r="PNA28" s="9"/>
      <c r="PNE28" s="9"/>
      <c r="PNI28" s="9"/>
      <c r="PNM28" s="9"/>
      <c r="PNQ28" s="9"/>
      <c r="PNU28" s="9"/>
      <c r="PNY28" s="9"/>
      <c r="POC28" s="9"/>
      <c r="POG28" s="9"/>
      <c r="POK28" s="9"/>
      <c r="POO28" s="9"/>
      <c r="POS28" s="9"/>
      <c r="POW28" s="9"/>
      <c r="PPA28" s="9"/>
      <c r="PPE28" s="9"/>
      <c r="PPI28" s="9"/>
      <c r="PPM28" s="9"/>
      <c r="PPQ28" s="9"/>
      <c r="PPU28" s="9"/>
      <c r="PPY28" s="9"/>
      <c r="PQC28" s="9"/>
      <c r="PQG28" s="9"/>
      <c r="PQK28" s="9"/>
      <c r="PQO28" s="9"/>
      <c r="PQS28" s="9"/>
      <c r="PQW28" s="9"/>
      <c r="PRA28" s="9"/>
      <c r="PRE28" s="9"/>
      <c r="PRI28" s="9"/>
      <c r="PRM28" s="9"/>
      <c r="PRQ28" s="9"/>
      <c r="PRU28" s="9"/>
      <c r="PRY28" s="9"/>
      <c r="PSC28" s="9"/>
      <c r="PSG28" s="9"/>
      <c r="PSK28" s="9"/>
      <c r="PSO28" s="9"/>
      <c r="PSS28" s="9"/>
      <c r="PSW28" s="9"/>
      <c r="PTA28" s="9"/>
      <c r="PTE28" s="9"/>
      <c r="PTI28" s="9"/>
      <c r="PTM28" s="9"/>
      <c r="PTQ28" s="9"/>
      <c r="PTU28" s="9"/>
      <c r="PTY28" s="9"/>
      <c r="PUC28" s="9"/>
      <c r="PUG28" s="9"/>
      <c r="PUK28" s="9"/>
      <c r="PUO28" s="9"/>
      <c r="PUS28" s="9"/>
      <c r="PUW28" s="9"/>
      <c r="PVA28" s="9"/>
      <c r="PVE28" s="9"/>
      <c r="PVI28" s="9"/>
      <c r="PVM28" s="9"/>
      <c r="PVQ28" s="9"/>
      <c r="PVU28" s="9"/>
      <c r="PVY28" s="9"/>
      <c r="PWC28" s="9"/>
      <c r="PWG28" s="9"/>
      <c r="PWK28" s="9"/>
      <c r="PWO28" s="9"/>
      <c r="PWS28" s="9"/>
      <c r="PWW28" s="9"/>
      <c r="PXA28" s="9"/>
      <c r="PXE28" s="9"/>
      <c r="PXI28" s="9"/>
      <c r="PXM28" s="9"/>
      <c r="PXQ28" s="9"/>
      <c r="PXU28" s="9"/>
      <c r="PXY28" s="9"/>
      <c r="PYC28" s="9"/>
      <c r="PYG28" s="9"/>
      <c r="PYK28" s="9"/>
      <c r="PYO28" s="9"/>
      <c r="PYS28" s="9"/>
      <c r="PYW28" s="9"/>
      <c r="PZA28" s="9"/>
      <c r="PZE28" s="9"/>
      <c r="PZI28" s="9"/>
      <c r="PZM28" s="9"/>
      <c r="PZQ28" s="9"/>
      <c r="PZU28" s="9"/>
      <c r="PZY28" s="9"/>
      <c r="QAC28" s="9"/>
      <c r="QAG28" s="9"/>
      <c r="QAK28" s="9"/>
      <c r="QAO28" s="9"/>
      <c r="QAS28" s="9"/>
      <c r="QAW28" s="9"/>
      <c r="QBA28" s="9"/>
      <c r="QBE28" s="9"/>
      <c r="QBI28" s="9"/>
      <c r="QBM28" s="9"/>
      <c r="QBQ28" s="9"/>
      <c r="QBU28" s="9"/>
      <c r="QBY28" s="9"/>
      <c r="QCC28" s="9"/>
      <c r="QCG28" s="9"/>
      <c r="QCK28" s="9"/>
      <c r="QCO28" s="9"/>
      <c r="QCS28" s="9"/>
      <c r="QCW28" s="9"/>
      <c r="QDA28" s="9"/>
      <c r="QDE28" s="9"/>
      <c r="QDI28" s="9"/>
      <c r="QDM28" s="9"/>
      <c r="QDQ28" s="9"/>
      <c r="QDU28" s="9"/>
      <c r="QDY28" s="9"/>
      <c r="QEC28" s="9"/>
      <c r="QEG28" s="9"/>
      <c r="QEK28" s="9"/>
      <c r="QEO28" s="9"/>
      <c r="QES28" s="9"/>
      <c r="QEW28" s="9"/>
      <c r="QFA28" s="9"/>
      <c r="QFE28" s="9"/>
      <c r="QFI28" s="9"/>
      <c r="QFM28" s="9"/>
      <c r="QFQ28" s="9"/>
      <c r="QFU28" s="9"/>
      <c r="QFY28" s="9"/>
      <c r="QGC28" s="9"/>
      <c r="QGG28" s="9"/>
      <c r="QGK28" s="9"/>
      <c r="QGO28" s="9"/>
      <c r="QGS28" s="9"/>
      <c r="QGW28" s="9"/>
      <c r="QHA28" s="9"/>
      <c r="QHE28" s="9"/>
      <c r="QHI28" s="9"/>
      <c r="QHM28" s="9"/>
      <c r="QHQ28" s="9"/>
      <c r="QHU28" s="9"/>
      <c r="QHY28" s="9"/>
      <c r="QIC28" s="9"/>
      <c r="QIG28" s="9"/>
      <c r="QIK28" s="9"/>
      <c r="QIO28" s="9"/>
      <c r="QIS28" s="9"/>
      <c r="QIW28" s="9"/>
      <c r="QJA28" s="9"/>
      <c r="QJE28" s="9"/>
      <c r="QJI28" s="9"/>
      <c r="QJM28" s="9"/>
      <c r="QJQ28" s="9"/>
      <c r="QJU28" s="9"/>
      <c r="QJY28" s="9"/>
      <c r="QKC28" s="9"/>
      <c r="QKG28" s="9"/>
      <c r="QKK28" s="9"/>
      <c r="QKO28" s="9"/>
      <c r="QKS28" s="9"/>
      <c r="QKW28" s="9"/>
      <c r="QLA28" s="9"/>
      <c r="QLE28" s="9"/>
      <c r="QLI28" s="9"/>
      <c r="QLM28" s="9"/>
      <c r="QLQ28" s="9"/>
      <c r="QLU28" s="9"/>
      <c r="QLY28" s="9"/>
      <c r="QMC28" s="9"/>
      <c r="QMG28" s="9"/>
      <c r="QMK28" s="9"/>
      <c r="QMO28" s="9"/>
      <c r="QMS28" s="9"/>
      <c r="QMW28" s="9"/>
      <c r="QNA28" s="9"/>
      <c r="QNE28" s="9"/>
      <c r="QNI28" s="9"/>
      <c r="QNM28" s="9"/>
      <c r="QNQ28" s="9"/>
      <c r="QNU28" s="9"/>
      <c r="QNY28" s="9"/>
      <c r="QOC28" s="9"/>
      <c r="QOG28" s="9"/>
      <c r="QOK28" s="9"/>
      <c r="QOO28" s="9"/>
      <c r="QOS28" s="9"/>
      <c r="QOW28" s="9"/>
      <c r="QPA28" s="9"/>
      <c r="QPE28" s="9"/>
      <c r="QPI28" s="9"/>
      <c r="QPM28" s="9"/>
      <c r="QPQ28" s="9"/>
      <c r="QPU28" s="9"/>
      <c r="QPY28" s="9"/>
      <c r="QQC28" s="9"/>
      <c r="QQG28" s="9"/>
      <c r="QQK28" s="9"/>
      <c r="QQO28" s="9"/>
      <c r="QQS28" s="9"/>
      <c r="QQW28" s="9"/>
      <c r="QRA28" s="9"/>
      <c r="QRE28" s="9"/>
      <c r="QRI28" s="9"/>
      <c r="QRM28" s="9"/>
      <c r="QRQ28" s="9"/>
      <c r="QRU28" s="9"/>
      <c r="QRY28" s="9"/>
      <c r="QSC28" s="9"/>
      <c r="QSG28" s="9"/>
      <c r="QSK28" s="9"/>
      <c r="QSO28" s="9"/>
      <c r="QSS28" s="9"/>
      <c r="QSW28" s="9"/>
      <c r="QTA28" s="9"/>
      <c r="QTE28" s="9"/>
      <c r="QTI28" s="9"/>
      <c r="QTM28" s="9"/>
      <c r="QTQ28" s="9"/>
      <c r="QTU28" s="9"/>
      <c r="QTY28" s="9"/>
      <c r="QUC28" s="9"/>
      <c r="QUG28" s="9"/>
      <c r="QUK28" s="9"/>
      <c r="QUO28" s="9"/>
      <c r="QUS28" s="9"/>
      <c r="QUW28" s="9"/>
      <c r="QVA28" s="9"/>
      <c r="QVE28" s="9"/>
      <c r="QVI28" s="9"/>
      <c r="QVM28" s="9"/>
      <c r="QVQ28" s="9"/>
      <c r="QVU28" s="9"/>
      <c r="QVY28" s="9"/>
      <c r="QWC28" s="9"/>
      <c r="QWG28" s="9"/>
      <c r="QWK28" s="9"/>
      <c r="QWO28" s="9"/>
      <c r="QWS28" s="9"/>
      <c r="QWW28" s="9"/>
      <c r="QXA28" s="9"/>
      <c r="QXE28" s="9"/>
      <c r="QXI28" s="9"/>
      <c r="QXM28" s="9"/>
      <c r="QXQ28" s="9"/>
      <c r="QXU28" s="9"/>
      <c r="QXY28" s="9"/>
      <c r="QYC28" s="9"/>
      <c r="QYG28" s="9"/>
      <c r="QYK28" s="9"/>
      <c r="QYO28" s="9"/>
      <c r="QYS28" s="9"/>
      <c r="QYW28" s="9"/>
      <c r="QZA28" s="9"/>
      <c r="QZE28" s="9"/>
      <c r="QZI28" s="9"/>
      <c r="QZM28" s="9"/>
      <c r="QZQ28" s="9"/>
      <c r="QZU28" s="9"/>
      <c r="QZY28" s="9"/>
      <c r="RAC28" s="9"/>
      <c r="RAG28" s="9"/>
      <c r="RAK28" s="9"/>
      <c r="RAO28" s="9"/>
      <c r="RAS28" s="9"/>
      <c r="RAW28" s="9"/>
      <c r="RBA28" s="9"/>
      <c r="RBE28" s="9"/>
      <c r="RBI28" s="9"/>
      <c r="RBM28" s="9"/>
      <c r="RBQ28" s="9"/>
      <c r="RBU28" s="9"/>
      <c r="RBY28" s="9"/>
      <c r="RCC28" s="9"/>
      <c r="RCG28" s="9"/>
      <c r="RCK28" s="9"/>
      <c r="RCO28" s="9"/>
      <c r="RCS28" s="9"/>
      <c r="RCW28" s="9"/>
      <c r="RDA28" s="9"/>
      <c r="RDE28" s="9"/>
      <c r="RDI28" s="9"/>
      <c r="RDM28" s="9"/>
      <c r="RDQ28" s="9"/>
      <c r="RDU28" s="9"/>
      <c r="RDY28" s="9"/>
      <c r="REC28" s="9"/>
      <c r="REG28" s="9"/>
      <c r="REK28" s="9"/>
      <c r="REO28" s="9"/>
      <c r="RES28" s="9"/>
      <c r="REW28" s="9"/>
      <c r="RFA28" s="9"/>
      <c r="RFE28" s="9"/>
      <c r="RFI28" s="9"/>
      <c r="RFM28" s="9"/>
      <c r="RFQ28" s="9"/>
      <c r="RFU28" s="9"/>
      <c r="RFY28" s="9"/>
      <c r="RGC28" s="9"/>
      <c r="RGG28" s="9"/>
      <c r="RGK28" s="9"/>
      <c r="RGO28" s="9"/>
      <c r="RGS28" s="9"/>
      <c r="RGW28" s="9"/>
      <c r="RHA28" s="9"/>
      <c r="RHE28" s="9"/>
      <c r="RHI28" s="9"/>
      <c r="RHM28" s="9"/>
      <c r="RHQ28" s="9"/>
      <c r="RHU28" s="9"/>
      <c r="RHY28" s="9"/>
      <c r="RIC28" s="9"/>
      <c r="RIG28" s="9"/>
      <c r="RIK28" s="9"/>
      <c r="RIO28" s="9"/>
      <c r="RIS28" s="9"/>
      <c r="RIW28" s="9"/>
      <c r="RJA28" s="9"/>
      <c r="RJE28" s="9"/>
      <c r="RJI28" s="9"/>
      <c r="RJM28" s="9"/>
      <c r="RJQ28" s="9"/>
      <c r="RJU28" s="9"/>
      <c r="RJY28" s="9"/>
      <c r="RKC28" s="9"/>
      <c r="RKG28" s="9"/>
      <c r="RKK28" s="9"/>
      <c r="RKO28" s="9"/>
      <c r="RKS28" s="9"/>
      <c r="RKW28" s="9"/>
      <c r="RLA28" s="9"/>
      <c r="RLE28" s="9"/>
      <c r="RLI28" s="9"/>
      <c r="RLM28" s="9"/>
      <c r="RLQ28" s="9"/>
      <c r="RLU28" s="9"/>
      <c r="RLY28" s="9"/>
      <c r="RMC28" s="9"/>
      <c r="RMG28" s="9"/>
      <c r="RMK28" s="9"/>
      <c r="RMO28" s="9"/>
      <c r="RMS28" s="9"/>
      <c r="RMW28" s="9"/>
      <c r="RNA28" s="9"/>
      <c r="RNE28" s="9"/>
      <c r="RNI28" s="9"/>
      <c r="RNM28" s="9"/>
      <c r="RNQ28" s="9"/>
      <c r="RNU28" s="9"/>
      <c r="RNY28" s="9"/>
      <c r="ROC28" s="9"/>
      <c r="ROG28" s="9"/>
      <c r="ROK28" s="9"/>
      <c r="ROO28" s="9"/>
      <c r="ROS28" s="9"/>
      <c r="ROW28" s="9"/>
      <c r="RPA28" s="9"/>
      <c r="RPE28" s="9"/>
      <c r="RPI28" s="9"/>
      <c r="RPM28" s="9"/>
      <c r="RPQ28" s="9"/>
      <c r="RPU28" s="9"/>
      <c r="RPY28" s="9"/>
      <c r="RQC28" s="9"/>
      <c r="RQG28" s="9"/>
      <c r="RQK28" s="9"/>
      <c r="RQO28" s="9"/>
      <c r="RQS28" s="9"/>
      <c r="RQW28" s="9"/>
      <c r="RRA28" s="9"/>
      <c r="RRE28" s="9"/>
      <c r="RRI28" s="9"/>
      <c r="RRM28" s="9"/>
      <c r="RRQ28" s="9"/>
      <c r="RRU28" s="9"/>
      <c r="RRY28" s="9"/>
      <c r="RSC28" s="9"/>
      <c r="RSG28" s="9"/>
      <c r="RSK28" s="9"/>
      <c r="RSO28" s="9"/>
      <c r="RSS28" s="9"/>
      <c r="RSW28" s="9"/>
      <c r="RTA28" s="9"/>
      <c r="RTE28" s="9"/>
      <c r="RTI28" s="9"/>
      <c r="RTM28" s="9"/>
      <c r="RTQ28" s="9"/>
      <c r="RTU28" s="9"/>
      <c r="RTY28" s="9"/>
      <c r="RUC28" s="9"/>
      <c r="RUG28" s="9"/>
      <c r="RUK28" s="9"/>
      <c r="RUO28" s="9"/>
      <c r="RUS28" s="9"/>
      <c r="RUW28" s="9"/>
      <c r="RVA28" s="9"/>
      <c r="RVE28" s="9"/>
      <c r="RVI28" s="9"/>
      <c r="RVM28" s="9"/>
      <c r="RVQ28" s="9"/>
      <c r="RVU28" s="9"/>
      <c r="RVY28" s="9"/>
      <c r="RWC28" s="9"/>
      <c r="RWG28" s="9"/>
      <c r="RWK28" s="9"/>
      <c r="RWO28" s="9"/>
      <c r="RWS28" s="9"/>
      <c r="RWW28" s="9"/>
      <c r="RXA28" s="9"/>
      <c r="RXE28" s="9"/>
      <c r="RXI28" s="9"/>
      <c r="RXM28" s="9"/>
      <c r="RXQ28" s="9"/>
      <c r="RXU28" s="9"/>
      <c r="RXY28" s="9"/>
      <c r="RYC28" s="9"/>
      <c r="RYG28" s="9"/>
      <c r="RYK28" s="9"/>
      <c r="RYO28" s="9"/>
      <c r="RYS28" s="9"/>
      <c r="RYW28" s="9"/>
      <c r="RZA28" s="9"/>
      <c r="RZE28" s="9"/>
      <c r="RZI28" s="9"/>
      <c r="RZM28" s="9"/>
      <c r="RZQ28" s="9"/>
      <c r="RZU28" s="9"/>
      <c r="RZY28" s="9"/>
      <c r="SAC28" s="9"/>
      <c r="SAG28" s="9"/>
      <c r="SAK28" s="9"/>
      <c r="SAO28" s="9"/>
      <c r="SAS28" s="9"/>
      <c r="SAW28" s="9"/>
      <c r="SBA28" s="9"/>
      <c r="SBE28" s="9"/>
      <c r="SBI28" s="9"/>
      <c r="SBM28" s="9"/>
      <c r="SBQ28" s="9"/>
      <c r="SBU28" s="9"/>
      <c r="SBY28" s="9"/>
      <c r="SCC28" s="9"/>
      <c r="SCG28" s="9"/>
      <c r="SCK28" s="9"/>
      <c r="SCO28" s="9"/>
      <c r="SCS28" s="9"/>
      <c r="SCW28" s="9"/>
      <c r="SDA28" s="9"/>
      <c r="SDE28" s="9"/>
      <c r="SDI28" s="9"/>
      <c r="SDM28" s="9"/>
      <c r="SDQ28" s="9"/>
      <c r="SDU28" s="9"/>
      <c r="SDY28" s="9"/>
      <c r="SEC28" s="9"/>
      <c r="SEG28" s="9"/>
      <c r="SEK28" s="9"/>
      <c r="SEO28" s="9"/>
      <c r="SES28" s="9"/>
      <c r="SEW28" s="9"/>
      <c r="SFA28" s="9"/>
      <c r="SFE28" s="9"/>
      <c r="SFI28" s="9"/>
      <c r="SFM28" s="9"/>
      <c r="SFQ28" s="9"/>
      <c r="SFU28" s="9"/>
      <c r="SFY28" s="9"/>
      <c r="SGC28" s="9"/>
      <c r="SGG28" s="9"/>
      <c r="SGK28" s="9"/>
      <c r="SGO28" s="9"/>
      <c r="SGS28" s="9"/>
      <c r="SGW28" s="9"/>
      <c r="SHA28" s="9"/>
      <c r="SHE28" s="9"/>
      <c r="SHI28" s="9"/>
      <c r="SHM28" s="9"/>
      <c r="SHQ28" s="9"/>
      <c r="SHU28" s="9"/>
      <c r="SHY28" s="9"/>
      <c r="SIC28" s="9"/>
      <c r="SIG28" s="9"/>
      <c r="SIK28" s="9"/>
      <c r="SIO28" s="9"/>
      <c r="SIS28" s="9"/>
      <c r="SIW28" s="9"/>
      <c r="SJA28" s="9"/>
      <c r="SJE28" s="9"/>
      <c r="SJI28" s="9"/>
      <c r="SJM28" s="9"/>
      <c r="SJQ28" s="9"/>
      <c r="SJU28" s="9"/>
      <c r="SJY28" s="9"/>
      <c r="SKC28" s="9"/>
      <c r="SKG28" s="9"/>
      <c r="SKK28" s="9"/>
      <c r="SKO28" s="9"/>
      <c r="SKS28" s="9"/>
      <c r="SKW28" s="9"/>
      <c r="SLA28" s="9"/>
      <c r="SLE28" s="9"/>
      <c r="SLI28" s="9"/>
      <c r="SLM28" s="9"/>
      <c r="SLQ28" s="9"/>
      <c r="SLU28" s="9"/>
      <c r="SLY28" s="9"/>
      <c r="SMC28" s="9"/>
      <c r="SMG28" s="9"/>
      <c r="SMK28" s="9"/>
      <c r="SMO28" s="9"/>
      <c r="SMS28" s="9"/>
      <c r="SMW28" s="9"/>
      <c r="SNA28" s="9"/>
      <c r="SNE28" s="9"/>
      <c r="SNI28" s="9"/>
      <c r="SNM28" s="9"/>
      <c r="SNQ28" s="9"/>
      <c r="SNU28" s="9"/>
      <c r="SNY28" s="9"/>
      <c r="SOC28" s="9"/>
      <c r="SOG28" s="9"/>
      <c r="SOK28" s="9"/>
      <c r="SOO28" s="9"/>
      <c r="SOS28" s="9"/>
      <c r="SOW28" s="9"/>
      <c r="SPA28" s="9"/>
      <c r="SPE28" s="9"/>
      <c r="SPI28" s="9"/>
      <c r="SPM28" s="9"/>
      <c r="SPQ28" s="9"/>
      <c r="SPU28" s="9"/>
      <c r="SPY28" s="9"/>
      <c r="SQC28" s="9"/>
      <c r="SQG28" s="9"/>
      <c r="SQK28" s="9"/>
      <c r="SQO28" s="9"/>
      <c r="SQS28" s="9"/>
      <c r="SQW28" s="9"/>
      <c r="SRA28" s="9"/>
      <c r="SRE28" s="9"/>
      <c r="SRI28" s="9"/>
      <c r="SRM28" s="9"/>
      <c r="SRQ28" s="9"/>
      <c r="SRU28" s="9"/>
      <c r="SRY28" s="9"/>
      <c r="SSC28" s="9"/>
      <c r="SSG28" s="9"/>
      <c r="SSK28" s="9"/>
      <c r="SSO28" s="9"/>
      <c r="SSS28" s="9"/>
      <c r="SSW28" s="9"/>
      <c r="STA28" s="9"/>
      <c r="STE28" s="9"/>
      <c r="STI28" s="9"/>
      <c r="STM28" s="9"/>
      <c r="STQ28" s="9"/>
      <c r="STU28" s="9"/>
      <c r="STY28" s="9"/>
      <c r="SUC28" s="9"/>
      <c r="SUG28" s="9"/>
      <c r="SUK28" s="9"/>
      <c r="SUO28" s="9"/>
      <c r="SUS28" s="9"/>
      <c r="SUW28" s="9"/>
      <c r="SVA28" s="9"/>
      <c r="SVE28" s="9"/>
      <c r="SVI28" s="9"/>
      <c r="SVM28" s="9"/>
      <c r="SVQ28" s="9"/>
      <c r="SVU28" s="9"/>
      <c r="SVY28" s="9"/>
      <c r="SWC28" s="9"/>
      <c r="SWG28" s="9"/>
      <c r="SWK28" s="9"/>
      <c r="SWO28" s="9"/>
      <c r="SWS28" s="9"/>
      <c r="SWW28" s="9"/>
      <c r="SXA28" s="9"/>
      <c r="SXE28" s="9"/>
      <c r="SXI28" s="9"/>
      <c r="SXM28" s="9"/>
      <c r="SXQ28" s="9"/>
      <c r="SXU28" s="9"/>
      <c r="SXY28" s="9"/>
      <c r="SYC28" s="9"/>
      <c r="SYG28" s="9"/>
      <c r="SYK28" s="9"/>
      <c r="SYO28" s="9"/>
      <c r="SYS28" s="9"/>
      <c r="SYW28" s="9"/>
      <c r="SZA28" s="9"/>
      <c r="SZE28" s="9"/>
      <c r="SZI28" s="9"/>
      <c r="SZM28" s="9"/>
      <c r="SZQ28" s="9"/>
      <c r="SZU28" s="9"/>
      <c r="SZY28" s="9"/>
      <c r="TAC28" s="9"/>
      <c r="TAG28" s="9"/>
      <c r="TAK28" s="9"/>
      <c r="TAO28" s="9"/>
      <c r="TAS28" s="9"/>
      <c r="TAW28" s="9"/>
      <c r="TBA28" s="9"/>
      <c r="TBE28" s="9"/>
      <c r="TBI28" s="9"/>
      <c r="TBM28" s="9"/>
      <c r="TBQ28" s="9"/>
      <c r="TBU28" s="9"/>
      <c r="TBY28" s="9"/>
      <c r="TCC28" s="9"/>
      <c r="TCG28" s="9"/>
      <c r="TCK28" s="9"/>
      <c r="TCO28" s="9"/>
      <c r="TCS28" s="9"/>
      <c r="TCW28" s="9"/>
      <c r="TDA28" s="9"/>
      <c r="TDE28" s="9"/>
      <c r="TDI28" s="9"/>
      <c r="TDM28" s="9"/>
      <c r="TDQ28" s="9"/>
      <c r="TDU28" s="9"/>
      <c r="TDY28" s="9"/>
      <c r="TEC28" s="9"/>
      <c r="TEG28" s="9"/>
      <c r="TEK28" s="9"/>
      <c r="TEO28" s="9"/>
      <c r="TES28" s="9"/>
      <c r="TEW28" s="9"/>
      <c r="TFA28" s="9"/>
      <c r="TFE28" s="9"/>
      <c r="TFI28" s="9"/>
      <c r="TFM28" s="9"/>
      <c r="TFQ28" s="9"/>
      <c r="TFU28" s="9"/>
      <c r="TFY28" s="9"/>
      <c r="TGC28" s="9"/>
      <c r="TGG28" s="9"/>
      <c r="TGK28" s="9"/>
      <c r="TGO28" s="9"/>
      <c r="TGS28" s="9"/>
      <c r="TGW28" s="9"/>
      <c r="THA28" s="9"/>
      <c r="THE28" s="9"/>
      <c r="THI28" s="9"/>
      <c r="THM28" s="9"/>
      <c r="THQ28" s="9"/>
      <c r="THU28" s="9"/>
      <c r="THY28" s="9"/>
      <c r="TIC28" s="9"/>
      <c r="TIG28" s="9"/>
      <c r="TIK28" s="9"/>
      <c r="TIO28" s="9"/>
      <c r="TIS28" s="9"/>
      <c r="TIW28" s="9"/>
      <c r="TJA28" s="9"/>
      <c r="TJE28" s="9"/>
      <c r="TJI28" s="9"/>
      <c r="TJM28" s="9"/>
      <c r="TJQ28" s="9"/>
      <c r="TJU28" s="9"/>
      <c r="TJY28" s="9"/>
      <c r="TKC28" s="9"/>
      <c r="TKG28" s="9"/>
      <c r="TKK28" s="9"/>
      <c r="TKO28" s="9"/>
      <c r="TKS28" s="9"/>
      <c r="TKW28" s="9"/>
      <c r="TLA28" s="9"/>
      <c r="TLE28" s="9"/>
      <c r="TLI28" s="9"/>
      <c r="TLM28" s="9"/>
      <c r="TLQ28" s="9"/>
      <c r="TLU28" s="9"/>
      <c r="TLY28" s="9"/>
      <c r="TMC28" s="9"/>
      <c r="TMG28" s="9"/>
      <c r="TMK28" s="9"/>
      <c r="TMO28" s="9"/>
      <c r="TMS28" s="9"/>
      <c r="TMW28" s="9"/>
      <c r="TNA28" s="9"/>
      <c r="TNE28" s="9"/>
      <c r="TNI28" s="9"/>
      <c r="TNM28" s="9"/>
      <c r="TNQ28" s="9"/>
      <c r="TNU28" s="9"/>
      <c r="TNY28" s="9"/>
      <c r="TOC28" s="9"/>
      <c r="TOG28" s="9"/>
      <c r="TOK28" s="9"/>
      <c r="TOO28" s="9"/>
      <c r="TOS28" s="9"/>
      <c r="TOW28" s="9"/>
      <c r="TPA28" s="9"/>
      <c r="TPE28" s="9"/>
      <c r="TPI28" s="9"/>
      <c r="TPM28" s="9"/>
      <c r="TPQ28" s="9"/>
      <c r="TPU28" s="9"/>
      <c r="TPY28" s="9"/>
      <c r="TQC28" s="9"/>
      <c r="TQG28" s="9"/>
      <c r="TQK28" s="9"/>
      <c r="TQO28" s="9"/>
      <c r="TQS28" s="9"/>
      <c r="TQW28" s="9"/>
      <c r="TRA28" s="9"/>
      <c r="TRE28" s="9"/>
      <c r="TRI28" s="9"/>
      <c r="TRM28" s="9"/>
      <c r="TRQ28" s="9"/>
      <c r="TRU28" s="9"/>
      <c r="TRY28" s="9"/>
      <c r="TSC28" s="9"/>
      <c r="TSG28" s="9"/>
      <c r="TSK28" s="9"/>
      <c r="TSO28" s="9"/>
      <c r="TSS28" s="9"/>
      <c r="TSW28" s="9"/>
      <c r="TTA28" s="9"/>
      <c r="TTE28" s="9"/>
      <c r="TTI28" s="9"/>
      <c r="TTM28" s="9"/>
      <c r="TTQ28" s="9"/>
      <c r="TTU28" s="9"/>
      <c r="TTY28" s="9"/>
      <c r="TUC28" s="9"/>
      <c r="TUG28" s="9"/>
      <c r="TUK28" s="9"/>
      <c r="TUO28" s="9"/>
      <c r="TUS28" s="9"/>
      <c r="TUW28" s="9"/>
      <c r="TVA28" s="9"/>
      <c r="TVE28" s="9"/>
      <c r="TVI28" s="9"/>
      <c r="TVM28" s="9"/>
      <c r="TVQ28" s="9"/>
      <c r="TVU28" s="9"/>
      <c r="TVY28" s="9"/>
      <c r="TWC28" s="9"/>
      <c r="TWG28" s="9"/>
      <c r="TWK28" s="9"/>
      <c r="TWO28" s="9"/>
      <c r="TWS28" s="9"/>
      <c r="TWW28" s="9"/>
      <c r="TXA28" s="9"/>
      <c r="TXE28" s="9"/>
      <c r="TXI28" s="9"/>
      <c r="TXM28" s="9"/>
      <c r="TXQ28" s="9"/>
      <c r="TXU28" s="9"/>
      <c r="TXY28" s="9"/>
      <c r="TYC28" s="9"/>
      <c r="TYG28" s="9"/>
      <c r="TYK28" s="9"/>
      <c r="TYO28" s="9"/>
      <c r="TYS28" s="9"/>
      <c r="TYW28" s="9"/>
      <c r="TZA28" s="9"/>
      <c r="TZE28" s="9"/>
      <c r="TZI28" s="9"/>
      <c r="TZM28" s="9"/>
      <c r="TZQ28" s="9"/>
      <c r="TZU28" s="9"/>
      <c r="TZY28" s="9"/>
      <c r="UAC28" s="9"/>
      <c r="UAG28" s="9"/>
      <c r="UAK28" s="9"/>
      <c r="UAO28" s="9"/>
      <c r="UAS28" s="9"/>
      <c r="UAW28" s="9"/>
      <c r="UBA28" s="9"/>
      <c r="UBE28" s="9"/>
      <c r="UBI28" s="9"/>
      <c r="UBM28" s="9"/>
      <c r="UBQ28" s="9"/>
      <c r="UBU28" s="9"/>
      <c r="UBY28" s="9"/>
      <c r="UCC28" s="9"/>
      <c r="UCG28" s="9"/>
      <c r="UCK28" s="9"/>
      <c r="UCO28" s="9"/>
      <c r="UCS28" s="9"/>
      <c r="UCW28" s="9"/>
      <c r="UDA28" s="9"/>
      <c r="UDE28" s="9"/>
      <c r="UDI28" s="9"/>
      <c r="UDM28" s="9"/>
      <c r="UDQ28" s="9"/>
      <c r="UDU28" s="9"/>
      <c r="UDY28" s="9"/>
      <c r="UEC28" s="9"/>
      <c r="UEG28" s="9"/>
      <c r="UEK28" s="9"/>
      <c r="UEO28" s="9"/>
      <c r="UES28" s="9"/>
      <c r="UEW28" s="9"/>
      <c r="UFA28" s="9"/>
      <c r="UFE28" s="9"/>
      <c r="UFI28" s="9"/>
      <c r="UFM28" s="9"/>
      <c r="UFQ28" s="9"/>
      <c r="UFU28" s="9"/>
      <c r="UFY28" s="9"/>
      <c r="UGC28" s="9"/>
      <c r="UGG28" s="9"/>
      <c r="UGK28" s="9"/>
      <c r="UGO28" s="9"/>
      <c r="UGS28" s="9"/>
      <c r="UGW28" s="9"/>
      <c r="UHA28" s="9"/>
      <c r="UHE28" s="9"/>
      <c r="UHI28" s="9"/>
      <c r="UHM28" s="9"/>
      <c r="UHQ28" s="9"/>
      <c r="UHU28" s="9"/>
      <c r="UHY28" s="9"/>
      <c r="UIC28" s="9"/>
      <c r="UIG28" s="9"/>
      <c r="UIK28" s="9"/>
      <c r="UIO28" s="9"/>
      <c r="UIS28" s="9"/>
      <c r="UIW28" s="9"/>
      <c r="UJA28" s="9"/>
      <c r="UJE28" s="9"/>
      <c r="UJI28" s="9"/>
      <c r="UJM28" s="9"/>
      <c r="UJQ28" s="9"/>
      <c r="UJU28" s="9"/>
      <c r="UJY28" s="9"/>
      <c r="UKC28" s="9"/>
      <c r="UKG28" s="9"/>
      <c r="UKK28" s="9"/>
      <c r="UKO28" s="9"/>
      <c r="UKS28" s="9"/>
      <c r="UKW28" s="9"/>
      <c r="ULA28" s="9"/>
      <c r="ULE28" s="9"/>
      <c r="ULI28" s="9"/>
      <c r="ULM28" s="9"/>
      <c r="ULQ28" s="9"/>
      <c r="ULU28" s="9"/>
      <c r="ULY28" s="9"/>
      <c r="UMC28" s="9"/>
      <c r="UMG28" s="9"/>
      <c r="UMK28" s="9"/>
      <c r="UMO28" s="9"/>
      <c r="UMS28" s="9"/>
      <c r="UMW28" s="9"/>
      <c r="UNA28" s="9"/>
      <c r="UNE28" s="9"/>
      <c r="UNI28" s="9"/>
      <c r="UNM28" s="9"/>
      <c r="UNQ28" s="9"/>
      <c r="UNU28" s="9"/>
      <c r="UNY28" s="9"/>
      <c r="UOC28" s="9"/>
      <c r="UOG28" s="9"/>
      <c r="UOK28" s="9"/>
      <c r="UOO28" s="9"/>
      <c r="UOS28" s="9"/>
      <c r="UOW28" s="9"/>
      <c r="UPA28" s="9"/>
      <c r="UPE28" s="9"/>
      <c r="UPI28" s="9"/>
      <c r="UPM28" s="9"/>
      <c r="UPQ28" s="9"/>
      <c r="UPU28" s="9"/>
      <c r="UPY28" s="9"/>
      <c r="UQC28" s="9"/>
      <c r="UQG28" s="9"/>
      <c r="UQK28" s="9"/>
      <c r="UQO28" s="9"/>
      <c r="UQS28" s="9"/>
      <c r="UQW28" s="9"/>
      <c r="URA28" s="9"/>
      <c r="URE28" s="9"/>
      <c r="URI28" s="9"/>
      <c r="URM28" s="9"/>
      <c r="URQ28" s="9"/>
      <c r="URU28" s="9"/>
      <c r="URY28" s="9"/>
      <c r="USC28" s="9"/>
      <c r="USG28" s="9"/>
      <c r="USK28" s="9"/>
      <c r="USO28" s="9"/>
      <c r="USS28" s="9"/>
      <c r="USW28" s="9"/>
      <c r="UTA28" s="9"/>
      <c r="UTE28" s="9"/>
      <c r="UTI28" s="9"/>
      <c r="UTM28" s="9"/>
      <c r="UTQ28" s="9"/>
      <c r="UTU28" s="9"/>
      <c r="UTY28" s="9"/>
      <c r="UUC28" s="9"/>
      <c r="UUG28" s="9"/>
      <c r="UUK28" s="9"/>
      <c r="UUO28" s="9"/>
      <c r="UUS28" s="9"/>
      <c r="UUW28" s="9"/>
      <c r="UVA28" s="9"/>
      <c r="UVE28" s="9"/>
      <c r="UVI28" s="9"/>
      <c r="UVM28" s="9"/>
      <c r="UVQ28" s="9"/>
      <c r="UVU28" s="9"/>
      <c r="UVY28" s="9"/>
      <c r="UWC28" s="9"/>
      <c r="UWG28" s="9"/>
      <c r="UWK28" s="9"/>
      <c r="UWO28" s="9"/>
      <c r="UWS28" s="9"/>
      <c r="UWW28" s="9"/>
      <c r="UXA28" s="9"/>
      <c r="UXE28" s="9"/>
      <c r="UXI28" s="9"/>
      <c r="UXM28" s="9"/>
      <c r="UXQ28" s="9"/>
      <c r="UXU28" s="9"/>
      <c r="UXY28" s="9"/>
      <c r="UYC28" s="9"/>
      <c r="UYG28" s="9"/>
      <c r="UYK28" s="9"/>
      <c r="UYO28" s="9"/>
      <c r="UYS28" s="9"/>
      <c r="UYW28" s="9"/>
      <c r="UZA28" s="9"/>
      <c r="UZE28" s="9"/>
      <c r="UZI28" s="9"/>
      <c r="UZM28" s="9"/>
      <c r="UZQ28" s="9"/>
      <c r="UZU28" s="9"/>
      <c r="UZY28" s="9"/>
      <c r="VAC28" s="9"/>
      <c r="VAG28" s="9"/>
      <c r="VAK28" s="9"/>
      <c r="VAO28" s="9"/>
      <c r="VAS28" s="9"/>
      <c r="VAW28" s="9"/>
      <c r="VBA28" s="9"/>
      <c r="VBE28" s="9"/>
      <c r="VBI28" s="9"/>
      <c r="VBM28" s="9"/>
      <c r="VBQ28" s="9"/>
      <c r="VBU28" s="9"/>
      <c r="VBY28" s="9"/>
      <c r="VCC28" s="9"/>
      <c r="VCG28" s="9"/>
      <c r="VCK28" s="9"/>
      <c r="VCO28" s="9"/>
      <c r="VCS28" s="9"/>
      <c r="VCW28" s="9"/>
      <c r="VDA28" s="9"/>
      <c r="VDE28" s="9"/>
      <c r="VDI28" s="9"/>
      <c r="VDM28" s="9"/>
      <c r="VDQ28" s="9"/>
      <c r="VDU28" s="9"/>
      <c r="VDY28" s="9"/>
      <c r="VEC28" s="9"/>
      <c r="VEG28" s="9"/>
      <c r="VEK28" s="9"/>
      <c r="VEO28" s="9"/>
      <c r="VES28" s="9"/>
      <c r="VEW28" s="9"/>
      <c r="VFA28" s="9"/>
      <c r="VFE28" s="9"/>
      <c r="VFI28" s="9"/>
      <c r="VFM28" s="9"/>
      <c r="VFQ28" s="9"/>
      <c r="VFU28" s="9"/>
      <c r="VFY28" s="9"/>
      <c r="VGC28" s="9"/>
      <c r="VGG28" s="9"/>
      <c r="VGK28" s="9"/>
      <c r="VGO28" s="9"/>
      <c r="VGS28" s="9"/>
      <c r="VGW28" s="9"/>
      <c r="VHA28" s="9"/>
      <c r="VHE28" s="9"/>
      <c r="VHI28" s="9"/>
      <c r="VHM28" s="9"/>
      <c r="VHQ28" s="9"/>
      <c r="VHU28" s="9"/>
      <c r="VHY28" s="9"/>
      <c r="VIC28" s="9"/>
      <c r="VIG28" s="9"/>
      <c r="VIK28" s="9"/>
      <c r="VIO28" s="9"/>
      <c r="VIS28" s="9"/>
      <c r="VIW28" s="9"/>
      <c r="VJA28" s="9"/>
      <c r="VJE28" s="9"/>
      <c r="VJI28" s="9"/>
      <c r="VJM28" s="9"/>
      <c r="VJQ28" s="9"/>
      <c r="VJU28" s="9"/>
      <c r="VJY28" s="9"/>
      <c r="VKC28" s="9"/>
      <c r="VKG28" s="9"/>
      <c r="VKK28" s="9"/>
      <c r="VKO28" s="9"/>
      <c r="VKS28" s="9"/>
      <c r="VKW28" s="9"/>
      <c r="VLA28" s="9"/>
      <c r="VLE28" s="9"/>
      <c r="VLI28" s="9"/>
      <c r="VLM28" s="9"/>
      <c r="VLQ28" s="9"/>
      <c r="VLU28" s="9"/>
      <c r="VLY28" s="9"/>
      <c r="VMC28" s="9"/>
      <c r="VMG28" s="9"/>
      <c r="VMK28" s="9"/>
      <c r="VMO28" s="9"/>
      <c r="VMS28" s="9"/>
      <c r="VMW28" s="9"/>
      <c r="VNA28" s="9"/>
      <c r="VNE28" s="9"/>
      <c r="VNI28" s="9"/>
      <c r="VNM28" s="9"/>
      <c r="VNQ28" s="9"/>
      <c r="VNU28" s="9"/>
      <c r="VNY28" s="9"/>
      <c r="VOC28" s="9"/>
      <c r="VOG28" s="9"/>
      <c r="VOK28" s="9"/>
      <c r="VOO28" s="9"/>
      <c r="VOS28" s="9"/>
      <c r="VOW28" s="9"/>
      <c r="VPA28" s="9"/>
      <c r="VPE28" s="9"/>
      <c r="VPI28" s="9"/>
      <c r="VPM28" s="9"/>
      <c r="VPQ28" s="9"/>
      <c r="VPU28" s="9"/>
      <c r="VPY28" s="9"/>
      <c r="VQC28" s="9"/>
      <c r="VQG28" s="9"/>
      <c r="VQK28" s="9"/>
      <c r="VQO28" s="9"/>
      <c r="VQS28" s="9"/>
      <c r="VQW28" s="9"/>
      <c r="VRA28" s="9"/>
      <c r="VRE28" s="9"/>
      <c r="VRI28" s="9"/>
      <c r="VRM28" s="9"/>
      <c r="VRQ28" s="9"/>
      <c r="VRU28" s="9"/>
      <c r="VRY28" s="9"/>
      <c r="VSC28" s="9"/>
      <c r="VSG28" s="9"/>
      <c r="VSK28" s="9"/>
      <c r="VSO28" s="9"/>
      <c r="VSS28" s="9"/>
      <c r="VSW28" s="9"/>
      <c r="VTA28" s="9"/>
      <c r="VTE28" s="9"/>
      <c r="VTI28" s="9"/>
      <c r="VTM28" s="9"/>
      <c r="VTQ28" s="9"/>
      <c r="VTU28" s="9"/>
      <c r="VTY28" s="9"/>
      <c r="VUC28" s="9"/>
      <c r="VUG28" s="9"/>
      <c r="VUK28" s="9"/>
      <c r="VUO28" s="9"/>
      <c r="VUS28" s="9"/>
      <c r="VUW28" s="9"/>
      <c r="VVA28" s="9"/>
      <c r="VVE28" s="9"/>
      <c r="VVI28" s="9"/>
      <c r="VVM28" s="9"/>
      <c r="VVQ28" s="9"/>
      <c r="VVU28" s="9"/>
      <c r="VVY28" s="9"/>
      <c r="VWC28" s="9"/>
      <c r="VWG28" s="9"/>
      <c r="VWK28" s="9"/>
      <c r="VWO28" s="9"/>
      <c r="VWS28" s="9"/>
      <c r="VWW28" s="9"/>
      <c r="VXA28" s="9"/>
      <c r="VXE28" s="9"/>
      <c r="VXI28" s="9"/>
      <c r="VXM28" s="9"/>
      <c r="VXQ28" s="9"/>
      <c r="VXU28" s="9"/>
      <c r="VXY28" s="9"/>
      <c r="VYC28" s="9"/>
      <c r="VYG28" s="9"/>
      <c r="VYK28" s="9"/>
      <c r="VYO28" s="9"/>
      <c r="VYS28" s="9"/>
      <c r="VYW28" s="9"/>
      <c r="VZA28" s="9"/>
      <c r="VZE28" s="9"/>
      <c r="VZI28" s="9"/>
      <c r="VZM28" s="9"/>
      <c r="VZQ28" s="9"/>
      <c r="VZU28" s="9"/>
      <c r="VZY28" s="9"/>
      <c r="WAC28" s="9"/>
      <c r="WAG28" s="9"/>
      <c r="WAK28" s="9"/>
      <c r="WAO28" s="9"/>
      <c r="WAS28" s="9"/>
      <c r="WAW28" s="9"/>
      <c r="WBA28" s="9"/>
      <c r="WBE28" s="9"/>
      <c r="WBI28" s="9"/>
      <c r="WBM28" s="9"/>
      <c r="WBQ28" s="9"/>
      <c r="WBU28" s="9"/>
      <c r="WBY28" s="9"/>
      <c r="WCC28" s="9"/>
      <c r="WCG28" s="9"/>
      <c r="WCK28" s="9"/>
      <c r="WCO28" s="9"/>
      <c r="WCS28" s="9"/>
      <c r="WCW28" s="9"/>
      <c r="WDA28" s="9"/>
      <c r="WDE28" s="9"/>
      <c r="WDI28" s="9"/>
      <c r="WDM28" s="9"/>
      <c r="WDQ28" s="9"/>
      <c r="WDU28" s="9"/>
      <c r="WDY28" s="9"/>
      <c r="WEC28" s="9"/>
      <c r="WEG28" s="9"/>
      <c r="WEK28" s="9"/>
      <c r="WEO28" s="9"/>
      <c r="WES28" s="9"/>
      <c r="WEW28" s="9"/>
      <c r="WFA28" s="9"/>
      <c r="WFE28" s="9"/>
      <c r="WFI28" s="9"/>
      <c r="WFM28" s="9"/>
      <c r="WFQ28" s="9"/>
      <c r="WFU28" s="9"/>
      <c r="WFY28" s="9"/>
      <c r="WGC28" s="9"/>
      <c r="WGG28" s="9"/>
      <c r="WGK28" s="9"/>
      <c r="WGO28" s="9"/>
      <c r="WGS28" s="9"/>
      <c r="WGW28" s="9"/>
      <c r="WHA28" s="9"/>
      <c r="WHE28" s="9"/>
      <c r="WHI28" s="9"/>
      <c r="WHM28" s="9"/>
      <c r="WHQ28" s="9"/>
      <c r="WHU28" s="9"/>
      <c r="WHY28" s="9"/>
      <c r="WIC28" s="9"/>
      <c r="WIG28" s="9"/>
      <c r="WIK28" s="9"/>
      <c r="WIO28" s="9"/>
      <c r="WIS28" s="9"/>
      <c r="WIW28" s="9"/>
      <c r="WJA28" s="9"/>
      <c r="WJE28" s="9"/>
      <c r="WJI28" s="9"/>
      <c r="WJM28" s="9"/>
      <c r="WJQ28" s="9"/>
      <c r="WJU28" s="9"/>
      <c r="WJY28" s="9"/>
      <c r="WKC28" s="9"/>
      <c r="WKG28" s="9"/>
      <c r="WKK28" s="9"/>
      <c r="WKO28" s="9"/>
      <c r="WKS28" s="9"/>
      <c r="WKW28" s="9"/>
      <c r="WLA28" s="9"/>
      <c r="WLE28" s="9"/>
      <c r="WLI28" s="9"/>
      <c r="WLM28" s="9"/>
      <c r="WLQ28" s="9"/>
      <c r="WLU28" s="9"/>
      <c r="WLY28" s="9"/>
      <c r="WMC28" s="9"/>
      <c r="WMG28" s="9"/>
      <c r="WMK28" s="9"/>
      <c r="WMO28" s="9"/>
      <c r="WMS28" s="9"/>
      <c r="WMW28" s="9"/>
      <c r="WNA28" s="9"/>
      <c r="WNE28" s="9"/>
      <c r="WNI28" s="9"/>
      <c r="WNM28" s="9"/>
      <c r="WNQ28" s="9"/>
      <c r="WNU28" s="9"/>
      <c r="WNY28" s="9"/>
      <c r="WOC28" s="9"/>
      <c r="WOG28" s="9"/>
      <c r="WOK28" s="9"/>
      <c r="WOO28" s="9"/>
      <c r="WOS28" s="9"/>
      <c r="WOW28" s="9"/>
      <c r="WPA28" s="9"/>
      <c r="WPE28" s="9"/>
      <c r="WPI28" s="9"/>
      <c r="WPM28" s="9"/>
      <c r="WPQ28" s="9"/>
      <c r="WPU28" s="9"/>
      <c r="WPY28" s="9"/>
      <c r="WQC28" s="9"/>
      <c r="WQG28" s="9"/>
      <c r="WQK28" s="9"/>
      <c r="WQO28" s="9"/>
      <c r="WQS28" s="9"/>
      <c r="WQW28" s="9"/>
      <c r="WRA28" s="9"/>
      <c r="WRE28" s="9"/>
      <c r="WRI28" s="9"/>
      <c r="WRM28" s="9"/>
      <c r="WRQ28" s="9"/>
      <c r="WRU28" s="9"/>
      <c r="WRY28" s="9"/>
      <c r="WSC28" s="9"/>
      <c r="WSG28" s="9"/>
      <c r="WSK28" s="9"/>
      <c r="WSO28" s="9"/>
      <c r="WSS28" s="9"/>
      <c r="WSW28" s="9"/>
      <c r="WTA28" s="9"/>
      <c r="WTE28" s="9"/>
      <c r="WTI28" s="9"/>
      <c r="WTM28" s="9"/>
      <c r="WTQ28" s="9"/>
      <c r="WTU28" s="9"/>
      <c r="WTY28" s="9"/>
      <c r="WUC28" s="9"/>
      <c r="WUG28" s="9"/>
      <c r="WUK28" s="9"/>
      <c r="WUO28" s="9"/>
      <c r="WUS28" s="9"/>
      <c r="WUW28" s="9"/>
      <c r="WVA28" s="9"/>
      <c r="WVE28" s="9"/>
      <c r="WVI28" s="9"/>
      <c r="WVM28" s="9"/>
      <c r="WVQ28" s="9"/>
      <c r="WVU28" s="9"/>
      <c r="WVY28" s="9"/>
      <c r="WWC28" s="9"/>
      <c r="WWG28" s="9"/>
      <c r="WWK28" s="9"/>
      <c r="WWO28" s="9"/>
      <c r="WWS28" s="9"/>
      <c r="WWW28" s="9"/>
      <c r="WXA28" s="9"/>
      <c r="WXE28" s="9"/>
      <c r="WXI28" s="9"/>
      <c r="WXM28" s="9"/>
      <c r="WXQ28" s="9"/>
      <c r="WXU28" s="9"/>
      <c r="WXY28" s="9"/>
      <c r="WYC28" s="9"/>
      <c r="WYG28" s="9"/>
      <c r="WYK28" s="9"/>
      <c r="WYO28" s="9"/>
      <c r="WYS28" s="9"/>
      <c r="WYW28" s="9"/>
      <c r="WZA28" s="9"/>
      <c r="WZE28" s="9"/>
      <c r="WZI28" s="9"/>
      <c r="WZM28" s="9"/>
      <c r="WZQ28" s="9"/>
      <c r="WZU28" s="9"/>
      <c r="WZY28" s="9"/>
      <c r="XAC28" s="9"/>
      <c r="XAG28" s="9"/>
      <c r="XAK28" s="9"/>
      <c r="XAO28" s="9"/>
      <c r="XAS28" s="9"/>
      <c r="XAW28" s="9"/>
      <c r="XBA28" s="9"/>
      <c r="XBE28" s="9"/>
      <c r="XBI28" s="9"/>
      <c r="XBM28" s="9"/>
      <c r="XBQ28" s="9"/>
      <c r="XBU28" s="9"/>
      <c r="XBY28" s="9"/>
      <c r="XCC28" s="9"/>
      <c r="XCG28" s="9"/>
      <c r="XCK28" s="9"/>
      <c r="XCO28" s="9"/>
      <c r="XCS28" s="9"/>
      <c r="XCW28" s="9"/>
      <c r="XDA28" s="9"/>
      <c r="XDE28" s="9"/>
      <c r="XDI28" s="9"/>
      <c r="XDM28" s="9"/>
      <c r="XDQ28" s="9"/>
      <c r="XDU28" s="9"/>
      <c r="XDY28" s="9"/>
      <c r="XEC28" s="9"/>
      <c r="XEG28" s="9"/>
      <c r="XEK28" s="9"/>
      <c r="XEO28" s="9"/>
      <c r="XES28" s="9"/>
      <c r="XEW28" s="9"/>
      <c r="XFA28" s="9"/>
    </row>
    <row r="29" spans="1:1021 1025:2045 2049:3069 3073:4093 4097:5117 5121:6141 6145:7165 7169:8189 8193:9213 9217:10237 10241:11261 11265:12285 12289:13309 13313:14333 14337:15357 15361:16381" x14ac:dyDescent="0.25">
      <c r="A29" s="10">
        <v>51</v>
      </c>
      <c r="B29" s="10" t="s">
        <v>131</v>
      </c>
      <c r="C29" s="10" t="s">
        <v>132</v>
      </c>
      <c r="D29">
        <v>2002</v>
      </c>
      <c r="E29" s="23">
        <v>1</v>
      </c>
      <c r="F29">
        <v>0</v>
      </c>
      <c r="G29">
        <v>1</v>
      </c>
      <c r="H29" t="s">
        <v>84</v>
      </c>
      <c r="I29">
        <v>830</v>
      </c>
      <c r="J29" t="s">
        <v>196</v>
      </c>
      <c r="K29" s="10">
        <v>7</v>
      </c>
      <c r="L29" s="10">
        <v>29</v>
      </c>
      <c r="M29" s="10">
        <v>66.400000000000006</v>
      </c>
      <c r="N29" s="10" t="s">
        <v>500</v>
      </c>
      <c r="O29" s="3" t="s">
        <v>23</v>
      </c>
      <c r="P29">
        <v>1</v>
      </c>
      <c r="Q29" t="s">
        <v>27</v>
      </c>
      <c r="R29" t="s">
        <v>267</v>
      </c>
      <c r="S29" t="s">
        <v>257</v>
      </c>
      <c r="T29" t="s">
        <v>275</v>
      </c>
    </row>
    <row r="30" spans="1:1021 1025:2045 2049:3069 3073:4093 4097:5117 5121:6141 6145:7165 7169:8189 8193:9213 9217:10237 10241:11261 11265:12285 12289:13309 13313:14333 14337:15357 15361:16381" x14ac:dyDescent="0.25">
      <c r="A30" s="10">
        <v>52</v>
      </c>
      <c r="B30" s="10" t="s">
        <v>133</v>
      </c>
      <c r="C30" s="10" t="s">
        <v>134</v>
      </c>
      <c r="D30">
        <v>2004</v>
      </c>
      <c r="E30" s="23">
        <v>1</v>
      </c>
      <c r="F30">
        <v>0</v>
      </c>
      <c r="G30">
        <v>1</v>
      </c>
      <c r="H30" t="s">
        <v>8</v>
      </c>
      <c r="I30">
        <v>600</v>
      </c>
      <c r="J30" t="s">
        <v>196</v>
      </c>
      <c r="K30" s="10">
        <v>10</v>
      </c>
      <c r="L30" s="10">
        <v>32</v>
      </c>
      <c r="M30" s="10">
        <v>59.8</v>
      </c>
      <c r="N30" s="10" t="s">
        <v>500</v>
      </c>
      <c r="O30" s="3" t="s">
        <v>27</v>
      </c>
      <c r="P30" t="s">
        <v>27</v>
      </c>
      <c r="Q30" t="s">
        <v>54</v>
      </c>
      <c r="R30" t="s">
        <v>267</v>
      </c>
      <c r="S30" t="s">
        <v>290</v>
      </c>
      <c r="T30" t="s">
        <v>275</v>
      </c>
    </row>
    <row r="31" spans="1:1021 1025:2045 2049:3069 3073:4093 4097:5117 5121:6141 6145:7165 7169:8189 8193:9213 9217:10237 10241:11261 11265:12285 12289:13309 13313:14333 14337:15357 15361:16381" x14ac:dyDescent="0.25">
      <c r="A31" s="10">
        <v>53</v>
      </c>
      <c r="B31" s="10" t="s">
        <v>135</v>
      </c>
      <c r="C31" s="10" t="s">
        <v>136</v>
      </c>
      <c r="D31">
        <v>2005</v>
      </c>
      <c r="E31" s="23">
        <v>2</v>
      </c>
      <c r="F31">
        <v>0</v>
      </c>
      <c r="G31">
        <v>1</v>
      </c>
      <c r="H31" t="s">
        <v>8</v>
      </c>
      <c r="I31">
        <v>800</v>
      </c>
      <c r="J31" t="s">
        <v>196</v>
      </c>
      <c r="K31" s="10">
        <v>16</v>
      </c>
      <c r="L31" s="10">
        <v>25</v>
      </c>
      <c r="M31" s="10">
        <v>62.9</v>
      </c>
      <c r="N31" s="10" t="s">
        <v>500</v>
      </c>
      <c r="O31" s="3" t="s">
        <v>25</v>
      </c>
      <c r="P31">
        <f>9/16</f>
        <v>0.5625</v>
      </c>
      <c r="Q31" t="s">
        <v>95</v>
      </c>
      <c r="R31" t="s">
        <v>267</v>
      </c>
      <c r="S31" t="s">
        <v>290</v>
      </c>
      <c r="T31" t="s">
        <v>275</v>
      </c>
    </row>
    <row r="32" spans="1:1021 1025:2045 2049:3069 3073:4093 4097:5117 5121:6141 6145:7165 7169:8189 8193:9213 9217:10237 10241:11261 11265:12285 12289:13309 13313:14333 14337:15357 15361:16381" x14ac:dyDescent="0.25">
      <c r="A32" s="10">
        <v>58</v>
      </c>
      <c r="B32" s="10" t="s">
        <v>171</v>
      </c>
      <c r="C32" s="10" t="s">
        <v>172</v>
      </c>
      <c r="D32">
        <v>2016</v>
      </c>
      <c r="E32" s="23">
        <v>1</v>
      </c>
      <c r="F32">
        <v>1</v>
      </c>
      <c r="G32">
        <v>1</v>
      </c>
      <c r="H32" t="s">
        <v>8</v>
      </c>
      <c r="I32">
        <v>400</v>
      </c>
      <c r="J32" t="s">
        <v>196</v>
      </c>
      <c r="K32" s="10">
        <v>51</v>
      </c>
      <c r="L32" t="s">
        <v>27</v>
      </c>
      <c r="M32" t="s">
        <v>27</v>
      </c>
      <c r="N32" s="10" t="s">
        <v>500</v>
      </c>
      <c r="O32" s="3" t="s">
        <v>27</v>
      </c>
      <c r="P32" s="3" t="s">
        <v>27</v>
      </c>
      <c r="Q32" t="s">
        <v>37</v>
      </c>
      <c r="R32" t="s">
        <v>267</v>
      </c>
      <c r="S32" t="s">
        <v>290</v>
      </c>
      <c r="T32" t="s">
        <v>275</v>
      </c>
      <c r="V32" t="s">
        <v>197</v>
      </c>
    </row>
    <row r="33" spans="1:22" x14ac:dyDescent="0.25">
      <c r="A33" s="10">
        <v>60</v>
      </c>
      <c r="B33" s="10" t="s">
        <v>175</v>
      </c>
      <c r="C33" s="10" t="s">
        <v>176</v>
      </c>
      <c r="D33">
        <v>1991</v>
      </c>
      <c r="E33" s="23">
        <v>1</v>
      </c>
      <c r="F33">
        <v>0</v>
      </c>
      <c r="G33">
        <v>1</v>
      </c>
      <c r="H33" t="s">
        <v>19</v>
      </c>
      <c r="I33">
        <v>725</v>
      </c>
      <c r="J33" t="s">
        <v>196</v>
      </c>
      <c r="K33" s="10">
        <v>4</v>
      </c>
      <c r="L33" t="s">
        <v>27</v>
      </c>
      <c r="M33">
        <v>72</v>
      </c>
      <c r="N33" s="10" t="s">
        <v>500</v>
      </c>
      <c r="O33" s="3" t="s">
        <v>23</v>
      </c>
      <c r="P33">
        <v>1</v>
      </c>
      <c r="Q33" t="s">
        <v>27</v>
      </c>
      <c r="R33" t="s">
        <v>267</v>
      </c>
      <c r="S33" t="s">
        <v>290</v>
      </c>
      <c r="T33" t="s">
        <v>275</v>
      </c>
    </row>
    <row r="34" spans="1:22" x14ac:dyDescent="0.25">
      <c r="A34" s="10">
        <v>62</v>
      </c>
      <c r="B34" s="10" t="s">
        <v>240</v>
      </c>
      <c r="C34" s="10" t="s">
        <v>239</v>
      </c>
      <c r="D34">
        <v>2019</v>
      </c>
      <c r="E34" s="23">
        <v>2</v>
      </c>
      <c r="F34">
        <v>1</v>
      </c>
      <c r="G34" s="10">
        <v>1</v>
      </c>
      <c r="H34" t="s">
        <v>8</v>
      </c>
      <c r="I34">
        <v>400</v>
      </c>
      <c r="J34" t="s">
        <v>196</v>
      </c>
      <c r="K34" t="s">
        <v>596</v>
      </c>
      <c r="L34" t="s">
        <v>597</v>
      </c>
      <c r="M34" t="s">
        <v>27</v>
      </c>
      <c r="N34" s="10" t="s">
        <v>500</v>
      </c>
      <c r="O34" s="3" t="s">
        <v>25</v>
      </c>
      <c r="P34" t="s">
        <v>490</v>
      </c>
      <c r="Q34" t="s">
        <v>27</v>
      </c>
      <c r="R34" t="s">
        <v>267</v>
      </c>
      <c r="S34" t="s">
        <v>333</v>
      </c>
      <c r="T34" t="s">
        <v>481</v>
      </c>
      <c r="V34" t="s">
        <v>253</v>
      </c>
    </row>
    <row r="35" spans="1:22" x14ac:dyDescent="0.25">
      <c r="E35">
        <f>SUM(E4:E34)</f>
        <v>55</v>
      </c>
      <c r="V35" t="s">
        <v>254</v>
      </c>
    </row>
    <row r="36" spans="1:22" ht="23.25" x14ac:dyDescent="0.35">
      <c r="A36" s="16" t="s">
        <v>471</v>
      </c>
      <c r="B36" s="10"/>
      <c r="C36" s="10"/>
      <c r="D36" s="10"/>
      <c r="F36" s="10"/>
      <c r="G36" s="10"/>
    </row>
    <row r="37" spans="1:22" s="10" customFormat="1" x14ac:dyDescent="0.25">
      <c r="A37" s="27" t="s">
        <v>80</v>
      </c>
      <c r="B37" s="28"/>
      <c r="C37" s="28"/>
      <c r="D37" s="28"/>
      <c r="E37" s="18"/>
      <c r="F37" s="27" t="s">
        <v>78</v>
      </c>
      <c r="G37" s="28"/>
      <c r="H37" s="28"/>
      <c r="I37" s="27" t="s">
        <v>79</v>
      </c>
      <c r="J37" s="27"/>
      <c r="K37" s="27"/>
      <c r="L37" s="27"/>
      <c r="M37" s="27"/>
      <c r="N37" s="27"/>
      <c r="O37" s="28"/>
      <c r="P37" s="28"/>
      <c r="Q37" s="28"/>
      <c r="R37" s="11"/>
      <c r="S37" s="11"/>
      <c r="T37" s="11"/>
      <c r="U37" s="18"/>
    </row>
    <row r="38" spans="1:22" s="10" customFormat="1" x14ac:dyDescent="0.25">
      <c r="A38" s="10" t="s">
        <v>73</v>
      </c>
      <c r="B38" s="10" t="s">
        <v>74</v>
      </c>
      <c r="C38" s="10" t="s">
        <v>75</v>
      </c>
      <c r="D38" s="10" t="s">
        <v>76</v>
      </c>
      <c r="E38" s="8" t="s">
        <v>472</v>
      </c>
      <c r="F38" s="10" t="s">
        <v>77</v>
      </c>
      <c r="G38" s="10" t="s">
        <v>3</v>
      </c>
      <c r="H38" s="10" t="s">
        <v>81</v>
      </c>
      <c r="I38" s="8" t="s">
        <v>42</v>
      </c>
      <c r="J38" s="8" t="s">
        <v>183</v>
      </c>
      <c r="K38" s="3" t="s">
        <v>484</v>
      </c>
      <c r="L38" s="3" t="s">
        <v>277</v>
      </c>
      <c r="M38" s="3" t="s">
        <v>494</v>
      </c>
      <c r="N38" s="3" t="s">
        <v>517</v>
      </c>
      <c r="O38" s="8" t="s">
        <v>38</v>
      </c>
      <c r="P38" s="3" t="s">
        <v>482</v>
      </c>
      <c r="Q38" s="8" t="s">
        <v>35</v>
      </c>
      <c r="R38" s="8" t="s">
        <v>258</v>
      </c>
      <c r="S38" s="8" t="s">
        <v>259</v>
      </c>
      <c r="T38" s="8" t="s">
        <v>260</v>
      </c>
      <c r="U38" s="8"/>
      <c r="V38" s="7" t="s">
        <v>34</v>
      </c>
    </row>
    <row r="39" spans="1:22" s="10" customFormat="1" x14ac:dyDescent="0.25">
      <c r="A39" s="10">
        <v>4</v>
      </c>
      <c r="B39" s="12" t="s">
        <v>94</v>
      </c>
      <c r="C39" s="10" t="s">
        <v>89</v>
      </c>
      <c r="D39" s="10">
        <v>1994</v>
      </c>
      <c r="E39" s="10">
        <v>4</v>
      </c>
      <c r="F39" s="10">
        <v>0</v>
      </c>
      <c r="G39" s="10">
        <v>1</v>
      </c>
      <c r="H39" s="10" t="s">
        <v>4</v>
      </c>
      <c r="I39" s="10">
        <v>1200</v>
      </c>
      <c r="J39" s="10" t="s">
        <v>184</v>
      </c>
      <c r="K39" s="10" t="s">
        <v>612</v>
      </c>
      <c r="L39" s="10" t="s">
        <v>27</v>
      </c>
      <c r="M39" s="10" t="s">
        <v>27</v>
      </c>
      <c r="N39" s="10" t="s">
        <v>518</v>
      </c>
      <c r="O39" s="10" t="s">
        <v>23</v>
      </c>
      <c r="P39" s="10">
        <v>1</v>
      </c>
      <c r="Q39" s="10" t="s">
        <v>95</v>
      </c>
      <c r="R39" s="10" t="s">
        <v>267</v>
      </c>
      <c r="S39" s="10" t="s">
        <v>257</v>
      </c>
      <c r="T39" s="10" t="s">
        <v>268</v>
      </c>
      <c r="V39" s="10" t="s">
        <v>288</v>
      </c>
    </row>
    <row r="40" spans="1:22" s="10" customFormat="1" x14ac:dyDescent="0.25">
      <c r="A40" s="10">
        <v>5</v>
      </c>
      <c r="B40" s="12" t="s">
        <v>380</v>
      </c>
      <c r="C40" s="10" t="s">
        <v>381</v>
      </c>
      <c r="D40" s="10">
        <v>2009</v>
      </c>
      <c r="E40" s="10">
        <v>1</v>
      </c>
      <c r="F40" s="10">
        <v>0</v>
      </c>
      <c r="G40" s="10">
        <v>1</v>
      </c>
      <c r="H40" s="10" t="s">
        <v>19</v>
      </c>
      <c r="I40" s="10">
        <v>670</v>
      </c>
      <c r="J40" s="10" t="s">
        <v>184</v>
      </c>
      <c r="K40" s="10">
        <v>90</v>
      </c>
      <c r="L40" s="10">
        <v>39</v>
      </c>
      <c r="M40" s="10">
        <v>67</v>
      </c>
      <c r="N40" s="10" t="s">
        <v>500</v>
      </c>
      <c r="O40" s="10" t="s">
        <v>25</v>
      </c>
      <c r="P40" s="10">
        <f>52/90</f>
        <v>0.57777777777777772</v>
      </c>
      <c r="Q40" s="10" t="s">
        <v>27</v>
      </c>
      <c r="R40" s="10" t="s">
        <v>267</v>
      </c>
      <c r="S40" s="10" t="s">
        <v>257</v>
      </c>
      <c r="T40" s="10" t="s">
        <v>275</v>
      </c>
    </row>
    <row r="41" spans="1:22" s="10" customFormat="1" x14ac:dyDescent="0.25">
      <c r="A41" s="10">
        <v>24</v>
      </c>
      <c r="B41" s="13" t="s">
        <v>231</v>
      </c>
      <c r="C41" s="10" t="s">
        <v>166</v>
      </c>
      <c r="D41" s="10">
        <v>2002</v>
      </c>
      <c r="E41" s="10">
        <v>4</v>
      </c>
      <c r="F41" s="10">
        <v>0</v>
      </c>
      <c r="G41" s="10">
        <v>1</v>
      </c>
      <c r="H41" s="10" t="s">
        <v>8</v>
      </c>
      <c r="I41" s="10">
        <v>1155</v>
      </c>
      <c r="J41" s="10" t="s">
        <v>184</v>
      </c>
      <c r="K41" s="10" t="s">
        <v>619</v>
      </c>
      <c r="L41" s="10" t="s">
        <v>620</v>
      </c>
      <c r="M41" s="10" t="s">
        <v>618</v>
      </c>
      <c r="N41" s="10" t="s">
        <v>500</v>
      </c>
      <c r="O41" s="10" t="s">
        <v>53</v>
      </c>
      <c r="P41" s="10" t="s">
        <v>621</v>
      </c>
      <c r="Q41" s="10" t="s">
        <v>27</v>
      </c>
      <c r="R41" s="10" t="s">
        <v>267</v>
      </c>
      <c r="S41" s="10" t="s">
        <v>257</v>
      </c>
      <c r="T41" s="10" t="s">
        <v>312</v>
      </c>
      <c r="V41" s="10" t="s">
        <v>313</v>
      </c>
    </row>
    <row r="42" spans="1:22" s="10" customFormat="1" x14ac:dyDescent="0.25">
      <c r="A42" s="10">
        <v>28</v>
      </c>
      <c r="B42" s="13" t="s">
        <v>225</v>
      </c>
      <c r="C42" s="10" t="s">
        <v>168</v>
      </c>
      <c r="D42" s="10">
        <v>1999</v>
      </c>
      <c r="E42" s="10">
        <v>1</v>
      </c>
      <c r="F42" s="10">
        <v>0</v>
      </c>
      <c r="G42" s="10">
        <v>1</v>
      </c>
      <c r="H42" s="10" t="s">
        <v>8</v>
      </c>
      <c r="I42" s="10">
        <v>960</v>
      </c>
      <c r="J42" s="10" t="s">
        <v>184</v>
      </c>
      <c r="K42" s="10">
        <v>18</v>
      </c>
      <c r="L42" s="10">
        <v>41</v>
      </c>
      <c r="M42" s="10">
        <v>64</v>
      </c>
      <c r="N42" s="10" t="s">
        <v>500</v>
      </c>
      <c r="O42" s="10" t="s">
        <v>25</v>
      </c>
      <c r="P42" s="10">
        <v>0.5</v>
      </c>
      <c r="Q42" s="10" t="s">
        <v>27</v>
      </c>
      <c r="R42" s="10" t="s">
        <v>25</v>
      </c>
      <c r="S42" s="10" t="s">
        <v>257</v>
      </c>
      <c r="T42" s="10" t="s">
        <v>334</v>
      </c>
    </row>
    <row r="43" spans="1:22" s="10" customFormat="1" x14ac:dyDescent="0.25">
      <c r="A43" s="10">
        <v>29</v>
      </c>
      <c r="B43" s="10" t="s">
        <v>113</v>
      </c>
      <c r="C43" s="10" t="s">
        <v>114</v>
      </c>
      <c r="D43" s="10">
        <v>1986</v>
      </c>
      <c r="E43" s="10">
        <v>4</v>
      </c>
      <c r="F43" s="10">
        <v>0</v>
      </c>
      <c r="G43" s="10">
        <v>1</v>
      </c>
      <c r="H43" s="10" t="s">
        <v>19</v>
      </c>
      <c r="I43" s="10">
        <v>400</v>
      </c>
      <c r="J43" s="10" t="s">
        <v>184</v>
      </c>
      <c r="K43" s="10">
        <v>5</v>
      </c>
      <c r="L43" s="10" t="s">
        <v>27</v>
      </c>
      <c r="M43" s="10" t="s">
        <v>27</v>
      </c>
      <c r="N43" s="10" t="s">
        <v>518</v>
      </c>
      <c r="O43" s="10" t="s">
        <v>25</v>
      </c>
      <c r="P43" s="10">
        <v>0.4</v>
      </c>
      <c r="Q43" s="10" t="s">
        <v>95</v>
      </c>
      <c r="R43" s="10" t="s">
        <v>267</v>
      </c>
      <c r="S43" s="10" t="s">
        <v>333</v>
      </c>
      <c r="T43" s="10" t="s">
        <v>275</v>
      </c>
      <c r="V43" s="10" t="s">
        <v>115</v>
      </c>
    </row>
    <row r="44" spans="1:22" s="10" customFormat="1" x14ac:dyDescent="0.25">
      <c r="A44" s="10">
        <v>32</v>
      </c>
      <c r="B44" s="10" t="s">
        <v>116</v>
      </c>
      <c r="C44" s="10" t="s">
        <v>117</v>
      </c>
      <c r="D44" s="10">
        <v>2003</v>
      </c>
      <c r="E44" s="10">
        <v>1</v>
      </c>
      <c r="F44" s="10">
        <v>0</v>
      </c>
      <c r="G44" s="10">
        <v>1</v>
      </c>
      <c r="H44" s="10" t="s">
        <v>8</v>
      </c>
      <c r="I44" s="10">
        <v>800</v>
      </c>
      <c r="J44" s="10" t="s">
        <v>184</v>
      </c>
      <c r="K44" s="10">
        <v>12</v>
      </c>
      <c r="L44" s="10">
        <v>30</v>
      </c>
      <c r="M44" s="10">
        <v>67.7</v>
      </c>
      <c r="N44" s="10" t="s">
        <v>500</v>
      </c>
      <c r="O44" s="10" t="s">
        <v>25</v>
      </c>
      <c r="P44" s="10">
        <f>8/12</f>
        <v>0.66666666666666663</v>
      </c>
      <c r="Q44" s="10" t="s">
        <v>37</v>
      </c>
      <c r="R44" s="10" t="s">
        <v>267</v>
      </c>
      <c r="S44" s="10" t="s">
        <v>290</v>
      </c>
      <c r="T44" s="10" t="s">
        <v>275</v>
      </c>
    </row>
    <row r="45" spans="1:22" s="10" customFormat="1" x14ac:dyDescent="0.25">
      <c r="A45" s="10">
        <v>46</v>
      </c>
      <c r="B45" s="13" t="s">
        <v>222</v>
      </c>
      <c r="C45" s="10" t="s">
        <v>223</v>
      </c>
      <c r="D45" s="10">
        <v>2002</v>
      </c>
      <c r="E45" s="10">
        <v>1</v>
      </c>
      <c r="F45" s="10">
        <v>0</v>
      </c>
      <c r="G45" s="10">
        <v>1</v>
      </c>
      <c r="H45" s="10" t="s">
        <v>8</v>
      </c>
      <c r="I45" s="10">
        <v>1447.5</v>
      </c>
      <c r="J45" s="10" t="s">
        <v>184</v>
      </c>
      <c r="K45" s="10">
        <v>12</v>
      </c>
      <c r="L45" s="10">
        <v>34</v>
      </c>
      <c r="M45" s="10">
        <v>97</v>
      </c>
      <c r="N45" s="10" t="s">
        <v>500</v>
      </c>
      <c r="O45" s="10" t="s">
        <v>25</v>
      </c>
      <c r="P45" s="10">
        <v>0.5</v>
      </c>
      <c r="Q45" s="10" t="s">
        <v>27</v>
      </c>
      <c r="R45" s="10" t="s">
        <v>267</v>
      </c>
      <c r="S45" s="10" t="s">
        <v>257</v>
      </c>
      <c r="T45" s="10" t="s">
        <v>334</v>
      </c>
      <c r="V45" s="10" t="s">
        <v>364</v>
      </c>
    </row>
    <row r="46" spans="1:22" s="10" customFormat="1" x14ac:dyDescent="0.25">
      <c r="A46" s="10">
        <v>47</v>
      </c>
      <c r="B46" s="13" t="s">
        <v>232</v>
      </c>
      <c r="C46" s="10" t="s">
        <v>223</v>
      </c>
      <c r="D46" s="10">
        <v>1997</v>
      </c>
      <c r="E46" s="10">
        <v>3</v>
      </c>
      <c r="F46" s="10">
        <v>0</v>
      </c>
      <c r="G46" s="10">
        <v>1</v>
      </c>
      <c r="H46" s="10" t="s">
        <v>19</v>
      </c>
      <c r="I46" s="10">
        <v>1140</v>
      </c>
      <c r="J46" s="10" t="s">
        <v>184</v>
      </c>
      <c r="K46" s="20" t="s">
        <v>632</v>
      </c>
      <c r="L46" s="10" t="s">
        <v>633</v>
      </c>
      <c r="M46" s="10" t="s">
        <v>634</v>
      </c>
      <c r="N46" s="10" t="s">
        <v>500</v>
      </c>
      <c r="O46" s="10" t="s">
        <v>25</v>
      </c>
      <c r="P46" s="10" t="s">
        <v>635</v>
      </c>
      <c r="Q46" s="10" t="s">
        <v>27</v>
      </c>
      <c r="R46" s="10" t="s">
        <v>267</v>
      </c>
      <c r="S46" s="10" t="s">
        <v>257</v>
      </c>
      <c r="T46" s="10" t="s">
        <v>334</v>
      </c>
      <c r="V46" s="10" t="s">
        <v>369</v>
      </c>
    </row>
    <row r="47" spans="1:22" s="10" customFormat="1" x14ac:dyDescent="0.25">
      <c r="A47" s="10">
        <v>55</v>
      </c>
      <c r="B47" s="10" t="s">
        <v>165</v>
      </c>
      <c r="C47" s="10" t="s">
        <v>166</v>
      </c>
      <c r="D47" s="10">
        <v>1998</v>
      </c>
      <c r="E47" s="10">
        <v>1</v>
      </c>
      <c r="F47" s="10">
        <v>0</v>
      </c>
      <c r="G47" s="10">
        <v>1</v>
      </c>
      <c r="H47" s="10" t="s">
        <v>8</v>
      </c>
      <c r="I47" s="10">
        <v>324.5</v>
      </c>
      <c r="J47" s="10" t="s">
        <v>184</v>
      </c>
      <c r="K47" s="10">
        <v>1</v>
      </c>
      <c r="L47" s="10">
        <v>27</v>
      </c>
      <c r="M47" s="10">
        <v>64.900000000000006</v>
      </c>
      <c r="N47" s="10" t="s">
        <v>518</v>
      </c>
      <c r="O47" s="10" t="s">
        <v>23</v>
      </c>
      <c r="P47" s="10">
        <v>1</v>
      </c>
      <c r="Q47" s="10" t="s">
        <v>27</v>
      </c>
      <c r="R47" s="10" t="s">
        <v>267</v>
      </c>
      <c r="S47" s="10" t="s">
        <v>257</v>
      </c>
      <c r="T47" s="10" t="s">
        <v>334</v>
      </c>
      <c r="V47" s="10" t="s">
        <v>389</v>
      </c>
    </row>
    <row r="48" spans="1:22" s="10" customFormat="1" x14ac:dyDescent="0.25">
      <c r="A48" s="10">
        <v>56</v>
      </c>
      <c r="B48" s="10" t="s">
        <v>167</v>
      </c>
      <c r="C48" s="10" t="s">
        <v>168</v>
      </c>
      <c r="D48" s="10">
        <v>2002</v>
      </c>
      <c r="E48" s="10">
        <v>1</v>
      </c>
      <c r="F48" s="10">
        <v>0</v>
      </c>
      <c r="G48" s="10">
        <v>1</v>
      </c>
      <c r="H48" s="10" t="s">
        <v>8</v>
      </c>
      <c r="I48" s="10">
        <v>350</v>
      </c>
      <c r="J48" s="10" t="s">
        <v>184</v>
      </c>
      <c r="K48" s="10">
        <v>11</v>
      </c>
      <c r="L48" s="10">
        <v>40</v>
      </c>
      <c r="M48" s="10">
        <v>67.8</v>
      </c>
      <c r="N48" s="10" t="s">
        <v>500</v>
      </c>
      <c r="O48" s="10" t="s">
        <v>25</v>
      </c>
      <c r="P48" s="10">
        <f>5/11</f>
        <v>0.45454545454545453</v>
      </c>
      <c r="Q48" s="10" t="s">
        <v>27</v>
      </c>
      <c r="R48" s="10" t="s">
        <v>267</v>
      </c>
      <c r="S48" s="10" t="s">
        <v>257</v>
      </c>
      <c r="T48" s="10" t="s">
        <v>334</v>
      </c>
      <c r="V48" s="10" t="s">
        <v>392</v>
      </c>
    </row>
    <row r="49" spans="1:22" s="10" customFormat="1" x14ac:dyDescent="0.25">
      <c r="A49" s="10">
        <v>57</v>
      </c>
      <c r="B49" s="10" t="s">
        <v>169</v>
      </c>
      <c r="C49" s="10" t="s">
        <v>170</v>
      </c>
      <c r="D49" s="10">
        <v>1993</v>
      </c>
      <c r="E49" s="10">
        <v>1</v>
      </c>
      <c r="F49" s="10">
        <v>0</v>
      </c>
      <c r="G49" s="10">
        <v>1</v>
      </c>
      <c r="H49" s="10" t="s">
        <v>189</v>
      </c>
      <c r="I49" s="10">
        <v>200</v>
      </c>
      <c r="J49" s="10" t="s">
        <v>184</v>
      </c>
      <c r="K49" s="10">
        <v>1</v>
      </c>
      <c r="L49" s="10">
        <v>11</v>
      </c>
      <c r="M49" s="10">
        <v>30</v>
      </c>
      <c r="N49" s="10" t="s">
        <v>518</v>
      </c>
      <c r="O49" s="10" t="s">
        <v>194</v>
      </c>
      <c r="P49" s="10">
        <v>0</v>
      </c>
      <c r="Q49" s="10" t="s">
        <v>27</v>
      </c>
      <c r="R49" s="10" t="s">
        <v>210</v>
      </c>
      <c r="S49" s="10" t="s">
        <v>257</v>
      </c>
      <c r="T49" s="10" t="s">
        <v>275</v>
      </c>
      <c r="V49" s="10" t="s">
        <v>394</v>
      </c>
    </row>
    <row r="50" spans="1:22" s="10" customFormat="1" x14ac:dyDescent="0.25">
      <c r="A50" s="10">
        <v>59</v>
      </c>
      <c r="B50" s="10" t="s">
        <v>173</v>
      </c>
      <c r="C50" s="10" t="s">
        <v>174</v>
      </c>
      <c r="D50" s="10">
        <v>1993</v>
      </c>
      <c r="E50" s="10">
        <v>2</v>
      </c>
      <c r="F50" s="10">
        <v>0</v>
      </c>
      <c r="G50" s="10">
        <v>1</v>
      </c>
      <c r="H50" s="10" t="s">
        <v>19</v>
      </c>
      <c r="I50" s="10">
        <v>1050</v>
      </c>
      <c r="J50" s="10" t="s">
        <v>184</v>
      </c>
      <c r="K50" s="10">
        <v>10</v>
      </c>
      <c r="L50" s="10">
        <v>33</v>
      </c>
      <c r="M50" s="10" t="s">
        <v>27</v>
      </c>
      <c r="N50" s="10" t="s">
        <v>500</v>
      </c>
      <c r="O50" s="10" t="s">
        <v>25</v>
      </c>
      <c r="P50" s="10">
        <v>0.5</v>
      </c>
      <c r="Q50" s="10" t="s">
        <v>27</v>
      </c>
      <c r="R50" s="10" t="s">
        <v>267</v>
      </c>
      <c r="S50" s="10" t="s">
        <v>257</v>
      </c>
      <c r="T50" s="10" t="s">
        <v>275</v>
      </c>
    </row>
    <row r="51" spans="1:22" s="10" customFormat="1" x14ac:dyDescent="0.25">
      <c r="A51" s="10">
        <v>61</v>
      </c>
      <c r="B51" s="10" t="s">
        <v>177</v>
      </c>
      <c r="C51" s="10" t="s">
        <v>178</v>
      </c>
      <c r="D51" s="10">
        <v>1991</v>
      </c>
      <c r="E51" s="10">
        <v>2</v>
      </c>
      <c r="F51" s="10">
        <v>0</v>
      </c>
      <c r="G51" s="10">
        <v>1</v>
      </c>
      <c r="H51" s="10" t="s">
        <v>84</v>
      </c>
      <c r="I51" s="10" t="s">
        <v>25</v>
      </c>
      <c r="J51" s="10" t="s">
        <v>184</v>
      </c>
      <c r="K51" s="10" t="s">
        <v>492</v>
      </c>
      <c r="L51" s="10" t="s">
        <v>646</v>
      </c>
      <c r="M51" s="10" t="s">
        <v>647</v>
      </c>
      <c r="N51" s="10" t="s">
        <v>500</v>
      </c>
      <c r="O51" s="10" t="s">
        <v>23</v>
      </c>
      <c r="P51" s="10">
        <v>1</v>
      </c>
      <c r="Q51" s="10" t="s">
        <v>54</v>
      </c>
      <c r="R51" s="10" t="s">
        <v>267</v>
      </c>
      <c r="S51" s="10" t="s">
        <v>257</v>
      </c>
      <c r="T51" s="10" t="s">
        <v>275</v>
      </c>
    </row>
    <row r="52" spans="1:22" x14ac:dyDescent="0.25">
      <c r="E52">
        <f>SUM(E39:E51)</f>
        <v>26</v>
      </c>
    </row>
  </sheetData>
  <mergeCells count="6">
    <mergeCell ref="A2:D2"/>
    <mergeCell ref="I2:Q2"/>
    <mergeCell ref="F2:H2"/>
    <mergeCell ref="A37:D37"/>
    <mergeCell ref="F37:H37"/>
    <mergeCell ref="I37:Q3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5"/>
  <sheetViews>
    <sheetView workbookViewId="0">
      <selection activeCell="A2" sqref="A2:I55"/>
    </sheetView>
  </sheetViews>
  <sheetFormatPr defaultRowHeight="15" x14ac:dyDescent="0.25"/>
  <cols>
    <col min="2" max="2" width="13.7109375" bestFit="1" customWidth="1"/>
    <col min="3" max="3" width="10" bestFit="1" customWidth="1"/>
    <col min="4" max="4" width="10" customWidth="1"/>
    <col min="9" max="9" width="13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23</v>
      </c>
      <c r="G2" t="s">
        <v>278</v>
      </c>
      <c r="H2" t="s">
        <v>275</v>
      </c>
      <c r="I2" t="s">
        <v>275</v>
      </c>
      <c r="K2" t="s">
        <v>2</v>
      </c>
      <c r="L2" t="s">
        <v>4</v>
      </c>
    </row>
    <row r="3" spans="1:13" x14ac:dyDescent="0.25">
      <c r="A3">
        <v>0.5</v>
      </c>
      <c r="B3">
        <v>2.8866000000000001</v>
      </c>
      <c r="C3" t="s">
        <v>22</v>
      </c>
      <c r="D3">
        <v>400</v>
      </c>
      <c r="E3" t="s">
        <v>37</v>
      </c>
      <c r="F3" t="s">
        <v>23</v>
      </c>
      <c r="G3" t="s">
        <v>278</v>
      </c>
      <c r="H3" t="s">
        <v>275</v>
      </c>
      <c r="I3" t="s">
        <v>275</v>
      </c>
      <c r="K3" t="s">
        <v>5</v>
      </c>
      <c r="L3" t="s">
        <v>6</v>
      </c>
    </row>
    <row r="4" spans="1:13" x14ac:dyDescent="0.25">
      <c r="A4">
        <v>1</v>
      </c>
      <c r="B4">
        <v>9.6954999999999991</v>
      </c>
      <c r="C4" t="s">
        <v>22</v>
      </c>
      <c r="D4">
        <v>400</v>
      </c>
      <c r="E4" t="s">
        <v>37</v>
      </c>
      <c r="F4" t="s">
        <v>23</v>
      </c>
      <c r="G4" t="s">
        <v>278</v>
      </c>
      <c r="H4" t="s">
        <v>275</v>
      </c>
      <c r="I4" t="s">
        <v>275</v>
      </c>
      <c r="K4" t="s">
        <v>9</v>
      </c>
      <c r="L4">
        <v>8</v>
      </c>
    </row>
    <row r="5" spans="1:13" x14ac:dyDescent="0.25">
      <c r="A5">
        <v>2</v>
      </c>
      <c r="B5">
        <v>10.9381</v>
      </c>
      <c r="C5" t="s">
        <v>22</v>
      </c>
      <c r="D5">
        <v>400</v>
      </c>
      <c r="E5" t="s">
        <v>37</v>
      </c>
      <c r="F5" t="s">
        <v>23</v>
      </c>
      <c r="G5" t="s">
        <v>278</v>
      </c>
      <c r="H5" t="s">
        <v>275</v>
      </c>
      <c r="I5" t="s">
        <v>275</v>
      </c>
      <c r="K5" t="s">
        <v>15</v>
      </c>
      <c r="L5" t="s">
        <v>23</v>
      </c>
    </row>
    <row r="6" spans="1:13" x14ac:dyDescent="0.25">
      <c r="A6">
        <v>3</v>
      </c>
      <c r="B6">
        <v>8.1979000000000006</v>
      </c>
      <c r="C6" t="s">
        <v>22</v>
      </c>
      <c r="D6">
        <v>400</v>
      </c>
      <c r="E6" t="s">
        <v>37</v>
      </c>
      <c r="F6" t="s">
        <v>23</v>
      </c>
      <c r="G6" t="s">
        <v>278</v>
      </c>
      <c r="H6" t="s">
        <v>275</v>
      </c>
      <c r="I6" t="s">
        <v>275</v>
      </c>
      <c r="K6" t="s">
        <v>12</v>
      </c>
      <c r="L6" t="s">
        <v>14</v>
      </c>
    </row>
    <row r="7" spans="1:13" x14ac:dyDescent="0.25">
      <c r="A7">
        <v>4</v>
      </c>
      <c r="B7">
        <v>7.2573999999999996</v>
      </c>
      <c r="C7" t="s">
        <v>22</v>
      </c>
      <c r="D7">
        <v>400</v>
      </c>
      <c r="E7" t="s">
        <v>37</v>
      </c>
      <c r="F7" t="s">
        <v>23</v>
      </c>
      <c r="G7" t="s">
        <v>278</v>
      </c>
      <c r="H7" t="s">
        <v>275</v>
      </c>
      <c r="I7" t="s">
        <v>275</v>
      </c>
      <c r="K7" t="s">
        <v>10</v>
      </c>
    </row>
    <row r="8" spans="1:13" x14ac:dyDescent="0.25">
      <c r="A8">
        <v>6</v>
      </c>
      <c r="B8">
        <v>4.6014999999999997</v>
      </c>
      <c r="C8" t="s">
        <v>22</v>
      </c>
      <c r="D8">
        <v>400</v>
      </c>
      <c r="E8" t="s">
        <v>37</v>
      </c>
      <c r="F8" t="s">
        <v>23</v>
      </c>
      <c r="G8" t="s">
        <v>278</v>
      </c>
      <c r="H8" t="s">
        <v>275</v>
      </c>
      <c r="I8" t="s">
        <v>275</v>
      </c>
      <c r="K8" t="s">
        <v>270</v>
      </c>
      <c r="L8" t="s">
        <v>295</v>
      </c>
      <c r="M8" t="s">
        <v>513</v>
      </c>
    </row>
    <row r="9" spans="1:13" x14ac:dyDescent="0.25">
      <c r="A9">
        <v>10</v>
      </c>
      <c r="B9">
        <v>5.3411999999999997</v>
      </c>
      <c r="C9" t="s">
        <v>22</v>
      </c>
      <c r="D9">
        <v>400</v>
      </c>
      <c r="E9" t="s">
        <v>37</v>
      </c>
      <c r="F9" t="s">
        <v>23</v>
      </c>
      <c r="G9" t="s">
        <v>278</v>
      </c>
      <c r="H9" t="s">
        <v>275</v>
      </c>
      <c r="I9" t="s">
        <v>275</v>
      </c>
      <c r="K9" t="s">
        <v>271</v>
      </c>
      <c r="L9" t="s">
        <v>296</v>
      </c>
    </row>
    <row r="10" spans="1:13" x14ac:dyDescent="0.25">
      <c r="A10">
        <v>24</v>
      </c>
      <c r="B10">
        <v>0.38540000000000002</v>
      </c>
      <c r="C10" t="s">
        <v>22</v>
      </c>
      <c r="D10">
        <v>400</v>
      </c>
      <c r="E10" t="s">
        <v>37</v>
      </c>
      <c r="F10" t="s">
        <v>23</v>
      </c>
      <c r="G10" t="s">
        <v>278</v>
      </c>
      <c r="H10" t="s">
        <v>275</v>
      </c>
      <c r="I10" t="s">
        <v>275</v>
      </c>
      <c r="K10" t="s">
        <v>283</v>
      </c>
      <c r="L10" t="s">
        <v>297</v>
      </c>
    </row>
    <row r="11" spans="1:13" x14ac:dyDescent="0.25">
      <c r="A11">
        <v>0</v>
      </c>
      <c r="B11">
        <v>0</v>
      </c>
      <c r="C11" t="s">
        <v>24</v>
      </c>
      <c r="D11">
        <v>400</v>
      </c>
      <c r="E11" t="s">
        <v>37</v>
      </c>
      <c r="F11" t="s">
        <v>23</v>
      </c>
      <c r="G11" t="s">
        <v>278</v>
      </c>
      <c r="H11" t="s">
        <v>275</v>
      </c>
      <c r="I11" t="s">
        <v>275</v>
      </c>
      <c r="K11" t="s">
        <v>497</v>
      </c>
      <c r="L11" t="s">
        <v>514</v>
      </c>
      <c r="M11" t="s">
        <v>515</v>
      </c>
    </row>
    <row r="12" spans="1:13" x14ac:dyDescent="0.25">
      <c r="A12">
        <v>0.5</v>
      </c>
      <c r="B12">
        <v>47.9771</v>
      </c>
      <c r="C12" t="s">
        <v>24</v>
      </c>
      <c r="D12">
        <v>400</v>
      </c>
      <c r="E12" t="s">
        <v>37</v>
      </c>
      <c r="F12" t="s">
        <v>23</v>
      </c>
      <c r="G12" t="s">
        <v>278</v>
      </c>
      <c r="H12" t="s">
        <v>275</v>
      </c>
      <c r="I12" t="s">
        <v>275</v>
      </c>
    </row>
    <row r="13" spans="1:13" x14ac:dyDescent="0.25">
      <c r="A13">
        <v>1</v>
      </c>
      <c r="B13">
        <v>142.9461</v>
      </c>
      <c r="C13" t="s">
        <v>24</v>
      </c>
      <c r="D13">
        <v>400</v>
      </c>
      <c r="E13" t="s">
        <v>37</v>
      </c>
      <c r="F13" t="s">
        <v>23</v>
      </c>
      <c r="G13" t="s">
        <v>278</v>
      </c>
      <c r="H13" t="s">
        <v>275</v>
      </c>
      <c r="I13" t="s">
        <v>275</v>
      </c>
    </row>
    <row r="14" spans="1:13" x14ac:dyDescent="0.25">
      <c r="A14">
        <v>2</v>
      </c>
      <c r="B14">
        <v>244.30430000000001</v>
      </c>
      <c r="C14" t="s">
        <v>24</v>
      </c>
      <c r="D14">
        <v>400</v>
      </c>
      <c r="E14" t="s">
        <v>37</v>
      </c>
      <c r="F14" t="s">
        <v>23</v>
      </c>
      <c r="G14" t="s">
        <v>278</v>
      </c>
      <c r="H14" t="s">
        <v>275</v>
      </c>
      <c r="I14" t="s">
        <v>275</v>
      </c>
    </row>
    <row r="15" spans="1:13" x14ac:dyDescent="0.25">
      <c r="A15">
        <v>3</v>
      </c>
      <c r="B15">
        <v>239.5027</v>
      </c>
      <c r="C15" t="s">
        <v>24</v>
      </c>
      <c r="D15">
        <v>400</v>
      </c>
      <c r="E15" t="s">
        <v>37</v>
      </c>
      <c r="F15" t="s">
        <v>23</v>
      </c>
      <c r="G15" t="s">
        <v>278</v>
      </c>
      <c r="H15" t="s">
        <v>275</v>
      </c>
      <c r="I15" t="s">
        <v>275</v>
      </c>
      <c r="L15" s="1"/>
    </row>
    <row r="16" spans="1:13" x14ac:dyDescent="0.25">
      <c r="A16">
        <v>4</v>
      </c>
      <c r="B16">
        <v>230.1807</v>
      </c>
      <c r="C16" t="s">
        <v>24</v>
      </c>
      <c r="D16">
        <v>400</v>
      </c>
      <c r="E16" t="s">
        <v>37</v>
      </c>
      <c r="F16" t="s">
        <v>23</v>
      </c>
      <c r="G16" t="s">
        <v>278</v>
      </c>
      <c r="H16" t="s">
        <v>275</v>
      </c>
      <c r="I16" t="s">
        <v>275</v>
      </c>
    </row>
    <row r="17" spans="1:12" x14ac:dyDescent="0.25">
      <c r="A17">
        <v>6</v>
      </c>
      <c r="B17">
        <v>192.5231</v>
      </c>
      <c r="C17" t="s">
        <v>24</v>
      </c>
      <c r="D17">
        <v>400</v>
      </c>
      <c r="E17" t="s">
        <v>37</v>
      </c>
      <c r="F17" t="s">
        <v>23</v>
      </c>
      <c r="G17" t="s">
        <v>278</v>
      </c>
      <c r="H17" t="s">
        <v>275</v>
      </c>
      <c r="I17" t="s">
        <v>275</v>
      </c>
    </row>
    <row r="18" spans="1:12" x14ac:dyDescent="0.25">
      <c r="A18">
        <v>10</v>
      </c>
      <c r="B18">
        <v>303.91950000000003</v>
      </c>
      <c r="C18" t="s">
        <v>24</v>
      </c>
      <c r="D18">
        <v>400</v>
      </c>
      <c r="E18" t="s">
        <v>37</v>
      </c>
      <c r="F18" t="s">
        <v>23</v>
      </c>
      <c r="G18" t="s">
        <v>278</v>
      </c>
      <c r="H18" t="s">
        <v>275</v>
      </c>
      <c r="I18" t="s">
        <v>275</v>
      </c>
    </row>
    <row r="19" spans="1:12" x14ac:dyDescent="0.25">
      <c r="A19">
        <v>24</v>
      </c>
      <c r="B19">
        <v>81.996099999999998</v>
      </c>
      <c r="C19" t="s">
        <v>24</v>
      </c>
      <c r="D19">
        <v>400</v>
      </c>
      <c r="E19" t="s">
        <v>37</v>
      </c>
      <c r="F19" t="s">
        <v>23</v>
      </c>
      <c r="G19" t="s">
        <v>278</v>
      </c>
      <c r="H19" t="s">
        <v>275</v>
      </c>
      <c r="I19" t="s">
        <v>275</v>
      </c>
    </row>
    <row r="20" spans="1:12" x14ac:dyDescent="0.25">
      <c r="A20">
        <v>0</v>
      </c>
      <c r="B20">
        <v>0</v>
      </c>
      <c r="C20" t="s">
        <v>22</v>
      </c>
      <c r="D20">
        <v>400</v>
      </c>
      <c r="E20" t="s">
        <v>37</v>
      </c>
      <c r="F20" t="s">
        <v>23</v>
      </c>
      <c r="G20" t="s">
        <v>278</v>
      </c>
      <c r="H20" t="s">
        <v>275</v>
      </c>
      <c r="I20" t="s">
        <v>298</v>
      </c>
    </row>
    <row r="21" spans="1:12" x14ac:dyDescent="0.25">
      <c r="A21">
        <v>0.5</v>
      </c>
      <c r="B21">
        <v>3.9066000000000001</v>
      </c>
      <c r="C21" t="s">
        <v>22</v>
      </c>
      <c r="D21">
        <v>400</v>
      </c>
      <c r="E21" t="s">
        <v>37</v>
      </c>
      <c r="F21" t="s">
        <v>23</v>
      </c>
      <c r="G21" t="s">
        <v>278</v>
      </c>
      <c r="H21" t="s">
        <v>275</v>
      </c>
      <c r="I21" t="s">
        <v>298</v>
      </c>
    </row>
    <row r="22" spans="1:12" x14ac:dyDescent="0.25">
      <c r="A22">
        <v>1</v>
      </c>
      <c r="B22">
        <v>8.0784000000000002</v>
      </c>
      <c r="C22" t="s">
        <v>22</v>
      </c>
      <c r="D22">
        <v>400</v>
      </c>
      <c r="E22" t="s">
        <v>37</v>
      </c>
      <c r="F22" t="s">
        <v>23</v>
      </c>
      <c r="G22" t="s">
        <v>278</v>
      </c>
      <c r="H22" t="s">
        <v>275</v>
      </c>
      <c r="I22" t="s">
        <v>298</v>
      </c>
    </row>
    <row r="23" spans="1:12" x14ac:dyDescent="0.25">
      <c r="A23">
        <v>2</v>
      </c>
      <c r="B23">
        <v>8.7043999999999997</v>
      </c>
      <c r="C23" t="s">
        <v>22</v>
      </c>
      <c r="D23">
        <v>400</v>
      </c>
      <c r="E23" t="s">
        <v>37</v>
      </c>
      <c r="F23" t="s">
        <v>23</v>
      </c>
      <c r="G23" t="s">
        <v>278</v>
      </c>
      <c r="H23" t="s">
        <v>275</v>
      </c>
      <c r="I23" t="s">
        <v>298</v>
      </c>
    </row>
    <row r="24" spans="1:12" x14ac:dyDescent="0.25">
      <c r="A24">
        <v>3</v>
      </c>
      <c r="B24">
        <v>9.6656999999999993</v>
      </c>
      <c r="C24" t="s">
        <v>22</v>
      </c>
      <c r="D24">
        <v>400</v>
      </c>
      <c r="E24" t="s">
        <v>37</v>
      </c>
      <c r="F24" t="s">
        <v>23</v>
      </c>
      <c r="G24" t="s">
        <v>278</v>
      </c>
      <c r="H24" t="s">
        <v>275</v>
      </c>
      <c r="I24" t="s">
        <v>298</v>
      </c>
    </row>
    <row r="25" spans="1:12" x14ac:dyDescent="0.25">
      <c r="A25">
        <v>4</v>
      </c>
      <c r="B25">
        <v>5.1098999999999997</v>
      </c>
      <c r="C25" t="s">
        <v>22</v>
      </c>
      <c r="D25">
        <v>400</v>
      </c>
      <c r="E25" t="s">
        <v>37</v>
      </c>
      <c r="F25" t="s">
        <v>23</v>
      </c>
      <c r="G25" t="s">
        <v>278</v>
      </c>
      <c r="H25" t="s">
        <v>275</v>
      </c>
      <c r="I25" t="s">
        <v>298</v>
      </c>
    </row>
    <row r="26" spans="1:12" x14ac:dyDescent="0.25">
      <c r="A26">
        <v>6</v>
      </c>
      <c r="B26">
        <v>2.2157</v>
      </c>
      <c r="C26" t="s">
        <v>22</v>
      </c>
      <c r="D26">
        <v>400</v>
      </c>
      <c r="E26" t="s">
        <v>37</v>
      </c>
      <c r="F26" t="s">
        <v>23</v>
      </c>
      <c r="G26" t="s">
        <v>278</v>
      </c>
      <c r="H26" t="s">
        <v>275</v>
      </c>
      <c r="I26" t="s">
        <v>298</v>
      </c>
    </row>
    <row r="27" spans="1:12" x14ac:dyDescent="0.25">
      <c r="A27">
        <v>10</v>
      </c>
      <c r="B27">
        <v>1.1848000000000001</v>
      </c>
      <c r="C27" t="s">
        <v>22</v>
      </c>
      <c r="D27">
        <v>400</v>
      </c>
      <c r="E27" t="s">
        <v>37</v>
      </c>
      <c r="F27" t="s">
        <v>23</v>
      </c>
      <c r="G27" t="s">
        <v>278</v>
      </c>
      <c r="H27" t="s">
        <v>275</v>
      </c>
      <c r="I27" t="s">
        <v>298</v>
      </c>
    </row>
    <row r="28" spans="1:12" x14ac:dyDescent="0.25">
      <c r="A28">
        <v>24</v>
      </c>
      <c r="B28">
        <v>0.44209999999999999</v>
      </c>
      <c r="C28" t="s">
        <v>22</v>
      </c>
      <c r="D28">
        <v>400</v>
      </c>
      <c r="E28" t="s">
        <v>37</v>
      </c>
      <c r="F28" t="s">
        <v>23</v>
      </c>
      <c r="G28" t="s">
        <v>278</v>
      </c>
      <c r="H28" t="s">
        <v>275</v>
      </c>
      <c r="I28" t="s">
        <v>298</v>
      </c>
    </row>
    <row r="29" spans="1:12" x14ac:dyDescent="0.25">
      <c r="A29">
        <v>0</v>
      </c>
      <c r="B29">
        <v>0</v>
      </c>
      <c r="C29" t="s">
        <v>24</v>
      </c>
      <c r="D29">
        <v>400</v>
      </c>
      <c r="E29" t="s">
        <v>37</v>
      </c>
      <c r="F29" t="s">
        <v>23</v>
      </c>
      <c r="G29" t="s">
        <v>278</v>
      </c>
      <c r="H29" t="s">
        <v>275</v>
      </c>
      <c r="I29" t="s">
        <v>298</v>
      </c>
    </row>
    <row r="30" spans="1:12" x14ac:dyDescent="0.25">
      <c r="A30">
        <v>0.5</v>
      </c>
      <c r="B30">
        <v>70.857699999999994</v>
      </c>
      <c r="C30" t="s">
        <v>24</v>
      </c>
      <c r="D30">
        <v>400</v>
      </c>
      <c r="E30" t="s">
        <v>37</v>
      </c>
      <c r="F30" t="s">
        <v>23</v>
      </c>
      <c r="G30" t="s">
        <v>278</v>
      </c>
      <c r="H30" t="s">
        <v>275</v>
      </c>
      <c r="I30" t="s">
        <v>298</v>
      </c>
    </row>
    <row r="31" spans="1:12" x14ac:dyDescent="0.25">
      <c r="A31">
        <v>1</v>
      </c>
      <c r="B31">
        <v>153.24010000000001</v>
      </c>
      <c r="C31" t="s">
        <v>24</v>
      </c>
      <c r="D31">
        <v>400</v>
      </c>
      <c r="E31" t="s">
        <v>37</v>
      </c>
      <c r="F31" t="s">
        <v>23</v>
      </c>
      <c r="G31" t="s">
        <v>278</v>
      </c>
      <c r="H31" t="s">
        <v>275</v>
      </c>
      <c r="I31" t="s">
        <v>298</v>
      </c>
    </row>
    <row r="32" spans="1:12" x14ac:dyDescent="0.25">
      <c r="A32">
        <v>2</v>
      </c>
      <c r="B32">
        <v>220.98089999999999</v>
      </c>
      <c r="C32" t="s">
        <v>24</v>
      </c>
      <c r="D32">
        <v>400</v>
      </c>
      <c r="E32" t="s">
        <v>37</v>
      </c>
      <c r="F32" t="s">
        <v>23</v>
      </c>
      <c r="G32" t="s">
        <v>278</v>
      </c>
      <c r="H32" t="s">
        <v>275</v>
      </c>
      <c r="I32" t="s">
        <v>298</v>
      </c>
      <c r="L32" s="1"/>
    </row>
    <row r="33" spans="1:9" x14ac:dyDescent="0.25">
      <c r="A33">
        <v>3</v>
      </c>
      <c r="B33">
        <v>235.0292</v>
      </c>
      <c r="C33" t="s">
        <v>24</v>
      </c>
      <c r="D33">
        <v>400</v>
      </c>
      <c r="E33" t="s">
        <v>37</v>
      </c>
      <c r="F33" t="s">
        <v>23</v>
      </c>
      <c r="G33" t="s">
        <v>278</v>
      </c>
      <c r="H33" t="s">
        <v>275</v>
      </c>
      <c r="I33" t="s">
        <v>298</v>
      </c>
    </row>
    <row r="34" spans="1:9" x14ac:dyDescent="0.25">
      <c r="A34">
        <v>4</v>
      </c>
      <c r="B34">
        <v>204.07149999999999</v>
      </c>
      <c r="C34" t="s">
        <v>24</v>
      </c>
      <c r="D34">
        <v>400</v>
      </c>
      <c r="E34" t="s">
        <v>37</v>
      </c>
      <c r="F34" t="s">
        <v>23</v>
      </c>
      <c r="G34" t="s">
        <v>278</v>
      </c>
      <c r="H34" t="s">
        <v>275</v>
      </c>
      <c r="I34" t="s">
        <v>298</v>
      </c>
    </row>
    <row r="35" spans="1:9" x14ac:dyDescent="0.25">
      <c r="A35">
        <v>6</v>
      </c>
      <c r="B35">
        <v>184.6951</v>
      </c>
      <c r="C35" t="s">
        <v>24</v>
      </c>
      <c r="D35">
        <v>400</v>
      </c>
      <c r="E35" t="s">
        <v>37</v>
      </c>
      <c r="F35" t="s">
        <v>23</v>
      </c>
      <c r="G35" t="s">
        <v>278</v>
      </c>
      <c r="H35" t="s">
        <v>275</v>
      </c>
      <c r="I35" t="s">
        <v>298</v>
      </c>
    </row>
    <row r="36" spans="1:9" x14ac:dyDescent="0.25">
      <c r="A36">
        <v>10</v>
      </c>
      <c r="B36">
        <v>151.27709999999999</v>
      </c>
      <c r="C36" t="s">
        <v>24</v>
      </c>
      <c r="D36">
        <v>400</v>
      </c>
      <c r="E36" t="s">
        <v>37</v>
      </c>
      <c r="F36" t="s">
        <v>23</v>
      </c>
      <c r="G36" t="s">
        <v>278</v>
      </c>
      <c r="H36" t="s">
        <v>275</v>
      </c>
      <c r="I36" t="s">
        <v>298</v>
      </c>
    </row>
    <row r="37" spans="1:9" x14ac:dyDescent="0.25">
      <c r="A37">
        <v>24</v>
      </c>
      <c r="B37">
        <v>66.570899999999995</v>
      </c>
      <c r="C37" t="s">
        <v>24</v>
      </c>
      <c r="D37">
        <v>400</v>
      </c>
      <c r="E37" t="s">
        <v>37</v>
      </c>
      <c r="F37" t="s">
        <v>23</v>
      </c>
      <c r="G37" t="s">
        <v>278</v>
      </c>
      <c r="H37" t="s">
        <v>275</v>
      </c>
      <c r="I37" t="s">
        <v>298</v>
      </c>
    </row>
    <row r="38" spans="1:9" x14ac:dyDescent="0.25">
      <c r="A38">
        <v>0</v>
      </c>
      <c r="B38">
        <v>0</v>
      </c>
      <c r="C38" t="s">
        <v>22</v>
      </c>
      <c r="D38">
        <v>400</v>
      </c>
      <c r="E38" t="s">
        <v>37</v>
      </c>
      <c r="F38" t="s">
        <v>23</v>
      </c>
      <c r="G38" t="s">
        <v>278</v>
      </c>
      <c r="H38" t="s">
        <v>275</v>
      </c>
      <c r="I38" t="s">
        <v>299</v>
      </c>
    </row>
    <row r="39" spans="1:9" x14ac:dyDescent="0.25">
      <c r="A39">
        <v>0.5</v>
      </c>
      <c r="B39">
        <v>0.77239999999999998</v>
      </c>
      <c r="C39" t="s">
        <v>22</v>
      </c>
      <c r="D39">
        <v>400</v>
      </c>
      <c r="E39" t="s">
        <v>37</v>
      </c>
      <c r="F39" t="s">
        <v>23</v>
      </c>
      <c r="G39" t="s">
        <v>278</v>
      </c>
      <c r="H39" t="s">
        <v>275</v>
      </c>
      <c r="I39" t="s">
        <v>299</v>
      </c>
    </row>
    <row r="40" spans="1:9" x14ac:dyDescent="0.25">
      <c r="A40">
        <v>1</v>
      </c>
      <c r="B40">
        <v>1.5972</v>
      </c>
      <c r="C40" t="s">
        <v>22</v>
      </c>
      <c r="D40">
        <v>400</v>
      </c>
      <c r="E40" t="s">
        <v>37</v>
      </c>
      <c r="F40" t="s">
        <v>23</v>
      </c>
      <c r="G40" t="s">
        <v>278</v>
      </c>
      <c r="H40" t="s">
        <v>275</v>
      </c>
      <c r="I40" t="s">
        <v>299</v>
      </c>
    </row>
    <row r="41" spans="1:9" x14ac:dyDescent="0.25">
      <c r="A41">
        <v>2</v>
      </c>
      <c r="B41">
        <v>3.5070000000000001</v>
      </c>
      <c r="C41" t="s">
        <v>22</v>
      </c>
      <c r="D41">
        <v>400</v>
      </c>
      <c r="E41" t="s">
        <v>37</v>
      </c>
      <c r="F41" t="s">
        <v>23</v>
      </c>
      <c r="G41" t="s">
        <v>278</v>
      </c>
      <c r="H41" t="s">
        <v>275</v>
      </c>
      <c r="I41" t="s">
        <v>299</v>
      </c>
    </row>
    <row r="42" spans="1:9" x14ac:dyDescent="0.25">
      <c r="A42">
        <v>3</v>
      </c>
      <c r="B42">
        <v>2.8338000000000001</v>
      </c>
      <c r="C42" t="s">
        <v>22</v>
      </c>
      <c r="D42">
        <v>400</v>
      </c>
      <c r="E42" t="s">
        <v>37</v>
      </c>
      <c r="F42" t="s">
        <v>23</v>
      </c>
      <c r="G42" t="s">
        <v>278</v>
      </c>
      <c r="H42" t="s">
        <v>275</v>
      </c>
      <c r="I42" t="s">
        <v>299</v>
      </c>
    </row>
    <row r="43" spans="1:9" x14ac:dyDescent="0.25">
      <c r="A43">
        <v>4</v>
      </c>
      <c r="B43">
        <v>2.0590999999999999</v>
      </c>
      <c r="C43" t="s">
        <v>22</v>
      </c>
      <c r="D43">
        <v>400</v>
      </c>
      <c r="E43" t="s">
        <v>37</v>
      </c>
      <c r="F43" t="s">
        <v>23</v>
      </c>
      <c r="G43" t="s">
        <v>278</v>
      </c>
      <c r="H43" t="s">
        <v>275</v>
      </c>
      <c r="I43" t="s">
        <v>299</v>
      </c>
    </row>
    <row r="44" spans="1:9" x14ac:dyDescent="0.25">
      <c r="A44">
        <v>6</v>
      </c>
      <c r="B44">
        <v>0.87939999999999996</v>
      </c>
      <c r="C44" t="s">
        <v>22</v>
      </c>
      <c r="D44">
        <v>400</v>
      </c>
      <c r="E44" t="s">
        <v>37</v>
      </c>
      <c r="F44" t="s">
        <v>23</v>
      </c>
      <c r="G44" t="s">
        <v>278</v>
      </c>
      <c r="H44" t="s">
        <v>275</v>
      </c>
      <c r="I44" t="s">
        <v>299</v>
      </c>
    </row>
    <row r="45" spans="1:9" x14ac:dyDescent="0.25">
      <c r="A45">
        <v>10</v>
      </c>
      <c r="B45">
        <v>0.90210000000000001</v>
      </c>
      <c r="C45" t="s">
        <v>22</v>
      </c>
      <c r="D45">
        <v>400</v>
      </c>
      <c r="E45" t="s">
        <v>37</v>
      </c>
      <c r="F45" t="s">
        <v>23</v>
      </c>
      <c r="G45" t="s">
        <v>278</v>
      </c>
      <c r="H45" t="s">
        <v>275</v>
      </c>
      <c r="I45" t="s">
        <v>299</v>
      </c>
    </row>
    <row r="46" spans="1:9" x14ac:dyDescent="0.25">
      <c r="A46">
        <v>24</v>
      </c>
      <c r="B46">
        <v>0.26819999999999999</v>
      </c>
      <c r="C46" t="s">
        <v>22</v>
      </c>
      <c r="D46">
        <v>400</v>
      </c>
      <c r="E46" t="s">
        <v>37</v>
      </c>
      <c r="F46" t="s">
        <v>23</v>
      </c>
      <c r="G46" t="s">
        <v>278</v>
      </c>
      <c r="H46" t="s">
        <v>275</v>
      </c>
      <c r="I46" t="s">
        <v>299</v>
      </c>
    </row>
    <row r="47" spans="1:9" x14ac:dyDescent="0.25">
      <c r="A47">
        <v>0</v>
      </c>
      <c r="B47">
        <v>0</v>
      </c>
      <c r="C47" t="s">
        <v>24</v>
      </c>
      <c r="D47">
        <v>400</v>
      </c>
      <c r="E47" t="s">
        <v>37</v>
      </c>
      <c r="F47" t="s">
        <v>23</v>
      </c>
      <c r="G47" t="s">
        <v>278</v>
      </c>
      <c r="H47" t="s">
        <v>275</v>
      </c>
      <c r="I47" t="s">
        <v>299</v>
      </c>
    </row>
    <row r="48" spans="1:9" x14ac:dyDescent="0.25">
      <c r="A48">
        <v>0.5</v>
      </c>
      <c r="B48">
        <v>56.685200000000002</v>
      </c>
      <c r="C48" t="s">
        <v>24</v>
      </c>
      <c r="D48">
        <v>400</v>
      </c>
      <c r="E48" t="s">
        <v>37</v>
      </c>
      <c r="F48" t="s">
        <v>23</v>
      </c>
      <c r="G48" t="s">
        <v>278</v>
      </c>
      <c r="H48" t="s">
        <v>275</v>
      </c>
      <c r="I48" t="s">
        <v>299</v>
      </c>
    </row>
    <row r="49" spans="1:9" x14ac:dyDescent="0.25">
      <c r="A49">
        <v>1</v>
      </c>
      <c r="B49">
        <v>113.0386</v>
      </c>
      <c r="C49" t="s">
        <v>24</v>
      </c>
      <c r="D49">
        <v>400</v>
      </c>
      <c r="E49" t="s">
        <v>37</v>
      </c>
      <c r="F49" t="s">
        <v>23</v>
      </c>
      <c r="G49" t="s">
        <v>278</v>
      </c>
      <c r="H49" t="s">
        <v>275</v>
      </c>
      <c r="I49" t="s">
        <v>299</v>
      </c>
    </row>
    <row r="50" spans="1:9" x14ac:dyDescent="0.25">
      <c r="A50">
        <v>2</v>
      </c>
      <c r="B50">
        <v>199.65199999999999</v>
      </c>
      <c r="C50" t="s">
        <v>24</v>
      </c>
      <c r="D50">
        <v>400</v>
      </c>
      <c r="E50" t="s">
        <v>37</v>
      </c>
      <c r="F50" t="s">
        <v>23</v>
      </c>
      <c r="G50" t="s">
        <v>278</v>
      </c>
      <c r="H50" t="s">
        <v>275</v>
      </c>
      <c r="I50" t="s">
        <v>299</v>
      </c>
    </row>
    <row r="51" spans="1:9" x14ac:dyDescent="0.25">
      <c r="A51">
        <v>3</v>
      </c>
      <c r="B51">
        <v>184.24430000000001</v>
      </c>
      <c r="C51" t="s">
        <v>24</v>
      </c>
      <c r="D51">
        <v>400</v>
      </c>
      <c r="E51" t="s">
        <v>37</v>
      </c>
      <c r="F51" t="s">
        <v>23</v>
      </c>
      <c r="G51" t="s">
        <v>278</v>
      </c>
      <c r="H51" t="s">
        <v>275</v>
      </c>
      <c r="I51" t="s">
        <v>299</v>
      </c>
    </row>
    <row r="52" spans="1:9" x14ac:dyDescent="0.25">
      <c r="A52">
        <v>4</v>
      </c>
      <c r="B52">
        <v>173.49359999999999</v>
      </c>
      <c r="C52" t="s">
        <v>24</v>
      </c>
      <c r="D52">
        <v>400</v>
      </c>
      <c r="E52" t="s">
        <v>37</v>
      </c>
      <c r="F52" t="s">
        <v>23</v>
      </c>
      <c r="G52" t="s">
        <v>278</v>
      </c>
      <c r="H52" t="s">
        <v>275</v>
      </c>
      <c r="I52" t="s">
        <v>299</v>
      </c>
    </row>
    <row r="53" spans="1:9" x14ac:dyDescent="0.25">
      <c r="A53">
        <v>6</v>
      </c>
      <c r="B53">
        <v>133.50110000000001</v>
      </c>
      <c r="C53" t="s">
        <v>24</v>
      </c>
      <c r="D53">
        <v>400</v>
      </c>
      <c r="E53" t="s">
        <v>37</v>
      </c>
      <c r="F53" t="s">
        <v>23</v>
      </c>
      <c r="G53" t="s">
        <v>278</v>
      </c>
      <c r="H53" t="s">
        <v>275</v>
      </c>
      <c r="I53" t="s">
        <v>299</v>
      </c>
    </row>
    <row r="54" spans="1:9" x14ac:dyDescent="0.25">
      <c r="A54">
        <v>10</v>
      </c>
      <c r="B54">
        <v>113.86660000000001</v>
      </c>
      <c r="C54" t="s">
        <v>24</v>
      </c>
      <c r="D54">
        <v>400</v>
      </c>
      <c r="E54" t="s">
        <v>37</v>
      </c>
      <c r="F54" t="s">
        <v>23</v>
      </c>
      <c r="G54" t="s">
        <v>278</v>
      </c>
      <c r="H54" t="s">
        <v>275</v>
      </c>
      <c r="I54" t="s">
        <v>299</v>
      </c>
    </row>
    <row r="55" spans="1:9" x14ac:dyDescent="0.25">
      <c r="A55">
        <v>24</v>
      </c>
      <c r="B55">
        <v>20.944900000000001</v>
      </c>
      <c r="C55" t="s">
        <v>24</v>
      </c>
      <c r="D55">
        <v>400</v>
      </c>
      <c r="E55" t="s">
        <v>37</v>
      </c>
      <c r="F55" t="s">
        <v>23</v>
      </c>
      <c r="G55" t="s">
        <v>278</v>
      </c>
      <c r="H55" t="s">
        <v>275</v>
      </c>
      <c r="I55" t="s">
        <v>299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1"/>
  <sheetViews>
    <sheetView workbookViewId="0">
      <selection activeCell="L9" sqref="L9"/>
    </sheetView>
  </sheetViews>
  <sheetFormatPr defaultRowHeight="15" x14ac:dyDescent="0.25"/>
  <cols>
    <col min="5" max="5" width="10.28515625" customWidth="1"/>
    <col min="6" max="7" width="10.85546875" customWidth="1"/>
    <col min="8" max="8" width="13.42578125" bestFit="1" customWidth="1"/>
    <col min="9" max="9" width="10.85546875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28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267</v>
      </c>
      <c r="H2" t="s">
        <v>300</v>
      </c>
      <c r="I2" t="s">
        <v>275</v>
      </c>
      <c r="K2" t="s">
        <v>2</v>
      </c>
      <c r="L2" t="s">
        <v>30</v>
      </c>
    </row>
    <row r="3" spans="1:13" x14ac:dyDescent="0.25">
      <c r="A3">
        <v>0.5</v>
      </c>
      <c r="B3">
        <v>0.72260000000000002</v>
      </c>
      <c r="C3" t="s">
        <v>24</v>
      </c>
      <c r="D3">
        <v>400</v>
      </c>
      <c r="E3" t="s">
        <v>36</v>
      </c>
      <c r="F3" t="s">
        <v>25</v>
      </c>
      <c r="G3" t="s">
        <v>267</v>
      </c>
      <c r="H3" t="s">
        <v>300</v>
      </c>
      <c r="I3" t="s">
        <v>275</v>
      </c>
      <c r="K3" t="s">
        <v>5</v>
      </c>
      <c r="L3" t="s">
        <v>26</v>
      </c>
    </row>
    <row r="4" spans="1:13" x14ac:dyDescent="0.25">
      <c r="A4">
        <v>0.75</v>
      </c>
      <c r="B4">
        <v>3.9552999999999998</v>
      </c>
      <c r="C4" t="s">
        <v>24</v>
      </c>
      <c r="D4">
        <v>400</v>
      </c>
      <c r="E4" t="s">
        <v>36</v>
      </c>
      <c r="F4" t="s">
        <v>25</v>
      </c>
      <c r="G4" t="s">
        <v>267</v>
      </c>
      <c r="H4" t="s">
        <v>300</v>
      </c>
      <c r="I4" t="s">
        <v>275</v>
      </c>
      <c r="K4" t="s">
        <v>9</v>
      </c>
      <c r="L4">
        <v>1</v>
      </c>
      <c r="M4" t="s">
        <v>516</v>
      </c>
    </row>
    <row r="5" spans="1:13" x14ac:dyDescent="0.25">
      <c r="A5">
        <v>1</v>
      </c>
      <c r="B5">
        <v>4.9141000000000004</v>
      </c>
      <c r="C5" t="s">
        <v>24</v>
      </c>
      <c r="D5">
        <v>400</v>
      </c>
      <c r="E5" t="s">
        <v>36</v>
      </c>
      <c r="F5" t="s">
        <v>25</v>
      </c>
      <c r="G5" t="s">
        <v>267</v>
      </c>
      <c r="H5" t="s">
        <v>300</v>
      </c>
      <c r="I5" t="s">
        <v>275</v>
      </c>
      <c r="K5" t="s">
        <v>15</v>
      </c>
      <c r="L5" t="s">
        <v>27</v>
      </c>
    </row>
    <row r="6" spans="1:13" x14ac:dyDescent="0.25">
      <c r="A6">
        <v>1.5</v>
      </c>
      <c r="B6">
        <v>6.1619999999999999</v>
      </c>
      <c r="C6" t="s">
        <v>24</v>
      </c>
      <c r="D6">
        <v>400</v>
      </c>
      <c r="E6" t="s">
        <v>36</v>
      </c>
      <c r="F6" t="s">
        <v>25</v>
      </c>
      <c r="G6" t="s">
        <v>267</v>
      </c>
      <c r="H6" t="s">
        <v>300</v>
      </c>
      <c r="I6" t="s">
        <v>275</v>
      </c>
      <c r="K6" t="s">
        <v>12</v>
      </c>
      <c r="L6" t="s">
        <v>14</v>
      </c>
    </row>
    <row r="7" spans="1:13" x14ac:dyDescent="0.25">
      <c r="A7">
        <v>2</v>
      </c>
      <c r="B7">
        <v>6.4505999999999997</v>
      </c>
      <c r="C7" t="s">
        <v>24</v>
      </c>
      <c r="D7">
        <v>400</v>
      </c>
      <c r="E7" t="s">
        <v>36</v>
      </c>
      <c r="F7" t="s">
        <v>25</v>
      </c>
      <c r="G7" t="s">
        <v>267</v>
      </c>
      <c r="H7" t="s">
        <v>300</v>
      </c>
      <c r="I7" t="s">
        <v>275</v>
      </c>
      <c r="K7" t="s">
        <v>10</v>
      </c>
      <c r="L7" t="s">
        <v>29</v>
      </c>
    </row>
    <row r="8" spans="1:13" x14ac:dyDescent="0.25">
      <c r="A8">
        <v>2.5</v>
      </c>
      <c r="B8">
        <v>6.5834999999999999</v>
      </c>
      <c r="C8" t="s">
        <v>24</v>
      </c>
      <c r="D8">
        <v>400</v>
      </c>
      <c r="E8" t="s">
        <v>36</v>
      </c>
      <c r="F8" t="s">
        <v>25</v>
      </c>
      <c r="G8" t="s">
        <v>267</v>
      </c>
      <c r="H8" t="s">
        <v>300</v>
      </c>
      <c r="I8" t="s">
        <v>275</v>
      </c>
      <c r="K8" t="s">
        <v>270</v>
      </c>
      <c r="L8" t="s">
        <v>609</v>
      </c>
    </row>
    <row r="9" spans="1:13" x14ac:dyDescent="0.25">
      <c r="A9">
        <v>3</v>
      </c>
      <c r="B9">
        <v>6.8056000000000001</v>
      </c>
      <c r="C9" t="s">
        <v>24</v>
      </c>
      <c r="D9">
        <v>400</v>
      </c>
      <c r="E9" t="s">
        <v>36</v>
      </c>
      <c r="F9" t="s">
        <v>25</v>
      </c>
      <c r="G9" t="s">
        <v>267</v>
      </c>
      <c r="H9" t="s">
        <v>300</v>
      </c>
      <c r="I9" t="s">
        <v>275</v>
      </c>
      <c r="K9" t="s">
        <v>271</v>
      </c>
      <c r="L9" t="s">
        <v>300</v>
      </c>
    </row>
    <row r="10" spans="1:13" x14ac:dyDescent="0.25">
      <c r="A10">
        <v>3.5</v>
      </c>
      <c r="B10">
        <v>7.0500999999999996</v>
      </c>
      <c r="C10" t="s">
        <v>24</v>
      </c>
      <c r="D10">
        <v>400</v>
      </c>
      <c r="E10" t="s">
        <v>36</v>
      </c>
      <c r="F10" t="s">
        <v>25</v>
      </c>
      <c r="G10" t="s">
        <v>267</v>
      </c>
      <c r="H10" t="s">
        <v>300</v>
      </c>
      <c r="I10" t="s">
        <v>275</v>
      </c>
      <c r="K10" t="s">
        <v>283</v>
      </c>
      <c r="L10" t="s">
        <v>301</v>
      </c>
    </row>
    <row r="11" spans="1:13" x14ac:dyDescent="0.25">
      <c r="A11">
        <v>4</v>
      </c>
      <c r="B11">
        <v>7.2496999999999998</v>
      </c>
      <c r="C11" t="s">
        <v>24</v>
      </c>
      <c r="D11">
        <v>400</v>
      </c>
      <c r="E11" t="s">
        <v>36</v>
      </c>
      <c r="F11" t="s">
        <v>25</v>
      </c>
      <c r="G11" t="s">
        <v>267</v>
      </c>
      <c r="H11" t="s">
        <v>300</v>
      </c>
      <c r="I11" t="s">
        <v>275</v>
      </c>
    </row>
    <row r="12" spans="1:13" x14ac:dyDescent="0.25">
      <c r="A12">
        <v>5</v>
      </c>
      <c r="B12">
        <v>6.8914</v>
      </c>
      <c r="C12" t="s">
        <v>24</v>
      </c>
      <c r="D12">
        <v>400</v>
      </c>
      <c r="E12" t="s">
        <v>36</v>
      </c>
      <c r="F12" t="s">
        <v>25</v>
      </c>
      <c r="G12" t="s">
        <v>267</v>
      </c>
      <c r="H12" t="s">
        <v>300</v>
      </c>
      <c r="I12" t="s">
        <v>275</v>
      </c>
    </row>
    <row r="13" spans="1:13" x14ac:dyDescent="0.25">
      <c r="A13">
        <v>6</v>
      </c>
      <c r="B13">
        <v>6.8224999999999998</v>
      </c>
      <c r="C13" t="s">
        <v>24</v>
      </c>
      <c r="D13">
        <v>400</v>
      </c>
      <c r="E13" t="s">
        <v>36</v>
      </c>
      <c r="F13" t="s">
        <v>25</v>
      </c>
      <c r="G13" t="s">
        <v>267</v>
      </c>
      <c r="H13" t="s">
        <v>300</v>
      </c>
      <c r="I13" t="s">
        <v>275</v>
      </c>
    </row>
    <row r="14" spans="1:13" x14ac:dyDescent="0.25">
      <c r="A14">
        <v>7</v>
      </c>
      <c r="B14">
        <v>6.8209999999999997</v>
      </c>
      <c r="C14" t="s">
        <v>24</v>
      </c>
      <c r="D14">
        <v>400</v>
      </c>
      <c r="E14" t="s">
        <v>36</v>
      </c>
      <c r="F14" t="s">
        <v>25</v>
      </c>
      <c r="G14" t="s">
        <v>267</v>
      </c>
      <c r="H14" t="s">
        <v>300</v>
      </c>
      <c r="I14" t="s">
        <v>275</v>
      </c>
    </row>
    <row r="15" spans="1:13" x14ac:dyDescent="0.25">
      <c r="A15">
        <v>8</v>
      </c>
      <c r="B15">
        <v>6.6855000000000002</v>
      </c>
      <c r="C15" t="s">
        <v>24</v>
      </c>
      <c r="D15">
        <v>400</v>
      </c>
      <c r="E15" t="s">
        <v>36</v>
      </c>
      <c r="F15" t="s">
        <v>25</v>
      </c>
      <c r="G15" t="s">
        <v>267</v>
      </c>
      <c r="H15" t="s">
        <v>300</v>
      </c>
      <c r="I15" t="s">
        <v>275</v>
      </c>
    </row>
    <row r="16" spans="1:13" x14ac:dyDescent="0.25">
      <c r="A16">
        <v>10</v>
      </c>
      <c r="B16">
        <v>6.1017000000000001</v>
      </c>
      <c r="C16" t="s">
        <v>24</v>
      </c>
      <c r="D16">
        <v>400</v>
      </c>
      <c r="E16" t="s">
        <v>36</v>
      </c>
      <c r="F16" t="s">
        <v>25</v>
      </c>
      <c r="G16" t="s">
        <v>267</v>
      </c>
      <c r="H16" t="s">
        <v>300</v>
      </c>
      <c r="I16" t="s">
        <v>275</v>
      </c>
    </row>
    <row r="17" spans="1:9" x14ac:dyDescent="0.25">
      <c r="A17">
        <v>24</v>
      </c>
      <c r="B17">
        <v>4.7611999999999997</v>
      </c>
      <c r="C17" t="s">
        <v>24</v>
      </c>
      <c r="D17">
        <v>400</v>
      </c>
      <c r="E17" t="s">
        <v>36</v>
      </c>
      <c r="F17" t="s">
        <v>25</v>
      </c>
      <c r="G17" t="s">
        <v>267</v>
      </c>
      <c r="H17" t="s">
        <v>300</v>
      </c>
      <c r="I17" t="s">
        <v>275</v>
      </c>
    </row>
    <row r="18" spans="1:9" x14ac:dyDescent="0.25">
      <c r="A18">
        <v>27</v>
      </c>
      <c r="B18">
        <v>4.2207999999999997</v>
      </c>
      <c r="C18" t="s">
        <v>24</v>
      </c>
      <c r="D18">
        <v>400</v>
      </c>
      <c r="E18" t="s">
        <v>36</v>
      </c>
      <c r="F18" t="s">
        <v>25</v>
      </c>
      <c r="G18" t="s">
        <v>267</v>
      </c>
      <c r="H18" t="s">
        <v>300</v>
      </c>
      <c r="I18" t="s">
        <v>275</v>
      </c>
    </row>
    <row r="19" spans="1:9" x14ac:dyDescent="0.25">
      <c r="A19">
        <v>30</v>
      </c>
      <c r="B19">
        <v>3.8140000000000001</v>
      </c>
      <c r="C19" t="s">
        <v>24</v>
      </c>
      <c r="D19">
        <v>400</v>
      </c>
      <c r="E19" t="s">
        <v>36</v>
      </c>
      <c r="F19" t="s">
        <v>25</v>
      </c>
      <c r="G19" t="s">
        <v>267</v>
      </c>
      <c r="H19" t="s">
        <v>300</v>
      </c>
      <c r="I19" t="s">
        <v>275</v>
      </c>
    </row>
    <row r="20" spans="1:9" x14ac:dyDescent="0.25">
      <c r="A20">
        <v>33</v>
      </c>
      <c r="B20">
        <v>3.3176000000000001</v>
      </c>
      <c r="C20" t="s">
        <v>24</v>
      </c>
      <c r="D20">
        <v>400</v>
      </c>
      <c r="E20" t="s">
        <v>36</v>
      </c>
      <c r="F20" t="s">
        <v>25</v>
      </c>
      <c r="G20" t="s">
        <v>267</v>
      </c>
      <c r="H20" t="s">
        <v>300</v>
      </c>
      <c r="I20" t="s">
        <v>275</v>
      </c>
    </row>
    <row r="21" spans="1:9" x14ac:dyDescent="0.25">
      <c r="A21">
        <v>48</v>
      </c>
      <c r="B21">
        <v>1.9532</v>
      </c>
      <c r="C21" t="s">
        <v>24</v>
      </c>
      <c r="D21">
        <v>400</v>
      </c>
      <c r="E21" t="s">
        <v>36</v>
      </c>
      <c r="F21" t="s">
        <v>25</v>
      </c>
      <c r="G21" t="s">
        <v>267</v>
      </c>
      <c r="H21" t="s">
        <v>300</v>
      </c>
      <c r="I21" t="s">
        <v>275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B6849-DE06-4D83-893B-2DCDFDA59F8A}">
  <dimension ref="A1:T81"/>
  <sheetViews>
    <sheetView workbookViewId="0">
      <selection activeCell="A2" sqref="A2:I11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  <col min="11" max="11" width="10.5703125" bestFit="1" customWidth="1"/>
    <col min="13" max="13" width="13.42578125" customWidth="1"/>
    <col min="15" max="15" width="9.85546875" bestFit="1" customWidth="1"/>
    <col min="17" max="17" width="10.5703125" bestFit="1" customWidth="1"/>
  </cols>
  <sheetData>
    <row r="1" spans="1:20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O1" t="s">
        <v>40</v>
      </c>
      <c r="P1" t="s">
        <v>41</v>
      </c>
      <c r="Q1" t="s">
        <v>43</v>
      </c>
      <c r="R1" t="s">
        <v>42</v>
      </c>
      <c r="S1" t="s">
        <v>0</v>
      </c>
      <c r="T1" t="s">
        <v>7</v>
      </c>
    </row>
    <row r="2" spans="1:20" x14ac:dyDescent="0.25">
      <c r="A2">
        <v>0</v>
      </c>
      <c r="B2">
        <f>AVERAGE(T2,T12,T22,T32,T42,T52,T62,T72)</f>
        <v>0</v>
      </c>
      <c r="C2" t="s">
        <v>24</v>
      </c>
      <c r="D2">
        <v>998.0625</v>
      </c>
      <c r="E2" t="s">
        <v>37</v>
      </c>
      <c r="F2" t="s">
        <v>25</v>
      </c>
      <c r="G2" t="s">
        <v>278</v>
      </c>
      <c r="H2" t="s">
        <v>293</v>
      </c>
      <c r="I2" t="s">
        <v>275</v>
      </c>
      <c r="K2" t="s">
        <v>2</v>
      </c>
      <c r="L2" t="s">
        <v>19</v>
      </c>
      <c r="P2">
        <v>1</v>
      </c>
      <c r="Q2">
        <v>72.5</v>
      </c>
      <c r="R2">
        <f>Q2*15</f>
        <v>1087.5</v>
      </c>
      <c r="S2">
        <v>0</v>
      </c>
      <c r="T2">
        <v>0</v>
      </c>
    </row>
    <row r="3" spans="1:20" x14ac:dyDescent="0.25">
      <c r="A3">
        <v>1</v>
      </c>
      <c r="B3">
        <f t="shared" ref="B3:B11" si="0">AVERAGE(T3,T13,T23,T33,T43,T53,T63,T73)</f>
        <v>0.57008750000000008</v>
      </c>
      <c r="C3" t="s">
        <v>24</v>
      </c>
      <c r="D3">
        <v>998.0625</v>
      </c>
      <c r="E3" t="s">
        <v>37</v>
      </c>
      <c r="F3" t="s">
        <v>25</v>
      </c>
      <c r="G3" t="s">
        <v>278</v>
      </c>
      <c r="H3" t="s">
        <v>293</v>
      </c>
      <c r="I3" t="s">
        <v>275</v>
      </c>
      <c r="K3" t="s">
        <v>5</v>
      </c>
      <c r="L3" t="s">
        <v>44</v>
      </c>
      <c r="P3">
        <v>1</v>
      </c>
      <c r="Q3">
        <v>72.5</v>
      </c>
      <c r="R3">
        <f t="shared" ref="R3:R66" si="1">Q3*15</f>
        <v>1087.5</v>
      </c>
      <c r="S3">
        <v>1</v>
      </c>
      <c r="T3">
        <v>0.41420000000000001</v>
      </c>
    </row>
    <row r="4" spans="1:20" x14ac:dyDescent="0.25">
      <c r="A4">
        <v>2</v>
      </c>
      <c r="B4">
        <f t="shared" si="0"/>
        <v>0.86112500000000003</v>
      </c>
      <c r="C4" t="s">
        <v>24</v>
      </c>
      <c r="D4">
        <v>998.0625</v>
      </c>
      <c r="E4" t="s">
        <v>37</v>
      </c>
      <c r="F4" t="s">
        <v>25</v>
      </c>
      <c r="G4" t="s">
        <v>278</v>
      </c>
      <c r="H4" t="s">
        <v>293</v>
      </c>
      <c r="I4" t="s">
        <v>275</v>
      </c>
      <c r="K4" t="s">
        <v>9</v>
      </c>
      <c r="L4">
        <v>8</v>
      </c>
      <c r="M4" t="s">
        <v>483</v>
      </c>
      <c r="P4">
        <v>1</v>
      </c>
      <c r="Q4">
        <v>72.5</v>
      </c>
      <c r="R4">
        <f t="shared" si="1"/>
        <v>1087.5</v>
      </c>
      <c r="S4">
        <v>2</v>
      </c>
      <c r="T4">
        <v>0.72850000000000004</v>
      </c>
    </row>
    <row r="5" spans="1:20" x14ac:dyDescent="0.25">
      <c r="A5">
        <v>3</v>
      </c>
      <c r="B5">
        <f t="shared" si="0"/>
        <v>1.0673375000000001</v>
      </c>
      <c r="C5" t="s">
        <v>24</v>
      </c>
      <c r="D5">
        <v>998.0625</v>
      </c>
      <c r="E5" t="s">
        <v>37</v>
      </c>
      <c r="F5" t="s">
        <v>25</v>
      </c>
      <c r="G5" t="s">
        <v>278</v>
      </c>
      <c r="H5" t="s">
        <v>293</v>
      </c>
      <c r="I5" t="s">
        <v>275</v>
      </c>
      <c r="K5" t="s">
        <v>15</v>
      </c>
      <c r="L5" t="s">
        <v>25</v>
      </c>
      <c r="P5">
        <v>1</v>
      </c>
      <c r="Q5">
        <v>72.5</v>
      </c>
      <c r="R5">
        <f t="shared" si="1"/>
        <v>1087.5</v>
      </c>
      <c r="S5">
        <v>3</v>
      </c>
      <c r="T5">
        <v>1.0497000000000001</v>
      </c>
    </row>
    <row r="6" spans="1:20" x14ac:dyDescent="0.25">
      <c r="A6">
        <v>4</v>
      </c>
      <c r="B6">
        <f t="shared" si="0"/>
        <v>1.1926000000000001</v>
      </c>
      <c r="C6" t="s">
        <v>24</v>
      </c>
      <c r="D6">
        <v>998.0625</v>
      </c>
      <c r="E6" t="s">
        <v>37</v>
      </c>
      <c r="F6" t="s">
        <v>25</v>
      </c>
      <c r="G6" t="s">
        <v>278</v>
      </c>
      <c r="H6" t="s">
        <v>293</v>
      </c>
      <c r="I6" t="s">
        <v>275</v>
      </c>
      <c r="K6" t="s">
        <v>12</v>
      </c>
      <c r="L6" t="s">
        <v>13</v>
      </c>
      <c r="P6">
        <v>1</v>
      </c>
      <c r="Q6">
        <v>72.5</v>
      </c>
      <c r="R6">
        <f t="shared" si="1"/>
        <v>1087.5</v>
      </c>
      <c r="S6">
        <v>4</v>
      </c>
      <c r="T6">
        <v>1.1056999999999999</v>
      </c>
    </row>
    <row r="7" spans="1:20" x14ac:dyDescent="0.25">
      <c r="A7">
        <v>6</v>
      </c>
      <c r="B7">
        <f t="shared" si="0"/>
        <v>1.0961624999999999</v>
      </c>
      <c r="C7" t="s">
        <v>24</v>
      </c>
      <c r="D7">
        <v>998.0625</v>
      </c>
      <c r="E7" t="s">
        <v>37</v>
      </c>
      <c r="F7" t="s">
        <v>25</v>
      </c>
      <c r="G7" t="s">
        <v>278</v>
      </c>
      <c r="H7" t="s">
        <v>293</v>
      </c>
      <c r="I7" t="s">
        <v>275</v>
      </c>
      <c r="K7" t="s">
        <v>10</v>
      </c>
      <c r="L7" t="s">
        <v>45</v>
      </c>
      <c r="P7">
        <v>1</v>
      </c>
      <c r="Q7">
        <v>72.5</v>
      </c>
      <c r="R7">
        <f t="shared" si="1"/>
        <v>1087.5</v>
      </c>
      <c r="S7">
        <v>6</v>
      </c>
      <c r="T7">
        <v>0.95579999999999998</v>
      </c>
    </row>
    <row r="8" spans="1:20" x14ac:dyDescent="0.25">
      <c r="A8">
        <v>8</v>
      </c>
      <c r="B8">
        <f t="shared" si="0"/>
        <v>0.88651250000000004</v>
      </c>
      <c r="C8" t="s">
        <v>24</v>
      </c>
      <c r="D8">
        <v>998.0625</v>
      </c>
      <c r="E8" t="s">
        <v>37</v>
      </c>
      <c r="F8" t="s">
        <v>25</v>
      </c>
      <c r="G8" t="s">
        <v>278</v>
      </c>
      <c r="H8" t="s">
        <v>293</v>
      </c>
      <c r="I8" t="s">
        <v>275</v>
      </c>
      <c r="K8" t="s">
        <v>270</v>
      </c>
      <c r="L8" t="s">
        <v>302</v>
      </c>
      <c r="M8" t="s">
        <v>519</v>
      </c>
      <c r="P8">
        <v>1</v>
      </c>
      <c r="Q8">
        <v>72.5</v>
      </c>
      <c r="R8">
        <f t="shared" si="1"/>
        <v>1087.5</v>
      </c>
      <c r="S8">
        <v>8</v>
      </c>
      <c r="T8">
        <v>0.77149999999999996</v>
      </c>
    </row>
    <row r="9" spans="1:20" x14ac:dyDescent="0.25">
      <c r="A9">
        <v>12</v>
      </c>
      <c r="B9">
        <f t="shared" si="0"/>
        <v>0.78017499999999995</v>
      </c>
      <c r="C9" t="s">
        <v>24</v>
      </c>
      <c r="D9">
        <v>998.0625</v>
      </c>
      <c r="E9" t="s">
        <v>37</v>
      </c>
      <c r="F9" t="s">
        <v>25</v>
      </c>
      <c r="G9" t="s">
        <v>278</v>
      </c>
      <c r="H9" t="s">
        <v>293</v>
      </c>
      <c r="I9" t="s">
        <v>275</v>
      </c>
      <c r="K9" t="s">
        <v>271</v>
      </c>
      <c r="L9" t="s">
        <v>293</v>
      </c>
      <c r="P9">
        <v>1</v>
      </c>
      <c r="Q9">
        <v>72.5</v>
      </c>
      <c r="R9">
        <f t="shared" si="1"/>
        <v>1087.5</v>
      </c>
      <c r="S9">
        <v>12</v>
      </c>
      <c r="T9">
        <v>0.58560000000000001</v>
      </c>
    </row>
    <row r="10" spans="1:20" x14ac:dyDescent="0.25">
      <c r="A10">
        <v>24</v>
      </c>
      <c r="B10">
        <f t="shared" si="0"/>
        <v>0.4593875</v>
      </c>
      <c r="C10" t="s">
        <v>24</v>
      </c>
      <c r="D10">
        <v>998.0625</v>
      </c>
      <c r="E10" t="s">
        <v>37</v>
      </c>
      <c r="F10" t="s">
        <v>25</v>
      </c>
      <c r="G10" t="s">
        <v>278</v>
      </c>
      <c r="H10" t="s">
        <v>293</v>
      </c>
      <c r="I10" t="s">
        <v>275</v>
      </c>
      <c r="K10" t="s">
        <v>283</v>
      </c>
      <c r="L10" t="s">
        <v>275</v>
      </c>
      <c r="P10">
        <v>1</v>
      </c>
      <c r="Q10">
        <v>72.5</v>
      </c>
      <c r="R10">
        <f t="shared" si="1"/>
        <v>1087.5</v>
      </c>
      <c r="S10">
        <v>24</v>
      </c>
      <c r="T10">
        <v>0.34439999999999998</v>
      </c>
    </row>
    <row r="11" spans="1:20" x14ac:dyDescent="0.25">
      <c r="A11">
        <v>48</v>
      </c>
      <c r="B11">
        <f t="shared" si="0"/>
        <v>0.12671250000000001</v>
      </c>
      <c r="C11" t="s">
        <v>24</v>
      </c>
      <c r="D11">
        <v>998.0625</v>
      </c>
      <c r="E11" t="s">
        <v>37</v>
      </c>
      <c r="F11" t="s">
        <v>25</v>
      </c>
      <c r="G11" t="s">
        <v>278</v>
      </c>
      <c r="H11" t="s">
        <v>293</v>
      </c>
      <c r="I11" t="s">
        <v>275</v>
      </c>
      <c r="K11" t="s">
        <v>520</v>
      </c>
      <c r="L11" t="s">
        <v>521</v>
      </c>
      <c r="M11" t="s">
        <v>522</v>
      </c>
      <c r="P11">
        <v>1</v>
      </c>
      <c r="Q11">
        <v>72.5</v>
      </c>
      <c r="R11">
        <f t="shared" si="1"/>
        <v>1087.5</v>
      </c>
      <c r="S11">
        <v>48</v>
      </c>
      <c r="T11">
        <v>0.11020000000000001</v>
      </c>
    </row>
    <row r="12" spans="1:20" x14ac:dyDescent="0.25">
      <c r="P12">
        <v>2</v>
      </c>
      <c r="Q12">
        <v>68</v>
      </c>
      <c r="R12">
        <f t="shared" si="1"/>
        <v>1020</v>
      </c>
      <c r="S12">
        <v>0</v>
      </c>
      <c r="T12">
        <v>0</v>
      </c>
    </row>
    <row r="13" spans="1:20" x14ac:dyDescent="0.25">
      <c r="M13">
        <f>AVERAGE(R2,R12,R22,R32,R42,R52,R62,R72)</f>
        <v>998.0625</v>
      </c>
      <c r="P13">
        <v>2</v>
      </c>
      <c r="Q13">
        <v>68</v>
      </c>
      <c r="R13">
        <f t="shared" si="1"/>
        <v>1020</v>
      </c>
      <c r="S13">
        <v>1</v>
      </c>
      <c r="T13">
        <v>0.57279999999999998</v>
      </c>
    </row>
    <row r="14" spans="1:20" x14ac:dyDescent="0.25">
      <c r="P14">
        <v>2</v>
      </c>
      <c r="Q14">
        <v>68</v>
      </c>
      <c r="R14">
        <f t="shared" si="1"/>
        <v>1020</v>
      </c>
      <c r="S14">
        <v>2</v>
      </c>
      <c r="T14">
        <v>1.0144</v>
      </c>
    </row>
    <row r="15" spans="1:20" x14ac:dyDescent="0.25">
      <c r="P15">
        <v>2</v>
      </c>
      <c r="Q15">
        <v>68</v>
      </c>
      <c r="R15">
        <f t="shared" si="1"/>
        <v>1020</v>
      </c>
      <c r="S15">
        <v>3</v>
      </c>
      <c r="T15">
        <v>1.37</v>
      </c>
    </row>
    <row r="16" spans="1:20" x14ac:dyDescent="0.25">
      <c r="P16">
        <v>2</v>
      </c>
      <c r="Q16">
        <v>68</v>
      </c>
      <c r="R16">
        <f t="shared" si="1"/>
        <v>1020</v>
      </c>
      <c r="S16">
        <v>4</v>
      </c>
      <c r="T16">
        <v>1.5017</v>
      </c>
    </row>
    <row r="17" spans="16:20" x14ac:dyDescent="0.25">
      <c r="P17">
        <v>2</v>
      </c>
      <c r="Q17">
        <v>68</v>
      </c>
      <c r="R17">
        <f t="shared" si="1"/>
        <v>1020</v>
      </c>
      <c r="S17">
        <v>6</v>
      </c>
      <c r="T17">
        <v>1.0729</v>
      </c>
    </row>
    <row r="18" spans="16:20" x14ac:dyDescent="0.25">
      <c r="P18">
        <v>2</v>
      </c>
      <c r="Q18">
        <v>68</v>
      </c>
      <c r="R18">
        <f t="shared" si="1"/>
        <v>1020</v>
      </c>
      <c r="S18">
        <v>8</v>
      </c>
      <c r="T18">
        <v>0.86809999999999998</v>
      </c>
    </row>
    <row r="19" spans="16:20" x14ac:dyDescent="0.25">
      <c r="P19">
        <v>2</v>
      </c>
      <c r="Q19">
        <v>68</v>
      </c>
      <c r="R19">
        <f t="shared" si="1"/>
        <v>1020</v>
      </c>
      <c r="S19">
        <v>12</v>
      </c>
      <c r="T19">
        <v>0.66139999999999999</v>
      </c>
    </row>
    <row r="20" spans="16:20" x14ac:dyDescent="0.25">
      <c r="P20">
        <v>2</v>
      </c>
      <c r="Q20">
        <v>68</v>
      </c>
      <c r="R20">
        <f t="shared" si="1"/>
        <v>1020</v>
      </c>
      <c r="S20">
        <v>24</v>
      </c>
      <c r="T20">
        <v>0.37880000000000003</v>
      </c>
    </row>
    <row r="21" spans="16:20" x14ac:dyDescent="0.25">
      <c r="P21">
        <v>2</v>
      </c>
      <c r="Q21">
        <v>68</v>
      </c>
      <c r="R21">
        <f t="shared" si="1"/>
        <v>1020</v>
      </c>
      <c r="S21">
        <v>48</v>
      </c>
      <c r="T21">
        <v>0.1384</v>
      </c>
    </row>
    <row r="22" spans="16:20" x14ac:dyDescent="0.25">
      <c r="P22">
        <v>3</v>
      </c>
      <c r="Q22">
        <v>48.8</v>
      </c>
      <c r="R22">
        <f t="shared" si="1"/>
        <v>732</v>
      </c>
      <c r="S22">
        <v>0</v>
      </c>
      <c r="T22">
        <v>0</v>
      </c>
    </row>
    <row r="23" spans="16:20" x14ac:dyDescent="0.25">
      <c r="P23">
        <v>3</v>
      </c>
      <c r="Q23">
        <v>48.8</v>
      </c>
      <c r="R23">
        <f t="shared" si="1"/>
        <v>732</v>
      </c>
      <c r="S23">
        <v>1</v>
      </c>
      <c r="T23">
        <v>0.25569999999999998</v>
      </c>
    </row>
    <row r="24" spans="16:20" x14ac:dyDescent="0.25">
      <c r="P24">
        <v>3</v>
      </c>
      <c r="Q24">
        <v>48.8</v>
      </c>
      <c r="R24">
        <f t="shared" si="1"/>
        <v>732</v>
      </c>
      <c r="S24">
        <v>2</v>
      </c>
      <c r="T24">
        <v>0.3014</v>
      </c>
    </row>
    <row r="25" spans="16:20" x14ac:dyDescent="0.25">
      <c r="P25">
        <v>3</v>
      </c>
      <c r="Q25">
        <v>48.8</v>
      </c>
      <c r="R25">
        <f t="shared" si="1"/>
        <v>732</v>
      </c>
      <c r="S25">
        <v>3</v>
      </c>
      <c r="T25">
        <v>0.40570000000000001</v>
      </c>
    </row>
    <row r="26" spans="16:20" x14ac:dyDescent="0.25">
      <c r="P26">
        <v>3</v>
      </c>
      <c r="Q26">
        <v>48.8</v>
      </c>
      <c r="R26">
        <f t="shared" si="1"/>
        <v>732</v>
      </c>
      <c r="S26">
        <v>4</v>
      </c>
      <c r="T26">
        <v>0.5131</v>
      </c>
    </row>
    <row r="27" spans="16:20" x14ac:dyDescent="0.25">
      <c r="P27">
        <v>3</v>
      </c>
      <c r="Q27">
        <v>48.8</v>
      </c>
      <c r="R27">
        <f t="shared" si="1"/>
        <v>732</v>
      </c>
      <c r="S27">
        <v>6</v>
      </c>
      <c r="T27">
        <v>0.54590000000000005</v>
      </c>
    </row>
    <row r="28" spans="16:20" x14ac:dyDescent="0.25">
      <c r="P28">
        <v>3</v>
      </c>
      <c r="Q28">
        <v>48.8</v>
      </c>
      <c r="R28">
        <f t="shared" si="1"/>
        <v>732</v>
      </c>
      <c r="S28">
        <v>8</v>
      </c>
      <c r="T28">
        <v>0.38919999999999999</v>
      </c>
    </row>
    <row r="29" spans="16:20" x14ac:dyDescent="0.25">
      <c r="P29">
        <v>3</v>
      </c>
      <c r="Q29">
        <v>48.8</v>
      </c>
      <c r="R29">
        <f t="shared" si="1"/>
        <v>732</v>
      </c>
      <c r="S29">
        <v>12</v>
      </c>
      <c r="T29">
        <v>0.26519999999999999</v>
      </c>
    </row>
    <row r="30" spans="16:20" x14ac:dyDescent="0.25">
      <c r="P30">
        <v>3</v>
      </c>
      <c r="Q30">
        <v>48.8</v>
      </c>
      <c r="R30">
        <f t="shared" si="1"/>
        <v>732</v>
      </c>
      <c r="S30">
        <v>24</v>
      </c>
      <c r="T30">
        <v>0.17899999999999999</v>
      </c>
    </row>
    <row r="31" spans="16:20" x14ac:dyDescent="0.25">
      <c r="P31">
        <v>3</v>
      </c>
      <c r="Q31">
        <v>48.8</v>
      </c>
      <c r="R31">
        <f t="shared" si="1"/>
        <v>732</v>
      </c>
      <c r="S31">
        <v>48</v>
      </c>
      <c r="T31">
        <v>8.3400000000000002E-2</v>
      </c>
    </row>
    <row r="32" spans="16:20" x14ac:dyDescent="0.25">
      <c r="P32">
        <v>4</v>
      </c>
      <c r="Q32">
        <v>69</v>
      </c>
      <c r="R32">
        <f t="shared" si="1"/>
        <v>1035</v>
      </c>
      <c r="S32">
        <v>0</v>
      </c>
      <c r="T32">
        <v>0</v>
      </c>
    </row>
    <row r="33" spans="16:20" x14ac:dyDescent="0.25">
      <c r="P33">
        <v>4</v>
      </c>
      <c r="Q33">
        <v>69</v>
      </c>
      <c r="R33">
        <f t="shared" si="1"/>
        <v>1035</v>
      </c>
      <c r="S33">
        <v>1</v>
      </c>
      <c r="T33">
        <v>0.1318</v>
      </c>
    </row>
    <row r="34" spans="16:20" x14ac:dyDescent="0.25">
      <c r="P34">
        <v>4</v>
      </c>
      <c r="Q34">
        <v>69</v>
      </c>
      <c r="R34">
        <f t="shared" si="1"/>
        <v>1035</v>
      </c>
      <c r="S34">
        <v>2</v>
      </c>
      <c r="T34">
        <v>0.29799999999999999</v>
      </c>
    </row>
    <row r="35" spans="16:20" x14ac:dyDescent="0.25">
      <c r="P35">
        <v>4</v>
      </c>
      <c r="Q35">
        <v>69</v>
      </c>
      <c r="R35">
        <f t="shared" si="1"/>
        <v>1035</v>
      </c>
      <c r="S35">
        <v>3</v>
      </c>
      <c r="T35">
        <v>0.60189999999999999</v>
      </c>
    </row>
    <row r="36" spans="16:20" x14ac:dyDescent="0.25">
      <c r="P36">
        <v>4</v>
      </c>
      <c r="Q36">
        <v>69</v>
      </c>
      <c r="R36">
        <f t="shared" si="1"/>
        <v>1035</v>
      </c>
      <c r="S36">
        <v>4</v>
      </c>
      <c r="T36">
        <v>0.80259999999999998</v>
      </c>
    </row>
    <row r="37" spans="16:20" x14ac:dyDescent="0.25">
      <c r="P37">
        <v>4</v>
      </c>
      <c r="Q37">
        <v>69</v>
      </c>
      <c r="R37">
        <f t="shared" si="1"/>
        <v>1035</v>
      </c>
      <c r="S37">
        <v>6</v>
      </c>
      <c r="T37">
        <v>0.71819999999999995</v>
      </c>
    </row>
    <row r="38" spans="16:20" x14ac:dyDescent="0.25">
      <c r="P38">
        <v>4</v>
      </c>
      <c r="Q38">
        <v>69</v>
      </c>
      <c r="R38">
        <f t="shared" si="1"/>
        <v>1035</v>
      </c>
      <c r="S38">
        <v>8</v>
      </c>
      <c r="T38">
        <v>0.65449999999999997</v>
      </c>
    </row>
    <row r="39" spans="16:20" x14ac:dyDescent="0.25">
      <c r="P39">
        <v>4</v>
      </c>
      <c r="Q39">
        <v>69</v>
      </c>
      <c r="R39">
        <f t="shared" si="1"/>
        <v>1035</v>
      </c>
      <c r="S39">
        <v>12</v>
      </c>
      <c r="T39">
        <v>0.54079999999999995</v>
      </c>
    </row>
    <row r="40" spans="16:20" x14ac:dyDescent="0.25">
      <c r="P40">
        <v>4</v>
      </c>
      <c r="Q40">
        <v>69</v>
      </c>
      <c r="R40">
        <f t="shared" si="1"/>
        <v>1035</v>
      </c>
      <c r="S40">
        <v>24</v>
      </c>
      <c r="T40">
        <v>0.33760000000000001</v>
      </c>
    </row>
    <row r="41" spans="16:20" x14ac:dyDescent="0.25">
      <c r="P41">
        <v>4</v>
      </c>
      <c r="Q41">
        <v>69</v>
      </c>
      <c r="R41">
        <f t="shared" si="1"/>
        <v>1035</v>
      </c>
      <c r="S41">
        <v>48</v>
      </c>
      <c r="T41">
        <v>0.1246</v>
      </c>
    </row>
    <row r="42" spans="16:20" x14ac:dyDescent="0.25">
      <c r="P42">
        <v>5</v>
      </c>
      <c r="Q42">
        <v>68</v>
      </c>
      <c r="R42">
        <f t="shared" si="1"/>
        <v>1020</v>
      </c>
      <c r="S42">
        <v>0</v>
      </c>
      <c r="T42">
        <v>0</v>
      </c>
    </row>
    <row r="43" spans="16:20" x14ac:dyDescent="0.25">
      <c r="P43">
        <v>5</v>
      </c>
      <c r="Q43">
        <v>68</v>
      </c>
      <c r="R43">
        <f t="shared" si="1"/>
        <v>1020</v>
      </c>
      <c r="S43">
        <v>1</v>
      </c>
      <c r="T43">
        <v>0.25580000000000003</v>
      </c>
    </row>
    <row r="44" spans="16:20" x14ac:dyDescent="0.25">
      <c r="P44">
        <v>5</v>
      </c>
      <c r="Q44">
        <v>68</v>
      </c>
      <c r="R44">
        <f t="shared" si="1"/>
        <v>1020</v>
      </c>
      <c r="S44">
        <v>2</v>
      </c>
      <c r="T44">
        <v>0.39439999999999997</v>
      </c>
    </row>
    <row r="45" spans="16:20" x14ac:dyDescent="0.25">
      <c r="P45">
        <v>5</v>
      </c>
      <c r="Q45">
        <v>68</v>
      </c>
      <c r="R45">
        <f t="shared" si="1"/>
        <v>1020</v>
      </c>
      <c r="S45">
        <v>3</v>
      </c>
      <c r="T45">
        <v>0.40560000000000002</v>
      </c>
    </row>
    <row r="46" spans="16:20" x14ac:dyDescent="0.25">
      <c r="P46">
        <v>5</v>
      </c>
      <c r="Q46">
        <v>68</v>
      </c>
      <c r="R46">
        <f t="shared" si="1"/>
        <v>1020</v>
      </c>
      <c r="S46">
        <v>4</v>
      </c>
      <c r="T46">
        <v>0.37890000000000001</v>
      </c>
    </row>
    <row r="47" spans="16:20" x14ac:dyDescent="0.25">
      <c r="P47">
        <v>5</v>
      </c>
      <c r="Q47">
        <v>68</v>
      </c>
      <c r="R47">
        <f t="shared" si="1"/>
        <v>1020</v>
      </c>
      <c r="S47">
        <v>6</v>
      </c>
      <c r="T47">
        <v>0.24970000000000001</v>
      </c>
    </row>
    <row r="48" spans="16:20" x14ac:dyDescent="0.25">
      <c r="P48">
        <v>5</v>
      </c>
      <c r="Q48">
        <v>68</v>
      </c>
      <c r="R48">
        <f t="shared" si="1"/>
        <v>1020</v>
      </c>
      <c r="S48">
        <v>8</v>
      </c>
      <c r="T48">
        <v>0.17219999999999999</v>
      </c>
    </row>
    <row r="49" spans="16:20" x14ac:dyDescent="0.25">
      <c r="P49">
        <v>5</v>
      </c>
      <c r="Q49">
        <v>68</v>
      </c>
      <c r="R49">
        <f t="shared" si="1"/>
        <v>1020</v>
      </c>
      <c r="S49">
        <v>12</v>
      </c>
      <c r="T49">
        <v>0.10680000000000001</v>
      </c>
    </row>
    <row r="50" spans="16:20" x14ac:dyDescent="0.25">
      <c r="P50">
        <v>5</v>
      </c>
      <c r="Q50">
        <v>68</v>
      </c>
      <c r="R50">
        <f t="shared" si="1"/>
        <v>1020</v>
      </c>
      <c r="S50">
        <v>24</v>
      </c>
      <c r="T50">
        <v>6.8900000000000003E-2</v>
      </c>
    </row>
    <row r="51" spans="16:20" x14ac:dyDescent="0.25">
      <c r="P51">
        <v>5</v>
      </c>
      <c r="Q51">
        <v>68</v>
      </c>
      <c r="R51">
        <f t="shared" si="1"/>
        <v>1020</v>
      </c>
      <c r="S51">
        <v>48</v>
      </c>
      <c r="T51">
        <v>6.9500000000000006E-2</v>
      </c>
    </row>
    <row r="52" spans="16:20" x14ac:dyDescent="0.25">
      <c r="P52">
        <v>6</v>
      </c>
      <c r="Q52">
        <v>59</v>
      </c>
      <c r="R52">
        <f t="shared" si="1"/>
        <v>885</v>
      </c>
      <c r="S52">
        <v>0</v>
      </c>
      <c r="T52">
        <v>0</v>
      </c>
    </row>
    <row r="53" spans="16:20" x14ac:dyDescent="0.25">
      <c r="P53">
        <v>6</v>
      </c>
      <c r="Q53">
        <v>59</v>
      </c>
      <c r="R53">
        <f t="shared" si="1"/>
        <v>885</v>
      </c>
      <c r="S53">
        <v>1</v>
      </c>
      <c r="T53">
        <v>1.0583</v>
      </c>
    </row>
    <row r="54" spans="16:20" x14ac:dyDescent="0.25">
      <c r="P54">
        <v>6</v>
      </c>
      <c r="Q54">
        <v>59</v>
      </c>
      <c r="R54">
        <f t="shared" si="1"/>
        <v>885</v>
      </c>
      <c r="S54">
        <v>2</v>
      </c>
      <c r="T54">
        <v>1.3726</v>
      </c>
    </row>
    <row r="55" spans="16:20" x14ac:dyDescent="0.25">
      <c r="P55">
        <v>6</v>
      </c>
      <c r="Q55">
        <v>59</v>
      </c>
      <c r="R55">
        <f t="shared" si="1"/>
        <v>885</v>
      </c>
      <c r="S55">
        <v>3</v>
      </c>
      <c r="T55">
        <v>1.4733000000000001</v>
      </c>
    </row>
    <row r="56" spans="16:20" x14ac:dyDescent="0.25">
      <c r="P56">
        <v>6</v>
      </c>
      <c r="Q56">
        <v>59</v>
      </c>
      <c r="R56">
        <f t="shared" si="1"/>
        <v>885</v>
      </c>
      <c r="S56">
        <v>4</v>
      </c>
      <c r="T56">
        <v>1.5636000000000001</v>
      </c>
    </row>
    <row r="57" spans="16:20" x14ac:dyDescent="0.25">
      <c r="P57">
        <v>6</v>
      </c>
      <c r="Q57">
        <v>59</v>
      </c>
      <c r="R57">
        <f t="shared" si="1"/>
        <v>885</v>
      </c>
      <c r="S57">
        <v>6</v>
      </c>
      <c r="T57">
        <v>1.5621</v>
      </c>
    </row>
    <row r="58" spans="16:20" x14ac:dyDescent="0.25">
      <c r="P58">
        <v>6</v>
      </c>
      <c r="Q58">
        <v>59</v>
      </c>
      <c r="R58">
        <f t="shared" si="1"/>
        <v>885</v>
      </c>
      <c r="S58">
        <v>8</v>
      </c>
      <c r="T58">
        <v>1.6327</v>
      </c>
    </row>
    <row r="59" spans="16:20" x14ac:dyDescent="0.25">
      <c r="P59">
        <v>6</v>
      </c>
      <c r="Q59">
        <v>59</v>
      </c>
      <c r="R59">
        <f t="shared" si="1"/>
        <v>885</v>
      </c>
      <c r="S59">
        <v>12</v>
      </c>
      <c r="T59">
        <v>1.5430999999999999</v>
      </c>
    </row>
    <row r="60" spans="16:20" x14ac:dyDescent="0.25">
      <c r="P60">
        <v>6</v>
      </c>
      <c r="Q60">
        <v>59</v>
      </c>
      <c r="R60">
        <f t="shared" si="1"/>
        <v>885</v>
      </c>
      <c r="S60">
        <v>24</v>
      </c>
      <c r="T60">
        <v>1.0747</v>
      </c>
    </row>
    <row r="61" spans="16:20" x14ac:dyDescent="0.25">
      <c r="P61">
        <v>6</v>
      </c>
      <c r="Q61">
        <v>59</v>
      </c>
      <c r="R61">
        <f t="shared" si="1"/>
        <v>885</v>
      </c>
      <c r="S61">
        <v>48</v>
      </c>
      <c r="T61">
        <v>0.2452</v>
      </c>
    </row>
    <row r="62" spans="16:20" x14ac:dyDescent="0.25">
      <c r="P62">
        <v>7</v>
      </c>
      <c r="Q62">
        <v>65</v>
      </c>
      <c r="R62">
        <f t="shared" si="1"/>
        <v>975</v>
      </c>
      <c r="S62">
        <v>0</v>
      </c>
      <c r="T62">
        <v>0</v>
      </c>
    </row>
    <row r="63" spans="16:20" x14ac:dyDescent="0.25">
      <c r="P63">
        <v>7</v>
      </c>
      <c r="Q63">
        <v>65</v>
      </c>
      <c r="R63">
        <f t="shared" si="1"/>
        <v>975</v>
      </c>
      <c r="S63">
        <v>1</v>
      </c>
      <c r="T63">
        <v>0.81040000000000001</v>
      </c>
    </row>
    <row r="64" spans="16:20" x14ac:dyDescent="0.25">
      <c r="P64">
        <v>7</v>
      </c>
      <c r="Q64">
        <v>65</v>
      </c>
      <c r="R64">
        <f t="shared" si="1"/>
        <v>975</v>
      </c>
      <c r="S64">
        <v>2</v>
      </c>
      <c r="T64">
        <v>1.2073</v>
      </c>
    </row>
    <row r="65" spans="16:20" x14ac:dyDescent="0.25">
      <c r="P65">
        <v>7</v>
      </c>
      <c r="Q65">
        <v>65</v>
      </c>
      <c r="R65">
        <f t="shared" si="1"/>
        <v>975</v>
      </c>
      <c r="S65">
        <v>3</v>
      </c>
      <c r="T65">
        <v>1.0462</v>
      </c>
    </row>
    <row r="66" spans="16:20" x14ac:dyDescent="0.25">
      <c r="P66">
        <v>7</v>
      </c>
      <c r="Q66">
        <v>65</v>
      </c>
      <c r="R66">
        <f t="shared" si="1"/>
        <v>975</v>
      </c>
      <c r="S66">
        <v>4</v>
      </c>
      <c r="T66">
        <v>1.1023000000000001</v>
      </c>
    </row>
    <row r="67" spans="16:20" x14ac:dyDescent="0.25">
      <c r="P67">
        <v>7</v>
      </c>
      <c r="Q67">
        <v>65</v>
      </c>
      <c r="R67">
        <f t="shared" ref="R67:R81" si="2">Q67*15</f>
        <v>975</v>
      </c>
      <c r="S67">
        <v>6</v>
      </c>
      <c r="T67">
        <v>1.0831999999999999</v>
      </c>
    </row>
    <row r="68" spans="16:20" x14ac:dyDescent="0.25">
      <c r="P68">
        <v>7</v>
      </c>
      <c r="Q68">
        <v>65</v>
      </c>
      <c r="R68">
        <f t="shared" si="2"/>
        <v>975</v>
      </c>
      <c r="S68">
        <v>8</v>
      </c>
      <c r="T68">
        <v>0.9748</v>
      </c>
    </row>
    <row r="69" spans="16:20" x14ac:dyDescent="0.25">
      <c r="P69">
        <v>7</v>
      </c>
      <c r="Q69">
        <v>65</v>
      </c>
      <c r="R69">
        <f t="shared" si="2"/>
        <v>975</v>
      </c>
      <c r="S69">
        <v>12</v>
      </c>
      <c r="T69">
        <v>0.71299999999999997</v>
      </c>
    </row>
    <row r="70" spans="16:20" x14ac:dyDescent="0.25">
      <c r="P70">
        <v>7</v>
      </c>
      <c r="Q70">
        <v>65</v>
      </c>
      <c r="R70">
        <f t="shared" si="2"/>
        <v>975</v>
      </c>
      <c r="S70">
        <v>24</v>
      </c>
      <c r="T70">
        <v>0.37190000000000001</v>
      </c>
    </row>
    <row r="71" spans="16:20" x14ac:dyDescent="0.25">
      <c r="P71">
        <v>7</v>
      </c>
      <c r="Q71">
        <v>65</v>
      </c>
      <c r="R71">
        <f t="shared" si="2"/>
        <v>975</v>
      </c>
      <c r="S71">
        <v>48</v>
      </c>
      <c r="T71">
        <v>0.13150000000000001</v>
      </c>
    </row>
    <row r="72" spans="16:20" x14ac:dyDescent="0.25">
      <c r="P72">
        <v>8</v>
      </c>
      <c r="Q72">
        <v>82</v>
      </c>
      <c r="R72">
        <f t="shared" si="2"/>
        <v>1230</v>
      </c>
      <c r="S72">
        <v>0</v>
      </c>
      <c r="T72">
        <v>0</v>
      </c>
    </row>
    <row r="73" spans="16:20" x14ac:dyDescent="0.25">
      <c r="P73">
        <v>8</v>
      </c>
      <c r="Q73">
        <v>82</v>
      </c>
      <c r="R73">
        <f t="shared" si="2"/>
        <v>1230</v>
      </c>
      <c r="S73">
        <v>1</v>
      </c>
      <c r="T73">
        <v>1.0617000000000001</v>
      </c>
    </row>
    <row r="74" spans="16:20" x14ac:dyDescent="0.25">
      <c r="P74">
        <v>8</v>
      </c>
      <c r="Q74">
        <v>82</v>
      </c>
      <c r="R74">
        <f t="shared" si="2"/>
        <v>1230</v>
      </c>
      <c r="S74">
        <v>2</v>
      </c>
      <c r="T74">
        <v>1.5724</v>
      </c>
    </row>
    <row r="75" spans="16:20" x14ac:dyDescent="0.25">
      <c r="P75">
        <v>8</v>
      </c>
      <c r="Q75">
        <v>82</v>
      </c>
      <c r="R75">
        <f t="shared" si="2"/>
        <v>1230</v>
      </c>
      <c r="S75">
        <v>3</v>
      </c>
      <c r="T75">
        <v>2.1863000000000001</v>
      </c>
    </row>
    <row r="76" spans="16:20" x14ac:dyDescent="0.25">
      <c r="P76">
        <v>8</v>
      </c>
      <c r="Q76">
        <v>82</v>
      </c>
      <c r="R76">
        <f t="shared" si="2"/>
        <v>1230</v>
      </c>
      <c r="S76">
        <v>4</v>
      </c>
      <c r="T76">
        <v>2.5729000000000002</v>
      </c>
    </row>
    <row r="77" spans="16:20" x14ac:dyDescent="0.25">
      <c r="P77">
        <v>8</v>
      </c>
      <c r="Q77">
        <v>82</v>
      </c>
      <c r="R77">
        <f t="shared" si="2"/>
        <v>1230</v>
      </c>
      <c r="S77">
        <v>6</v>
      </c>
      <c r="T77">
        <v>2.5815000000000001</v>
      </c>
    </row>
    <row r="78" spans="16:20" x14ac:dyDescent="0.25">
      <c r="P78">
        <v>8</v>
      </c>
      <c r="Q78">
        <v>82</v>
      </c>
      <c r="R78">
        <f t="shared" si="2"/>
        <v>1230</v>
      </c>
      <c r="S78">
        <v>8</v>
      </c>
      <c r="T78">
        <v>1.6291</v>
      </c>
    </row>
    <row r="79" spans="16:20" x14ac:dyDescent="0.25">
      <c r="P79">
        <v>8</v>
      </c>
      <c r="Q79">
        <v>82</v>
      </c>
      <c r="R79">
        <f t="shared" si="2"/>
        <v>1230</v>
      </c>
      <c r="S79">
        <v>12</v>
      </c>
      <c r="T79">
        <v>1.8254999999999999</v>
      </c>
    </row>
    <row r="80" spans="16:20" x14ac:dyDescent="0.25">
      <c r="P80">
        <v>8</v>
      </c>
      <c r="Q80">
        <v>82</v>
      </c>
      <c r="R80">
        <f t="shared" si="2"/>
        <v>1230</v>
      </c>
      <c r="S80">
        <v>24</v>
      </c>
      <c r="T80">
        <v>0.91979999999999995</v>
      </c>
    </row>
    <row r="81" spans="16:20" x14ac:dyDescent="0.25">
      <c r="P81">
        <v>8</v>
      </c>
      <c r="Q81">
        <v>82</v>
      </c>
      <c r="R81">
        <f t="shared" si="2"/>
        <v>1230</v>
      </c>
      <c r="S81">
        <v>48</v>
      </c>
      <c r="T81">
        <v>0.1109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7925-81FB-4A77-A41B-A4FC38E721DF}">
  <dimension ref="A1:Y129"/>
  <sheetViews>
    <sheetView workbookViewId="0">
      <selection activeCell="A2" sqref="A2:I12"/>
    </sheetView>
  </sheetViews>
  <sheetFormatPr defaultRowHeight="15" x14ac:dyDescent="0.25"/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25" x14ac:dyDescent="0.25">
      <c r="A2">
        <v>0</v>
      </c>
      <c r="B2">
        <v>0</v>
      </c>
      <c r="C2" t="s">
        <v>17</v>
      </c>
      <c r="D2">
        <v>393</v>
      </c>
      <c r="E2" t="s">
        <v>54</v>
      </c>
      <c r="F2" t="s">
        <v>25</v>
      </c>
      <c r="G2" t="s">
        <v>210</v>
      </c>
      <c r="H2" t="s">
        <v>293</v>
      </c>
      <c r="I2" t="s">
        <v>275</v>
      </c>
      <c r="K2" t="s">
        <v>2</v>
      </c>
      <c r="L2" t="s">
        <v>19</v>
      </c>
    </row>
    <row r="3" spans="1:25" x14ac:dyDescent="0.25">
      <c r="A3">
        <v>0.5</v>
      </c>
      <c r="B3">
        <v>0.20338333333333333</v>
      </c>
      <c r="C3" t="s">
        <v>17</v>
      </c>
      <c r="D3">
        <v>393</v>
      </c>
      <c r="E3" t="s">
        <v>54</v>
      </c>
      <c r="F3" t="s">
        <v>25</v>
      </c>
      <c r="G3" t="s">
        <v>210</v>
      </c>
      <c r="H3" t="s">
        <v>293</v>
      </c>
      <c r="I3" t="s">
        <v>275</v>
      </c>
      <c r="K3" t="s">
        <v>5</v>
      </c>
      <c r="L3">
        <f>15*26.2</f>
        <v>393</v>
      </c>
      <c r="M3" t="s">
        <v>207</v>
      </c>
    </row>
    <row r="4" spans="1:25" x14ac:dyDescent="0.25">
      <c r="A4">
        <v>1</v>
      </c>
      <c r="B4">
        <v>0.4234</v>
      </c>
      <c r="C4" t="s">
        <v>17</v>
      </c>
      <c r="D4">
        <v>393</v>
      </c>
      <c r="E4" t="s">
        <v>54</v>
      </c>
      <c r="F4" t="s">
        <v>25</v>
      </c>
      <c r="G4" t="s">
        <v>210</v>
      </c>
      <c r="H4" t="s">
        <v>293</v>
      </c>
      <c r="I4" t="s">
        <v>275</v>
      </c>
      <c r="K4" t="s">
        <v>9</v>
      </c>
      <c r="L4">
        <v>8</v>
      </c>
    </row>
    <row r="5" spans="1:25" x14ac:dyDescent="0.25">
      <c r="A5">
        <v>2</v>
      </c>
      <c r="B5">
        <v>0.53278749999999997</v>
      </c>
      <c r="C5" t="s">
        <v>17</v>
      </c>
      <c r="D5">
        <v>393</v>
      </c>
      <c r="E5" t="s">
        <v>54</v>
      </c>
      <c r="F5" t="s">
        <v>25</v>
      </c>
      <c r="G5" t="s">
        <v>210</v>
      </c>
      <c r="H5" t="s">
        <v>293</v>
      </c>
      <c r="I5" t="s">
        <v>275</v>
      </c>
      <c r="K5" t="s">
        <v>15</v>
      </c>
      <c r="L5" t="s">
        <v>53</v>
      </c>
      <c r="M5" t="s">
        <v>208</v>
      </c>
    </row>
    <row r="6" spans="1:25" x14ac:dyDescent="0.25">
      <c r="A6">
        <v>3</v>
      </c>
      <c r="B6">
        <v>0.47591250000000007</v>
      </c>
      <c r="C6" t="s">
        <v>17</v>
      </c>
      <c r="D6">
        <v>393</v>
      </c>
      <c r="E6" t="s">
        <v>54</v>
      </c>
      <c r="F6" t="s">
        <v>25</v>
      </c>
      <c r="G6" t="s">
        <v>210</v>
      </c>
      <c r="H6" t="s">
        <v>293</v>
      </c>
      <c r="I6" t="s">
        <v>275</v>
      </c>
      <c r="K6" t="s">
        <v>12</v>
      </c>
      <c r="L6" t="s">
        <v>13</v>
      </c>
    </row>
    <row r="7" spans="1:25" x14ac:dyDescent="0.25">
      <c r="A7">
        <v>4</v>
      </c>
      <c r="B7">
        <v>0.34977499999999995</v>
      </c>
      <c r="C7" t="s">
        <v>17</v>
      </c>
      <c r="D7">
        <v>393</v>
      </c>
      <c r="E7" t="s">
        <v>54</v>
      </c>
      <c r="F7" t="s">
        <v>25</v>
      </c>
      <c r="G7" t="s">
        <v>210</v>
      </c>
      <c r="H7" t="s">
        <v>293</v>
      </c>
      <c r="I7" t="s">
        <v>275</v>
      </c>
      <c r="K7" t="s">
        <v>10</v>
      </c>
      <c r="L7" t="s">
        <v>54</v>
      </c>
    </row>
    <row r="8" spans="1:25" x14ac:dyDescent="0.25">
      <c r="A8">
        <v>5</v>
      </c>
      <c r="B8">
        <v>0.26895714285714284</v>
      </c>
      <c r="C8" t="s">
        <v>17</v>
      </c>
      <c r="D8">
        <v>393</v>
      </c>
      <c r="E8" t="s">
        <v>54</v>
      </c>
      <c r="F8" t="s">
        <v>25</v>
      </c>
      <c r="G8" t="s">
        <v>210</v>
      </c>
      <c r="H8" t="s">
        <v>293</v>
      </c>
      <c r="I8" t="s">
        <v>275</v>
      </c>
      <c r="K8" t="s">
        <v>270</v>
      </c>
      <c r="L8" t="s">
        <v>303</v>
      </c>
      <c r="M8" t="s">
        <v>523</v>
      </c>
    </row>
    <row r="9" spans="1:25" x14ac:dyDescent="0.25">
      <c r="A9">
        <v>6</v>
      </c>
      <c r="B9">
        <v>0.24460000000000001</v>
      </c>
      <c r="C9" t="s">
        <v>17</v>
      </c>
      <c r="D9">
        <v>393</v>
      </c>
      <c r="E9" t="s">
        <v>54</v>
      </c>
      <c r="F9" t="s">
        <v>25</v>
      </c>
      <c r="G9" t="s">
        <v>210</v>
      </c>
      <c r="H9" t="s">
        <v>293</v>
      </c>
      <c r="I9" t="s">
        <v>275</v>
      </c>
      <c r="K9" t="s">
        <v>271</v>
      </c>
      <c r="L9" t="s">
        <v>293</v>
      </c>
    </row>
    <row r="10" spans="1:25" x14ac:dyDescent="0.25">
      <c r="A10">
        <v>8</v>
      </c>
      <c r="B10">
        <v>0.20564285714285716</v>
      </c>
      <c r="C10" t="s">
        <v>17</v>
      </c>
      <c r="D10">
        <v>393</v>
      </c>
      <c r="E10" t="s">
        <v>54</v>
      </c>
      <c r="F10" t="s">
        <v>25</v>
      </c>
      <c r="G10" t="s">
        <v>210</v>
      </c>
      <c r="H10" t="s">
        <v>293</v>
      </c>
      <c r="I10" t="s">
        <v>275</v>
      </c>
      <c r="K10" t="s">
        <v>283</v>
      </c>
      <c r="L10" t="s">
        <v>304</v>
      </c>
    </row>
    <row r="11" spans="1:25" x14ac:dyDescent="0.25">
      <c r="A11">
        <v>12</v>
      </c>
      <c r="B11">
        <v>0.13816666666666669</v>
      </c>
      <c r="C11" t="s">
        <v>17</v>
      </c>
      <c r="D11">
        <v>393</v>
      </c>
      <c r="E11" t="s">
        <v>54</v>
      </c>
      <c r="F11" t="s">
        <v>25</v>
      </c>
      <c r="G11" t="s">
        <v>210</v>
      </c>
      <c r="H11" t="s">
        <v>293</v>
      </c>
      <c r="I11" t="s">
        <v>275</v>
      </c>
      <c r="K11" t="s">
        <v>520</v>
      </c>
      <c r="L11" t="s">
        <v>524</v>
      </c>
      <c r="M11" t="s">
        <v>525</v>
      </c>
    </row>
    <row r="12" spans="1:25" x14ac:dyDescent="0.25">
      <c r="A12">
        <v>24</v>
      </c>
      <c r="B12">
        <v>6.9400000000000003E-2</v>
      </c>
      <c r="C12" t="s">
        <v>17</v>
      </c>
      <c r="D12">
        <v>393</v>
      </c>
      <c r="E12" t="s">
        <v>54</v>
      </c>
      <c r="F12" t="s">
        <v>25</v>
      </c>
      <c r="G12" t="s">
        <v>210</v>
      </c>
      <c r="H12" t="s">
        <v>293</v>
      </c>
      <c r="I12" t="s">
        <v>275</v>
      </c>
    </row>
    <row r="14" spans="1:25" x14ac:dyDescent="0.25">
      <c r="Q14">
        <v>1</v>
      </c>
      <c r="R14">
        <v>2</v>
      </c>
      <c r="S14">
        <v>3</v>
      </c>
      <c r="T14">
        <v>4</v>
      </c>
      <c r="U14">
        <v>5</v>
      </c>
      <c r="V14">
        <v>6</v>
      </c>
      <c r="W14">
        <v>7</v>
      </c>
      <c r="X14">
        <v>8</v>
      </c>
      <c r="Y14" t="s">
        <v>209</v>
      </c>
    </row>
    <row r="15" spans="1:25" x14ac:dyDescent="0.25">
      <c r="P15">
        <v>0</v>
      </c>
      <c r="Q15" s="6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>AVERAGE(Q15:X15)</f>
        <v>0</v>
      </c>
    </row>
    <row r="16" spans="1:25" x14ac:dyDescent="0.25">
      <c r="P16">
        <v>0.5</v>
      </c>
      <c r="S16">
        <v>0.2016</v>
      </c>
      <c r="T16">
        <v>0.1065</v>
      </c>
      <c r="U16">
        <v>0.2026</v>
      </c>
      <c r="V16">
        <v>0.27660000000000001</v>
      </c>
      <c r="W16">
        <v>0.216</v>
      </c>
      <c r="X16">
        <v>0.217</v>
      </c>
      <c r="Y16">
        <f t="shared" ref="Y16:Y25" si="0">AVERAGE(Q16:X16)</f>
        <v>0.20338333333333333</v>
      </c>
    </row>
    <row r="17" spans="16:25" x14ac:dyDescent="0.25">
      <c r="P17">
        <v>1</v>
      </c>
      <c r="Q17">
        <v>0.1573</v>
      </c>
      <c r="S17">
        <v>0.32350000000000001</v>
      </c>
      <c r="T17">
        <v>0.71550000000000002</v>
      </c>
      <c r="U17">
        <v>0.51659999999999995</v>
      </c>
      <c r="V17">
        <v>0.60780000000000001</v>
      </c>
      <c r="W17">
        <v>0.33400000000000002</v>
      </c>
      <c r="X17">
        <v>0.30909999999999999</v>
      </c>
      <c r="Y17">
        <f t="shared" si="0"/>
        <v>0.4234</v>
      </c>
    </row>
    <row r="18" spans="16:25" x14ac:dyDescent="0.25">
      <c r="P18">
        <v>2</v>
      </c>
      <c r="Q18">
        <v>0.60760000000000003</v>
      </c>
      <c r="R18">
        <v>0.15989999999999999</v>
      </c>
      <c r="S18">
        <v>0.41739999999999999</v>
      </c>
      <c r="T18">
        <v>0.85740000000000005</v>
      </c>
      <c r="U18">
        <v>1.0168999999999999</v>
      </c>
      <c r="V18">
        <v>0.60470000000000002</v>
      </c>
      <c r="W18">
        <v>0.25019999999999998</v>
      </c>
      <c r="X18">
        <v>0.34820000000000001</v>
      </c>
      <c r="Y18">
        <f t="shared" si="0"/>
        <v>0.53278749999999997</v>
      </c>
    </row>
    <row r="19" spans="16:25" x14ac:dyDescent="0.25">
      <c r="P19">
        <v>3</v>
      </c>
      <c r="Q19">
        <v>0.19220000000000001</v>
      </c>
      <c r="R19">
        <v>0.27200000000000002</v>
      </c>
      <c r="S19">
        <v>0.27389999999999998</v>
      </c>
      <c r="T19">
        <v>0.76580000000000004</v>
      </c>
      <c r="U19">
        <v>0.87250000000000005</v>
      </c>
      <c r="V19">
        <v>0.46129999999999999</v>
      </c>
      <c r="W19">
        <v>0.64670000000000005</v>
      </c>
      <c r="X19">
        <v>0.32290000000000002</v>
      </c>
      <c r="Y19">
        <f t="shared" si="0"/>
        <v>0.47591250000000007</v>
      </c>
    </row>
    <row r="20" spans="16:25" x14ac:dyDescent="0.25">
      <c r="P20">
        <v>4</v>
      </c>
      <c r="Q20">
        <v>0.2266</v>
      </c>
      <c r="R20">
        <v>0.1497</v>
      </c>
      <c r="S20">
        <v>0.19969999999999999</v>
      </c>
      <c r="T20">
        <v>0.65410000000000001</v>
      </c>
      <c r="U20">
        <v>0.63200000000000001</v>
      </c>
      <c r="V20">
        <v>0.27929999999999999</v>
      </c>
      <c r="W20">
        <v>0.42159999999999997</v>
      </c>
      <c r="X20">
        <v>0.23519999999999999</v>
      </c>
      <c r="Y20">
        <f t="shared" si="0"/>
        <v>0.34977499999999995</v>
      </c>
    </row>
    <row r="21" spans="16:25" x14ac:dyDescent="0.25">
      <c r="P21">
        <v>5</v>
      </c>
      <c r="R21">
        <v>0.1648</v>
      </c>
      <c r="S21">
        <v>0.1638</v>
      </c>
      <c r="T21">
        <v>0.47220000000000001</v>
      </c>
      <c r="U21">
        <v>0.52990000000000004</v>
      </c>
      <c r="V21">
        <v>0.24260000000000001</v>
      </c>
      <c r="W21">
        <v>0.2215</v>
      </c>
      <c r="X21">
        <v>8.7900000000000006E-2</v>
      </c>
      <c r="Y21">
        <f t="shared" si="0"/>
        <v>0.26895714285714284</v>
      </c>
    </row>
    <row r="22" spans="16:25" x14ac:dyDescent="0.25">
      <c r="P22">
        <v>6</v>
      </c>
      <c r="Q22">
        <v>0.1663</v>
      </c>
      <c r="R22">
        <v>0.15490000000000001</v>
      </c>
      <c r="S22">
        <v>0.1242</v>
      </c>
      <c r="T22">
        <v>0.4652</v>
      </c>
      <c r="U22">
        <v>0.44030000000000002</v>
      </c>
      <c r="V22">
        <v>0.29709999999999998</v>
      </c>
      <c r="W22">
        <v>0.14910000000000001</v>
      </c>
      <c r="X22">
        <v>0.15970000000000001</v>
      </c>
      <c r="Y22">
        <f t="shared" si="0"/>
        <v>0.24460000000000001</v>
      </c>
    </row>
    <row r="23" spans="16:25" x14ac:dyDescent="0.25">
      <c r="P23">
        <v>8</v>
      </c>
      <c r="Q23">
        <v>0.15620000000000001</v>
      </c>
      <c r="S23">
        <v>5.9200000000000003E-2</v>
      </c>
      <c r="T23">
        <v>0.46750000000000003</v>
      </c>
      <c r="U23">
        <v>0.29170000000000001</v>
      </c>
      <c r="V23">
        <v>0.24660000000000001</v>
      </c>
      <c r="W23">
        <v>0.1197</v>
      </c>
      <c r="X23">
        <v>9.8599999999999993E-2</v>
      </c>
      <c r="Y23">
        <f t="shared" si="0"/>
        <v>0.20564285714285716</v>
      </c>
    </row>
    <row r="24" spans="16:25" x14ac:dyDescent="0.25">
      <c r="P24">
        <v>12</v>
      </c>
      <c r="Q24">
        <v>0.1004</v>
      </c>
      <c r="T24">
        <v>0.27239999999999998</v>
      </c>
      <c r="U24">
        <v>0.2137</v>
      </c>
      <c r="V24">
        <v>0.12820000000000001</v>
      </c>
      <c r="W24">
        <v>5.62E-2</v>
      </c>
      <c r="X24">
        <v>5.8099999999999999E-2</v>
      </c>
      <c r="Y24">
        <f t="shared" si="0"/>
        <v>0.13816666666666669</v>
      </c>
    </row>
    <row r="25" spans="16:25" x14ac:dyDescent="0.25">
      <c r="P25">
        <v>24</v>
      </c>
      <c r="Q25">
        <v>5.0900000000000001E-2</v>
      </c>
      <c r="T25">
        <v>0.1028</v>
      </c>
      <c r="U25">
        <v>7.4899999999999994E-2</v>
      </c>
      <c r="V25">
        <v>4.9000000000000002E-2</v>
      </c>
      <c r="Y25">
        <f t="shared" si="0"/>
        <v>6.9400000000000003E-2</v>
      </c>
    </row>
    <row r="28" spans="16:25" x14ac:dyDescent="0.25">
      <c r="T28" s="1"/>
    </row>
    <row r="31" spans="16:25" x14ac:dyDescent="0.25">
      <c r="Q31" s="1"/>
    </row>
    <row r="70" spans="17:17" x14ac:dyDescent="0.25">
      <c r="Q70" s="1"/>
    </row>
    <row r="91" spans="17:17" x14ac:dyDescent="0.25">
      <c r="Q91" s="1"/>
    </row>
    <row r="112" spans="17:17" x14ac:dyDescent="0.25">
      <c r="Q112" s="1"/>
    </row>
    <row r="129" spans="17:17" x14ac:dyDescent="0.25">
      <c r="Q129" s="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B08F-38C1-41BC-9676-BED55ECED43A}">
  <dimension ref="A1:L25"/>
  <sheetViews>
    <sheetView workbookViewId="0">
      <selection activeCell="A2" sqref="A2:I25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27</v>
      </c>
      <c r="H2" t="s">
        <v>275</v>
      </c>
      <c r="I2" t="s">
        <v>275</v>
      </c>
      <c r="K2" t="s">
        <v>2</v>
      </c>
      <c r="L2" t="s">
        <v>8</v>
      </c>
    </row>
    <row r="3" spans="1:12" x14ac:dyDescent="0.25">
      <c r="A3">
        <v>1</v>
      </c>
      <c r="B3">
        <v>25.837800000000001</v>
      </c>
      <c r="C3" t="s">
        <v>22</v>
      </c>
      <c r="D3">
        <v>400</v>
      </c>
      <c r="E3" t="s">
        <v>27</v>
      </c>
      <c r="F3" t="s">
        <v>25</v>
      </c>
      <c r="G3" t="s">
        <v>27</v>
      </c>
      <c r="H3" t="s">
        <v>275</v>
      </c>
      <c r="I3" t="s">
        <v>275</v>
      </c>
      <c r="K3" t="s">
        <v>5</v>
      </c>
      <c r="L3" t="s">
        <v>6</v>
      </c>
    </row>
    <row r="4" spans="1:12" x14ac:dyDescent="0.25">
      <c r="A4">
        <v>1.5</v>
      </c>
      <c r="B4">
        <v>81.968900000000005</v>
      </c>
      <c r="C4" t="s">
        <v>22</v>
      </c>
      <c r="D4">
        <v>400</v>
      </c>
      <c r="E4" t="s">
        <v>27</v>
      </c>
      <c r="F4" t="s">
        <v>25</v>
      </c>
      <c r="G4" t="s">
        <v>27</v>
      </c>
      <c r="H4" t="s">
        <v>275</v>
      </c>
      <c r="I4" t="s">
        <v>275</v>
      </c>
      <c r="K4" t="s">
        <v>9</v>
      </c>
      <c r="L4">
        <v>1</v>
      </c>
    </row>
    <row r="5" spans="1:12" x14ac:dyDescent="0.25">
      <c r="A5">
        <v>2</v>
      </c>
      <c r="B5">
        <v>147.88239999999999</v>
      </c>
      <c r="C5" t="s">
        <v>22</v>
      </c>
      <c r="D5">
        <v>400</v>
      </c>
      <c r="E5" t="s">
        <v>27</v>
      </c>
      <c r="F5" t="s">
        <v>25</v>
      </c>
      <c r="G5" t="s">
        <v>27</v>
      </c>
      <c r="H5" t="s">
        <v>275</v>
      </c>
      <c r="I5" t="s">
        <v>275</v>
      </c>
      <c r="K5" t="s">
        <v>15</v>
      </c>
      <c r="L5" t="s">
        <v>46</v>
      </c>
    </row>
    <row r="6" spans="1:12" x14ac:dyDescent="0.25">
      <c r="A6">
        <v>3</v>
      </c>
      <c r="B6">
        <v>62.612000000000002</v>
      </c>
      <c r="C6" t="s">
        <v>22</v>
      </c>
      <c r="D6">
        <v>400</v>
      </c>
      <c r="E6" t="s">
        <v>27</v>
      </c>
      <c r="F6" t="s">
        <v>25</v>
      </c>
      <c r="G6" t="s">
        <v>27</v>
      </c>
      <c r="H6" t="s">
        <v>275</v>
      </c>
      <c r="I6" t="s">
        <v>275</v>
      </c>
      <c r="K6" t="s">
        <v>12</v>
      </c>
      <c r="L6" t="s">
        <v>13</v>
      </c>
    </row>
    <row r="7" spans="1:12" x14ac:dyDescent="0.25">
      <c r="A7">
        <v>4</v>
      </c>
      <c r="B7">
        <v>39.454799999999999</v>
      </c>
      <c r="C7" t="s">
        <v>22</v>
      </c>
      <c r="D7">
        <v>400</v>
      </c>
      <c r="E7" t="s">
        <v>27</v>
      </c>
      <c r="F7" t="s">
        <v>25</v>
      </c>
      <c r="G7" t="s">
        <v>27</v>
      </c>
      <c r="H7" t="s">
        <v>275</v>
      </c>
      <c r="I7" t="s">
        <v>275</v>
      </c>
      <c r="K7" t="s">
        <v>10</v>
      </c>
      <c r="L7" t="s">
        <v>47</v>
      </c>
    </row>
    <row r="8" spans="1:12" x14ac:dyDescent="0.25">
      <c r="A8">
        <v>6</v>
      </c>
      <c r="B8">
        <v>18.748999999999999</v>
      </c>
      <c r="C8" t="s">
        <v>22</v>
      </c>
      <c r="D8">
        <v>400</v>
      </c>
      <c r="E8" t="s">
        <v>27</v>
      </c>
      <c r="F8" t="s">
        <v>25</v>
      </c>
      <c r="G8" t="s">
        <v>27</v>
      </c>
      <c r="H8" t="s">
        <v>275</v>
      </c>
      <c r="I8" t="s">
        <v>275</v>
      </c>
      <c r="K8" t="s">
        <v>270</v>
      </c>
      <c r="L8" t="s">
        <v>27</v>
      </c>
    </row>
    <row r="9" spans="1:12" x14ac:dyDescent="0.25">
      <c r="A9">
        <v>12</v>
      </c>
      <c r="B9">
        <v>0</v>
      </c>
      <c r="C9" t="s">
        <v>22</v>
      </c>
      <c r="D9">
        <v>400</v>
      </c>
      <c r="E9" t="s">
        <v>27</v>
      </c>
      <c r="F9" t="s">
        <v>25</v>
      </c>
      <c r="G9" t="s">
        <v>27</v>
      </c>
      <c r="H9" t="s">
        <v>275</v>
      </c>
      <c r="I9" t="s">
        <v>275</v>
      </c>
      <c r="K9" t="s">
        <v>271</v>
      </c>
      <c r="L9" t="s">
        <v>275</v>
      </c>
    </row>
    <row r="10" spans="1:12" x14ac:dyDescent="0.25">
      <c r="A10">
        <v>24</v>
      </c>
      <c r="B10">
        <v>0</v>
      </c>
      <c r="C10" t="s">
        <v>22</v>
      </c>
      <c r="D10">
        <v>400</v>
      </c>
      <c r="E10" t="s">
        <v>27</v>
      </c>
      <c r="F10" t="s">
        <v>25</v>
      </c>
      <c r="G10" t="s">
        <v>27</v>
      </c>
      <c r="H10" t="s">
        <v>275</v>
      </c>
      <c r="I10" t="s">
        <v>275</v>
      </c>
      <c r="K10" t="s">
        <v>283</v>
      </c>
      <c r="L10" t="s">
        <v>275</v>
      </c>
    </row>
    <row r="11" spans="1:12" x14ac:dyDescent="0.25">
      <c r="A11">
        <v>36</v>
      </c>
      <c r="B11">
        <v>0</v>
      </c>
      <c r="C11" t="s">
        <v>22</v>
      </c>
      <c r="D11">
        <v>400</v>
      </c>
      <c r="E11" t="s">
        <v>27</v>
      </c>
      <c r="F11" t="s">
        <v>25</v>
      </c>
      <c r="G11" t="s">
        <v>27</v>
      </c>
      <c r="H11" t="s">
        <v>275</v>
      </c>
      <c r="I11" t="s">
        <v>275</v>
      </c>
    </row>
    <row r="12" spans="1:12" x14ac:dyDescent="0.25">
      <c r="A12">
        <v>8</v>
      </c>
      <c r="B12">
        <v>0</v>
      </c>
      <c r="C12" t="s">
        <v>22</v>
      </c>
      <c r="D12">
        <v>400</v>
      </c>
      <c r="E12" t="s">
        <v>27</v>
      </c>
      <c r="F12" t="s">
        <v>25</v>
      </c>
      <c r="G12" t="s">
        <v>27</v>
      </c>
      <c r="H12" t="s">
        <v>275</v>
      </c>
      <c r="I12" t="s">
        <v>275</v>
      </c>
    </row>
    <row r="13" spans="1:12" x14ac:dyDescent="0.25">
      <c r="A13">
        <v>0</v>
      </c>
      <c r="B13">
        <v>0</v>
      </c>
      <c r="C13" t="s">
        <v>24</v>
      </c>
      <c r="D13">
        <v>400</v>
      </c>
      <c r="E13" t="s">
        <v>27</v>
      </c>
      <c r="F13" t="s">
        <v>25</v>
      </c>
      <c r="G13" t="s">
        <v>27</v>
      </c>
      <c r="H13" t="s">
        <v>275</v>
      </c>
      <c r="I13" t="s">
        <v>275</v>
      </c>
    </row>
    <row r="14" spans="1:12" x14ac:dyDescent="0.25">
      <c r="A14">
        <v>0.5</v>
      </c>
      <c r="B14">
        <v>61.813800000000001</v>
      </c>
      <c r="C14" t="s">
        <v>24</v>
      </c>
      <c r="D14">
        <v>400</v>
      </c>
      <c r="E14" t="s">
        <v>27</v>
      </c>
      <c r="F14" t="s">
        <v>25</v>
      </c>
      <c r="G14" t="s">
        <v>27</v>
      </c>
      <c r="H14" t="s">
        <v>275</v>
      </c>
      <c r="I14" t="s">
        <v>275</v>
      </c>
    </row>
    <row r="15" spans="1:12" x14ac:dyDescent="0.25">
      <c r="A15">
        <v>1</v>
      </c>
      <c r="B15">
        <v>231.6874</v>
      </c>
      <c r="C15" t="s">
        <v>24</v>
      </c>
      <c r="D15">
        <v>400</v>
      </c>
      <c r="E15" t="s">
        <v>27</v>
      </c>
      <c r="F15" t="s">
        <v>25</v>
      </c>
      <c r="G15" t="s">
        <v>27</v>
      </c>
      <c r="H15" t="s">
        <v>275</v>
      </c>
      <c r="I15" t="s">
        <v>275</v>
      </c>
    </row>
    <row r="16" spans="1:12" x14ac:dyDescent="0.25">
      <c r="A16">
        <v>1.5</v>
      </c>
      <c r="B16">
        <v>547.21950000000004</v>
      </c>
      <c r="C16" t="s">
        <v>24</v>
      </c>
      <c r="D16">
        <v>400</v>
      </c>
      <c r="E16" t="s">
        <v>27</v>
      </c>
      <c r="F16" t="s">
        <v>25</v>
      </c>
      <c r="G16" t="s">
        <v>27</v>
      </c>
      <c r="H16" t="s">
        <v>275</v>
      </c>
      <c r="I16" t="s">
        <v>275</v>
      </c>
    </row>
    <row r="17" spans="1:9" x14ac:dyDescent="0.25">
      <c r="A17">
        <v>2.5</v>
      </c>
      <c r="B17">
        <v>987.25419999999997</v>
      </c>
      <c r="C17" t="s">
        <v>24</v>
      </c>
      <c r="D17">
        <v>400</v>
      </c>
      <c r="E17" t="s">
        <v>27</v>
      </c>
      <c r="F17" t="s">
        <v>25</v>
      </c>
      <c r="G17" t="s">
        <v>27</v>
      </c>
      <c r="H17" t="s">
        <v>275</v>
      </c>
      <c r="I17" t="s">
        <v>275</v>
      </c>
    </row>
    <row r="18" spans="1:9" x14ac:dyDescent="0.25">
      <c r="A18">
        <v>3</v>
      </c>
      <c r="B18">
        <v>868.39769999999999</v>
      </c>
      <c r="C18" t="s">
        <v>24</v>
      </c>
      <c r="D18">
        <v>400</v>
      </c>
      <c r="E18" t="s">
        <v>27</v>
      </c>
      <c r="F18" t="s">
        <v>25</v>
      </c>
      <c r="G18" t="s">
        <v>27</v>
      </c>
      <c r="H18" t="s">
        <v>275</v>
      </c>
      <c r="I18" t="s">
        <v>275</v>
      </c>
    </row>
    <row r="19" spans="1:9" x14ac:dyDescent="0.25">
      <c r="A19">
        <v>4</v>
      </c>
      <c r="B19">
        <v>868.39769999999999</v>
      </c>
      <c r="C19" t="s">
        <v>24</v>
      </c>
      <c r="D19">
        <v>400</v>
      </c>
      <c r="E19" t="s">
        <v>27</v>
      </c>
      <c r="F19" t="s">
        <v>25</v>
      </c>
      <c r="G19" t="s">
        <v>27</v>
      </c>
      <c r="H19" t="s">
        <v>275</v>
      </c>
      <c r="I19" t="s">
        <v>275</v>
      </c>
    </row>
    <row r="20" spans="1:9" x14ac:dyDescent="0.25">
      <c r="A20">
        <v>6</v>
      </c>
      <c r="B20">
        <v>614.18730000000005</v>
      </c>
      <c r="C20" t="s">
        <v>24</v>
      </c>
      <c r="D20">
        <v>400</v>
      </c>
      <c r="E20" t="s">
        <v>27</v>
      </c>
      <c r="F20" t="s">
        <v>25</v>
      </c>
      <c r="G20" t="s">
        <v>27</v>
      </c>
      <c r="H20" t="s">
        <v>275</v>
      </c>
      <c r="I20" t="s">
        <v>275</v>
      </c>
    </row>
    <row r="21" spans="1:9" x14ac:dyDescent="0.25">
      <c r="A21">
        <v>8</v>
      </c>
      <c r="B21">
        <v>402.21370000000002</v>
      </c>
      <c r="C21" t="s">
        <v>24</v>
      </c>
      <c r="D21">
        <v>400</v>
      </c>
      <c r="E21" t="s">
        <v>27</v>
      </c>
      <c r="F21" t="s">
        <v>25</v>
      </c>
      <c r="G21" t="s">
        <v>27</v>
      </c>
      <c r="H21" t="s">
        <v>275</v>
      </c>
      <c r="I21" t="s">
        <v>275</v>
      </c>
    </row>
    <row r="22" spans="1:9" x14ac:dyDescent="0.25">
      <c r="A22">
        <v>12</v>
      </c>
      <c r="B22">
        <v>402.21370000000002</v>
      </c>
      <c r="C22" t="s">
        <v>24</v>
      </c>
      <c r="D22">
        <v>400</v>
      </c>
      <c r="E22" t="s">
        <v>27</v>
      </c>
      <c r="F22" t="s">
        <v>25</v>
      </c>
      <c r="G22" t="s">
        <v>27</v>
      </c>
      <c r="H22" t="s">
        <v>275</v>
      </c>
      <c r="I22" t="s">
        <v>275</v>
      </c>
    </row>
    <row r="23" spans="1:9" x14ac:dyDescent="0.25">
      <c r="A23">
        <v>24</v>
      </c>
      <c r="B23">
        <v>126.7839</v>
      </c>
      <c r="C23" t="s">
        <v>24</v>
      </c>
      <c r="D23">
        <v>400</v>
      </c>
      <c r="E23" t="s">
        <v>27</v>
      </c>
      <c r="F23" t="s">
        <v>25</v>
      </c>
      <c r="G23" t="s">
        <v>27</v>
      </c>
      <c r="H23" t="s">
        <v>275</v>
      </c>
      <c r="I23" t="s">
        <v>275</v>
      </c>
    </row>
    <row r="24" spans="1:9" x14ac:dyDescent="0.25">
      <c r="A24">
        <v>36</v>
      </c>
      <c r="B24">
        <v>44.283299999999997</v>
      </c>
      <c r="C24" t="s">
        <v>24</v>
      </c>
      <c r="D24">
        <v>400</v>
      </c>
      <c r="E24" t="s">
        <v>27</v>
      </c>
      <c r="F24" t="s">
        <v>25</v>
      </c>
      <c r="G24" t="s">
        <v>27</v>
      </c>
      <c r="H24" t="s">
        <v>275</v>
      </c>
      <c r="I24" t="s">
        <v>275</v>
      </c>
    </row>
    <row r="25" spans="1:9" x14ac:dyDescent="0.25">
      <c r="A25">
        <v>48</v>
      </c>
      <c r="B25">
        <v>20.5106</v>
      </c>
      <c r="C25" t="s">
        <v>24</v>
      </c>
      <c r="D25">
        <v>400</v>
      </c>
      <c r="E25" t="s">
        <v>27</v>
      </c>
      <c r="F25" t="s">
        <v>25</v>
      </c>
      <c r="G25" t="s">
        <v>27</v>
      </c>
      <c r="H25" t="s">
        <v>275</v>
      </c>
      <c r="I25" t="s">
        <v>275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03BD-A1E0-4339-8950-7BB942327049}">
  <dimension ref="A1:M27"/>
  <sheetViews>
    <sheetView workbookViewId="0">
      <selection activeCell="A2" sqref="A2:I27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36</v>
      </c>
      <c r="F2" t="s">
        <v>25</v>
      </c>
      <c r="G2" t="s">
        <v>267</v>
      </c>
      <c r="H2" t="s">
        <v>300</v>
      </c>
      <c r="I2" t="s">
        <v>275</v>
      </c>
      <c r="K2" t="s">
        <v>2</v>
      </c>
      <c r="L2" t="s">
        <v>30</v>
      </c>
    </row>
    <row r="3" spans="1:13" x14ac:dyDescent="0.25">
      <c r="A3">
        <v>0.5</v>
      </c>
      <c r="B3">
        <v>0.46739999999999998</v>
      </c>
      <c r="C3" t="s">
        <v>24</v>
      </c>
      <c r="D3">
        <v>400</v>
      </c>
      <c r="E3" t="s">
        <v>36</v>
      </c>
      <c r="F3" t="s">
        <v>25</v>
      </c>
      <c r="G3" t="s">
        <v>267</v>
      </c>
      <c r="H3" t="s">
        <v>300</v>
      </c>
      <c r="I3" t="s">
        <v>275</v>
      </c>
      <c r="K3" t="s">
        <v>5</v>
      </c>
      <c r="L3" t="s">
        <v>6</v>
      </c>
    </row>
    <row r="4" spans="1:13" x14ac:dyDescent="0.25">
      <c r="A4">
        <v>1</v>
      </c>
      <c r="B4">
        <v>1.2043999999999999</v>
      </c>
      <c r="C4" t="s">
        <v>24</v>
      </c>
      <c r="D4">
        <v>400</v>
      </c>
      <c r="E4" t="s">
        <v>36</v>
      </c>
      <c r="F4" t="s">
        <v>25</v>
      </c>
      <c r="G4" t="s">
        <v>267</v>
      </c>
      <c r="H4" t="s">
        <v>300</v>
      </c>
      <c r="I4" t="s">
        <v>275</v>
      </c>
      <c r="K4" t="s">
        <v>9</v>
      </c>
      <c r="L4">
        <v>6</v>
      </c>
    </row>
    <row r="5" spans="1:13" x14ac:dyDescent="0.25">
      <c r="A5">
        <v>1.5</v>
      </c>
      <c r="B5">
        <v>1.6303000000000001</v>
      </c>
      <c r="C5" t="s">
        <v>24</v>
      </c>
      <c r="D5">
        <v>400</v>
      </c>
      <c r="E5" t="s">
        <v>36</v>
      </c>
      <c r="F5" t="s">
        <v>25</v>
      </c>
      <c r="G5" t="s">
        <v>267</v>
      </c>
      <c r="H5" t="s">
        <v>300</v>
      </c>
      <c r="I5" t="s">
        <v>275</v>
      </c>
      <c r="K5" t="s">
        <v>15</v>
      </c>
      <c r="L5" t="s">
        <v>49</v>
      </c>
    </row>
    <row r="6" spans="1:13" x14ac:dyDescent="0.25">
      <c r="A6">
        <v>2</v>
      </c>
      <c r="B6">
        <v>2.0666000000000002</v>
      </c>
      <c r="C6" t="s">
        <v>24</v>
      </c>
      <c r="D6">
        <v>400</v>
      </c>
      <c r="E6" t="s">
        <v>36</v>
      </c>
      <c r="F6" t="s">
        <v>25</v>
      </c>
      <c r="G6" t="s">
        <v>267</v>
      </c>
      <c r="H6" t="s">
        <v>300</v>
      </c>
      <c r="I6" t="s">
        <v>275</v>
      </c>
      <c r="K6" t="s">
        <v>12</v>
      </c>
      <c r="L6" t="s">
        <v>13</v>
      </c>
    </row>
    <row r="7" spans="1:13" x14ac:dyDescent="0.25">
      <c r="A7">
        <v>2.5</v>
      </c>
      <c r="B7">
        <v>2.4407000000000001</v>
      </c>
      <c r="C7" t="s">
        <v>24</v>
      </c>
      <c r="D7">
        <v>400</v>
      </c>
      <c r="E7" t="s">
        <v>36</v>
      </c>
      <c r="F7" t="s">
        <v>25</v>
      </c>
      <c r="G7" t="s">
        <v>267</v>
      </c>
      <c r="H7" t="s">
        <v>300</v>
      </c>
      <c r="I7" t="s">
        <v>275</v>
      </c>
      <c r="K7" t="s">
        <v>10</v>
      </c>
      <c r="L7" t="s">
        <v>48</v>
      </c>
    </row>
    <row r="8" spans="1:13" x14ac:dyDescent="0.25">
      <c r="A8">
        <v>3</v>
      </c>
      <c r="B8">
        <v>2.3687</v>
      </c>
      <c r="C8" t="s">
        <v>24</v>
      </c>
      <c r="D8">
        <v>400</v>
      </c>
      <c r="E8" t="s">
        <v>36</v>
      </c>
      <c r="F8" t="s">
        <v>25</v>
      </c>
      <c r="G8" t="s">
        <v>267</v>
      </c>
      <c r="H8" t="s">
        <v>300</v>
      </c>
      <c r="I8" t="s">
        <v>275</v>
      </c>
      <c r="K8" t="s">
        <v>270</v>
      </c>
      <c r="L8" t="s">
        <v>314</v>
      </c>
      <c r="M8" t="s">
        <v>526</v>
      </c>
    </row>
    <row r="9" spans="1:13" x14ac:dyDescent="0.25">
      <c r="A9">
        <v>3.5</v>
      </c>
      <c r="B9">
        <v>3.1368999999999998</v>
      </c>
      <c r="C9" t="s">
        <v>24</v>
      </c>
      <c r="D9">
        <v>400</v>
      </c>
      <c r="E9" t="s">
        <v>36</v>
      </c>
      <c r="F9" t="s">
        <v>25</v>
      </c>
      <c r="G9" t="s">
        <v>267</v>
      </c>
      <c r="H9" t="s">
        <v>300</v>
      </c>
      <c r="I9" t="s">
        <v>275</v>
      </c>
      <c r="K9" t="s">
        <v>271</v>
      </c>
      <c r="L9" t="s">
        <v>315</v>
      </c>
    </row>
    <row r="10" spans="1:13" x14ac:dyDescent="0.25">
      <c r="A10">
        <v>4</v>
      </c>
      <c r="B10">
        <v>3.2309000000000001</v>
      </c>
      <c r="C10" t="s">
        <v>24</v>
      </c>
      <c r="D10">
        <v>400</v>
      </c>
      <c r="E10" t="s">
        <v>36</v>
      </c>
      <c r="F10" t="s">
        <v>25</v>
      </c>
      <c r="G10" t="s">
        <v>267</v>
      </c>
      <c r="H10" t="s">
        <v>300</v>
      </c>
      <c r="I10" t="s">
        <v>275</v>
      </c>
      <c r="K10" t="s">
        <v>283</v>
      </c>
      <c r="L10" t="s">
        <v>275</v>
      </c>
    </row>
    <row r="11" spans="1:13" x14ac:dyDescent="0.25">
      <c r="A11">
        <v>5</v>
      </c>
      <c r="B11">
        <v>3.2010999999999998</v>
      </c>
      <c r="C11" t="s">
        <v>24</v>
      </c>
      <c r="D11">
        <v>400</v>
      </c>
      <c r="E11" t="s">
        <v>36</v>
      </c>
      <c r="F11" t="s">
        <v>25</v>
      </c>
      <c r="G11" t="s">
        <v>267</v>
      </c>
      <c r="H11" t="s">
        <v>300</v>
      </c>
      <c r="I11" t="s">
        <v>275</v>
      </c>
      <c r="K11" t="s">
        <v>520</v>
      </c>
      <c r="L11" t="s">
        <v>527</v>
      </c>
      <c r="M11" t="s">
        <v>528</v>
      </c>
    </row>
    <row r="12" spans="1:13" x14ac:dyDescent="0.25">
      <c r="A12">
        <v>6</v>
      </c>
      <c r="B12">
        <v>2.9950000000000001</v>
      </c>
      <c r="C12" t="s">
        <v>24</v>
      </c>
      <c r="D12">
        <v>400</v>
      </c>
      <c r="E12" t="s">
        <v>36</v>
      </c>
      <c r="F12" t="s">
        <v>25</v>
      </c>
      <c r="G12" t="s">
        <v>267</v>
      </c>
      <c r="H12" t="s">
        <v>300</v>
      </c>
      <c r="I12" t="s">
        <v>275</v>
      </c>
    </row>
    <row r="13" spans="1:13" x14ac:dyDescent="0.25">
      <c r="A13">
        <v>7</v>
      </c>
      <c r="B13">
        <v>2.4051</v>
      </c>
      <c r="C13" t="s">
        <v>24</v>
      </c>
      <c r="D13">
        <v>400</v>
      </c>
      <c r="E13" t="s">
        <v>36</v>
      </c>
      <c r="F13" t="s">
        <v>25</v>
      </c>
      <c r="G13" t="s">
        <v>267</v>
      </c>
      <c r="H13" t="s">
        <v>300</v>
      </c>
      <c r="I13" t="s">
        <v>275</v>
      </c>
    </row>
    <row r="14" spans="1:13" x14ac:dyDescent="0.25">
      <c r="A14">
        <v>8</v>
      </c>
      <c r="B14">
        <v>2.0225</v>
      </c>
      <c r="C14" t="s">
        <v>24</v>
      </c>
      <c r="D14">
        <v>400</v>
      </c>
      <c r="E14" t="s">
        <v>36</v>
      </c>
      <c r="F14" t="s">
        <v>25</v>
      </c>
      <c r="G14" t="s">
        <v>267</v>
      </c>
      <c r="H14" t="s">
        <v>300</v>
      </c>
      <c r="I14" t="s">
        <v>275</v>
      </c>
    </row>
    <row r="15" spans="1:13" x14ac:dyDescent="0.25">
      <c r="A15">
        <v>0</v>
      </c>
      <c r="B15">
        <v>0</v>
      </c>
      <c r="C15" t="s">
        <v>24</v>
      </c>
      <c r="D15">
        <v>400</v>
      </c>
      <c r="E15" t="s">
        <v>37</v>
      </c>
      <c r="F15" t="s">
        <v>25</v>
      </c>
      <c r="G15" t="s">
        <v>267</v>
      </c>
      <c r="H15" t="s">
        <v>300</v>
      </c>
      <c r="I15" t="s">
        <v>275</v>
      </c>
    </row>
    <row r="16" spans="1:13" x14ac:dyDescent="0.25">
      <c r="A16">
        <v>0.5</v>
      </c>
      <c r="B16">
        <v>0.33260000000000001</v>
      </c>
      <c r="C16" t="s">
        <v>24</v>
      </c>
      <c r="D16">
        <v>400</v>
      </c>
      <c r="E16" t="s">
        <v>37</v>
      </c>
      <c r="F16" t="s">
        <v>25</v>
      </c>
      <c r="G16" t="s">
        <v>267</v>
      </c>
      <c r="H16" t="s">
        <v>300</v>
      </c>
      <c r="I16" t="s">
        <v>275</v>
      </c>
    </row>
    <row r="17" spans="1:9" x14ac:dyDescent="0.25">
      <c r="A17">
        <v>1</v>
      </c>
      <c r="B17">
        <v>0.57179999999999997</v>
      </c>
      <c r="C17" t="s">
        <v>24</v>
      </c>
      <c r="D17">
        <v>400</v>
      </c>
      <c r="E17" t="s">
        <v>37</v>
      </c>
      <c r="F17" t="s">
        <v>25</v>
      </c>
      <c r="G17" t="s">
        <v>267</v>
      </c>
      <c r="H17" t="s">
        <v>300</v>
      </c>
      <c r="I17" t="s">
        <v>275</v>
      </c>
    </row>
    <row r="18" spans="1:9" x14ac:dyDescent="0.25">
      <c r="A18">
        <v>1.5</v>
      </c>
      <c r="B18">
        <v>0.60350000000000004</v>
      </c>
      <c r="C18" t="s">
        <v>24</v>
      </c>
      <c r="D18">
        <v>400</v>
      </c>
      <c r="E18" t="s">
        <v>37</v>
      </c>
      <c r="F18" t="s">
        <v>25</v>
      </c>
      <c r="G18" t="s">
        <v>267</v>
      </c>
      <c r="H18" t="s">
        <v>300</v>
      </c>
      <c r="I18" t="s">
        <v>275</v>
      </c>
    </row>
    <row r="19" spans="1:9" x14ac:dyDescent="0.25">
      <c r="A19">
        <v>2</v>
      </c>
      <c r="B19">
        <v>0.625</v>
      </c>
      <c r="C19" t="s">
        <v>24</v>
      </c>
      <c r="D19">
        <v>400</v>
      </c>
      <c r="E19" t="s">
        <v>37</v>
      </c>
      <c r="F19" t="s">
        <v>25</v>
      </c>
      <c r="G19" t="s">
        <v>267</v>
      </c>
      <c r="H19" t="s">
        <v>300</v>
      </c>
      <c r="I19" t="s">
        <v>275</v>
      </c>
    </row>
    <row r="20" spans="1:9" x14ac:dyDescent="0.25">
      <c r="A20">
        <v>2.5</v>
      </c>
      <c r="B20">
        <v>0.58399999999999996</v>
      </c>
      <c r="C20" t="s">
        <v>24</v>
      </c>
      <c r="D20">
        <v>400</v>
      </c>
      <c r="E20" t="s">
        <v>37</v>
      </c>
      <c r="F20" t="s">
        <v>25</v>
      </c>
      <c r="G20" t="s">
        <v>267</v>
      </c>
      <c r="H20" t="s">
        <v>300</v>
      </c>
      <c r="I20" t="s">
        <v>275</v>
      </c>
    </row>
    <row r="21" spans="1:9" x14ac:dyDescent="0.25">
      <c r="A21">
        <v>3</v>
      </c>
      <c r="B21">
        <v>0.62609999999999999</v>
      </c>
      <c r="C21" t="s">
        <v>24</v>
      </c>
      <c r="D21">
        <v>400</v>
      </c>
      <c r="E21" t="s">
        <v>37</v>
      </c>
      <c r="F21" t="s">
        <v>25</v>
      </c>
      <c r="G21" t="s">
        <v>267</v>
      </c>
      <c r="H21" t="s">
        <v>300</v>
      </c>
      <c r="I21" t="s">
        <v>275</v>
      </c>
    </row>
    <row r="22" spans="1:9" x14ac:dyDescent="0.25">
      <c r="A22">
        <v>3.5</v>
      </c>
      <c r="B22">
        <v>0.56459999999999999</v>
      </c>
      <c r="C22" t="s">
        <v>24</v>
      </c>
      <c r="D22">
        <v>400</v>
      </c>
      <c r="E22" t="s">
        <v>37</v>
      </c>
      <c r="F22" t="s">
        <v>25</v>
      </c>
      <c r="G22" t="s">
        <v>267</v>
      </c>
      <c r="H22" t="s">
        <v>300</v>
      </c>
      <c r="I22" t="s">
        <v>275</v>
      </c>
    </row>
    <row r="23" spans="1:9" x14ac:dyDescent="0.25">
      <c r="A23">
        <v>4</v>
      </c>
      <c r="B23">
        <v>0.58589999999999998</v>
      </c>
      <c r="C23" t="s">
        <v>24</v>
      </c>
      <c r="D23">
        <v>400</v>
      </c>
      <c r="E23" t="s">
        <v>37</v>
      </c>
      <c r="F23" t="s">
        <v>25</v>
      </c>
      <c r="G23" t="s">
        <v>267</v>
      </c>
      <c r="H23" t="s">
        <v>300</v>
      </c>
      <c r="I23" t="s">
        <v>275</v>
      </c>
    </row>
    <row r="24" spans="1:9" x14ac:dyDescent="0.25">
      <c r="A24">
        <v>5</v>
      </c>
      <c r="B24">
        <v>0.59770000000000001</v>
      </c>
      <c r="C24" t="s">
        <v>24</v>
      </c>
      <c r="D24">
        <v>400</v>
      </c>
      <c r="E24" t="s">
        <v>37</v>
      </c>
      <c r="F24" t="s">
        <v>25</v>
      </c>
      <c r="G24" t="s">
        <v>267</v>
      </c>
      <c r="H24" t="s">
        <v>300</v>
      </c>
      <c r="I24" t="s">
        <v>275</v>
      </c>
    </row>
    <row r="25" spans="1:9" x14ac:dyDescent="0.25">
      <c r="A25">
        <v>6</v>
      </c>
      <c r="B25">
        <v>0.47449999999999998</v>
      </c>
      <c r="C25" t="s">
        <v>24</v>
      </c>
      <c r="D25">
        <v>400</v>
      </c>
      <c r="E25" t="s">
        <v>37</v>
      </c>
      <c r="F25" t="s">
        <v>25</v>
      </c>
      <c r="G25" t="s">
        <v>267</v>
      </c>
      <c r="H25" t="s">
        <v>300</v>
      </c>
      <c r="I25" t="s">
        <v>275</v>
      </c>
    </row>
    <row r="26" spans="1:9" x14ac:dyDescent="0.25">
      <c r="A26">
        <v>7</v>
      </c>
      <c r="B26">
        <v>0.44469999999999998</v>
      </c>
      <c r="C26" t="s">
        <v>24</v>
      </c>
      <c r="D26">
        <v>400</v>
      </c>
      <c r="E26" t="s">
        <v>37</v>
      </c>
      <c r="F26" t="s">
        <v>25</v>
      </c>
      <c r="G26" t="s">
        <v>267</v>
      </c>
      <c r="H26" t="s">
        <v>300</v>
      </c>
      <c r="I26" t="s">
        <v>275</v>
      </c>
    </row>
    <row r="27" spans="1:9" x14ac:dyDescent="0.25">
      <c r="A27">
        <v>8</v>
      </c>
      <c r="B27">
        <v>0.43559999999999999</v>
      </c>
      <c r="C27" t="s">
        <v>24</v>
      </c>
      <c r="D27">
        <v>400</v>
      </c>
      <c r="E27" t="s">
        <v>37</v>
      </c>
      <c r="F27" t="s">
        <v>25</v>
      </c>
      <c r="G27" t="s">
        <v>267</v>
      </c>
      <c r="H27" t="s">
        <v>300</v>
      </c>
      <c r="I27" t="s">
        <v>275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B8B2E-5285-445B-A9B8-69A82B11A157}">
  <dimension ref="A1:AA31"/>
  <sheetViews>
    <sheetView workbookViewId="0">
      <selection activeCell="R43" sqref="R43"/>
    </sheetView>
  </sheetViews>
  <sheetFormatPr defaultRowHeight="15" x14ac:dyDescent="0.25"/>
  <cols>
    <col min="2" max="2" width="12.7109375" bestFit="1" customWidth="1"/>
    <col min="3" max="3" width="10" bestFit="1" customWidth="1"/>
    <col min="4" max="4" width="10" customWidth="1"/>
    <col min="20" max="20" width="12.7109375" bestFit="1" customWidth="1"/>
    <col min="21" max="21" width="10" bestFit="1" customWidth="1"/>
    <col min="22" max="22" width="10" customWidth="1"/>
  </cols>
  <sheetData>
    <row r="1" spans="1:27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R1" t="s">
        <v>319</v>
      </c>
      <c r="S1" t="s">
        <v>0</v>
      </c>
      <c r="T1" t="s">
        <v>7</v>
      </c>
      <c r="U1" t="s">
        <v>16</v>
      </c>
      <c r="X1" t="s">
        <v>320</v>
      </c>
      <c r="Y1" t="s">
        <v>0</v>
      </c>
      <c r="Z1" t="s">
        <v>7</v>
      </c>
      <c r="AA1" t="s">
        <v>16</v>
      </c>
    </row>
    <row r="2" spans="1:27" x14ac:dyDescent="0.25">
      <c r="A2">
        <f t="shared" ref="A2" si="0">S2</f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278</v>
      </c>
      <c r="H2" t="s">
        <v>275</v>
      </c>
      <c r="I2" t="s">
        <v>319</v>
      </c>
      <c r="K2" t="s">
        <v>2</v>
      </c>
      <c r="L2" t="s">
        <v>8</v>
      </c>
      <c r="S2">
        <v>0</v>
      </c>
      <c r="T2">
        <v>0</v>
      </c>
      <c r="U2" t="s">
        <v>51</v>
      </c>
      <c r="Y2">
        <v>0</v>
      </c>
      <c r="Z2">
        <v>0</v>
      </c>
      <c r="AA2" t="s">
        <v>51</v>
      </c>
    </row>
    <row r="3" spans="1:27" x14ac:dyDescent="0.25">
      <c r="A3">
        <f t="shared" ref="A3:A29" si="1">S3</f>
        <v>0.5</v>
      </c>
      <c r="B3">
        <v>54.421100000000003</v>
      </c>
      <c r="C3" t="s">
        <v>24</v>
      </c>
      <c r="D3">
        <v>400</v>
      </c>
      <c r="E3" t="s">
        <v>37</v>
      </c>
      <c r="F3" t="s">
        <v>25</v>
      </c>
      <c r="G3" t="s">
        <v>278</v>
      </c>
      <c r="H3" t="s">
        <v>275</v>
      </c>
      <c r="I3" t="s">
        <v>319</v>
      </c>
      <c r="K3" t="s">
        <v>5</v>
      </c>
      <c r="L3">
        <v>400</v>
      </c>
      <c r="S3">
        <v>0.5</v>
      </c>
      <c r="T3">
        <v>38.208100000000002</v>
      </c>
      <c r="U3" t="s">
        <v>51</v>
      </c>
      <c r="Y3">
        <v>0.5</v>
      </c>
      <c r="Z3">
        <v>34.5154</v>
      </c>
      <c r="AA3" t="s">
        <v>51</v>
      </c>
    </row>
    <row r="4" spans="1:27" x14ac:dyDescent="0.25">
      <c r="A4">
        <f t="shared" si="1"/>
        <v>1</v>
      </c>
      <c r="B4">
        <v>79.338099999999997</v>
      </c>
      <c r="C4" t="s">
        <v>24</v>
      </c>
      <c r="D4">
        <v>400</v>
      </c>
      <c r="E4" t="s">
        <v>37</v>
      </c>
      <c r="F4" t="s">
        <v>25</v>
      </c>
      <c r="G4" t="s">
        <v>278</v>
      </c>
      <c r="H4" t="s">
        <v>275</v>
      </c>
      <c r="I4" t="s">
        <v>319</v>
      </c>
      <c r="K4" t="s">
        <v>9</v>
      </c>
      <c r="L4">
        <v>9</v>
      </c>
      <c r="S4">
        <v>1</v>
      </c>
      <c r="T4">
        <v>53.494</v>
      </c>
      <c r="U4" t="s">
        <v>51</v>
      </c>
      <c r="Y4">
        <v>1</v>
      </c>
      <c r="Z4">
        <v>32.4893</v>
      </c>
      <c r="AA4" t="s">
        <v>51</v>
      </c>
    </row>
    <row r="5" spans="1:27" x14ac:dyDescent="0.25">
      <c r="A5">
        <f t="shared" si="1"/>
        <v>1.5</v>
      </c>
      <c r="B5">
        <v>97.398499999999999</v>
      </c>
      <c r="C5" t="s">
        <v>24</v>
      </c>
      <c r="D5">
        <v>400</v>
      </c>
      <c r="E5" t="s">
        <v>37</v>
      </c>
      <c r="F5" t="s">
        <v>25</v>
      </c>
      <c r="G5" t="s">
        <v>278</v>
      </c>
      <c r="H5" t="s">
        <v>275</v>
      </c>
      <c r="I5" t="s">
        <v>319</v>
      </c>
      <c r="K5" t="s">
        <v>15</v>
      </c>
      <c r="L5" t="s">
        <v>50</v>
      </c>
      <c r="S5">
        <v>1.5</v>
      </c>
      <c r="T5">
        <v>62.936199999999999</v>
      </c>
      <c r="U5" t="s">
        <v>51</v>
      </c>
      <c r="Y5">
        <v>1.5</v>
      </c>
      <c r="Z5">
        <v>40.334200000000003</v>
      </c>
      <c r="AA5" t="s">
        <v>51</v>
      </c>
    </row>
    <row r="6" spans="1:27" x14ac:dyDescent="0.25">
      <c r="A6">
        <f t="shared" si="1"/>
        <v>2</v>
      </c>
      <c r="B6">
        <v>121.3471</v>
      </c>
      <c r="C6" t="s">
        <v>24</v>
      </c>
      <c r="D6">
        <v>400</v>
      </c>
      <c r="E6" t="s">
        <v>37</v>
      </c>
      <c r="F6" t="s">
        <v>25</v>
      </c>
      <c r="G6" t="s">
        <v>278</v>
      </c>
      <c r="H6" t="s">
        <v>275</v>
      </c>
      <c r="I6" t="s">
        <v>319</v>
      </c>
      <c r="K6" t="s">
        <v>12</v>
      </c>
      <c r="L6" t="s">
        <v>13</v>
      </c>
      <c r="S6">
        <v>2</v>
      </c>
      <c r="T6">
        <v>85.861199999999997</v>
      </c>
      <c r="U6" t="s">
        <v>51</v>
      </c>
      <c r="Y6">
        <v>2</v>
      </c>
      <c r="Z6">
        <v>56.701000000000001</v>
      </c>
      <c r="AA6" t="s">
        <v>51</v>
      </c>
    </row>
    <row r="7" spans="1:27" x14ac:dyDescent="0.25">
      <c r="A7">
        <f t="shared" si="1"/>
        <v>3</v>
      </c>
      <c r="B7">
        <v>106.7183</v>
      </c>
      <c r="C7" t="s">
        <v>24</v>
      </c>
      <c r="D7">
        <v>400</v>
      </c>
      <c r="E7" t="s">
        <v>37</v>
      </c>
      <c r="F7" t="s">
        <v>25</v>
      </c>
      <c r="G7" t="s">
        <v>278</v>
      </c>
      <c r="H7" t="s">
        <v>275</v>
      </c>
      <c r="I7" t="s">
        <v>319</v>
      </c>
      <c r="K7" t="s">
        <v>10</v>
      </c>
      <c r="L7" t="s">
        <v>321</v>
      </c>
      <c r="S7">
        <v>3</v>
      </c>
      <c r="T7">
        <v>65.641900000000007</v>
      </c>
      <c r="U7" t="s">
        <v>51</v>
      </c>
      <c r="Y7">
        <v>3</v>
      </c>
      <c r="Z7">
        <v>41.4422</v>
      </c>
      <c r="AA7" t="s">
        <v>51</v>
      </c>
    </row>
    <row r="8" spans="1:27" x14ac:dyDescent="0.25">
      <c r="A8">
        <f t="shared" si="1"/>
        <v>4</v>
      </c>
      <c r="B8">
        <v>123.9675</v>
      </c>
      <c r="C8" t="s">
        <v>24</v>
      </c>
      <c r="D8">
        <v>400</v>
      </c>
      <c r="E8" t="s">
        <v>37</v>
      </c>
      <c r="F8" t="s">
        <v>25</v>
      </c>
      <c r="G8" t="s">
        <v>278</v>
      </c>
      <c r="H8" t="s">
        <v>275</v>
      </c>
      <c r="I8" t="s">
        <v>319</v>
      </c>
      <c r="K8" t="s">
        <v>270</v>
      </c>
      <c r="L8" t="s">
        <v>316</v>
      </c>
      <c r="M8" t="s">
        <v>529</v>
      </c>
      <c r="S8">
        <v>4</v>
      </c>
      <c r="T8">
        <v>83.629499999999993</v>
      </c>
      <c r="U8" t="s">
        <v>51</v>
      </c>
      <c r="Y8">
        <v>4</v>
      </c>
      <c r="Z8">
        <v>45.466099999999997</v>
      </c>
      <c r="AA8" t="s">
        <v>51</v>
      </c>
    </row>
    <row r="9" spans="1:27" x14ac:dyDescent="0.25">
      <c r="A9">
        <f t="shared" si="1"/>
        <v>6</v>
      </c>
      <c r="B9">
        <v>118.935</v>
      </c>
      <c r="C9" t="s">
        <v>24</v>
      </c>
      <c r="D9">
        <v>400</v>
      </c>
      <c r="E9" t="s">
        <v>37</v>
      </c>
      <c r="F9" t="s">
        <v>25</v>
      </c>
      <c r="G9" t="s">
        <v>278</v>
      </c>
      <c r="H9" t="s">
        <v>275</v>
      </c>
      <c r="I9" t="s">
        <v>319</v>
      </c>
      <c r="K9" t="s">
        <v>271</v>
      </c>
      <c r="L9" t="s">
        <v>317</v>
      </c>
      <c r="S9">
        <v>6</v>
      </c>
      <c r="T9">
        <v>83.871700000000004</v>
      </c>
      <c r="U9" t="s">
        <v>51</v>
      </c>
      <c r="Y9">
        <v>6</v>
      </c>
      <c r="Z9">
        <v>47.4572</v>
      </c>
      <c r="AA9" t="s">
        <v>51</v>
      </c>
    </row>
    <row r="10" spans="1:27" x14ac:dyDescent="0.25">
      <c r="A10">
        <f t="shared" si="1"/>
        <v>8</v>
      </c>
      <c r="B10">
        <v>107.40650000000001</v>
      </c>
      <c r="C10" t="s">
        <v>24</v>
      </c>
      <c r="D10">
        <v>400</v>
      </c>
      <c r="E10" t="s">
        <v>37</v>
      </c>
      <c r="F10" t="s">
        <v>25</v>
      </c>
      <c r="G10" t="s">
        <v>278</v>
      </c>
      <c r="H10" t="s">
        <v>275</v>
      </c>
      <c r="I10" t="s">
        <v>319</v>
      </c>
      <c r="K10" t="s">
        <v>283</v>
      </c>
      <c r="L10" t="s">
        <v>318</v>
      </c>
      <c r="S10">
        <v>8</v>
      </c>
      <c r="T10">
        <v>83.440200000000004</v>
      </c>
      <c r="U10" t="s">
        <v>51</v>
      </c>
      <c r="Y10">
        <v>8</v>
      </c>
      <c r="Z10">
        <v>36.662700000000001</v>
      </c>
      <c r="AA10" t="s">
        <v>51</v>
      </c>
    </row>
    <row r="11" spans="1:27" x14ac:dyDescent="0.25">
      <c r="A11">
        <f t="shared" si="1"/>
        <v>10</v>
      </c>
      <c r="B11">
        <v>99.368600000000001</v>
      </c>
      <c r="C11" t="s">
        <v>24</v>
      </c>
      <c r="D11">
        <v>400</v>
      </c>
      <c r="E11" t="s">
        <v>37</v>
      </c>
      <c r="F11" t="s">
        <v>25</v>
      </c>
      <c r="G11" t="s">
        <v>278</v>
      </c>
      <c r="H11" t="s">
        <v>275</v>
      </c>
      <c r="I11" t="s">
        <v>319</v>
      </c>
      <c r="K11" t="s">
        <v>498</v>
      </c>
      <c r="L11" t="s">
        <v>530</v>
      </c>
      <c r="M11" t="s">
        <v>531</v>
      </c>
      <c r="S11">
        <v>10</v>
      </c>
      <c r="T11">
        <v>81.436199999999999</v>
      </c>
      <c r="U11" t="s">
        <v>51</v>
      </c>
      <c r="Y11">
        <v>10</v>
      </c>
      <c r="Z11">
        <v>35.739800000000002</v>
      </c>
      <c r="AA11" t="s">
        <v>51</v>
      </c>
    </row>
    <row r="12" spans="1:27" x14ac:dyDescent="0.25">
      <c r="A12">
        <f t="shared" si="1"/>
        <v>12</v>
      </c>
      <c r="B12">
        <v>89.282300000000006</v>
      </c>
      <c r="C12" t="s">
        <v>24</v>
      </c>
      <c r="D12">
        <v>400</v>
      </c>
      <c r="E12" t="s">
        <v>37</v>
      </c>
      <c r="F12" t="s">
        <v>25</v>
      </c>
      <c r="G12" t="s">
        <v>278</v>
      </c>
      <c r="H12" t="s">
        <v>275</v>
      </c>
      <c r="I12" t="s">
        <v>319</v>
      </c>
      <c r="S12">
        <v>12</v>
      </c>
      <c r="T12">
        <v>75.611800000000002</v>
      </c>
      <c r="U12" t="s">
        <v>51</v>
      </c>
      <c r="Y12">
        <v>12</v>
      </c>
      <c r="Z12">
        <v>27.414400000000001</v>
      </c>
      <c r="AA12" t="s">
        <v>51</v>
      </c>
    </row>
    <row r="13" spans="1:27" x14ac:dyDescent="0.25">
      <c r="A13">
        <f t="shared" si="1"/>
        <v>24</v>
      </c>
      <c r="B13">
        <v>33.6997</v>
      </c>
      <c r="C13" t="s">
        <v>24</v>
      </c>
      <c r="D13">
        <v>400</v>
      </c>
      <c r="E13" t="s">
        <v>37</v>
      </c>
      <c r="F13" t="s">
        <v>25</v>
      </c>
      <c r="G13" t="s">
        <v>278</v>
      </c>
      <c r="H13" t="s">
        <v>275</v>
      </c>
      <c r="I13" t="s">
        <v>319</v>
      </c>
      <c r="S13">
        <v>24</v>
      </c>
      <c r="T13">
        <v>33.6997</v>
      </c>
      <c r="U13" t="s">
        <v>51</v>
      </c>
      <c r="Y13">
        <v>24</v>
      </c>
      <c r="Z13">
        <v>18.953099999999999</v>
      </c>
      <c r="AA13" t="s">
        <v>51</v>
      </c>
    </row>
    <row r="14" spans="1:27" x14ac:dyDescent="0.25">
      <c r="A14">
        <f t="shared" si="1"/>
        <v>36</v>
      </c>
      <c r="B14">
        <v>19.203800000000001</v>
      </c>
      <c r="C14" t="s">
        <v>24</v>
      </c>
      <c r="D14">
        <v>400</v>
      </c>
      <c r="E14" t="s">
        <v>37</v>
      </c>
      <c r="F14" t="s">
        <v>25</v>
      </c>
      <c r="G14" t="s">
        <v>278</v>
      </c>
      <c r="H14" t="s">
        <v>275</v>
      </c>
      <c r="I14" t="s">
        <v>319</v>
      </c>
      <c r="S14">
        <v>36</v>
      </c>
      <c r="T14">
        <v>19.203800000000001</v>
      </c>
      <c r="U14" t="s">
        <v>51</v>
      </c>
      <c r="Y14">
        <v>36</v>
      </c>
      <c r="Z14">
        <v>13.633699999999999</v>
      </c>
      <c r="AA14" t="s">
        <v>51</v>
      </c>
    </row>
    <row r="15" spans="1:27" x14ac:dyDescent="0.25">
      <c r="A15">
        <f t="shared" si="1"/>
        <v>48</v>
      </c>
      <c r="B15">
        <v>8.5267999999999997</v>
      </c>
      <c r="C15" t="s">
        <v>24</v>
      </c>
      <c r="D15">
        <v>400</v>
      </c>
      <c r="E15" t="s">
        <v>37</v>
      </c>
      <c r="F15" t="s">
        <v>25</v>
      </c>
      <c r="G15" t="s">
        <v>278</v>
      </c>
      <c r="H15" t="s">
        <v>275</v>
      </c>
      <c r="I15" t="s">
        <v>319</v>
      </c>
      <c r="S15">
        <v>48</v>
      </c>
      <c r="T15">
        <v>8.5267999999999997</v>
      </c>
      <c r="U15" t="s">
        <v>51</v>
      </c>
      <c r="Y15">
        <v>48</v>
      </c>
      <c r="Z15">
        <v>8.3142999999999994</v>
      </c>
      <c r="AA15" t="s">
        <v>51</v>
      </c>
    </row>
    <row r="16" spans="1:27" x14ac:dyDescent="0.25">
      <c r="A16">
        <f t="shared" si="1"/>
        <v>0</v>
      </c>
      <c r="B16">
        <v>0</v>
      </c>
      <c r="C16" t="s">
        <v>24</v>
      </c>
      <c r="D16">
        <v>400</v>
      </c>
      <c r="E16" t="s">
        <v>37</v>
      </c>
      <c r="F16" t="s">
        <v>25</v>
      </c>
      <c r="G16" t="s">
        <v>278</v>
      </c>
      <c r="H16" t="s">
        <v>275</v>
      </c>
      <c r="I16" t="s">
        <v>275</v>
      </c>
      <c r="S16">
        <v>0</v>
      </c>
      <c r="T16">
        <v>0</v>
      </c>
      <c r="U16" t="s">
        <v>52</v>
      </c>
      <c r="Y16">
        <v>0</v>
      </c>
      <c r="Z16">
        <v>0</v>
      </c>
      <c r="AA16" t="s">
        <v>52</v>
      </c>
    </row>
    <row r="17" spans="1:27" x14ac:dyDescent="0.25">
      <c r="A17">
        <f t="shared" si="1"/>
        <v>0.5</v>
      </c>
      <c r="B17">
        <v>50.081800000000001</v>
      </c>
      <c r="C17" t="s">
        <v>24</v>
      </c>
      <c r="D17">
        <v>400</v>
      </c>
      <c r="E17" t="s">
        <v>37</v>
      </c>
      <c r="F17" t="s">
        <v>25</v>
      </c>
      <c r="G17" t="s">
        <v>278</v>
      </c>
      <c r="H17" t="s">
        <v>275</v>
      </c>
      <c r="I17" t="s">
        <v>275</v>
      </c>
      <c r="S17">
        <v>0.5</v>
      </c>
      <c r="T17">
        <v>16.213000000000001</v>
      </c>
      <c r="U17" t="s">
        <v>52</v>
      </c>
      <c r="Y17">
        <v>0.5</v>
      </c>
      <c r="Z17">
        <v>15.5664</v>
      </c>
      <c r="AA17" t="s">
        <v>52</v>
      </c>
    </row>
    <row r="18" spans="1:27" x14ac:dyDescent="0.25">
      <c r="A18">
        <f t="shared" si="1"/>
        <v>1</v>
      </c>
      <c r="B18">
        <v>55.662500000000001</v>
      </c>
      <c r="C18" t="s">
        <v>24</v>
      </c>
      <c r="D18">
        <v>400</v>
      </c>
      <c r="E18" t="s">
        <v>37</v>
      </c>
      <c r="F18" t="s">
        <v>25</v>
      </c>
      <c r="G18" t="s">
        <v>278</v>
      </c>
      <c r="H18" t="s">
        <v>275</v>
      </c>
      <c r="I18" t="s">
        <v>275</v>
      </c>
      <c r="S18">
        <v>1</v>
      </c>
      <c r="T18">
        <v>25.844100000000001</v>
      </c>
      <c r="U18" t="s">
        <v>52</v>
      </c>
      <c r="Y18">
        <v>1</v>
      </c>
      <c r="Z18">
        <v>23.173200000000001</v>
      </c>
      <c r="AA18" t="s">
        <v>52</v>
      </c>
    </row>
    <row r="19" spans="1:27" x14ac:dyDescent="0.25">
      <c r="A19">
        <f t="shared" si="1"/>
        <v>1.5</v>
      </c>
      <c r="B19">
        <v>57.636600000000001</v>
      </c>
      <c r="C19" t="s">
        <v>24</v>
      </c>
      <c r="D19">
        <v>400</v>
      </c>
      <c r="E19" t="s">
        <v>37</v>
      </c>
      <c r="F19" t="s">
        <v>25</v>
      </c>
      <c r="G19" t="s">
        <v>278</v>
      </c>
      <c r="H19" t="s">
        <v>275</v>
      </c>
      <c r="I19" t="s">
        <v>275</v>
      </c>
      <c r="S19">
        <v>1.5</v>
      </c>
      <c r="T19">
        <v>34.462299999999999</v>
      </c>
      <c r="U19" t="s">
        <v>52</v>
      </c>
      <c r="Y19">
        <v>1.5</v>
      </c>
      <c r="Z19">
        <v>17.302399999999999</v>
      </c>
      <c r="AA19" t="s">
        <v>52</v>
      </c>
    </row>
    <row r="20" spans="1:27" x14ac:dyDescent="0.25">
      <c r="A20">
        <f t="shared" si="1"/>
        <v>2</v>
      </c>
      <c r="B20">
        <v>77.723100000000002</v>
      </c>
      <c r="C20" t="s">
        <v>24</v>
      </c>
      <c r="D20">
        <v>400</v>
      </c>
      <c r="E20" t="s">
        <v>37</v>
      </c>
      <c r="F20" t="s">
        <v>25</v>
      </c>
      <c r="G20" t="s">
        <v>278</v>
      </c>
      <c r="H20" t="s">
        <v>275</v>
      </c>
      <c r="I20" t="s">
        <v>275</v>
      </c>
      <c r="S20">
        <v>2</v>
      </c>
      <c r="T20">
        <v>35.485900000000001</v>
      </c>
      <c r="U20" t="s">
        <v>52</v>
      </c>
      <c r="Y20">
        <v>2</v>
      </c>
      <c r="Z20">
        <v>21.022099999999998</v>
      </c>
      <c r="AA20" t="s">
        <v>52</v>
      </c>
    </row>
    <row r="21" spans="1:27" x14ac:dyDescent="0.25">
      <c r="A21">
        <f t="shared" si="1"/>
        <v>3</v>
      </c>
      <c r="B21">
        <v>61.865899999999996</v>
      </c>
      <c r="C21" t="s">
        <v>24</v>
      </c>
      <c r="D21">
        <v>400</v>
      </c>
      <c r="E21" t="s">
        <v>37</v>
      </c>
      <c r="F21" t="s">
        <v>25</v>
      </c>
      <c r="G21" t="s">
        <v>278</v>
      </c>
      <c r="H21" t="s">
        <v>275</v>
      </c>
      <c r="I21" t="s">
        <v>275</v>
      </c>
      <c r="S21">
        <v>3</v>
      </c>
      <c r="T21">
        <v>41.0764</v>
      </c>
      <c r="U21" t="s">
        <v>52</v>
      </c>
      <c r="Y21">
        <v>3</v>
      </c>
      <c r="Z21">
        <v>20.4237</v>
      </c>
      <c r="AA21" t="s">
        <v>52</v>
      </c>
    </row>
    <row r="22" spans="1:27" x14ac:dyDescent="0.25">
      <c r="A22">
        <f t="shared" si="1"/>
        <v>4</v>
      </c>
      <c r="B22">
        <v>58.035499999999999</v>
      </c>
      <c r="C22" t="s">
        <v>24</v>
      </c>
      <c r="D22">
        <v>400</v>
      </c>
      <c r="E22" t="s">
        <v>37</v>
      </c>
      <c r="F22" t="s">
        <v>25</v>
      </c>
      <c r="G22" t="s">
        <v>278</v>
      </c>
      <c r="H22" t="s">
        <v>275</v>
      </c>
      <c r="I22" t="s">
        <v>275</v>
      </c>
      <c r="S22">
        <v>4</v>
      </c>
      <c r="T22">
        <v>40.338000000000001</v>
      </c>
      <c r="U22" t="s">
        <v>52</v>
      </c>
      <c r="Y22">
        <v>4</v>
      </c>
      <c r="Z22">
        <v>12.5694</v>
      </c>
      <c r="AA22" t="s">
        <v>52</v>
      </c>
    </row>
    <row r="23" spans="1:27" x14ac:dyDescent="0.25">
      <c r="A23">
        <f t="shared" si="1"/>
        <v>6</v>
      </c>
      <c r="B23">
        <v>56.501800000000003</v>
      </c>
      <c r="C23" t="s">
        <v>24</v>
      </c>
      <c r="D23">
        <v>400</v>
      </c>
      <c r="E23" t="s">
        <v>37</v>
      </c>
      <c r="F23" t="s">
        <v>25</v>
      </c>
      <c r="G23" t="s">
        <v>278</v>
      </c>
      <c r="H23" t="s">
        <v>275</v>
      </c>
      <c r="I23" t="s">
        <v>275</v>
      </c>
      <c r="S23">
        <v>6</v>
      </c>
      <c r="T23">
        <v>35.063299999999998</v>
      </c>
      <c r="U23" t="s">
        <v>52</v>
      </c>
      <c r="Y23">
        <v>6</v>
      </c>
      <c r="Z23">
        <v>9.0446000000000009</v>
      </c>
      <c r="AA23" t="s">
        <v>52</v>
      </c>
    </row>
    <row r="24" spans="1:27" x14ac:dyDescent="0.25">
      <c r="A24">
        <f t="shared" si="1"/>
        <v>8</v>
      </c>
      <c r="B24">
        <v>44.502200000000002</v>
      </c>
      <c r="C24" t="s">
        <v>24</v>
      </c>
      <c r="D24">
        <v>400</v>
      </c>
      <c r="E24" t="s">
        <v>37</v>
      </c>
      <c r="F24" t="s">
        <v>25</v>
      </c>
      <c r="G24" t="s">
        <v>278</v>
      </c>
      <c r="H24" t="s">
        <v>275</v>
      </c>
      <c r="I24" t="s">
        <v>275</v>
      </c>
      <c r="S24">
        <v>8</v>
      </c>
      <c r="T24">
        <v>23.9663</v>
      </c>
      <c r="U24" t="s">
        <v>52</v>
      </c>
      <c r="Y24">
        <v>8</v>
      </c>
      <c r="Z24">
        <v>7.8395000000000001</v>
      </c>
      <c r="AA24" t="s">
        <v>52</v>
      </c>
    </row>
    <row r="25" spans="1:27" x14ac:dyDescent="0.25">
      <c r="A25">
        <f t="shared" si="1"/>
        <v>10</v>
      </c>
      <c r="B25">
        <v>40.572800000000001</v>
      </c>
      <c r="C25" t="s">
        <v>24</v>
      </c>
      <c r="D25">
        <v>400</v>
      </c>
      <c r="E25" t="s">
        <v>37</v>
      </c>
      <c r="F25" t="s">
        <v>25</v>
      </c>
      <c r="G25" t="s">
        <v>278</v>
      </c>
      <c r="H25" t="s">
        <v>275</v>
      </c>
      <c r="I25" t="s">
        <v>275</v>
      </c>
      <c r="S25">
        <v>10</v>
      </c>
      <c r="T25">
        <v>17.932400000000001</v>
      </c>
      <c r="U25" t="s">
        <v>52</v>
      </c>
      <c r="Y25">
        <v>10</v>
      </c>
      <c r="Z25">
        <v>4.8330000000000002</v>
      </c>
      <c r="AA25" t="s">
        <v>52</v>
      </c>
    </row>
    <row r="26" spans="1:27" x14ac:dyDescent="0.25">
      <c r="A26">
        <f t="shared" si="1"/>
        <v>12</v>
      </c>
      <c r="B26">
        <v>31.564900000000002</v>
      </c>
      <c r="C26" t="s">
        <v>24</v>
      </c>
      <c r="D26">
        <v>400</v>
      </c>
      <c r="E26" t="s">
        <v>37</v>
      </c>
      <c r="F26" t="s">
        <v>25</v>
      </c>
      <c r="G26" t="s">
        <v>278</v>
      </c>
      <c r="H26" t="s">
        <v>275</v>
      </c>
      <c r="I26" t="s">
        <v>275</v>
      </c>
      <c r="S26">
        <v>12</v>
      </c>
      <c r="T26">
        <v>13.670500000000001</v>
      </c>
      <c r="U26" t="s">
        <v>52</v>
      </c>
      <c r="Y26">
        <v>12</v>
      </c>
      <c r="Z26">
        <v>4.1505000000000001</v>
      </c>
      <c r="AA26" t="s">
        <v>52</v>
      </c>
    </row>
    <row r="27" spans="1:27" x14ac:dyDescent="0.25">
      <c r="A27">
        <f t="shared" si="1"/>
        <v>24</v>
      </c>
      <c r="B27">
        <v>18.953099999999999</v>
      </c>
      <c r="C27" t="s">
        <v>24</v>
      </c>
      <c r="D27">
        <v>400</v>
      </c>
      <c r="E27" t="s">
        <v>37</v>
      </c>
      <c r="F27" t="s">
        <v>25</v>
      </c>
      <c r="G27" t="s">
        <v>278</v>
      </c>
      <c r="H27" t="s">
        <v>275</v>
      </c>
      <c r="I27" t="s">
        <v>275</v>
      </c>
      <c r="S27">
        <v>24</v>
      </c>
      <c r="T27">
        <v>0</v>
      </c>
      <c r="U27" t="s">
        <v>52</v>
      </c>
      <c r="Y27">
        <v>24</v>
      </c>
      <c r="Z27">
        <v>0</v>
      </c>
      <c r="AA27" t="s">
        <v>52</v>
      </c>
    </row>
    <row r="28" spans="1:27" x14ac:dyDescent="0.25">
      <c r="A28">
        <f t="shared" si="1"/>
        <v>36</v>
      </c>
      <c r="B28">
        <v>13.633699999999999</v>
      </c>
      <c r="C28" t="s">
        <v>24</v>
      </c>
      <c r="D28">
        <v>400</v>
      </c>
      <c r="E28" t="s">
        <v>37</v>
      </c>
      <c r="F28" t="s">
        <v>25</v>
      </c>
      <c r="G28" t="s">
        <v>278</v>
      </c>
      <c r="H28" t="s">
        <v>275</v>
      </c>
      <c r="I28" t="s">
        <v>275</v>
      </c>
      <c r="S28">
        <v>36</v>
      </c>
      <c r="T28">
        <v>0</v>
      </c>
      <c r="U28" t="s">
        <v>52</v>
      </c>
      <c r="Y28">
        <v>36</v>
      </c>
      <c r="Z28">
        <v>0</v>
      </c>
      <c r="AA28" t="s">
        <v>52</v>
      </c>
    </row>
    <row r="29" spans="1:27" x14ac:dyDescent="0.25">
      <c r="A29">
        <f t="shared" si="1"/>
        <v>48</v>
      </c>
      <c r="B29">
        <v>8.3142999999999994</v>
      </c>
      <c r="C29" t="s">
        <v>24</v>
      </c>
      <c r="D29">
        <v>400</v>
      </c>
      <c r="E29" t="s">
        <v>37</v>
      </c>
      <c r="F29" t="s">
        <v>25</v>
      </c>
      <c r="G29" t="s">
        <v>278</v>
      </c>
      <c r="H29" t="s">
        <v>275</v>
      </c>
      <c r="I29" t="s">
        <v>275</v>
      </c>
      <c r="S29">
        <v>48</v>
      </c>
      <c r="T29">
        <v>0</v>
      </c>
      <c r="U29" t="s">
        <v>52</v>
      </c>
      <c r="Y29">
        <v>48</v>
      </c>
      <c r="Z29">
        <v>0</v>
      </c>
      <c r="AA29" t="s">
        <v>52</v>
      </c>
    </row>
    <row r="31" spans="1:27" x14ac:dyDescent="0.25">
      <c r="C31" t="s">
        <v>24</v>
      </c>
      <c r="D31">
        <v>400</v>
      </c>
      <c r="E31" t="s">
        <v>37</v>
      </c>
      <c r="F31" t="s">
        <v>25</v>
      </c>
      <c r="G31" t="s">
        <v>278</v>
      </c>
      <c r="H31" t="s">
        <v>275</v>
      </c>
      <c r="I31" t="s">
        <v>275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B67B-BECF-4C09-8839-1CB1E92BDCA2}">
  <dimension ref="A1:Y105"/>
  <sheetViews>
    <sheetView workbookViewId="0">
      <selection activeCell="A2" sqref="A2:I28"/>
    </sheetView>
  </sheetViews>
  <sheetFormatPr defaultRowHeight="15" x14ac:dyDescent="0.25"/>
  <cols>
    <col min="22" max="22" width="12.7109375" bestFit="1" customWidth="1"/>
  </cols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S1" t="s">
        <v>55</v>
      </c>
      <c r="U1" t="s">
        <v>0</v>
      </c>
      <c r="V1" t="s">
        <v>7</v>
      </c>
    </row>
    <row r="2" spans="1:25" x14ac:dyDescent="0.25">
      <c r="A2">
        <v>0</v>
      </c>
      <c r="B2">
        <f>AVERAGE(V2:V9)</f>
        <v>0</v>
      </c>
      <c r="C2" t="s">
        <v>24</v>
      </c>
      <c r="D2">
        <v>400</v>
      </c>
      <c r="E2" t="s">
        <v>27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19</v>
      </c>
      <c r="S2" t="s">
        <v>56</v>
      </c>
      <c r="U2">
        <v>0</v>
      </c>
      <c r="V2">
        <v>0</v>
      </c>
    </row>
    <row r="3" spans="1:25" x14ac:dyDescent="0.25">
      <c r="A3">
        <v>0.5</v>
      </c>
      <c r="B3">
        <f>AVERAGE(V10:V17)</f>
        <v>4.0542857142857144E-2</v>
      </c>
      <c r="C3" t="s">
        <v>24</v>
      </c>
      <c r="D3">
        <v>400</v>
      </c>
      <c r="E3" t="s">
        <v>27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>
        <v>400</v>
      </c>
      <c r="U3">
        <v>0</v>
      </c>
      <c r="V3">
        <v>0</v>
      </c>
      <c r="W3" s="1"/>
      <c r="Y3" s="1"/>
    </row>
    <row r="4" spans="1:25" x14ac:dyDescent="0.25">
      <c r="A4">
        <v>1</v>
      </c>
      <c r="B4">
        <f>AVERAGE(V18:V25)</f>
        <v>0.10992499999999999</v>
      </c>
      <c r="C4" t="s">
        <v>24</v>
      </c>
      <c r="D4">
        <v>400</v>
      </c>
      <c r="E4" t="s">
        <v>27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 s="15" t="s">
        <v>468</v>
      </c>
      <c r="M4" t="s">
        <v>535</v>
      </c>
      <c r="U4">
        <v>0</v>
      </c>
      <c r="V4">
        <v>0</v>
      </c>
      <c r="Y4" s="1"/>
    </row>
    <row r="5" spans="1:25" x14ac:dyDescent="0.25">
      <c r="A5">
        <v>1.5</v>
      </c>
      <c r="B5">
        <f>AVERAGE(V26:V33)</f>
        <v>0.13205</v>
      </c>
      <c r="C5" t="s">
        <v>24</v>
      </c>
      <c r="D5">
        <v>400</v>
      </c>
      <c r="E5" t="s">
        <v>27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53</v>
      </c>
      <c r="U5">
        <v>0</v>
      </c>
      <c r="V5">
        <v>0</v>
      </c>
      <c r="Y5" s="1"/>
    </row>
    <row r="6" spans="1:25" x14ac:dyDescent="0.25">
      <c r="A6">
        <v>2</v>
      </c>
      <c r="B6">
        <f>AVERAGE(V34:V41)</f>
        <v>0.16275000000000001</v>
      </c>
      <c r="C6" t="s">
        <v>24</v>
      </c>
      <c r="D6">
        <v>400</v>
      </c>
      <c r="E6" t="s">
        <v>27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  <c r="U6">
        <v>0</v>
      </c>
      <c r="V6">
        <v>0</v>
      </c>
      <c r="Y6" s="1"/>
    </row>
    <row r="7" spans="1:25" x14ac:dyDescent="0.25">
      <c r="A7">
        <v>2.5</v>
      </c>
      <c r="B7">
        <f>AVERAGE(V42:V49)</f>
        <v>0.1955875</v>
      </c>
      <c r="C7" t="s">
        <v>24</v>
      </c>
      <c r="D7">
        <v>400</v>
      </c>
      <c r="E7" t="s">
        <v>27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467</v>
      </c>
      <c r="U7">
        <v>0</v>
      </c>
      <c r="V7">
        <v>0</v>
      </c>
    </row>
    <row r="8" spans="1:25" x14ac:dyDescent="0.25">
      <c r="A8">
        <v>3</v>
      </c>
      <c r="B8">
        <f>AVERAGE(V50:V57)</f>
        <v>0.1968125</v>
      </c>
      <c r="C8" t="s">
        <v>24</v>
      </c>
      <c r="D8">
        <v>400</v>
      </c>
      <c r="E8" t="s">
        <v>27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267</v>
      </c>
      <c r="M8" t="s">
        <v>534</v>
      </c>
      <c r="U8">
        <v>0</v>
      </c>
      <c r="V8">
        <v>0</v>
      </c>
    </row>
    <row r="9" spans="1:25" x14ac:dyDescent="0.25">
      <c r="A9">
        <v>3.5</v>
      </c>
      <c r="B9">
        <f>AVERAGE(V58:V65)</f>
        <v>0.18904285714285712</v>
      </c>
      <c r="C9" t="s">
        <v>24</v>
      </c>
      <c r="D9">
        <v>400</v>
      </c>
      <c r="E9" t="s">
        <v>27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324</v>
      </c>
      <c r="U9">
        <v>0</v>
      </c>
      <c r="V9">
        <v>0</v>
      </c>
    </row>
    <row r="10" spans="1:25" x14ac:dyDescent="0.25">
      <c r="A10">
        <v>4</v>
      </c>
      <c r="B10">
        <f>AVERAGE(V66:V73)</f>
        <v>0.14591250000000003</v>
      </c>
      <c r="C10" t="s">
        <v>24</v>
      </c>
      <c r="D10">
        <v>400</v>
      </c>
      <c r="E10" t="s">
        <v>27</v>
      </c>
      <c r="F10" t="s">
        <v>25</v>
      </c>
      <c r="G10" t="s">
        <v>267</v>
      </c>
      <c r="H10" t="s">
        <v>275</v>
      </c>
      <c r="I10" t="s">
        <v>275</v>
      </c>
      <c r="K10" t="s">
        <v>283</v>
      </c>
      <c r="L10" t="s">
        <v>325</v>
      </c>
      <c r="U10">
        <v>0.5</v>
      </c>
      <c r="V10">
        <v>3.7199999999999997E-2</v>
      </c>
    </row>
    <row r="11" spans="1:25" x14ac:dyDescent="0.25">
      <c r="A11">
        <v>5</v>
      </c>
      <c r="B11">
        <f>AVERAGE(V74:V81)</f>
        <v>8.3259585714285711E-2</v>
      </c>
      <c r="C11" t="s">
        <v>24</v>
      </c>
      <c r="D11">
        <v>400</v>
      </c>
      <c r="E11" t="s">
        <v>27</v>
      </c>
      <c r="F11" t="s">
        <v>25</v>
      </c>
      <c r="G11" t="s">
        <v>267</v>
      </c>
      <c r="H11" t="s">
        <v>275</v>
      </c>
      <c r="I11" t="s">
        <v>275</v>
      </c>
      <c r="K11" t="s">
        <v>498</v>
      </c>
      <c r="L11" t="s">
        <v>532</v>
      </c>
      <c r="U11">
        <v>0.5</v>
      </c>
      <c r="V11">
        <v>0</v>
      </c>
    </row>
    <row r="12" spans="1:25" x14ac:dyDescent="0.25">
      <c r="A12">
        <v>6</v>
      </c>
      <c r="B12">
        <f>AVERAGE(V82:V89)</f>
        <v>7.0985714285714291E-2</v>
      </c>
      <c r="C12" t="s">
        <v>24</v>
      </c>
      <c r="D12">
        <v>400</v>
      </c>
      <c r="E12" t="s">
        <v>27</v>
      </c>
      <c r="F12" t="s">
        <v>25</v>
      </c>
      <c r="G12" t="s">
        <v>267</v>
      </c>
      <c r="H12" t="s">
        <v>275</v>
      </c>
      <c r="I12" t="s">
        <v>275</v>
      </c>
      <c r="L12" t="s">
        <v>533</v>
      </c>
      <c r="U12">
        <v>0.5</v>
      </c>
      <c r="V12">
        <v>0</v>
      </c>
    </row>
    <row r="13" spans="1:25" x14ac:dyDescent="0.25">
      <c r="A13">
        <v>7</v>
      </c>
      <c r="B13">
        <f>AVERAGE(V90:V97)</f>
        <v>4.8075E-2</v>
      </c>
      <c r="C13" t="s">
        <v>24</v>
      </c>
      <c r="D13">
        <v>400</v>
      </c>
      <c r="E13" t="s">
        <v>27</v>
      </c>
      <c r="F13" t="s">
        <v>25</v>
      </c>
      <c r="G13" t="s">
        <v>267</v>
      </c>
      <c r="H13" t="s">
        <v>275</v>
      </c>
      <c r="I13" t="s">
        <v>275</v>
      </c>
      <c r="U13">
        <v>0.5</v>
      </c>
      <c r="V13">
        <v>4.5600000000000002E-2</v>
      </c>
      <c r="Y13" s="1"/>
    </row>
    <row r="14" spans="1:25" x14ac:dyDescent="0.25">
      <c r="A14">
        <v>8</v>
      </c>
      <c r="B14">
        <f>AVERAGE(V98:V105)</f>
        <v>4.2224999999999999E-2</v>
      </c>
      <c r="C14" t="s">
        <v>24</v>
      </c>
      <c r="D14">
        <v>400</v>
      </c>
      <c r="E14" t="s">
        <v>27</v>
      </c>
      <c r="F14" t="s">
        <v>25</v>
      </c>
      <c r="G14" t="s">
        <v>267</v>
      </c>
      <c r="H14" t="s">
        <v>275</v>
      </c>
      <c r="I14" t="s">
        <v>275</v>
      </c>
      <c r="U14">
        <v>0.5</v>
      </c>
      <c r="V14">
        <v>5.9299999999999999E-2</v>
      </c>
      <c r="Y14" s="1"/>
    </row>
    <row r="15" spans="1:25" x14ac:dyDescent="0.25">
      <c r="A15">
        <v>0</v>
      </c>
      <c r="B15" s="1">
        <v>0</v>
      </c>
      <c r="C15" t="s">
        <v>24</v>
      </c>
      <c r="D15">
        <v>400</v>
      </c>
      <c r="E15" t="s">
        <v>54</v>
      </c>
      <c r="F15" t="s">
        <v>25</v>
      </c>
      <c r="G15" t="s">
        <v>267</v>
      </c>
      <c r="H15" t="s">
        <v>275</v>
      </c>
      <c r="I15" t="s">
        <v>275</v>
      </c>
      <c r="U15">
        <v>0.5</v>
      </c>
      <c r="V15">
        <v>6.9800000000000001E-2</v>
      </c>
      <c r="Y15" s="1"/>
    </row>
    <row r="16" spans="1:25" x14ac:dyDescent="0.25">
      <c r="A16">
        <v>1</v>
      </c>
      <c r="B16">
        <v>8.5300000000000001E-2</v>
      </c>
      <c r="C16" t="s">
        <v>24</v>
      </c>
      <c r="D16">
        <v>400</v>
      </c>
      <c r="E16" t="s">
        <v>54</v>
      </c>
      <c r="F16" t="s">
        <v>25</v>
      </c>
      <c r="G16" t="s">
        <v>267</v>
      </c>
      <c r="H16" t="s">
        <v>275</v>
      </c>
      <c r="I16" t="s">
        <v>275</v>
      </c>
      <c r="U16">
        <v>0.5</v>
      </c>
      <c r="V16">
        <v>7.1900000000000006E-2</v>
      </c>
    </row>
    <row r="17" spans="1:22" x14ac:dyDescent="0.25">
      <c r="A17">
        <v>2</v>
      </c>
      <c r="B17">
        <v>0.37819999999999998</v>
      </c>
      <c r="C17" t="s">
        <v>24</v>
      </c>
      <c r="D17">
        <v>400</v>
      </c>
      <c r="E17" t="s">
        <v>54</v>
      </c>
      <c r="F17" t="s">
        <v>25</v>
      </c>
      <c r="G17" t="s">
        <v>267</v>
      </c>
      <c r="H17" t="s">
        <v>275</v>
      </c>
      <c r="I17" t="s">
        <v>275</v>
      </c>
      <c r="U17">
        <v>0.5</v>
      </c>
      <c r="V17">
        <f>AVERAGE(V10:V16)</f>
        <v>4.0542857142857144E-2</v>
      </c>
    </row>
    <row r="18" spans="1:22" x14ac:dyDescent="0.25">
      <c r="A18">
        <v>3</v>
      </c>
      <c r="B18">
        <v>0.54059999999999997</v>
      </c>
      <c r="C18" t="s">
        <v>24</v>
      </c>
      <c r="D18">
        <v>400</v>
      </c>
      <c r="E18" t="s">
        <v>54</v>
      </c>
      <c r="F18" t="s">
        <v>25</v>
      </c>
      <c r="G18" t="s">
        <v>267</v>
      </c>
      <c r="H18" t="s">
        <v>275</v>
      </c>
      <c r="I18" t="s">
        <v>275</v>
      </c>
      <c r="U18">
        <v>1</v>
      </c>
      <c r="V18">
        <v>0.25009999999999999</v>
      </c>
    </row>
    <row r="19" spans="1:22" x14ac:dyDescent="0.25">
      <c r="A19">
        <v>4</v>
      </c>
      <c r="B19">
        <v>0.60350000000000004</v>
      </c>
      <c r="C19" t="s">
        <v>24</v>
      </c>
      <c r="D19">
        <v>400</v>
      </c>
      <c r="E19" t="s">
        <v>54</v>
      </c>
      <c r="F19" t="s">
        <v>25</v>
      </c>
      <c r="G19" t="s">
        <v>267</v>
      </c>
      <c r="H19" t="s">
        <v>275</v>
      </c>
      <c r="I19" t="s">
        <v>275</v>
      </c>
      <c r="U19">
        <v>1</v>
      </c>
      <c r="V19">
        <v>7.1199999999999999E-2</v>
      </c>
    </row>
    <row r="20" spans="1:22" x14ac:dyDescent="0.25">
      <c r="A20">
        <v>6</v>
      </c>
      <c r="B20">
        <v>0.46300000000000002</v>
      </c>
      <c r="C20" t="s">
        <v>24</v>
      </c>
      <c r="D20">
        <v>400</v>
      </c>
      <c r="E20" t="s">
        <v>54</v>
      </c>
      <c r="F20" t="s">
        <v>25</v>
      </c>
      <c r="G20" t="s">
        <v>267</v>
      </c>
      <c r="H20" t="s">
        <v>275</v>
      </c>
      <c r="I20" t="s">
        <v>275</v>
      </c>
      <c r="U20">
        <v>1</v>
      </c>
      <c r="V20">
        <v>0</v>
      </c>
    </row>
    <row r="21" spans="1:22" x14ac:dyDescent="0.25">
      <c r="A21">
        <v>8</v>
      </c>
      <c r="B21">
        <v>0.29170000000000001</v>
      </c>
      <c r="C21" t="s">
        <v>24</v>
      </c>
      <c r="D21">
        <v>400</v>
      </c>
      <c r="E21" t="s">
        <v>54</v>
      </c>
      <c r="F21" t="s">
        <v>25</v>
      </c>
      <c r="G21" t="s">
        <v>267</v>
      </c>
      <c r="H21" t="s">
        <v>275</v>
      </c>
      <c r="I21" t="s">
        <v>275</v>
      </c>
      <c r="U21">
        <v>1</v>
      </c>
      <c r="V21">
        <v>9.64E-2</v>
      </c>
    </row>
    <row r="22" spans="1:22" x14ac:dyDescent="0.25">
      <c r="A22">
        <v>0</v>
      </c>
      <c r="B22" s="1">
        <v>0</v>
      </c>
      <c r="C22" t="s">
        <v>24</v>
      </c>
      <c r="D22">
        <v>400</v>
      </c>
      <c r="E22" t="s">
        <v>37</v>
      </c>
      <c r="F22" t="s">
        <v>25</v>
      </c>
      <c r="G22" t="s">
        <v>267</v>
      </c>
      <c r="H22" t="s">
        <v>275</v>
      </c>
      <c r="I22" t="s">
        <v>275</v>
      </c>
      <c r="U22">
        <v>1</v>
      </c>
      <c r="V22">
        <v>7.8600000000000003E-2</v>
      </c>
    </row>
    <row r="23" spans="1:22" x14ac:dyDescent="0.25">
      <c r="A23">
        <v>1</v>
      </c>
      <c r="B23">
        <v>0.14000000000000001</v>
      </c>
      <c r="C23" t="s">
        <v>24</v>
      </c>
      <c r="D23">
        <v>400</v>
      </c>
      <c r="E23" t="s">
        <v>37</v>
      </c>
      <c r="F23" t="s">
        <v>25</v>
      </c>
      <c r="G23" t="s">
        <v>267</v>
      </c>
      <c r="H23" t="s">
        <v>275</v>
      </c>
      <c r="I23" t="s">
        <v>275</v>
      </c>
      <c r="U23">
        <v>1</v>
      </c>
      <c r="V23">
        <v>0.1091</v>
      </c>
    </row>
    <row r="24" spans="1:22" x14ac:dyDescent="0.25">
      <c r="A24">
        <v>2</v>
      </c>
      <c r="B24">
        <v>0.30249999999999999</v>
      </c>
      <c r="C24" t="s">
        <v>24</v>
      </c>
      <c r="D24">
        <v>400</v>
      </c>
      <c r="E24" t="s">
        <v>37</v>
      </c>
      <c r="F24" t="s">
        <v>25</v>
      </c>
      <c r="G24" t="s">
        <v>267</v>
      </c>
      <c r="H24" t="s">
        <v>275</v>
      </c>
      <c r="I24" t="s">
        <v>275</v>
      </c>
      <c r="U24">
        <v>1</v>
      </c>
      <c r="V24">
        <v>0.107</v>
      </c>
    </row>
    <row r="25" spans="1:22" x14ac:dyDescent="0.25">
      <c r="A25">
        <v>3</v>
      </c>
      <c r="B25">
        <v>0.45369999999999999</v>
      </c>
      <c r="C25" t="s">
        <v>24</v>
      </c>
      <c r="D25">
        <v>400</v>
      </c>
      <c r="E25" t="s">
        <v>37</v>
      </c>
      <c r="F25" t="s">
        <v>25</v>
      </c>
      <c r="G25" t="s">
        <v>267</v>
      </c>
      <c r="H25" t="s">
        <v>275</v>
      </c>
      <c r="I25" t="s">
        <v>275</v>
      </c>
      <c r="U25">
        <v>1</v>
      </c>
      <c r="V25">
        <v>0.16700000000000001</v>
      </c>
    </row>
    <row r="26" spans="1:22" x14ac:dyDescent="0.25">
      <c r="A26">
        <v>4</v>
      </c>
      <c r="B26">
        <v>0.3876</v>
      </c>
      <c r="C26" t="s">
        <v>24</v>
      </c>
      <c r="D26">
        <v>400</v>
      </c>
      <c r="E26" t="s">
        <v>37</v>
      </c>
      <c r="F26" t="s">
        <v>25</v>
      </c>
      <c r="G26" t="s">
        <v>267</v>
      </c>
      <c r="H26" t="s">
        <v>275</v>
      </c>
      <c r="I26" t="s">
        <v>275</v>
      </c>
      <c r="U26">
        <v>1.5</v>
      </c>
      <c r="V26">
        <v>0.28839999999999999</v>
      </c>
    </row>
    <row r="27" spans="1:22" x14ac:dyDescent="0.25">
      <c r="A27">
        <v>6</v>
      </c>
      <c r="B27">
        <v>0.3256</v>
      </c>
      <c r="C27" t="s">
        <v>24</v>
      </c>
      <c r="D27">
        <v>400</v>
      </c>
      <c r="E27" t="s">
        <v>37</v>
      </c>
      <c r="F27" t="s">
        <v>25</v>
      </c>
      <c r="G27" t="s">
        <v>267</v>
      </c>
      <c r="H27" t="s">
        <v>275</v>
      </c>
      <c r="I27" t="s">
        <v>275</v>
      </c>
      <c r="U27">
        <v>1.5</v>
      </c>
      <c r="V27">
        <v>8.1000000000000003E-2</v>
      </c>
    </row>
    <row r="28" spans="1:22" x14ac:dyDescent="0.25">
      <c r="A28">
        <v>8</v>
      </c>
      <c r="B28">
        <v>0.1515</v>
      </c>
      <c r="C28" t="s">
        <v>24</v>
      </c>
      <c r="D28">
        <v>400</v>
      </c>
      <c r="E28" t="s">
        <v>37</v>
      </c>
      <c r="F28" t="s">
        <v>25</v>
      </c>
      <c r="G28" t="s">
        <v>267</v>
      </c>
      <c r="H28" t="s">
        <v>275</v>
      </c>
      <c r="I28" t="s">
        <v>275</v>
      </c>
      <c r="U28">
        <v>1.5</v>
      </c>
      <c r="V28">
        <v>0</v>
      </c>
    </row>
    <row r="29" spans="1:22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U29">
        <v>1.5</v>
      </c>
      <c r="V29">
        <v>0.1231</v>
      </c>
    </row>
    <row r="30" spans="1:22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U30">
        <v>1.5</v>
      </c>
      <c r="V30">
        <v>0.1399</v>
      </c>
    </row>
    <row r="31" spans="1:22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U31">
        <v>1.5</v>
      </c>
      <c r="V31">
        <v>9.9900000000000003E-2</v>
      </c>
    </row>
    <row r="32" spans="1:22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U32">
        <v>1.5</v>
      </c>
      <c r="V32">
        <v>0.12520000000000001</v>
      </c>
    </row>
    <row r="33" spans="1:22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U33">
        <v>1.5</v>
      </c>
      <c r="V33">
        <v>0.19889999999999999</v>
      </c>
    </row>
    <row r="34" spans="1:22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U34">
        <v>2</v>
      </c>
      <c r="V34">
        <v>0.21179999999999999</v>
      </c>
    </row>
    <row r="35" spans="1:22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U35">
        <v>2</v>
      </c>
      <c r="V35">
        <v>5.1799999999999999E-2</v>
      </c>
    </row>
    <row r="36" spans="1:22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U36">
        <v>2</v>
      </c>
      <c r="V36">
        <v>0.1203</v>
      </c>
    </row>
    <row r="37" spans="1:22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U37">
        <v>2</v>
      </c>
      <c r="V37">
        <v>0.16869999999999999</v>
      </c>
    </row>
    <row r="38" spans="1:22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U38">
        <v>2</v>
      </c>
      <c r="V38">
        <v>0.33289999999999997</v>
      </c>
    </row>
    <row r="39" spans="1:22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U39">
        <v>2</v>
      </c>
      <c r="V39">
        <v>0.1118</v>
      </c>
    </row>
    <row r="40" spans="1:22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U40">
        <v>2</v>
      </c>
      <c r="V40">
        <v>0.16550000000000001</v>
      </c>
    </row>
    <row r="41" spans="1:22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U41">
        <v>2</v>
      </c>
      <c r="V41">
        <v>0.13919999999999999</v>
      </c>
    </row>
    <row r="42" spans="1:22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U42">
        <v>2.5</v>
      </c>
      <c r="V42">
        <v>0.2195</v>
      </c>
    </row>
    <row r="43" spans="1:22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U43">
        <v>2.5</v>
      </c>
      <c r="V43">
        <v>7.9500000000000001E-2</v>
      </c>
    </row>
    <row r="44" spans="1:22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U44">
        <v>2.5</v>
      </c>
      <c r="V44">
        <v>6.2700000000000006E-2</v>
      </c>
    </row>
    <row r="45" spans="1:22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U45">
        <v>2.5</v>
      </c>
      <c r="V45">
        <v>0.16900000000000001</v>
      </c>
    </row>
    <row r="46" spans="1:22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U46">
        <v>2.5</v>
      </c>
      <c r="V46">
        <v>0.4375</v>
      </c>
    </row>
    <row r="47" spans="1:22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U47">
        <v>2.5</v>
      </c>
      <c r="V47">
        <v>0.1353</v>
      </c>
    </row>
    <row r="48" spans="1:22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U48">
        <v>2.5</v>
      </c>
      <c r="V48">
        <v>0.26900000000000002</v>
      </c>
    </row>
    <row r="49" spans="1:22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U49">
        <v>2.5</v>
      </c>
      <c r="V49">
        <v>0.19220000000000001</v>
      </c>
    </row>
    <row r="50" spans="1:22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U50">
        <v>3</v>
      </c>
      <c r="V50">
        <v>0.2472</v>
      </c>
    </row>
    <row r="51" spans="1:22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U51">
        <v>3</v>
      </c>
      <c r="V51">
        <v>6.93E-2</v>
      </c>
    </row>
    <row r="52" spans="1:22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U52">
        <v>3</v>
      </c>
      <c r="V52">
        <v>0.183</v>
      </c>
    </row>
    <row r="53" spans="1:22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U53">
        <v>3</v>
      </c>
      <c r="V53">
        <v>0.2019</v>
      </c>
    </row>
    <row r="54" spans="1:22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U54">
        <v>3</v>
      </c>
      <c r="V54">
        <v>0.13780000000000001</v>
      </c>
    </row>
    <row r="55" spans="1:22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U55">
        <v>3</v>
      </c>
      <c r="V55">
        <v>0.54720000000000002</v>
      </c>
    </row>
    <row r="56" spans="1:22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U56">
        <v>3</v>
      </c>
      <c r="V56">
        <v>0.1114</v>
      </c>
    </row>
    <row r="57" spans="1:22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U57">
        <v>3</v>
      </c>
      <c r="V57">
        <v>7.6700000000000004E-2</v>
      </c>
    </row>
    <row r="58" spans="1:22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U58">
        <v>3.5</v>
      </c>
      <c r="V58">
        <v>0.19389999999999999</v>
      </c>
    </row>
    <row r="59" spans="1:22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U59">
        <v>3.5</v>
      </c>
      <c r="V59">
        <v>8.0199999999999994E-2</v>
      </c>
    </row>
    <row r="60" spans="1:22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U60">
        <v>3.5</v>
      </c>
      <c r="V60">
        <v>0.13700000000000001</v>
      </c>
    </row>
    <row r="61" spans="1:22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U61">
        <v>3.5</v>
      </c>
      <c r="V61">
        <v>0.1244</v>
      </c>
    </row>
    <row r="62" spans="1:22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U62">
        <v>3.5</v>
      </c>
      <c r="V62">
        <v>0.50109999999999999</v>
      </c>
    </row>
    <row r="63" spans="1:22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U63">
        <v>3.5</v>
      </c>
      <c r="V63">
        <v>6.4399999999999999E-2</v>
      </c>
    </row>
    <row r="64" spans="1:22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U64">
        <v>3.5</v>
      </c>
      <c r="V64">
        <v>0.2223</v>
      </c>
    </row>
    <row r="65" spans="1:22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U65">
        <v>3.5</v>
      </c>
      <c r="V65">
        <f>AVERAGE(V58:V64)</f>
        <v>0.18904285714285712</v>
      </c>
    </row>
    <row r="66" spans="1:22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U66">
        <v>4</v>
      </c>
      <c r="V66">
        <v>0.1648</v>
      </c>
    </row>
    <row r="67" spans="1:22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U67">
        <v>4</v>
      </c>
      <c r="V67">
        <v>0.1089</v>
      </c>
    </row>
    <row r="68" spans="1:2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U68">
        <v>4</v>
      </c>
      <c r="V68">
        <v>0.1174</v>
      </c>
    </row>
    <row r="69" spans="1:22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U69">
        <v>4</v>
      </c>
      <c r="V69">
        <v>0.1973</v>
      </c>
    </row>
    <row r="70" spans="1:22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U70">
        <v>4</v>
      </c>
      <c r="V70">
        <v>0.12790000000000001</v>
      </c>
    </row>
    <row r="71" spans="1:22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U71">
        <v>4</v>
      </c>
      <c r="V71">
        <v>0.27629999999999999</v>
      </c>
    </row>
    <row r="72" spans="1:22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U72">
        <v>4</v>
      </c>
      <c r="V72">
        <v>3.8399999999999997E-2</v>
      </c>
    </row>
    <row r="73" spans="1:22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U73">
        <v>4</v>
      </c>
      <c r="V73">
        <v>0.1363</v>
      </c>
    </row>
    <row r="74" spans="1:22" x14ac:dyDescent="0.25">
      <c r="U74">
        <v>5</v>
      </c>
      <c r="V74">
        <v>0.1275</v>
      </c>
    </row>
    <row r="75" spans="1:22" x14ac:dyDescent="0.25">
      <c r="U75">
        <v>5</v>
      </c>
      <c r="V75">
        <v>5.5800000000000002E-2</v>
      </c>
    </row>
    <row r="76" spans="1:22" x14ac:dyDescent="0.25">
      <c r="U76">
        <v>5</v>
      </c>
      <c r="V76" s="1">
        <v>2.2171000000000001E-3</v>
      </c>
    </row>
    <row r="77" spans="1:22" x14ac:dyDescent="0.25">
      <c r="U77">
        <v>5</v>
      </c>
      <c r="V77">
        <v>6.2199999999999998E-2</v>
      </c>
    </row>
    <row r="78" spans="1:22" x14ac:dyDescent="0.25">
      <c r="U78">
        <v>5</v>
      </c>
      <c r="V78">
        <v>0.12330000000000001</v>
      </c>
    </row>
    <row r="79" spans="1:22" x14ac:dyDescent="0.25">
      <c r="U79">
        <v>5</v>
      </c>
      <c r="V79">
        <v>3.3799999999999997E-2</v>
      </c>
    </row>
    <row r="80" spans="1:22" x14ac:dyDescent="0.25">
      <c r="U80">
        <v>5</v>
      </c>
      <c r="V80">
        <v>0.17799999999999999</v>
      </c>
    </row>
    <row r="81" spans="21:22" x14ac:dyDescent="0.25">
      <c r="U81">
        <v>5</v>
      </c>
      <c r="V81">
        <f>AVERAGE(V74:V80)</f>
        <v>8.3259585714285711E-2</v>
      </c>
    </row>
    <row r="82" spans="21:22" x14ac:dyDescent="0.25">
      <c r="U82">
        <v>6</v>
      </c>
      <c r="V82">
        <v>0.10920000000000001</v>
      </c>
    </row>
    <row r="83" spans="21:22" x14ac:dyDescent="0.25">
      <c r="U83">
        <v>6</v>
      </c>
      <c r="V83">
        <v>4.4999999999999998E-2</v>
      </c>
    </row>
    <row r="84" spans="21:22" x14ac:dyDescent="0.25">
      <c r="U84">
        <v>6</v>
      </c>
      <c r="V84">
        <v>0</v>
      </c>
    </row>
    <row r="85" spans="21:22" x14ac:dyDescent="0.25">
      <c r="U85">
        <v>6</v>
      </c>
      <c r="V85">
        <v>0</v>
      </c>
    </row>
    <row r="86" spans="21:22" x14ac:dyDescent="0.25">
      <c r="U86">
        <v>6</v>
      </c>
      <c r="V86">
        <v>0</v>
      </c>
    </row>
    <row r="87" spans="21:22" x14ac:dyDescent="0.25">
      <c r="U87">
        <v>6</v>
      </c>
      <c r="V87">
        <v>4.3999999999999997E-2</v>
      </c>
    </row>
    <row r="88" spans="21:22" x14ac:dyDescent="0.25">
      <c r="U88">
        <v>6</v>
      </c>
      <c r="V88">
        <v>0.29870000000000002</v>
      </c>
    </row>
    <row r="89" spans="21:22" x14ac:dyDescent="0.25">
      <c r="U89">
        <v>6</v>
      </c>
      <c r="V89">
        <f>AVERAGE(V82:V88)</f>
        <v>7.0985714285714291E-2</v>
      </c>
    </row>
    <row r="90" spans="21:22" x14ac:dyDescent="0.25">
      <c r="U90">
        <v>7</v>
      </c>
      <c r="V90">
        <v>0</v>
      </c>
    </row>
    <row r="91" spans="21:22" x14ac:dyDescent="0.25">
      <c r="U91">
        <v>7</v>
      </c>
      <c r="V91">
        <v>0</v>
      </c>
    </row>
    <row r="92" spans="21:22" x14ac:dyDescent="0.25">
      <c r="U92">
        <v>7</v>
      </c>
      <c r="V92">
        <v>0</v>
      </c>
    </row>
    <row r="93" spans="21:22" x14ac:dyDescent="0.25">
      <c r="U93">
        <v>7</v>
      </c>
      <c r="V93">
        <v>0</v>
      </c>
    </row>
    <row r="94" spans="21:22" x14ac:dyDescent="0.25">
      <c r="U94">
        <v>7</v>
      </c>
      <c r="V94">
        <v>4.9799999999999997E-2</v>
      </c>
    </row>
    <row r="95" spans="21:22" x14ac:dyDescent="0.25">
      <c r="U95">
        <v>7</v>
      </c>
      <c r="V95">
        <v>0.16039999999999999</v>
      </c>
    </row>
    <row r="96" spans="21:22" x14ac:dyDescent="0.25">
      <c r="U96">
        <v>7</v>
      </c>
      <c r="V96">
        <v>7.0900000000000005E-2</v>
      </c>
    </row>
    <row r="97" spans="21:22" x14ac:dyDescent="0.25">
      <c r="U97">
        <v>7</v>
      </c>
      <c r="V97">
        <v>0.10349999999999999</v>
      </c>
    </row>
    <row r="98" spans="21:22" x14ac:dyDescent="0.25">
      <c r="U98">
        <v>8</v>
      </c>
      <c r="V98">
        <v>0</v>
      </c>
    </row>
    <row r="99" spans="21:22" x14ac:dyDescent="0.25">
      <c r="U99">
        <v>8</v>
      </c>
      <c r="V99">
        <v>0</v>
      </c>
    </row>
    <row r="100" spans="21:22" x14ac:dyDescent="0.25">
      <c r="U100">
        <v>8</v>
      </c>
      <c r="V100">
        <v>0</v>
      </c>
    </row>
    <row r="101" spans="21:22" x14ac:dyDescent="0.25">
      <c r="U101">
        <v>8</v>
      </c>
      <c r="V101">
        <v>0</v>
      </c>
    </row>
    <row r="102" spans="21:22" x14ac:dyDescent="0.25">
      <c r="U102">
        <v>8</v>
      </c>
      <c r="V102">
        <v>0</v>
      </c>
    </row>
    <row r="103" spans="21:22" x14ac:dyDescent="0.25">
      <c r="U103">
        <v>8</v>
      </c>
      <c r="V103">
        <v>5.2600000000000001E-2</v>
      </c>
    </row>
    <row r="104" spans="21:22" x14ac:dyDescent="0.25">
      <c r="U104">
        <v>8</v>
      </c>
      <c r="V104">
        <v>0.1021</v>
      </c>
    </row>
    <row r="105" spans="21:22" x14ac:dyDescent="0.25">
      <c r="U105">
        <v>8</v>
      </c>
      <c r="V105">
        <v>0.18310000000000001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11754-F584-43AB-9342-02D4A6766C63}">
  <dimension ref="A1:N25"/>
  <sheetViews>
    <sheetView workbookViewId="0">
      <selection activeCell="A2" sqref="A2:I13"/>
    </sheetView>
  </sheetViews>
  <sheetFormatPr defaultRowHeight="15" x14ac:dyDescent="0.25"/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3</v>
      </c>
    </row>
    <row r="2" spans="1:14" x14ac:dyDescent="0.25">
      <c r="A2">
        <v>0</v>
      </c>
      <c r="B2">
        <v>0</v>
      </c>
      <c r="C2" t="s">
        <v>24</v>
      </c>
      <c r="D2">
        <v>800</v>
      </c>
      <c r="E2" t="s">
        <v>37</v>
      </c>
      <c r="F2" t="s">
        <v>25</v>
      </c>
      <c r="G2" t="s">
        <v>267</v>
      </c>
      <c r="H2" t="s">
        <v>275</v>
      </c>
      <c r="I2" t="s">
        <v>275</v>
      </c>
      <c r="J2" t="s">
        <v>336</v>
      </c>
      <c r="L2" t="s">
        <v>2</v>
      </c>
      <c r="M2" t="s">
        <v>8</v>
      </c>
    </row>
    <row r="3" spans="1:14" x14ac:dyDescent="0.25">
      <c r="A3">
        <v>1</v>
      </c>
      <c r="B3">
        <v>323.06630000000001</v>
      </c>
      <c r="C3" t="s">
        <v>24</v>
      </c>
      <c r="D3">
        <v>800</v>
      </c>
      <c r="E3" t="s">
        <v>37</v>
      </c>
      <c r="F3" t="s">
        <v>25</v>
      </c>
      <c r="G3" t="s">
        <v>267</v>
      </c>
      <c r="H3" t="s">
        <v>275</v>
      </c>
      <c r="I3" t="s">
        <v>275</v>
      </c>
      <c r="L3" t="s">
        <v>5</v>
      </c>
      <c r="M3">
        <v>800</v>
      </c>
    </row>
    <row r="4" spans="1:14" x14ac:dyDescent="0.25">
      <c r="A4">
        <v>2</v>
      </c>
      <c r="B4">
        <v>724.73680000000002</v>
      </c>
      <c r="C4" t="s">
        <v>24</v>
      </c>
      <c r="D4">
        <v>800</v>
      </c>
      <c r="E4" t="s">
        <v>37</v>
      </c>
      <c r="F4" t="s">
        <v>25</v>
      </c>
      <c r="G4" t="s">
        <v>267</v>
      </c>
      <c r="H4" t="s">
        <v>275</v>
      </c>
      <c r="I4" t="s">
        <v>275</v>
      </c>
      <c r="L4" t="s">
        <v>9</v>
      </c>
      <c r="M4">
        <v>12</v>
      </c>
    </row>
    <row r="5" spans="1:14" x14ac:dyDescent="0.25">
      <c r="A5">
        <v>3</v>
      </c>
      <c r="B5">
        <v>380.59480000000002</v>
      </c>
      <c r="C5" t="s">
        <v>24</v>
      </c>
      <c r="D5">
        <v>800</v>
      </c>
      <c r="E5" t="s">
        <v>37</v>
      </c>
      <c r="F5" t="s">
        <v>25</v>
      </c>
      <c r="G5" t="s">
        <v>267</v>
      </c>
      <c r="H5" t="s">
        <v>275</v>
      </c>
      <c r="I5" t="s">
        <v>275</v>
      </c>
      <c r="L5" t="s">
        <v>15</v>
      </c>
      <c r="M5" t="s">
        <v>57</v>
      </c>
    </row>
    <row r="6" spans="1:14" x14ac:dyDescent="0.25">
      <c r="A6">
        <v>4</v>
      </c>
      <c r="B6">
        <v>384.28030000000001</v>
      </c>
      <c r="C6" t="s">
        <v>24</v>
      </c>
      <c r="D6">
        <v>800</v>
      </c>
      <c r="E6" t="s">
        <v>37</v>
      </c>
      <c r="F6" t="s">
        <v>25</v>
      </c>
      <c r="G6" t="s">
        <v>267</v>
      </c>
      <c r="H6" t="s">
        <v>275</v>
      </c>
      <c r="I6" t="s">
        <v>275</v>
      </c>
      <c r="L6" t="s">
        <v>12</v>
      </c>
      <c r="M6" t="s">
        <v>13</v>
      </c>
    </row>
    <row r="7" spans="1:14" x14ac:dyDescent="0.25">
      <c r="A7">
        <v>4.5</v>
      </c>
      <c r="B7">
        <v>451.33710000000002</v>
      </c>
      <c r="C7" t="s">
        <v>24</v>
      </c>
      <c r="D7">
        <v>800</v>
      </c>
      <c r="E7" t="s">
        <v>37</v>
      </c>
      <c r="F7" t="s">
        <v>25</v>
      </c>
      <c r="G7" t="s">
        <v>267</v>
      </c>
      <c r="H7" t="s">
        <v>275</v>
      </c>
      <c r="I7" t="s">
        <v>275</v>
      </c>
      <c r="L7" t="s">
        <v>10</v>
      </c>
      <c r="M7" t="s">
        <v>610</v>
      </c>
    </row>
    <row r="8" spans="1:14" x14ac:dyDescent="0.25">
      <c r="A8">
        <v>5</v>
      </c>
      <c r="B8">
        <v>464.89190000000002</v>
      </c>
      <c r="C8" t="s">
        <v>24</v>
      </c>
      <c r="D8">
        <v>800</v>
      </c>
      <c r="E8" t="s">
        <v>37</v>
      </c>
      <c r="F8" t="s">
        <v>25</v>
      </c>
      <c r="G8" t="s">
        <v>267</v>
      </c>
      <c r="H8" t="s">
        <v>275</v>
      </c>
      <c r="I8" t="s">
        <v>275</v>
      </c>
      <c r="L8" t="s">
        <v>270</v>
      </c>
      <c r="M8" t="s">
        <v>335</v>
      </c>
      <c r="N8" t="s">
        <v>539</v>
      </c>
    </row>
    <row r="9" spans="1:14" x14ac:dyDescent="0.25">
      <c r="A9">
        <v>5.5</v>
      </c>
      <c r="B9">
        <v>568.75109999999995</v>
      </c>
      <c r="C9" t="s">
        <v>24</v>
      </c>
      <c r="D9">
        <v>800</v>
      </c>
      <c r="E9" t="s">
        <v>37</v>
      </c>
      <c r="F9" t="s">
        <v>25</v>
      </c>
      <c r="G9" t="s">
        <v>267</v>
      </c>
      <c r="H9" t="s">
        <v>275</v>
      </c>
      <c r="I9" t="s">
        <v>275</v>
      </c>
      <c r="L9" t="s">
        <v>271</v>
      </c>
      <c r="M9" t="s">
        <v>275</v>
      </c>
    </row>
    <row r="10" spans="1:14" x14ac:dyDescent="0.25">
      <c r="A10">
        <v>6</v>
      </c>
      <c r="B10">
        <v>418.37299999999999</v>
      </c>
      <c r="C10" t="s">
        <v>24</v>
      </c>
      <c r="D10">
        <v>800</v>
      </c>
      <c r="E10" t="s">
        <v>37</v>
      </c>
      <c r="F10" t="s">
        <v>25</v>
      </c>
      <c r="G10" t="s">
        <v>267</v>
      </c>
      <c r="H10" t="s">
        <v>275</v>
      </c>
      <c r="I10" t="s">
        <v>275</v>
      </c>
      <c r="L10" t="s">
        <v>283</v>
      </c>
      <c r="M10" t="s">
        <v>275</v>
      </c>
    </row>
    <row r="11" spans="1:14" x14ac:dyDescent="0.25">
      <c r="A11">
        <v>8</v>
      </c>
      <c r="B11">
        <v>241.8141</v>
      </c>
      <c r="C11" t="s">
        <v>24</v>
      </c>
      <c r="D11">
        <v>800</v>
      </c>
      <c r="E11" t="s">
        <v>37</v>
      </c>
      <c r="F11" t="s">
        <v>25</v>
      </c>
      <c r="G11" t="s">
        <v>267</v>
      </c>
      <c r="H11" t="s">
        <v>275</v>
      </c>
      <c r="I11" t="s">
        <v>275</v>
      </c>
      <c r="L11" t="s">
        <v>498</v>
      </c>
      <c r="M11" t="s">
        <v>540</v>
      </c>
      <c r="N11" t="s">
        <v>541</v>
      </c>
    </row>
    <row r="12" spans="1:14" x14ac:dyDescent="0.25">
      <c r="A12">
        <v>10</v>
      </c>
      <c r="B12">
        <v>219.04839999999999</v>
      </c>
      <c r="C12" t="s">
        <v>24</v>
      </c>
      <c r="D12">
        <v>800</v>
      </c>
      <c r="E12" t="s">
        <v>37</v>
      </c>
      <c r="F12" t="s">
        <v>25</v>
      </c>
      <c r="G12" t="s">
        <v>267</v>
      </c>
      <c r="H12" t="s">
        <v>275</v>
      </c>
      <c r="I12" t="s">
        <v>275</v>
      </c>
    </row>
    <row r="13" spans="1:14" x14ac:dyDescent="0.25">
      <c r="A13">
        <v>24</v>
      </c>
      <c r="B13">
        <v>126.7454</v>
      </c>
      <c r="C13" t="s">
        <v>24</v>
      </c>
      <c r="D13">
        <v>800</v>
      </c>
      <c r="E13" t="s">
        <v>37</v>
      </c>
      <c r="F13" t="s">
        <v>25</v>
      </c>
      <c r="G13" t="s">
        <v>267</v>
      </c>
      <c r="H13" t="s">
        <v>275</v>
      </c>
      <c r="I13" t="s">
        <v>275</v>
      </c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CDEC-8338-4961-B5E3-BCF15359096E}">
  <dimension ref="A1:M37"/>
  <sheetViews>
    <sheetView workbookViewId="0">
      <selection activeCell="A2" sqref="A2:I37"/>
    </sheetView>
  </sheetViews>
  <sheetFormatPr defaultRowHeight="15" x14ac:dyDescent="0.25"/>
  <cols>
    <col min="2" max="2" width="12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8</v>
      </c>
    </row>
    <row r="3" spans="1:13" x14ac:dyDescent="0.25">
      <c r="A3">
        <v>1</v>
      </c>
      <c r="B3">
        <v>226.5779</v>
      </c>
      <c r="C3" t="s">
        <v>24</v>
      </c>
      <c r="D3">
        <v>400</v>
      </c>
      <c r="E3" t="s">
        <v>37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 t="s">
        <v>59</v>
      </c>
    </row>
    <row r="4" spans="1:13" x14ac:dyDescent="0.25">
      <c r="A4">
        <v>2</v>
      </c>
      <c r="B4">
        <v>471.52379999999999</v>
      </c>
      <c r="C4" t="s">
        <v>24</v>
      </c>
      <c r="D4">
        <v>400</v>
      </c>
      <c r="E4" t="s">
        <v>37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>
        <v>12</v>
      </c>
    </row>
    <row r="5" spans="1:13" x14ac:dyDescent="0.25">
      <c r="A5">
        <v>3</v>
      </c>
      <c r="B5">
        <v>407.89960000000002</v>
      </c>
      <c r="C5" t="s">
        <v>24</v>
      </c>
      <c r="D5">
        <v>400</v>
      </c>
      <c r="E5" t="s">
        <v>37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58</v>
      </c>
    </row>
    <row r="6" spans="1:13" x14ac:dyDescent="0.25">
      <c r="A6">
        <v>4</v>
      </c>
      <c r="B6">
        <v>334.47949999999997</v>
      </c>
      <c r="C6" t="s">
        <v>24</v>
      </c>
      <c r="D6">
        <v>400</v>
      </c>
      <c r="E6" t="s">
        <v>37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25">
      <c r="A7">
        <v>4.5</v>
      </c>
      <c r="B7">
        <v>351.64769999999999</v>
      </c>
      <c r="C7" t="s">
        <v>24</v>
      </c>
      <c r="D7">
        <v>400</v>
      </c>
      <c r="E7" t="s">
        <v>37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60</v>
      </c>
    </row>
    <row r="8" spans="1:13" x14ac:dyDescent="0.25">
      <c r="A8">
        <v>5</v>
      </c>
      <c r="B8">
        <v>434.93560000000002</v>
      </c>
      <c r="C8" t="s">
        <v>24</v>
      </c>
      <c r="D8">
        <v>400</v>
      </c>
      <c r="E8" t="s">
        <v>37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339</v>
      </c>
      <c r="M8" t="s">
        <v>544</v>
      </c>
    </row>
    <row r="9" spans="1:13" x14ac:dyDescent="0.25">
      <c r="A9">
        <v>5.5</v>
      </c>
      <c r="B9">
        <v>412.91860000000003</v>
      </c>
      <c r="C9" t="s">
        <v>24</v>
      </c>
      <c r="D9">
        <v>400</v>
      </c>
      <c r="E9" t="s">
        <v>37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25">
      <c r="A10">
        <v>6</v>
      </c>
      <c r="B10">
        <v>334.57810000000001</v>
      </c>
      <c r="C10" t="s">
        <v>24</v>
      </c>
      <c r="D10">
        <v>400</v>
      </c>
      <c r="E10" t="s">
        <v>37</v>
      </c>
      <c r="F10" t="s">
        <v>25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25">
      <c r="A11">
        <v>8</v>
      </c>
      <c r="B11">
        <v>261.20310000000001</v>
      </c>
      <c r="C11" t="s">
        <v>24</v>
      </c>
      <c r="D11">
        <v>400</v>
      </c>
      <c r="E11" t="s">
        <v>37</v>
      </c>
      <c r="F11" t="s">
        <v>25</v>
      </c>
      <c r="G11" t="s">
        <v>267</v>
      </c>
      <c r="H11" t="s">
        <v>275</v>
      </c>
      <c r="I11" t="s">
        <v>275</v>
      </c>
      <c r="K11" t="s">
        <v>498</v>
      </c>
      <c r="L11" t="s">
        <v>542</v>
      </c>
      <c r="M11" t="s">
        <v>543</v>
      </c>
    </row>
    <row r="12" spans="1:13" x14ac:dyDescent="0.25">
      <c r="A12">
        <v>10</v>
      </c>
      <c r="B12">
        <v>207.4325</v>
      </c>
      <c r="C12" t="s">
        <v>24</v>
      </c>
      <c r="D12">
        <v>400</v>
      </c>
      <c r="E12" t="s">
        <v>37</v>
      </c>
      <c r="F12" t="s">
        <v>25</v>
      </c>
      <c r="G12" t="s">
        <v>267</v>
      </c>
      <c r="H12" t="s">
        <v>275</v>
      </c>
      <c r="I12" t="s">
        <v>275</v>
      </c>
    </row>
    <row r="13" spans="1:13" x14ac:dyDescent="0.25">
      <c r="A13">
        <v>24</v>
      </c>
      <c r="B13">
        <v>151.7877</v>
      </c>
      <c r="C13" t="s">
        <v>24</v>
      </c>
      <c r="D13">
        <v>400</v>
      </c>
      <c r="E13" t="s">
        <v>37</v>
      </c>
      <c r="F13" t="s">
        <v>25</v>
      </c>
      <c r="G13" t="s">
        <v>267</v>
      </c>
      <c r="H13" t="s">
        <v>275</v>
      </c>
      <c r="I13" t="s">
        <v>275</v>
      </c>
    </row>
    <row r="14" spans="1:13" x14ac:dyDescent="0.25">
      <c r="A14">
        <v>0</v>
      </c>
      <c r="B14">
        <v>0</v>
      </c>
      <c r="C14" t="s">
        <v>24</v>
      </c>
      <c r="D14">
        <v>800</v>
      </c>
      <c r="E14" t="s">
        <v>37</v>
      </c>
      <c r="F14" t="s">
        <v>25</v>
      </c>
      <c r="G14" t="s">
        <v>267</v>
      </c>
      <c r="H14" t="s">
        <v>275</v>
      </c>
      <c r="I14" t="s">
        <v>275</v>
      </c>
    </row>
    <row r="15" spans="1:13" x14ac:dyDescent="0.25">
      <c r="A15">
        <v>1</v>
      </c>
      <c r="B15">
        <v>373.5181</v>
      </c>
      <c r="C15" t="s">
        <v>24</v>
      </c>
      <c r="D15">
        <v>800</v>
      </c>
      <c r="E15" t="s">
        <v>37</v>
      </c>
      <c r="F15" t="s">
        <v>25</v>
      </c>
      <c r="G15" t="s">
        <v>267</v>
      </c>
      <c r="H15" t="s">
        <v>275</v>
      </c>
      <c r="I15" t="s">
        <v>275</v>
      </c>
    </row>
    <row r="16" spans="1:13" x14ac:dyDescent="0.25">
      <c r="A16">
        <v>2</v>
      </c>
      <c r="B16">
        <v>571.93200000000002</v>
      </c>
      <c r="C16" t="s">
        <v>24</v>
      </c>
      <c r="D16">
        <v>800</v>
      </c>
      <c r="E16" t="s">
        <v>37</v>
      </c>
      <c r="F16" t="s">
        <v>25</v>
      </c>
      <c r="G16" t="s">
        <v>267</v>
      </c>
      <c r="H16" t="s">
        <v>275</v>
      </c>
      <c r="I16" t="s">
        <v>275</v>
      </c>
    </row>
    <row r="17" spans="1:9" x14ac:dyDescent="0.25">
      <c r="A17">
        <v>3</v>
      </c>
      <c r="B17">
        <v>537.697</v>
      </c>
      <c r="C17" t="s">
        <v>24</v>
      </c>
      <c r="D17">
        <v>800</v>
      </c>
      <c r="E17" t="s">
        <v>37</v>
      </c>
      <c r="F17" t="s">
        <v>25</v>
      </c>
      <c r="G17" t="s">
        <v>267</v>
      </c>
      <c r="H17" t="s">
        <v>275</v>
      </c>
      <c r="I17" t="s">
        <v>275</v>
      </c>
    </row>
    <row r="18" spans="1:9" x14ac:dyDescent="0.25">
      <c r="A18">
        <v>4</v>
      </c>
      <c r="B18">
        <v>373.66320000000002</v>
      </c>
      <c r="C18" t="s">
        <v>24</v>
      </c>
      <c r="D18">
        <v>800</v>
      </c>
      <c r="E18" t="s">
        <v>37</v>
      </c>
      <c r="F18" t="s">
        <v>25</v>
      </c>
      <c r="G18" t="s">
        <v>267</v>
      </c>
      <c r="H18" t="s">
        <v>275</v>
      </c>
      <c r="I18" t="s">
        <v>275</v>
      </c>
    </row>
    <row r="19" spans="1:9" x14ac:dyDescent="0.25">
      <c r="A19">
        <v>4.5</v>
      </c>
      <c r="B19">
        <v>488.79199999999997</v>
      </c>
      <c r="C19" t="s">
        <v>24</v>
      </c>
      <c r="D19">
        <v>800</v>
      </c>
      <c r="E19" t="s">
        <v>37</v>
      </c>
      <c r="F19" t="s">
        <v>25</v>
      </c>
      <c r="G19" t="s">
        <v>267</v>
      </c>
      <c r="H19" t="s">
        <v>275</v>
      </c>
      <c r="I19" t="s">
        <v>275</v>
      </c>
    </row>
    <row r="20" spans="1:9" x14ac:dyDescent="0.25">
      <c r="A20">
        <v>5</v>
      </c>
      <c r="B20">
        <v>525.54930000000002</v>
      </c>
      <c r="C20" t="s">
        <v>24</v>
      </c>
      <c r="D20">
        <v>800</v>
      </c>
      <c r="E20" t="s">
        <v>37</v>
      </c>
      <c r="F20" t="s">
        <v>25</v>
      </c>
      <c r="G20" t="s">
        <v>267</v>
      </c>
      <c r="H20" t="s">
        <v>275</v>
      </c>
      <c r="I20" t="s">
        <v>275</v>
      </c>
    </row>
    <row r="21" spans="1:9" x14ac:dyDescent="0.25">
      <c r="A21">
        <v>5.5</v>
      </c>
      <c r="B21">
        <v>505.98419999999999</v>
      </c>
      <c r="C21" t="s">
        <v>24</v>
      </c>
      <c r="D21">
        <v>800</v>
      </c>
      <c r="E21" t="s">
        <v>37</v>
      </c>
      <c r="F21" t="s">
        <v>25</v>
      </c>
      <c r="G21" t="s">
        <v>267</v>
      </c>
      <c r="H21" t="s">
        <v>275</v>
      </c>
      <c r="I21" t="s">
        <v>275</v>
      </c>
    </row>
    <row r="22" spans="1:9" x14ac:dyDescent="0.25">
      <c r="A22">
        <v>6</v>
      </c>
      <c r="B22">
        <v>415.39019999999999</v>
      </c>
      <c r="C22" t="s">
        <v>24</v>
      </c>
      <c r="D22">
        <v>800</v>
      </c>
      <c r="E22" t="s">
        <v>37</v>
      </c>
      <c r="F22" t="s">
        <v>25</v>
      </c>
      <c r="G22" t="s">
        <v>267</v>
      </c>
      <c r="H22" t="s">
        <v>275</v>
      </c>
      <c r="I22" t="s">
        <v>275</v>
      </c>
    </row>
    <row r="23" spans="1:9" x14ac:dyDescent="0.25">
      <c r="A23">
        <v>8</v>
      </c>
      <c r="B23">
        <v>302.83859999999999</v>
      </c>
      <c r="C23" t="s">
        <v>24</v>
      </c>
      <c r="D23">
        <v>800</v>
      </c>
      <c r="E23" t="s">
        <v>37</v>
      </c>
      <c r="F23" t="s">
        <v>25</v>
      </c>
      <c r="G23" t="s">
        <v>267</v>
      </c>
      <c r="H23" t="s">
        <v>275</v>
      </c>
      <c r="I23" t="s">
        <v>275</v>
      </c>
    </row>
    <row r="24" spans="1:9" x14ac:dyDescent="0.25">
      <c r="A24">
        <v>10</v>
      </c>
      <c r="B24">
        <v>271.10039999999998</v>
      </c>
      <c r="C24" t="s">
        <v>24</v>
      </c>
      <c r="D24">
        <v>800</v>
      </c>
      <c r="E24" t="s">
        <v>37</v>
      </c>
      <c r="F24" t="s">
        <v>25</v>
      </c>
      <c r="G24" t="s">
        <v>267</v>
      </c>
      <c r="H24" t="s">
        <v>275</v>
      </c>
      <c r="I24" t="s">
        <v>275</v>
      </c>
    </row>
    <row r="25" spans="1:9" x14ac:dyDescent="0.25">
      <c r="A25">
        <v>24</v>
      </c>
      <c r="B25">
        <v>164.0299</v>
      </c>
      <c r="C25" t="s">
        <v>24</v>
      </c>
      <c r="D25">
        <v>800</v>
      </c>
      <c r="E25" t="s">
        <v>37</v>
      </c>
      <c r="F25" t="s">
        <v>25</v>
      </c>
      <c r="G25" t="s">
        <v>267</v>
      </c>
      <c r="H25" t="s">
        <v>275</v>
      </c>
      <c r="I25" t="s">
        <v>275</v>
      </c>
    </row>
    <row r="26" spans="1:9" x14ac:dyDescent="0.25">
      <c r="A26">
        <v>0</v>
      </c>
      <c r="B26">
        <v>0</v>
      </c>
      <c r="C26" t="s">
        <v>24</v>
      </c>
      <c r="D26">
        <v>1200</v>
      </c>
      <c r="E26" t="s">
        <v>37</v>
      </c>
      <c r="F26" t="s">
        <v>25</v>
      </c>
      <c r="G26" t="s">
        <v>267</v>
      </c>
      <c r="H26" t="s">
        <v>275</v>
      </c>
      <c r="I26" t="s">
        <v>275</v>
      </c>
    </row>
    <row r="27" spans="1:9" x14ac:dyDescent="0.25">
      <c r="A27">
        <v>1</v>
      </c>
      <c r="B27">
        <v>385.75880000000001</v>
      </c>
      <c r="C27" t="s">
        <v>24</v>
      </c>
      <c r="D27">
        <v>1200</v>
      </c>
      <c r="E27" t="s">
        <v>37</v>
      </c>
      <c r="F27" t="s">
        <v>25</v>
      </c>
      <c r="G27" t="s">
        <v>267</v>
      </c>
      <c r="H27" t="s">
        <v>275</v>
      </c>
      <c r="I27" t="s">
        <v>275</v>
      </c>
    </row>
    <row r="28" spans="1:9" x14ac:dyDescent="0.25">
      <c r="A28">
        <v>2</v>
      </c>
      <c r="B28">
        <v>787.44230000000005</v>
      </c>
      <c r="C28" t="s">
        <v>24</v>
      </c>
      <c r="D28">
        <v>1200</v>
      </c>
      <c r="E28" t="s">
        <v>37</v>
      </c>
      <c r="F28" t="s">
        <v>25</v>
      </c>
      <c r="G28" t="s">
        <v>267</v>
      </c>
      <c r="H28" t="s">
        <v>275</v>
      </c>
      <c r="I28" t="s">
        <v>275</v>
      </c>
    </row>
    <row r="29" spans="1:9" x14ac:dyDescent="0.25">
      <c r="A29">
        <v>3</v>
      </c>
      <c r="B29">
        <v>745.85889999999995</v>
      </c>
      <c r="C29" t="s">
        <v>24</v>
      </c>
      <c r="D29">
        <v>1200</v>
      </c>
      <c r="E29" t="s">
        <v>37</v>
      </c>
      <c r="F29" t="s">
        <v>25</v>
      </c>
      <c r="G29" t="s">
        <v>267</v>
      </c>
      <c r="H29" t="s">
        <v>275</v>
      </c>
      <c r="I29" t="s">
        <v>275</v>
      </c>
    </row>
    <row r="30" spans="1:9" x14ac:dyDescent="0.25">
      <c r="A30">
        <v>4</v>
      </c>
      <c r="B30">
        <v>750.8075</v>
      </c>
      <c r="C30" t="s">
        <v>24</v>
      </c>
      <c r="D30">
        <v>1200</v>
      </c>
      <c r="E30" t="s">
        <v>37</v>
      </c>
      <c r="F30" t="s">
        <v>25</v>
      </c>
      <c r="G30" t="s">
        <v>267</v>
      </c>
      <c r="H30" t="s">
        <v>275</v>
      </c>
      <c r="I30" t="s">
        <v>275</v>
      </c>
    </row>
    <row r="31" spans="1:9" x14ac:dyDescent="0.25">
      <c r="A31">
        <v>4.5</v>
      </c>
      <c r="B31">
        <v>804.70770000000005</v>
      </c>
      <c r="C31" t="s">
        <v>24</v>
      </c>
      <c r="D31">
        <v>1200</v>
      </c>
      <c r="E31" t="s">
        <v>37</v>
      </c>
      <c r="F31" t="s">
        <v>25</v>
      </c>
      <c r="G31" t="s">
        <v>267</v>
      </c>
      <c r="H31" t="s">
        <v>275</v>
      </c>
      <c r="I31" t="s">
        <v>275</v>
      </c>
    </row>
    <row r="32" spans="1:9" x14ac:dyDescent="0.25">
      <c r="A32">
        <v>5</v>
      </c>
      <c r="B32">
        <v>1076.5713000000001</v>
      </c>
      <c r="C32" t="s">
        <v>24</v>
      </c>
      <c r="D32">
        <v>1200</v>
      </c>
      <c r="E32" t="s">
        <v>37</v>
      </c>
      <c r="F32" t="s">
        <v>25</v>
      </c>
      <c r="G32" t="s">
        <v>267</v>
      </c>
      <c r="H32" t="s">
        <v>275</v>
      </c>
      <c r="I32" t="s">
        <v>275</v>
      </c>
    </row>
    <row r="33" spans="1:9" x14ac:dyDescent="0.25">
      <c r="A33">
        <v>5.5</v>
      </c>
      <c r="B33">
        <v>785.16650000000004</v>
      </c>
      <c r="C33" t="s">
        <v>24</v>
      </c>
      <c r="D33">
        <v>1200</v>
      </c>
      <c r="E33" t="s">
        <v>37</v>
      </c>
      <c r="F33" t="s">
        <v>25</v>
      </c>
      <c r="G33" t="s">
        <v>267</v>
      </c>
      <c r="H33" t="s">
        <v>275</v>
      </c>
      <c r="I33" t="s">
        <v>275</v>
      </c>
    </row>
    <row r="34" spans="1:9" x14ac:dyDescent="0.25">
      <c r="A34">
        <v>6</v>
      </c>
      <c r="B34">
        <v>687.22850000000005</v>
      </c>
      <c r="C34" t="s">
        <v>24</v>
      </c>
      <c r="D34">
        <v>1200</v>
      </c>
      <c r="E34" t="s">
        <v>37</v>
      </c>
      <c r="F34" t="s">
        <v>25</v>
      </c>
      <c r="G34" t="s">
        <v>267</v>
      </c>
      <c r="H34" t="s">
        <v>275</v>
      </c>
      <c r="I34" t="s">
        <v>275</v>
      </c>
    </row>
    <row r="35" spans="1:9" x14ac:dyDescent="0.25">
      <c r="A35">
        <v>8</v>
      </c>
      <c r="B35">
        <v>484.06450000000001</v>
      </c>
      <c r="C35" t="s">
        <v>24</v>
      </c>
      <c r="D35">
        <v>1200</v>
      </c>
      <c r="E35" t="s">
        <v>37</v>
      </c>
      <c r="F35" t="s">
        <v>25</v>
      </c>
      <c r="G35" t="s">
        <v>267</v>
      </c>
      <c r="H35" t="s">
        <v>275</v>
      </c>
      <c r="I35" t="s">
        <v>275</v>
      </c>
    </row>
    <row r="36" spans="1:9" x14ac:dyDescent="0.25">
      <c r="A36">
        <v>10</v>
      </c>
      <c r="B36">
        <v>422.93720000000002</v>
      </c>
      <c r="C36" t="s">
        <v>24</v>
      </c>
      <c r="D36">
        <v>1200</v>
      </c>
      <c r="E36" t="s">
        <v>37</v>
      </c>
      <c r="F36" t="s">
        <v>25</v>
      </c>
      <c r="G36" t="s">
        <v>267</v>
      </c>
      <c r="H36" t="s">
        <v>275</v>
      </c>
      <c r="I36" t="s">
        <v>275</v>
      </c>
    </row>
    <row r="37" spans="1:9" x14ac:dyDescent="0.25">
      <c r="A37">
        <v>24</v>
      </c>
      <c r="B37">
        <v>173.82579999999999</v>
      </c>
      <c r="C37" t="s">
        <v>24</v>
      </c>
      <c r="D37">
        <v>1200</v>
      </c>
      <c r="E37" t="s">
        <v>37</v>
      </c>
      <c r="F37" t="s">
        <v>25</v>
      </c>
      <c r="G37" t="s">
        <v>267</v>
      </c>
      <c r="H37" t="s">
        <v>275</v>
      </c>
      <c r="I37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3733-B24B-4E57-B1A2-07E7815DDCE6}">
  <dimension ref="A1:V801"/>
  <sheetViews>
    <sheetView topLeftCell="K1" zoomScale="85" zoomScaleNormal="85" workbookViewId="0">
      <pane ySplit="1" topLeftCell="A2" activePane="bottomLeft" state="frozen"/>
      <selection pane="bottomLeft" activeCell="N1" activeCellId="1" sqref="A1:B1048576 N1:N1048576"/>
    </sheetView>
  </sheetViews>
  <sheetFormatPr defaultRowHeight="15" x14ac:dyDescent="0.25"/>
  <cols>
    <col min="2" max="2" width="12.28515625" bestFit="1" customWidth="1"/>
    <col min="4" max="4" width="24.28515625" bestFit="1" customWidth="1"/>
    <col min="5" max="5" width="10.85546875" bestFit="1" customWidth="1"/>
    <col min="7" max="7" width="12" bestFit="1" customWidth="1"/>
    <col min="8" max="8" width="13.85546875" bestFit="1" customWidth="1"/>
    <col min="9" max="9" width="11.5703125" customWidth="1"/>
    <col min="10" max="10" width="14" customWidth="1"/>
    <col min="11" max="11" width="12.5703125" customWidth="1"/>
    <col min="12" max="12" width="11" bestFit="1" customWidth="1"/>
    <col min="13" max="13" width="11" customWidth="1"/>
    <col min="15" max="15" width="14.28515625" bestFit="1" customWidth="1"/>
    <col min="16" max="16" width="14.5703125" bestFit="1" customWidth="1"/>
    <col min="17" max="17" width="12.5703125" customWidth="1"/>
    <col min="18" max="18" width="11.7109375" bestFit="1" customWidth="1"/>
    <col min="19" max="19" width="18.5703125" bestFit="1" customWidth="1"/>
    <col min="20" max="20" width="10.28515625" bestFit="1" customWidth="1"/>
    <col min="21" max="21" width="11" bestFit="1" customWidth="1"/>
  </cols>
  <sheetData>
    <row r="1" spans="1:21" x14ac:dyDescent="0.25">
      <c r="A1" t="s">
        <v>93</v>
      </c>
      <c r="B1" t="s">
        <v>92</v>
      </c>
      <c r="C1" t="s">
        <v>0</v>
      </c>
      <c r="D1" t="s">
        <v>399</v>
      </c>
      <c r="E1" t="s">
        <v>16</v>
      </c>
      <c r="F1" t="s">
        <v>137</v>
      </c>
      <c r="G1" t="s">
        <v>604</v>
      </c>
      <c r="H1" t="s">
        <v>603</v>
      </c>
      <c r="I1" t="s">
        <v>601</v>
      </c>
      <c r="J1" t="s">
        <v>602</v>
      </c>
      <c r="K1" t="s">
        <v>599</v>
      </c>
      <c r="L1" t="s">
        <v>600</v>
      </c>
      <c r="M1" t="s">
        <v>494</v>
      </c>
      <c r="N1" t="s">
        <v>598</v>
      </c>
      <c r="O1" t="s">
        <v>272</v>
      </c>
      <c r="P1" t="s">
        <v>463</v>
      </c>
      <c r="Q1" t="s">
        <v>274</v>
      </c>
      <c r="R1" t="s">
        <v>464</v>
      </c>
      <c r="S1" t="s">
        <v>139</v>
      </c>
      <c r="T1" t="s">
        <v>138</v>
      </c>
      <c r="U1" t="s">
        <v>401</v>
      </c>
    </row>
    <row r="2" spans="1:21" x14ac:dyDescent="0.25">
      <c r="A2">
        <v>2</v>
      </c>
      <c r="B2">
        <v>1</v>
      </c>
      <c r="C2">
        <v>0</v>
      </c>
      <c r="D2">
        <v>0</v>
      </c>
      <c r="E2" t="s">
        <v>179</v>
      </c>
      <c r="F2">
        <v>400</v>
      </c>
      <c r="G2" t="s">
        <v>606</v>
      </c>
      <c r="H2" t="s">
        <v>37</v>
      </c>
      <c r="I2">
        <v>1</v>
      </c>
      <c r="J2" t="s">
        <v>23</v>
      </c>
      <c r="K2">
        <v>36</v>
      </c>
      <c r="L2" t="s">
        <v>278</v>
      </c>
      <c r="M2">
        <v>56</v>
      </c>
      <c r="N2">
        <v>14</v>
      </c>
      <c r="O2" t="s">
        <v>273</v>
      </c>
      <c r="P2" t="s">
        <v>257</v>
      </c>
      <c r="Q2" t="s">
        <v>275</v>
      </c>
      <c r="R2" t="s">
        <v>275</v>
      </c>
      <c r="S2">
        <v>0</v>
      </c>
      <c r="T2" t="s">
        <v>4</v>
      </c>
      <c r="U2" t="s">
        <v>140</v>
      </c>
    </row>
    <row r="3" spans="1:21" x14ac:dyDescent="0.25">
      <c r="A3">
        <v>2</v>
      </c>
      <c r="B3">
        <v>1</v>
      </c>
      <c r="C3">
        <v>1</v>
      </c>
      <c r="D3">
        <v>55.668399999999998</v>
      </c>
      <c r="E3" t="s">
        <v>179</v>
      </c>
      <c r="F3">
        <v>400</v>
      </c>
      <c r="G3" t="s">
        <v>606</v>
      </c>
      <c r="H3" t="s">
        <v>37</v>
      </c>
      <c r="I3">
        <v>1</v>
      </c>
      <c r="J3" t="s">
        <v>23</v>
      </c>
      <c r="K3">
        <v>36</v>
      </c>
      <c r="L3" t="s">
        <v>278</v>
      </c>
      <c r="M3">
        <v>56</v>
      </c>
      <c r="N3">
        <v>14</v>
      </c>
      <c r="O3" t="s">
        <v>273</v>
      </c>
      <c r="P3" t="s">
        <v>257</v>
      </c>
      <c r="Q3" t="s">
        <v>275</v>
      </c>
      <c r="R3" t="s">
        <v>275</v>
      </c>
      <c r="S3">
        <v>55.668399999999998</v>
      </c>
      <c r="T3" t="s">
        <v>4</v>
      </c>
      <c r="U3" t="s">
        <v>140</v>
      </c>
    </row>
    <row r="4" spans="1:21" x14ac:dyDescent="0.25">
      <c r="A4">
        <v>2</v>
      </c>
      <c r="B4">
        <v>1</v>
      </c>
      <c r="C4">
        <v>2</v>
      </c>
      <c r="D4">
        <v>88.252200000000002</v>
      </c>
      <c r="E4" t="s">
        <v>179</v>
      </c>
      <c r="F4">
        <v>400</v>
      </c>
      <c r="G4" t="s">
        <v>606</v>
      </c>
      <c r="H4" t="s">
        <v>37</v>
      </c>
      <c r="I4">
        <v>1</v>
      </c>
      <c r="J4" t="s">
        <v>23</v>
      </c>
      <c r="K4">
        <v>36</v>
      </c>
      <c r="L4" t="s">
        <v>278</v>
      </c>
      <c r="M4">
        <v>56</v>
      </c>
      <c r="N4">
        <v>14</v>
      </c>
      <c r="O4" t="s">
        <v>273</v>
      </c>
      <c r="P4" t="s">
        <v>257</v>
      </c>
      <c r="Q4" t="s">
        <v>275</v>
      </c>
      <c r="R4" t="s">
        <v>275</v>
      </c>
      <c r="S4">
        <v>88.252200000000002</v>
      </c>
      <c r="T4" t="s">
        <v>4</v>
      </c>
      <c r="U4" t="s">
        <v>140</v>
      </c>
    </row>
    <row r="5" spans="1:21" x14ac:dyDescent="0.25">
      <c r="A5">
        <v>2</v>
      </c>
      <c r="B5">
        <v>1</v>
      </c>
      <c r="C5">
        <v>3</v>
      </c>
      <c r="D5">
        <v>121.36109999999999</v>
      </c>
      <c r="E5" t="s">
        <v>179</v>
      </c>
      <c r="F5">
        <v>400</v>
      </c>
      <c r="G5" t="s">
        <v>606</v>
      </c>
      <c r="H5" t="s">
        <v>37</v>
      </c>
      <c r="I5">
        <v>1</v>
      </c>
      <c r="J5" t="s">
        <v>23</v>
      </c>
      <c r="K5">
        <v>36</v>
      </c>
      <c r="L5" t="s">
        <v>278</v>
      </c>
      <c r="M5">
        <v>56</v>
      </c>
      <c r="N5">
        <v>14</v>
      </c>
      <c r="O5" t="s">
        <v>273</v>
      </c>
      <c r="P5" t="s">
        <v>257</v>
      </c>
      <c r="Q5" t="s">
        <v>275</v>
      </c>
      <c r="R5" t="s">
        <v>275</v>
      </c>
      <c r="S5">
        <v>121.36109999999999</v>
      </c>
      <c r="T5" t="s">
        <v>4</v>
      </c>
      <c r="U5" t="s">
        <v>140</v>
      </c>
    </row>
    <row r="6" spans="1:21" x14ac:dyDescent="0.25">
      <c r="A6">
        <v>2</v>
      </c>
      <c r="B6">
        <v>1</v>
      </c>
      <c r="C6">
        <v>4</v>
      </c>
      <c r="D6">
        <v>117.7255</v>
      </c>
      <c r="E6" t="s">
        <v>179</v>
      </c>
      <c r="F6">
        <v>400</v>
      </c>
      <c r="G6" t="s">
        <v>606</v>
      </c>
      <c r="H6" t="s">
        <v>37</v>
      </c>
      <c r="I6">
        <v>1</v>
      </c>
      <c r="J6" t="s">
        <v>23</v>
      </c>
      <c r="K6">
        <v>36</v>
      </c>
      <c r="L6" t="s">
        <v>278</v>
      </c>
      <c r="M6">
        <v>56</v>
      </c>
      <c r="N6">
        <v>14</v>
      </c>
      <c r="O6" t="s">
        <v>273</v>
      </c>
      <c r="P6" t="s">
        <v>257</v>
      </c>
      <c r="Q6" t="s">
        <v>275</v>
      </c>
      <c r="R6" t="s">
        <v>275</v>
      </c>
      <c r="S6">
        <v>117.7255</v>
      </c>
      <c r="T6" t="s">
        <v>4</v>
      </c>
      <c r="U6" t="s">
        <v>140</v>
      </c>
    </row>
    <row r="7" spans="1:21" x14ac:dyDescent="0.25">
      <c r="A7">
        <v>2</v>
      </c>
      <c r="B7">
        <v>1</v>
      </c>
      <c r="C7">
        <v>6</v>
      </c>
      <c r="D7">
        <v>94.687200000000004</v>
      </c>
      <c r="E7" t="s">
        <v>179</v>
      </c>
      <c r="F7">
        <v>400</v>
      </c>
      <c r="G7" t="s">
        <v>606</v>
      </c>
      <c r="H7" t="s">
        <v>37</v>
      </c>
      <c r="I7">
        <v>1</v>
      </c>
      <c r="J7" t="s">
        <v>23</v>
      </c>
      <c r="K7">
        <v>36</v>
      </c>
      <c r="L7" t="s">
        <v>278</v>
      </c>
      <c r="M7">
        <v>56</v>
      </c>
      <c r="N7">
        <v>14</v>
      </c>
      <c r="O7" t="s">
        <v>273</v>
      </c>
      <c r="P7" t="s">
        <v>257</v>
      </c>
      <c r="Q7" t="s">
        <v>275</v>
      </c>
      <c r="R7" t="s">
        <v>275</v>
      </c>
      <c r="S7">
        <v>94.687200000000004</v>
      </c>
      <c r="T7" t="s">
        <v>4</v>
      </c>
      <c r="U7" t="s">
        <v>140</v>
      </c>
    </row>
    <row r="8" spans="1:21" x14ac:dyDescent="0.25">
      <c r="A8">
        <v>2</v>
      </c>
      <c r="B8">
        <v>1</v>
      </c>
      <c r="C8">
        <v>8</v>
      </c>
      <c r="D8">
        <v>109.9755</v>
      </c>
      <c r="E8" t="s">
        <v>179</v>
      </c>
      <c r="F8">
        <v>400</v>
      </c>
      <c r="G8" t="s">
        <v>606</v>
      </c>
      <c r="H8" t="s">
        <v>37</v>
      </c>
      <c r="I8">
        <v>1</v>
      </c>
      <c r="J8" t="s">
        <v>23</v>
      </c>
      <c r="K8">
        <v>36</v>
      </c>
      <c r="L8" t="s">
        <v>278</v>
      </c>
      <c r="M8">
        <v>56</v>
      </c>
      <c r="N8">
        <v>14</v>
      </c>
      <c r="O8" t="s">
        <v>273</v>
      </c>
      <c r="P8" t="s">
        <v>257</v>
      </c>
      <c r="Q8" t="s">
        <v>275</v>
      </c>
      <c r="R8" t="s">
        <v>275</v>
      </c>
      <c r="S8">
        <v>109.9755</v>
      </c>
      <c r="T8" t="s">
        <v>4</v>
      </c>
      <c r="U8" t="s">
        <v>140</v>
      </c>
    </row>
    <row r="9" spans="1:21" x14ac:dyDescent="0.25">
      <c r="A9">
        <v>2</v>
      </c>
      <c r="B9">
        <v>1</v>
      </c>
      <c r="C9">
        <v>12</v>
      </c>
      <c r="D9">
        <v>94.350999999999999</v>
      </c>
      <c r="E9" t="s">
        <v>179</v>
      </c>
      <c r="F9">
        <v>400</v>
      </c>
      <c r="G9" t="s">
        <v>606</v>
      </c>
      <c r="H9" t="s">
        <v>37</v>
      </c>
      <c r="I9">
        <v>1</v>
      </c>
      <c r="J9" t="s">
        <v>23</v>
      </c>
      <c r="K9">
        <v>36</v>
      </c>
      <c r="L9" t="s">
        <v>278</v>
      </c>
      <c r="M9">
        <v>56</v>
      </c>
      <c r="N9">
        <v>14</v>
      </c>
      <c r="O9" t="s">
        <v>273</v>
      </c>
      <c r="P9" t="s">
        <v>257</v>
      </c>
      <c r="Q9" t="s">
        <v>275</v>
      </c>
      <c r="R9" t="s">
        <v>275</v>
      </c>
      <c r="S9">
        <v>94.350999999999999</v>
      </c>
      <c r="T9" t="s">
        <v>4</v>
      </c>
      <c r="U9" t="s">
        <v>140</v>
      </c>
    </row>
    <row r="10" spans="1:21" x14ac:dyDescent="0.25">
      <c r="A10">
        <v>2</v>
      </c>
      <c r="B10">
        <v>1</v>
      </c>
      <c r="C10">
        <v>24</v>
      </c>
      <c r="D10">
        <v>71.136899999999997</v>
      </c>
      <c r="E10" t="s">
        <v>179</v>
      </c>
      <c r="F10">
        <v>400</v>
      </c>
      <c r="G10" t="s">
        <v>606</v>
      </c>
      <c r="H10" t="s">
        <v>37</v>
      </c>
      <c r="I10">
        <v>1</v>
      </c>
      <c r="J10" t="s">
        <v>23</v>
      </c>
      <c r="K10">
        <v>36</v>
      </c>
      <c r="L10" t="s">
        <v>278</v>
      </c>
      <c r="M10">
        <v>56</v>
      </c>
      <c r="N10">
        <v>14</v>
      </c>
      <c r="O10" t="s">
        <v>273</v>
      </c>
      <c r="P10" t="s">
        <v>257</v>
      </c>
      <c r="Q10" t="s">
        <v>275</v>
      </c>
      <c r="R10" t="s">
        <v>275</v>
      </c>
      <c r="S10">
        <v>71.136899999999997</v>
      </c>
      <c r="T10" t="s">
        <v>4</v>
      </c>
      <c r="U10" t="s">
        <v>140</v>
      </c>
    </row>
    <row r="11" spans="1:21" x14ac:dyDescent="0.25">
      <c r="A11">
        <v>2</v>
      </c>
      <c r="B11">
        <v>1</v>
      </c>
      <c r="C11">
        <v>36</v>
      </c>
      <c r="D11">
        <v>58.400799999999997</v>
      </c>
      <c r="E11" t="s">
        <v>179</v>
      </c>
      <c r="F11">
        <v>400</v>
      </c>
      <c r="G11" t="s">
        <v>606</v>
      </c>
      <c r="H11" t="s">
        <v>37</v>
      </c>
      <c r="I11">
        <v>1</v>
      </c>
      <c r="J11" t="s">
        <v>23</v>
      </c>
      <c r="K11">
        <v>36</v>
      </c>
      <c r="L11" t="s">
        <v>278</v>
      </c>
      <c r="M11">
        <v>56</v>
      </c>
      <c r="N11">
        <v>14</v>
      </c>
      <c r="O11" t="s">
        <v>273</v>
      </c>
      <c r="P11" t="s">
        <v>257</v>
      </c>
      <c r="Q11" t="s">
        <v>275</v>
      </c>
      <c r="R11" t="s">
        <v>275</v>
      </c>
      <c r="S11">
        <v>58.400799999999997</v>
      </c>
      <c r="T11" t="s">
        <v>4</v>
      </c>
      <c r="U11" t="s">
        <v>140</v>
      </c>
    </row>
    <row r="12" spans="1:21" x14ac:dyDescent="0.25">
      <c r="A12">
        <v>2</v>
      </c>
      <c r="B12">
        <v>1</v>
      </c>
      <c r="C12">
        <v>48</v>
      </c>
      <c r="D12">
        <v>13.641400000000001</v>
      </c>
      <c r="E12" t="s">
        <v>179</v>
      </c>
      <c r="F12">
        <v>400</v>
      </c>
      <c r="G12" t="s">
        <v>606</v>
      </c>
      <c r="H12" t="s">
        <v>37</v>
      </c>
      <c r="I12">
        <v>1</v>
      </c>
      <c r="J12" t="s">
        <v>23</v>
      </c>
      <c r="K12">
        <v>36</v>
      </c>
      <c r="L12" t="s">
        <v>278</v>
      </c>
      <c r="M12">
        <v>56</v>
      </c>
      <c r="N12">
        <v>14</v>
      </c>
      <c r="O12" t="s">
        <v>273</v>
      </c>
      <c r="P12" t="s">
        <v>257</v>
      </c>
      <c r="Q12" t="s">
        <v>275</v>
      </c>
      <c r="R12" t="s">
        <v>275</v>
      </c>
      <c r="S12">
        <v>13.641400000000001</v>
      </c>
      <c r="T12" t="s">
        <v>4</v>
      </c>
      <c r="U12" t="s">
        <v>140</v>
      </c>
    </row>
    <row r="13" spans="1:21" x14ac:dyDescent="0.25">
      <c r="A13">
        <v>2</v>
      </c>
      <c r="B13">
        <v>1</v>
      </c>
      <c r="C13">
        <v>72</v>
      </c>
      <c r="D13">
        <v>1.3220000000000001</v>
      </c>
      <c r="E13" t="s">
        <v>179</v>
      </c>
      <c r="F13">
        <v>400</v>
      </c>
      <c r="G13" t="s">
        <v>606</v>
      </c>
      <c r="H13" t="s">
        <v>37</v>
      </c>
      <c r="I13">
        <v>1</v>
      </c>
      <c r="J13" t="s">
        <v>23</v>
      </c>
      <c r="K13">
        <v>36</v>
      </c>
      <c r="L13" t="s">
        <v>278</v>
      </c>
      <c r="M13">
        <v>56</v>
      </c>
      <c r="N13">
        <v>14</v>
      </c>
      <c r="O13" t="s">
        <v>273</v>
      </c>
      <c r="P13" t="s">
        <v>257</v>
      </c>
      <c r="Q13" t="s">
        <v>275</v>
      </c>
      <c r="R13" t="s">
        <v>275</v>
      </c>
      <c r="S13">
        <v>1.3220000000000001</v>
      </c>
      <c r="T13" t="s">
        <v>4</v>
      </c>
      <c r="U13" t="s">
        <v>140</v>
      </c>
    </row>
    <row r="14" spans="1:21" x14ac:dyDescent="0.25">
      <c r="A14">
        <v>2</v>
      </c>
      <c r="B14">
        <v>2</v>
      </c>
      <c r="C14">
        <v>0</v>
      </c>
      <c r="D14">
        <v>0</v>
      </c>
      <c r="E14" t="s">
        <v>179</v>
      </c>
      <c r="F14">
        <v>400</v>
      </c>
      <c r="G14" t="s">
        <v>606</v>
      </c>
      <c r="H14" t="s">
        <v>37</v>
      </c>
      <c r="I14">
        <v>1</v>
      </c>
      <c r="J14" t="s">
        <v>23</v>
      </c>
      <c r="K14">
        <v>39</v>
      </c>
      <c r="L14" t="s">
        <v>278</v>
      </c>
      <c r="M14">
        <v>61.5</v>
      </c>
      <c r="N14">
        <v>14</v>
      </c>
      <c r="O14" t="s">
        <v>273</v>
      </c>
      <c r="P14" t="s">
        <v>257</v>
      </c>
      <c r="Q14" t="s">
        <v>650</v>
      </c>
      <c r="R14" t="s">
        <v>605</v>
      </c>
      <c r="S14">
        <v>0</v>
      </c>
      <c r="T14" t="s">
        <v>4</v>
      </c>
      <c r="U14" t="s">
        <v>140</v>
      </c>
    </row>
    <row r="15" spans="1:21" x14ac:dyDescent="0.25">
      <c r="A15">
        <v>2</v>
      </c>
      <c r="B15">
        <v>2</v>
      </c>
      <c r="C15">
        <v>1</v>
      </c>
      <c r="D15">
        <v>57.407899999999998</v>
      </c>
      <c r="E15" t="s">
        <v>179</v>
      </c>
      <c r="F15">
        <v>400</v>
      </c>
      <c r="G15" t="s">
        <v>606</v>
      </c>
      <c r="H15" t="s">
        <v>37</v>
      </c>
      <c r="I15">
        <v>1</v>
      </c>
      <c r="J15" t="s">
        <v>23</v>
      </c>
      <c r="K15">
        <v>39</v>
      </c>
      <c r="L15" t="s">
        <v>278</v>
      </c>
      <c r="M15">
        <v>61.5</v>
      </c>
      <c r="N15">
        <v>14</v>
      </c>
      <c r="O15" t="s">
        <v>273</v>
      </c>
      <c r="P15" t="s">
        <v>257</v>
      </c>
      <c r="Q15" t="s">
        <v>650</v>
      </c>
      <c r="R15" t="s">
        <v>605</v>
      </c>
      <c r="S15">
        <v>57.407899999999998</v>
      </c>
      <c r="T15" t="s">
        <v>4</v>
      </c>
      <c r="U15" t="s">
        <v>140</v>
      </c>
    </row>
    <row r="16" spans="1:21" x14ac:dyDescent="0.25">
      <c r="A16">
        <v>2</v>
      </c>
      <c r="B16">
        <v>2</v>
      </c>
      <c r="C16">
        <v>2</v>
      </c>
      <c r="D16">
        <v>109.8824</v>
      </c>
      <c r="E16" t="s">
        <v>179</v>
      </c>
      <c r="F16">
        <v>400</v>
      </c>
      <c r="G16" t="s">
        <v>606</v>
      </c>
      <c r="H16" t="s">
        <v>37</v>
      </c>
      <c r="I16">
        <v>1</v>
      </c>
      <c r="J16" t="s">
        <v>23</v>
      </c>
      <c r="K16">
        <v>39</v>
      </c>
      <c r="L16" t="s">
        <v>278</v>
      </c>
      <c r="M16">
        <v>61.5</v>
      </c>
      <c r="N16">
        <v>14</v>
      </c>
      <c r="O16" t="s">
        <v>273</v>
      </c>
      <c r="P16" t="s">
        <v>257</v>
      </c>
      <c r="Q16" t="s">
        <v>650</v>
      </c>
      <c r="R16" t="s">
        <v>605</v>
      </c>
      <c r="S16">
        <v>109.8824</v>
      </c>
      <c r="T16" t="s">
        <v>4</v>
      </c>
      <c r="U16" t="s">
        <v>140</v>
      </c>
    </row>
    <row r="17" spans="1:21" x14ac:dyDescent="0.25">
      <c r="A17">
        <v>2</v>
      </c>
      <c r="B17">
        <v>2</v>
      </c>
      <c r="C17">
        <v>3</v>
      </c>
      <c r="D17">
        <v>128.84729999999999</v>
      </c>
      <c r="E17" t="s">
        <v>179</v>
      </c>
      <c r="F17">
        <v>400</v>
      </c>
      <c r="G17" t="s">
        <v>606</v>
      </c>
      <c r="H17" t="s">
        <v>37</v>
      </c>
      <c r="I17">
        <v>1</v>
      </c>
      <c r="J17" t="s">
        <v>23</v>
      </c>
      <c r="K17">
        <v>39</v>
      </c>
      <c r="L17" t="s">
        <v>278</v>
      </c>
      <c r="M17">
        <v>61.5</v>
      </c>
      <c r="N17">
        <v>14</v>
      </c>
      <c r="O17" t="s">
        <v>273</v>
      </c>
      <c r="P17" t="s">
        <v>257</v>
      </c>
      <c r="Q17" t="s">
        <v>650</v>
      </c>
      <c r="R17" t="s">
        <v>605</v>
      </c>
      <c r="S17">
        <v>128.84729999999999</v>
      </c>
      <c r="T17" t="s">
        <v>4</v>
      </c>
      <c r="U17" t="s">
        <v>140</v>
      </c>
    </row>
    <row r="18" spans="1:21" x14ac:dyDescent="0.25">
      <c r="A18">
        <v>2</v>
      </c>
      <c r="B18">
        <v>2</v>
      </c>
      <c r="C18">
        <v>4</v>
      </c>
      <c r="D18">
        <v>139.7654</v>
      </c>
      <c r="E18" t="s">
        <v>179</v>
      </c>
      <c r="F18">
        <v>400</v>
      </c>
      <c r="G18" t="s">
        <v>606</v>
      </c>
      <c r="H18" t="s">
        <v>37</v>
      </c>
      <c r="I18">
        <v>1</v>
      </c>
      <c r="J18" t="s">
        <v>23</v>
      </c>
      <c r="K18">
        <v>39</v>
      </c>
      <c r="L18" t="s">
        <v>278</v>
      </c>
      <c r="M18">
        <v>61.5</v>
      </c>
      <c r="N18">
        <v>14</v>
      </c>
      <c r="O18" t="s">
        <v>273</v>
      </c>
      <c r="P18" t="s">
        <v>257</v>
      </c>
      <c r="Q18" t="s">
        <v>650</v>
      </c>
      <c r="R18" t="s">
        <v>605</v>
      </c>
      <c r="S18">
        <v>139.7654</v>
      </c>
      <c r="T18" t="s">
        <v>4</v>
      </c>
      <c r="U18" t="s">
        <v>140</v>
      </c>
    </row>
    <row r="19" spans="1:21" x14ac:dyDescent="0.25">
      <c r="A19">
        <v>2</v>
      </c>
      <c r="B19">
        <v>2</v>
      </c>
      <c r="C19">
        <v>6</v>
      </c>
      <c r="D19">
        <v>122.8965</v>
      </c>
      <c r="E19" t="s">
        <v>179</v>
      </c>
      <c r="F19">
        <v>400</v>
      </c>
      <c r="G19" t="s">
        <v>606</v>
      </c>
      <c r="H19" t="s">
        <v>37</v>
      </c>
      <c r="I19">
        <v>1</v>
      </c>
      <c r="J19" t="s">
        <v>23</v>
      </c>
      <c r="K19">
        <v>39</v>
      </c>
      <c r="L19" t="s">
        <v>278</v>
      </c>
      <c r="M19">
        <v>61.5</v>
      </c>
      <c r="N19">
        <v>14</v>
      </c>
      <c r="O19" t="s">
        <v>273</v>
      </c>
      <c r="P19" t="s">
        <v>257</v>
      </c>
      <c r="Q19" t="s">
        <v>650</v>
      </c>
      <c r="R19" t="s">
        <v>605</v>
      </c>
      <c r="S19">
        <v>122.8965</v>
      </c>
      <c r="T19" t="s">
        <v>4</v>
      </c>
      <c r="U19" t="s">
        <v>140</v>
      </c>
    </row>
    <row r="20" spans="1:21" x14ac:dyDescent="0.25">
      <c r="A20">
        <v>2</v>
      </c>
      <c r="B20">
        <v>2</v>
      </c>
      <c r="C20">
        <v>8</v>
      </c>
      <c r="D20">
        <v>121.09059999999999</v>
      </c>
      <c r="E20" t="s">
        <v>179</v>
      </c>
      <c r="F20">
        <v>400</v>
      </c>
      <c r="G20" t="s">
        <v>606</v>
      </c>
      <c r="H20" t="s">
        <v>37</v>
      </c>
      <c r="I20">
        <v>1</v>
      </c>
      <c r="J20" t="s">
        <v>23</v>
      </c>
      <c r="K20">
        <v>39</v>
      </c>
      <c r="L20" t="s">
        <v>278</v>
      </c>
      <c r="M20">
        <v>61.5</v>
      </c>
      <c r="N20">
        <v>14</v>
      </c>
      <c r="O20" t="s">
        <v>273</v>
      </c>
      <c r="P20" t="s">
        <v>257</v>
      </c>
      <c r="Q20" t="s">
        <v>650</v>
      </c>
      <c r="R20" t="s">
        <v>605</v>
      </c>
      <c r="S20">
        <v>121.09059999999999</v>
      </c>
      <c r="T20" t="s">
        <v>4</v>
      </c>
      <c r="U20" t="s">
        <v>140</v>
      </c>
    </row>
    <row r="21" spans="1:21" x14ac:dyDescent="0.25">
      <c r="A21">
        <v>2</v>
      </c>
      <c r="B21">
        <v>2</v>
      </c>
      <c r="C21">
        <v>12</v>
      </c>
      <c r="D21">
        <v>84.494200000000006</v>
      </c>
      <c r="E21" t="s">
        <v>179</v>
      </c>
      <c r="F21">
        <v>400</v>
      </c>
      <c r="G21" t="s">
        <v>606</v>
      </c>
      <c r="H21" t="s">
        <v>37</v>
      </c>
      <c r="I21">
        <v>1</v>
      </c>
      <c r="J21" t="s">
        <v>23</v>
      </c>
      <c r="K21">
        <v>39</v>
      </c>
      <c r="L21" t="s">
        <v>278</v>
      </c>
      <c r="M21">
        <v>61.5</v>
      </c>
      <c r="N21">
        <v>14</v>
      </c>
      <c r="O21" t="s">
        <v>273</v>
      </c>
      <c r="P21" t="s">
        <v>257</v>
      </c>
      <c r="Q21" t="s">
        <v>650</v>
      </c>
      <c r="R21" t="s">
        <v>605</v>
      </c>
      <c r="S21">
        <v>84.494200000000006</v>
      </c>
      <c r="T21" t="s">
        <v>4</v>
      </c>
      <c r="U21" t="s">
        <v>140</v>
      </c>
    </row>
    <row r="22" spans="1:21" x14ac:dyDescent="0.25">
      <c r="A22">
        <v>2</v>
      </c>
      <c r="B22">
        <v>2</v>
      </c>
      <c r="C22">
        <v>24</v>
      </c>
      <c r="D22">
        <v>60.6753</v>
      </c>
      <c r="E22" t="s">
        <v>179</v>
      </c>
      <c r="F22">
        <v>400</v>
      </c>
      <c r="G22" t="s">
        <v>606</v>
      </c>
      <c r="H22" t="s">
        <v>37</v>
      </c>
      <c r="I22">
        <v>1</v>
      </c>
      <c r="J22" t="s">
        <v>23</v>
      </c>
      <c r="K22">
        <v>39</v>
      </c>
      <c r="L22" t="s">
        <v>278</v>
      </c>
      <c r="M22">
        <v>61.5</v>
      </c>
      <c r="N22">
        <v>14</v>
      </c>
      <c r="O22" t="s">
        <v>273</v>
      </c>
      <c r="P22" t="s">
        <v>257</v>
      </c>
      <c r="Q22" t="s">
        <v>650</v>
      </c>
      <c r="R22" t="s">
        <v>605</v>
      </c>
      <c r="S22">
        <v>60.6753</v>
      </c>
      <c r="T22" t="s">
        <v>4</v>
      </c>
      <c r="U22" t="s">
        <v>140</v>
      </c>
    </row>
    <row r="23" spans="1:21" x14ac:dyDescent="0.25">
      <c r="A23">
        <v>2</v>
      </c>
      <c r="B23">
        <v>2</v>
      </c>
      <c r="C23">
        <v>36</v>
      </c>
      <c r="D23">
        <v>52.701300000000003</v>
      </c>
      <c r="E23" t="s">
        <v>179</v>
      </c>
      <c r="F23">
        <v>400</v>
      </c>
      <c r="G23" t="s">
        <v>606</v>
      </c>
      <c r="H23" t="s">
        <v>37</v>
      </c>
      <c r="I23">
        <v>1</v>
      </c>
      <c r="J23" t="s">
        <v>23</v>
      </c>
      <c r="K23">
        <v>39</v>
      </c>
      <c r="L23" t="s">
        <v>278</v>
      </c>
      <c r="M23">
        <v>61.5</v>
      </c>
      <c r="N23">
        <v>14</v>
      </c>
      <c r="O23" t="s">
        <v>273</v>
      </c>
      <c r="P23" t="s">
        <v>257</v>
      </c>
      <c r="Q23" t="s">
        <v>650</v>
      </c>
      <c r="R23" t="s">
        <v>605</v>
      </c>
      <c r="S23">
        <v>52.701300000000003</v>
      </c>
      <c r="T23" t="s">
        <v>4</v>
      </c>
      <c r="U23" t="s">
        <v>140</v>
      </c>
    </row>
    <row r="24" spans="1:21" x14ac:dyDescent="0.25">
      <c r="A24">
        <v>2</v>
      </c>
      <c r="B24">
        <v>2</v>
      </c>
      <c r="C24">
        <v>48</v>
      </c>
      <c r="D24">
        <v>12.777100000000001</v>
      </c>
      <c r="E24" t="s">
        <v>179</v>
      </c>
      <c r="F24">
        <v>400</v>
      </c>
      <c r="G24" t="s">
        <v>606</v>
      </c>
      <c r="H24" t="s">
        <v>37</v>
      </c>
      <c r="I24">
        <v>1</v>
      </c>
      <c r="J24" t="s">
        <v>23</v>
      </c>
      <c r="K24">
        <v>39</v>
      </c>
      <c r="L24" t="s">
        <v>278</v>
      </c>
      <c r="M24">
        <v>61.5</v>
      </c>
      <c r="N24">
        <v>14</v>
      </c>
      <c r="O24" t="s">
        <v>273</v>
      </c>
      <c r="P24" t="s">
        <v>257</v>
      </c>
      <c r="Q24" t="s">
        <v>650</v>
      </c>
      <c r="R24" t="s">
        <v>605</v>
      </c>
      <c r="S24">
        <v>12.777100000000001</v>
      </c>
      <c r="T24" t="s">
        <v>4</v>
      </c>
      <c r="U24" t="s">
        <v>140</v>
      </c>
    </row>
    <row r="25" spans="1:21" x14ac:dyDescent="0.25">
      <c r="A25">
        <v>2</v>
      </c>
      <c r="B25">
        <v>2</v>
      </c>
      <c r="C25">
        <v>72</v>
      </c>
      <c r="D25">
        <v>1.5067999999999999</v>
      </c>
      <c r="E25" t="s">
        <v>179</v>
      </c>
      <c r="F25">
        <v>400</v>
      </c>
      <c r="G25" t="s">
        <v>606</v>
      </c>
      <c r="H25" t="s">
        <v>37</v>
      </c>
      <c r="I25">
        <v>1</v>
      </c>
      <c r="J25" t="s">
        <v>23</v>
      </c>
      <c r="K25">
        <v>39</v>
      </c>
      <c r="L25" t="s">
        <v>278</v>
      </c>
      <c r="M25">
        <v>61.5</v>
      </c>
      <c r="N25">
        <v>14</v>
      </c>
      <c r="O25" t="s">
        <v>273</v>
      </c>
      <c r="P25" t="s">
        <v>257</v>
      </c>
      <c r="Q25" t="s">
        <v>650</v>
      </c>
      <c r="R25" t="s">
        <v>605</v>
      </c>
      <c r="S25">
        <v>1.5067999999999999</v>
      </c>
      <c r="T25" t="s">
        <v>4</v>
      </c>
      <c r="U25" t="s">
        <v>140</v>
      </c>
    </row>
    <row r="26" spans="1:21" x14ac:dyDescent="0.25">
      <c r="A26">
        <v>3</v>
      </c>
      <c r="B26">
        <v>3</v>
      </c>
      <c r="C26">
        <v>0</v>
      </c>
      <c r="D26">
        <v>0</v>
      </c>
      <c r="E26" t="s">
        <v>179</v>
      </c>
      <c r="F26">
        <v>400</v>
      </c>
      <c r="G26" t="s">
        <v>606</v>
      </c>
      <c r="H26" t="s">
        <v>37</v>
      </c>
      <c r="I26">
        <v>1</v>
      </c>
      <c r="J26" t="s">
        <v>23</v>
      </c>
      <c r="K26">
        <v>36</v>
      </c>
      <c r="L26" t="s">
        <v>278</v>
      </c>
      <c r="M26">
        <v>56</v>
      </c>
      <c r="N26">
        <v>14</v>
      </c>
      <c r="O26" t="s">
        <v>273</v>
      </c>
      <c r="P26" t="s">
        <v>257</v>
      </c>
      <c r="Q26" t="s">
        <v>275</v>
      </c>
      <c r="R26" t="s">
        <v>275</v>
      </c>
      <c r="S26">
        <v>0</v>
      </c>
      <c r="T26" t="s">
        <v>8</v>
      </c>
      <c r="U26" t="s">
        <v>425</v>
      </c>
    </row>
    <row r="27" spans="1:21" x14ac:dyDescent="0.25">
      <c r="A27">
        <v>3</v>
      </c>
      <c r="B27">
        <v>3</v>
      </c>
      <c r="C27">
        <v>1</v>
      </c>
      <c r="D27">
        <v>56.8399</v>
      </c>
      <c r="E27" t="s">
        <v>179</v>
      </c>
      <c r="F27">
        <v>400</v>
      </c>
      <c r="G27" t="s">
        <v>606</v>
      </c>
      <c r="H27" t="s">
        <v>37</v>
      </c>
      <c r="I27">
        <v>1</v>
      </c>
      <c r="J27" t="s">
        <v>23</v>
      </c>
      <c r="K27">
        <v>36</v>
      </c>
      <c r="L27" t="s">
        <v>278</v>
      </c>
      <c r="M27">
        <v>56</v>
      </c>
      <c r="N27">
        <v>14</v>
      </c>
      <c r="O27" t="s">
        <v>273</v>
      </c>
      <c r="P27" t="s">
        <v>257</v>
      </c>
      <c r="Q27" t="s">
        <v>275</v>
      </c>
      <c r="R27" t="s">
        <v>275</v>
      </c>
      <c r="S27">
        <v>56.8399</v>
      </c>
      <c r="T27" t="s">
        <v>8</v>
      </c>
      <c r="U27" t="s">
        <v>425</v>
      </c>
    </row>
    <row r="28" spans="1:21" x14ac:dyDescent="0.25">
      <c r="A28">
        <v>3</v>
      </c>
      <c r="B28">
        <v>3</v>
      </c>
      <c r="C28">
        <v>2</v>
      </c>
      <c r="D28">
        <v>90.72</v>
      </c>
      <c r="E28" t="s">
        <v>179</v>
      </c>
      <c r="F28">
        <v>400</v>
      </c>
      <c r="G28" t="s">
        <v>606</v>
      </c>
      <c r="H28" t="s">
        <v>37</v>
      </c>
      <c r="I28">
        <v>1</v>
      </c>
      <c r="J28" t="s">
        <v>23</v>
      </c>
      <c r="K28">
        <v>36</v>
      </c>
      <c r="L28" t="s">
        <v>278</v>
      </c>
      <c r="M28">
        <v>56</v>
      </c>
      <c r="N28">
        <v>14</v>
      </c>
      <c r="O28" t="s">
        <v>273</v>
      </c>
      <c r="P28" t="s">
        <v>257</v>
      </c>
      <c r="Q28" t="s">
        <v>275</v>
      </c>
      <c r="R28" t="s">
        <v>275</v>
      </c>
      <c r="S28">
        <v>90.72</v>
      </c>
      <c r="T28" t="s">
        <v>8</v>
      </c>
      <c r="U28" t="s">
        <v>425</v>
      </c>
    </row>
    <row r="29" spans="1:21" x14ac:dyDescent="0.25">
      <c r="A29">
        <v>3</v>
      </c>
      <c r="B29">
        <v>3</v>
      </c>
      <c r="C29">
        <v>3</v>
      </c>
      <c r="D29">
        <v>122.08</v>
      </c>
      <c r="E29" t="s">
        <v>179</v>
      </c>
      <c r="F29">
        <v>400</v>
      </c>
      <c r="G29" t="s">
        <v>606</v>
      </c>
      <c r="H29" t="s">
        <v>37</v>
      </c>
      <c r="I29">
        <v>1</v>
      </c>
      <c r="J29" t="s">
        <v>23</v>
      </c>
      <c r="K29">
        <v>36</v>
      </c>
      <c r="L29" t="s">
        <v>278</v>
      </c>
      <c r="M29">
        <v>56</v>
      </c>
      <c r="N29">
        <v>14</v>
      </c>
      <c r="O29" t="s">
        <v>273</v>
      </c>
      <c r="P29" t="s">
        <v>257</v>
      </c>
      <c r="Q29" t="s">
        <v>275</v>
      </c>
      <c r="R29" t="s">
        <v>275</v>
      </c>
      <c r="S29">
        <v>122.08</v>
      </c>
      <c r="T29" t="s">
        <v>8</v>
      </c>
      <c r="U29" t="s">
        <v>425</v>
      </c>
    </row>
    <row r="30" spans="1:21" x14ac:dyDescent="0.25">
      <c r="A30">
        <v>3</v>
      </c>
      <c r="B30">
        <v>3</v>
      </c>
      <c r="C30">
        <v>4</v>
      </c>
      <c r="D30">
        <v>119.28</v>
      </c>
      <c r="E30" t="s">
        <v>179</v>
      </c>
      <c r="F30">
        <v>400</v>
      </c>
      <c r="G30" t="s">
        <v>606</v>
      </c>
      <c r="H30" t="s">
        <v>37</v>
      </c>
      <c r="I30">
        <v>1</v>
      </c>
      <c r="J30" t="s">
        <v>23</v>
      </c>
      <c r="K30">
        <v>36</v>
      </c>
      <c r="L30" t="s">
        <v>278</v>
      </c>
      <c r="M30">
        <v>56</v>
      </c>
      <c r="N30">
        <v>14</v>
      </c>
      <c r="O30" t="s">
        <v>273</v>
      </c>
      <c r="P30" t="s">
        <v>257</v>
      </c>
      <c r="Q30" t="s">
        <v>275</v>
      </c>
      <c r="R30" t="s">
        <v>275</v>
      </c>
      <c r="S30">
        <v>119.28</v>
      </c>
      <c r="T30" t="s">
        <v>8</v>
      </c>
      <c r="U30" t="s">
        <v>425</v>
      </c>
    </row>
    <row r="31" spans="1:21" x14ac:dyDescent="0.25">
      <c r="A31">
        <v>3</v>
      </c>
      <c r="B31">
        <v>3</v>
      </c>
      <c r="C31">
        <v>6</v>
      </c>
      <c r="D31">
        <v>95.76</v>
      </c>
      <c r="E31" t="s">
        <v>179</v>
      </c>
      <c r="F31">
        <v>400</v>
      </c>
      <c r="G31" t="s">
        <v>606</v>
      </c>
      <c r="H31" t="s">
        <v>37</v>
      </c>
      <c r="I31">
        <v>1</v>
      </c>
      <c r="J31" t="s">
        <v>23</v>
      </c>
      <c r="K31">
        <v>36</v>
      </c>
      <c r="L31" t="s">
        <v>278</v>
      </c>
      <c r="M31">
        <v>56</v>
      </c>
      <c r="N31">
        <v>14</v>
      </c>
      <c r="O31" t="s">
        <v>273</v>
      </c>
      <c r="P31" t="s">
        <v>257</v>
      </c>
      <c r="Q31" t="s">
        <v>275</v>
      </c>
      <c r="R31" t="s">
        <v>275</v>
      </c>
      <c r="S31">
        <v>95.76</v>
      </c>
      <c r="T31" t="s">
        <v>8</v>
      </c>
      <c r="U31" t="s">
        <v>425</v>
      </c>
    </row>
    <row r="32" spans="1:21" x14ac:dyDescent="0.25">
      <c r="A32">
        <v>3</v>
      </c>
      <c r="B32">
        <v>3</v>
      </c>
      <c r="C32">
        <v>8</v>
      </c>
      <c r="D32">
        <v>112.8399</v>
      </c>
      <c r="E32" t="s">
        <v>179</v>
      </c>
      <c r="F32">
        <v>400</v>
      </c>
      <c r="G32" t="s">
        <v>606</v>
      </c>
      <c r="H32" t="s">
        <v>37</v>
      </c>
      <c r="I32">
        <v>1</v>
      </c>
      <c r="J32" t="s">
        <v>23</v>
      </c>
      <c r="K32">
        <v>36</v>
      </c>
      <c r="L32" t="s">
        <v>278</v>
      </c>
      <c r="M32">
        <v>56</v>
      </c>
      <c r="N32">
        <v>14</v>
      </c>
      <c r="O32" t="s">
        <v>273</v>
      </c>
      <c r="P32" t="s">
        <v>257</v>
      </c>
      <c r="Q32" t="s">
        <v>275</v>
      </c>
      <c r="R32" t="s">
        <v>275</v>
      </c>
      <c r="S32">
        <v>112.8399</v>
      </c>
      <c r="T32" t="s">
        <v>8</v>
      </c>
      <c r="U32" t="s">
        <v>425</v>
      </c>
    </row>
    <row r="33" spans="1:21" x14ac:dyDescent="0.25">
      <c r="A33">
        <v>3</v>
      </c>
      <c r="B33">
        <v>3</v>
      </c>
      <c r="C33">
        <v>12</v>
      </c>
      <c r="D33">
        <v>95.48</v>
      </c>
      <c r="E33" t="s">
        <v>179</v>
      </c>
      <c r="F33">
        <v>400</v>
      </c>
      <c r="G33" t="s">
        <v>606</v>
      </c>
      <c r="H33" t="s">
        <v>37</v>
      </c>
      <c r="I33">
        <v>1</v>
      </c>
      <c r="J33" t="s">
        <v>23</v>
      </c>
      <c r="K33">
        <v>36</v>
      </c>
      <c r="L33" t="s">
        <v>278</v>
      </c>
      <c r="M33">
        <v>56</v>
      </c>
      <c r="N33">
        <v>14</v>
      </c>
      <c r="O33" t="s">
        <v>273</v>
      </c>
      <c r="P33" t="s">
        <v>257</v>
      </c>
      <c r="Q33" t="s">
        <v>275</v>
      </c>
      <c r="R33" t="s">
        <v>275</v>
      </c>
      <c r="S33">
        <v>95.48</v>
      </c>
      <c r="T33" t="s">
        <v>8</v>
      </c>
      <c r="U33" t="s">
        <v>425</v>
      </c>
    </row>
    <row r="34" spans="1:21" x14ac:dyDescent="0.25">
      <c r="A34">
        <v>3</v>
      </c>
      <c r="B34">
        <v>3</v>
      </c>
      <c r="C34">
        <v>24</v>
      </c>
      <c r="D34">
        <v>72.52</v>
      </c>
      <c r="E34" t="s">
        <v>179</v>
      </c>
      <c r="F34">
        <v>400</v>
      </c>
      <c r="G34" t="s">
        <v>606</v>
      </c>
      <c r="H34" t="s">
        <v>37</v>
      </c>
      <c r="I34">
        <v>1</v>
      </c>
      <c r="J34" t="s">
        <v>23</v>
      </c>
      <c r="K34">
        <v>36</v>
      </c>
      <c r="L34" t="s">
        <v>278</v>
      </c>
      <c r="M34">
        <v>56</v>
      </c>
      <c r="N34">
        <v>14</v>
      </c>
      <c r="O34" t="s">
        <v>273</v>
      </c>
      <c r="P34" t="s">
        <v>257</v>
      </c>
      <c r="Q34" t="s">
        <v>275</v>
      </c>
      <c r="R34" t="s">
        <v>275</v>
      </c>
      <c r="S34">
        <v>72.52</v>
      </c>
      <c r="T34" t="s">
        <v>8</v>
      </c>
      <c r="U34" t="s">
        <v>425</v>
      </c>
    </row>
    <row r="35" spans="1:21" x14ac:dyDescent="0.25">
      <c r="A35">
        <v>3</v>
      </c>
      <c r="B35">
        <v>3</v>
      </c>
      <c r="C35">
        <v>36</v>
      </c>
      <c r="D35">
        <v>61.32</v>
      </c>
      <c r="E35" t="s">
        <v>179</v>
      </c>
      <c r="F35">
        <v>400</v>
      </c>
      <c r="G35" t="s">
        <v>606</v>
      </c>
      <c r="H35" t="s">
        <v>37</v>
      </c>
      <c r="I35">
        <v>1</v>
      </c>
      <c r="J35" t="s">
        <v>23</v>
      </c>
      <c r="K35">
        <v>36</v>
      </c>
      <c r="L35" t="s">
        <v>278</v>
      </c>
      <c r="M35">
        <v>56</v>
      </c>
      <c r="N35">
        <v>14</v>
      </c>
      <c r="O35" t="s">
        <v>273</v>
      </c>
      <c r="P35" t="s">
        <v>257</v>
      </c>
      <c r="Q35" t="s">
        <v>275</v>
      </c>
      <c r="R35" t="s">
        <v>275</v>
      </c>
      <c r="S35">
        <v>61.32</v>
      </c>
      <c r="T35" t="s">
        <v>8</v>
      </c>
      <c r="U35" t="s">
        <v>425</v>
      </c>
    </row>
    <row r="36" spans="1:21" x14ac:dyDescent="0.25">
      <c r="A36">
        <v>3</v>
      </c>
      <c r="B36">
        <v>3</v>
      </c>
      <c r="C36">
        <v>48</v>
      </c>
      <c r="D36">
        <v>14.28</v>
      </c>
      <c r="E36" t="s">
        <v>179</v>
      </c>
      <c r="F36">
        <v>400</v>
      </c>
      <c r="G36" t="s">
        <v>606</v>
      </c>
      <c r="H36" t="s">
        <v>37</v>
      </c>
      <c r="I36">
        <v>1</v>
      </c>
      <c r="J36" t="s">
        <v>23</v>
      </c>
      <c r="K36">
        <v>36</v>
      </c>
      <c r="L36" t="s">
        <v>278</v>
      </c>
      <c r="M36">
        <v>56</v>
      </c>
      <c r="N36">
        <v>14</v>
      </c>
      <c r="O36" t="s">
        <v>273</v>
      </c>
      <c r="P36" t="s">
        <v>257</v>
      </c>
      <c r="Q36" t="s">
        <v>275</v>
      </c>
      <c r="R36" t="s">
        <v>275</v>
      </c>
      <c r="S36">
        <v>14.28</v>
      </c>
      <c r="T36" t="s">
        <v>8</v>
      </c>
      <c r="U36" t="s">
        <v>425</v>
      </c>
    </row>
    <row r="37" spans="1:21" x14ac:dyDescent="0.25">
      <c r="A37">
        <v>3</v>
      </c>
      <c r="B37">
        <v>3</v>
      </c>
      <c r="C37">
        <v>72</v>
      </c>
      <c r="D37">
        <v>0.28000000000000003</v>
      </c>
      <c r="E37" t="s">
        <v>179</v>
      </c>
      <c r="F37">
        <v>400</v>
      </c>
      <c r="G37" t="s">
        <v>606</v>
      </c>
      <c r="H37" t="s">
        <v>37</v>
      </c>
      <c r="I37">
        <v>1</v>
      </c>
      <c r="J37" t="s">
        <v>23</v>
      </c>
      <c r="K37">
        <v>36</v>
      </c>
      <c r="L37" t="s">
        <v>278</v>
      </c>
      <c r="M37">
        <v>56</v>
      </c>
      <c r="N37">
        <v>14</v>
      </c>
      <c r="O37" t="s">
        <v>273</v>
      </c>
      <c r="P37" t="s">
        <v>257</v>
      </c>
      <c r="Q37" t="s">
        <v>275</v>
      </c>
      <c r="R37" t="s">
        <v>275</v>
      </c>
      <c r="S37">
        <v>0.28000000000000003</v>
      </c>
      <c r="T37" t="s">
        <v>8</v>
      </c>
      <c r="U37" t="s">
        <v>425</v>
      </c>
    </row>
    <row r="38" spans="1:21" x14ac:dyDescent="0.25">
      <c r="A38">
        <v>3</v>
      </c>
      <c r="B38">
        <v>4</v>
      </c>
      <c r="C38">
        <v>0</v>
      </c>
      <c r="D38">
        <v>0</v>
      </c>
      <c r="E38" t="s">
        <v>179</v>
      </c>
      <c r="F38">
        <v>400</v>
      </c>
      <c r="G38" t="s">
        <v>606</v>
      </c>
      <c r="H38" t="s">
        <v>37</v>
      </c>
      <c r="I38">
        <v>1</v>
      </c>
      <c r="J38" t="s">
        <v>23</v>
      </c>
      <c r="K38">
        <v>43</v>
      </c>
      <c r="L38" t="s">
        <v>278</v>
      </c>
      <c r="M38">
        <v>53.4</v>
      </c>
      <c r="N38">
        <v>22</v>
      </c>
      <c r="O38" t="s">
        <v>273</v>
      </c>
      <c r="P38" t="s">
        <v>257</v>
      </c>
      <c r="Q38" t="s">
        <v>279</v>
      </c>
      <c r="R38" t="s">
        <v>605</v>
      </c>
      <c r="S38">
        <v>0</v>
      </c>
      <c r="T38" t="s">
        <v>8</v>
      </c>
      <c r="U38" t="s">
        <v>425</v>
      </c>
    </row>
    <row r="39" spans="1:21" x14ac:dyDescent="0.25">
      <c r="A39">
        <v>3</v>
      </c>
      <c r="B39">
        <v>4</v>
      </c>
      <c r="C39">
        <v>1</v>
      </c>
      <c r="D39">
        <v>17.388300000000001</v>
      </c>
      <c r="E39" t="s">
        <v>179</v>
      </c>
      <c r="F39">
        <v>400</v>
      </c>
      <c r="G39" t="s">
        <v>606</v>
      </c>
      <c r="H39" t="s">
        <v>37</v>
      </c>
      <c r="I39">
        <v>1</v>
      </c>
      <c r="J39" t="s">
        <v>23</v>
      </c>
      <c r="K39">
        <v>43</v>
      </c>
      <c r="L39" t="s">
        <v>278</v>
      </c>
      <c r="M39">
        <v>53.4</v>
      </c>
      <c r="N39">
        <v>22</v>
      </c>
      <c r="O39" t="s">
        <v>273</v>
      </c>
      <c r="P39" t="s">
        <v>257</v>
      </c>
      <c r="Q39" t="s">
        <v>279</v>
      </c>
      <c r="R39" t="s">
        <v>605</v>
      </c>
      <c r="S39">
        <v>17.388300000000001</v>
      </c>
      <c r="T39" t="s">
        <v>8</v>
      </c>
      <c r="U39" t="s">
        <v>425</v>
      </c>
    </row>
    <row r="40" spans="1:21" x14ac:dyDescent="0.25">
      <c r="A40">
        <v>3</v>
      </c>
      <c r="B40">
        <v>4</v>
      </c>
      <c r="C40">
        <v>2</v>
      </c>
      <c r="D40">
        <v>42.351799999999997</v>
      </c>
      <c r="E40" t="s">
        <v>179</v>
      </c>
      <c r="F40">
        <v>400</v>
      </c>
      <c r="G40" t="s">
        <v>606</v>
      </c>
      <c r="H40" t="s">
        <v>37</v>
      </c>
      <c r="I40">
        <v>1</v>
      </c>
      <c r="J40" t="s">
        <v>23</v>
      </c>
      <c r="K40">
        <v>43</v>
      </c>
      <c r="L40" t="s">
        <v>278</v>
      </c>
      <c r="M40">
        <v>53.4</v>
      </c>
      <c r="N40">
        <v>22</v>
      </c>
      <c r="O40" t="s">
        <v>273</v>
      </c>
      <c r="P40" t="s">
        <v>257</v>
      </c>
      <c r="Q40" t="s">
        <v>279</v>
      </c>
      <c r="R40" t="s">
        <v>605</v>
      </c>
      <c r="S40">
        <v>42.351799999999997</v>
      </c>
      <c r="T40" t="s">
        <v>8</v>
      </c>
      <c r="U40" t="s">
        <v>425</v>
      </c>
    </row>
    <row r="41" spans="1:21" x14ac:dyDescent="0.25">
      <c r="A41">
        <v>3</v>
      </c>
      <c r="B41">
        <v>4</v>
      </c>
      <c r="C41">
        <v>3</v>
      </c>
      <c r="D41">
        <v>65.6327</v>
      </c>
      <c r="E41" t="s">
        <v>179</v>
      </c>
      <c r="F41">
        <v>400</v>
      </c>
      <c r="G41" t="s">
        <v>606</v>
      </c>
      <c r="H41" t="s">
        <v>37</v>
      </c>
      <c r="I41">
        <v>1</v>
      </c>
      <c r="J41" t="s">
        <v>23</v>
      </c>
      <c r="K41">
        <v>43</v>
      </c>
      <c r="L41" t="s">
        <v>278</v>
      </c>
      <c r="M41">
        <v>53.4</v>
      </c>
      <c r="N41">
        <v>22</v>
      </c>
      <c r="O41" t="s">
        <v>273</v>
      </c>
      <c r="P41" t="s">
        <v>257</v>
      </c>
      <c r="Q41" t="s">
        <v>279</v>
      </c>
      <c r="R41" t="s">
        <v>605</v>
      </c>
      <c r="S41">
        <v>65.6327</v>
      </c>
      <c r="T41" t="s">
        <v>8</v>
      </c>
      <c r="U41" t="s">
        <v>425</v>
      </c>
    </row>
    <row r="42" spans="1:21" x14ac:dyDescent="0.25">
      <c r="A42">
        <v>3</v>
      </c>
      <c r="B42">
        <v>4</v>
      </c>
      <c r="C42">
        <v>4</v>
      </c>
      <c r="D42">
        <v>57.768000000000001</v>
      </c>
      <c r="E42" t="s">
        <v>179</v>
      </c>
      <c r="F42">
        <v>400</v>
      </c>
      <c r="G42" t="s">
        <v>606</v>
      </c>
      <c r="H42" t="s">
        <v>37</v>
      </c>
      <c r="I42">
        <v>1</v>
      </c>
      <c r="J42" t="s">
        <v>23</v>
      </c>
      <c r="K42">
        <v>43</v>
      </c>
      <c r="L42" t="s">
        <v>278</v>
      </c>
      <c r="M42">
        <v>53.4</v>
      </c>
      <c r="N42">
        <v>22</v>
      </c>
      <c r="O42" t="s">
        <v>273</v>
      </c>
      <c r="P42" t="s">
        <v>257</v>
      </c>
      <c r="Q42" t="s">
        <v>279</v>
      </c>
      <c r="R42" t="s">
        <v>605</v>
      </c>
      <c r="S42">
        <v>57.768000000000001</v>
      </c>
      <c r="T42" t="s">
        <v>8</v>
      </c>
      <c r="U42" t="s">
        <v>425</v>
      </c>
    </row>
    <row r="43" spans="1:21" x14ac:dyDescent="0.25">
      <c r="A43">
        <v>3</v>
      </c>
      <c r="B43">
        <v>4</v>
      </c>
      <c r="C43">
        <v>6</v>
      </c>
      <c r="D43">
        <v>53.264400000000002</v>
      </c>
      <c r="E43" t="s">
        <v>179</v>
      </c>
      <c r="F43">
        <v>400</v>
      </c>
      <c r="G43" t="s">
        <v>606</v>
      </c>
      <c r="H43" t="s">
        <v>37</v>
      </c>
      <c r="I43">
        <v>1</v>
      </c>
      <c r="J43" t="s">
        <v>23</v>
      </c>
      <c r="K43">
        <v>43</v>
      </c>
      <c r="L43" t="s">
        <v>278</v>
      </c>
      <c r="M43">
        <v>53.4</v>
      </c>
      <c r="N43">
        <v>22</v>
      </c>
      <c r="O43" t="s">
        <v>273</v>
      </c>
      <c r="P43" t="s">
        <v>257</v>
      </c>
      <c r="Q43" t="s">
        <v>279</v>
      </c>
      <c r="R43" t="s">
        <v>605</v>
      </c>
      <c r="S43">
        <v>53.264400000000002</v>
      </c>
      <c r="T43" t="s">
        <v>8</v>
      </c>
      <c r="U43" t="s">
        <v>425</v>
      </c>
    </row>
    <row r="44" spans="1:21" x14ac:dyDescent="0.25">
      <c r="A44">
        <v>3</v>
      </c>
      <c r="B44">
        <v>4</v>
      </c>
      <c r="C44">
        <v>8</v>
      </c>
      <c r="D44">
        <v>33.8919</v>
      </c>
      <c r="E44" t="s">
        <v>179</v>
      </c>
      <c r="F44">
        <v>400</v>
      </c>
      <c r="G44" t="s">
        <v>606</v>
      </c>
      <c r="H44" t="s">
        <v>37</v>
      </c>
      <c r="I44">
        <v>1</v>
      </c>
      <c r="J44" t="s">
        <v>23</v>
      </c>
      <c r="K44">
        <v>43</v>
      </c>
      <c r="L44" t="s">
        <v>278</v>
      </c>
      <c r="M44">
        <v>53.4</v>
      </c>
      <c r="N44">
        <v>22</v>
      </c>
      <c r="O44" t="s">
        <v>273</v>
      </c>
      <c r="P44" t="s">
        <v>257</v>
      </c>
      <c r="Q44" t="s">
        <v>279</v>
      </c>
      <c r="R44" t="s">
        <v>605</v>
      </c>
      <c r="S44">
        <v>33.8919</v>
      </c>
      <c r="T44" t="s">
        <v>8</v>
      </c>
      <c r="U44" t="s">
        <v>425</v>
      </c>
    </row>
    <row r="45" spans="1:21" x14ac:dyDescent="0.25">
      <c r="A45">
        <v>3</v>
      </c>
      <c r="B45">
        <v>4</v>
      </c>
      <c r="C45">
        <v>12</v>
      </c>
      <c r="D45">
        <v>28.254000000000001</v>
      </c>
      <c r="E45" t="s">
        <v>179</v>
      </c>
      <c r="F45">
        <v>400</v>
      </c>
      <c r="G45" t="s">
        <v>606</v>
      </c>
      <c r="H45" t="s">
        <v>37</v>
      </c>
      <c r="I45">
        <v>1</v>
      </c>
      <c r="J45" t="s">
        <v>23</v>
      </c>
      <c r="K45">
        <v>43</v>
      </c>
      <c r="L45" t="s">
        <v>278</v>
      </c>
      <c r="M45">
        <v>53.4</v>
      </c>
      <c r="N45">
        <v>22</v>
      </c>
      <c r="O45" t="s">
        <v>273</v>
      </c>
      <c r="P45" t="s">
        <v>257</v>
      </c>
      <c r="Q45" t="s">
        <v>279</v>
      </c>
      <c r="R45" t="s">
        <v>605</v>
      </c>
      <c r="S45">
        <v>28.254000000000001</v>
      </c>
      <c r="T45" t="s">
        <v>8</v>
      </c>
      <c r="U45" t="s">
        <v>425</v>
      </c>
    </row>
    <row r="46" spans="1:21" x14ac:dyDescent="0.25">
      <c r="A46">
        <v>3</v>
      </c>
      <c r="B46">
        <v>4</v>
      </c>
      <c r="C46">
        <v>24</v>
      </c>
      <c r="D46">
        <v>11.055400000000001</v>
      </c>
      <c r="E46" t="s">
        <v>179</v>
      </c>
      <c r="F46">
        <v>400</v>
      </c>
      <c r="G46" t="s">
        <v>606</v>
      </c>
      <c r="H46" t="s">
        <v>37</v>
      </c>
      <c r="I46">
        <v>1</v>
      </c>
      <c r="J46" t="s">
        <v>23</v>
      </c>
      <c r="K46">
        <v>43</v>
      </c>
      <c r="L46" t="s">
        <v>278</v>
      </c>
      <c r="M46">
        <v>53.4</v>
      </c>
      <c r="N46">
        <v>22</v>
      </c>
      <c r="O46" t="s">
        <v>273</v>
      </c>
      <c r="P46" t="s">
        <v>257</v>
      </c>
      <c r="Q46" t="s">
        <v>279</v>
      </c>
      <c r="R46" t="s">
        <v>605</v>
      </c>
      <c r="S46">
        <v>11.055400000000001</v>
      </c>
      <c r="T46" t="s">
        <v>8</v>
      </c>
      <c r="U46" t="s">
        <v>425</v>
      </c>
    </row>
    <row r="47" spans="1:21" x14ac:dyDescent="0.25">
      <c r="A47">
        <v>3</v>
      </c>
      <c r="B47">
        <v>4</v>
      </c>
      <c r="C47">
        <v>36</v>
      </c>
      <c r="D47">
        <v>2.8348</v>
      </c>
      <c r="E47" t="s">
        <v>179</v>
      </c>
      <c r="F47">
        <v>400</v>
      </c>
      <c r="G47" t="s">
        <v>606</v>
      </c>
      <c r="H47" t="s">
        <v>37</v>
      </c>
      <c r="I47">
        <v>1</v>
      </c>
      <c r="J47" t="s">
        <v>23</v>
      </c>
      <c r="K47">
        <v>43</v>
      </c>
      <c r="L47" t="s">
        <v>278</v>
      </c>
      <c r="M47">
        <v>53.4</v>
      </c>
      <c r="N47">
        <v>22</v>
      </c>
      <c r="O47" t="s">
        <v>273</v>
      </c>
      <c r="P47" t="s">
        <v>257</v>
      </c>
      <c r="Q47" t="s">
        <v>279</v>
      </c>
      <c r="R47" t="s">
        <v>605</v>
      </c>
      <c r="S47">
        <v>2.8348</v>
      </c>
      <c r="T47" t="s">
        <v>8</v>
      </c>
      <c r="U47" t="s">
        <v>425</v>
      </c>
    </row>
    <row r="48" spans="1:21" x14ac:dyDescent="0.25">
      <c r="A48">
        <v>3</v>
      </c>
      <c r="B48">
        <v>4</v>
      </c>
      <c r="C48">
        <v>48</v>
      </c>
      <c r="D48">
        <v>1.3492999999999999</v>
      </c>
      <c r="E48" t="s">
        <v>179</v>
      </c>
      <c r="F48">
        <v>400</v>
      </c>
      <c r="G48" t="s">
        <v>606</v>
      </c>
      <c r="H48" t="s">
        <v>37</v>
      </c>
      <c r="I48">
        <v>1</v>
      </c>
      <c r="J48" t="s">
        <v>23</v>
      </c>
      <c r="K48">
        <v>43</v>
      </c>
      <c r="L48" t="s">
        <v>278</v>
      </c>
      <c r="M48">
        <v>53.4</v>
      </c>
      <c r="N48">
        <v>22</v>
      </c>
      <c r="O48" t="s">
        <v>273</v>
      </c>
      <c r="P48" t="s">
        <v>257</v>
      </c>
      <c r="Q48" t="s">
        <v>279</v>
      </c>
      <c r="R48" t="s">
        <v>605</v>
      </c>
      <c r="S48">
        <v>1.3492999999999999</v>
      </c>
      <c r="T48" t="s">
        <v>8</v>
      </c>
      <c r="U48" t="s">
        <v>425</v>
      </c>
    </row>
    <row r="49" spans="1:21" x14ac:dyDescent="0.25">
      <c r="A49">
        <v>3</v>
      </c>
      <c r="B49">
        <v>4</v>
      </c>
      <c r="C49">
        <v>72</v>
      </c>
      <c r="D49">
        <v>0</v>
      </c>
      <c r="E49" t="s">
        <v>179</v>
      </c>
      <c r="F49">
        <v>400</v>
      </c>
      <c r="G49" t="s">
        <v>606</v>
      </c>
      <c r="H49" t="s">
        <v>37</v>
      </c>
      <c r="I49">
        <v>1</v>
      </c>
      <c r="J49" t="s">
        <v>23</v>
      </c>
      <c r="K49">
        <v>43</v>
      </c>
      <c r="L49" t="s">
        <v>278</v>
      </c>
      <c r="M49">
        <v>53.4</v>
      </c>
      <c r="N49">
        <v>22</v>
      </c>
      <c r="O49" t="s">
        <v>273</v>
      </c>
      <c r="P49" t="s">
        <v>257</v>
      </c>
      <c r="Q49" t="s">
        <v>279</v>
      </c>
      <c r="R49" t="s">
        <v>605</v>
      </c>
      <c r="S49">
        <v>0</v>
      </c>
      <c r="T49" t="s">
        <v>8</v>
      </c>
      <c r="U49" t="s">
        <v>425</v>
      </c>
    </row>
    <row r="50" spans="1:21" x14ac:dyDescent="0.25">
      <c r="A50">
        <v>4</v>
      </c>
      <c r="B50">
        <v>5</v>
      </c>
      <c r="C50">
        <v>0</v>
      </c>
      <c r="D50">
        <v>0</v>
      </c>
      <c r="E50" t="s">
        <v>179</v>
      </c>
      <c r="F50">
        <v>1200</v>
      </c>
      <c r="G50" t="s">
        <v>607</v>
      </c>
      <c r="H50" t="s">
        <v>36</v>
      </c>
      <c r="I50">
        <v>1</v>
      </c>
      <c r="J50" t="s">
        <v>23</v>
      </c>
      <c r="K50">
        <v>34</v>
      </c>
      <c r="L50" t="s">
        <v>278</v>
      </c>
      <c r="M50" t="s">
        <v>608</v>
      </c>
      <c r="N50">
        <v>14</v>
      </c>
      <c r="O50" t="s">
        <v>273</v>
      </c>
      <c r="P50" t="s">
        <v>257</v>
      </c>
      <c r="Q50" t="s">
        <v>275</v>
      </c>
      <c r="R50" t="s">
        <v>275</v>
      </c>
      <c r="S50">
        <v>0</v>
      </c>
      <c r="T50" t="s">
        <v>4</v>
      </c>
      <c r="U50" t="s">
        <v>140</v>
      </c>
    </row>
    <row r="51" spans="1:21" x14ac:dyDescent="0.25">
      <c r="A51">
        <v>4</v>
      </c>
      <c r="B51">
        <v>5</v>
      </c>
      <c r="C51">
        <v>1</v>
      </c>
      <c r="D51">
        <v>239.5206</v>
      </c>
      <c r="E51" t="s">
        <v>179</v>
      </c>
      <c r="F51">
        <v>1200</v>
      </c>
      <c r="G51" t="s">
        <v>607</v>
      </c>
      <c r="H51" t="s">
        <v>36</v>
      </c>
      <c r="I51">
        <v>1</v>
      </c>
      <c r="J51" t="s">
        <v>23</v>
      </c>
      <c r="K51">
        <v>34</v>
      </c>
      <c r="L51" t="s">
        <v>278</v>
      </c>
      <c r="M51" t="s">
        <v>608</v>
      </c>
      <c r="N51">
        <v>14</v>
      </c>
      <c r="O51" t="s">
        <v>273</v>
      </c>
      <c r="P51" t="s">
        <v>257</v>
      </c>
      <c r="Q51" t="s">
        <v>275</v>
      </c>
      <c r="R51" t="s">
        <v>275</v>
      </c>
      <c r="S51">
        <v>239.5206</v>
      </c>
      <c r="T51" t="s">
        <v>4</v>
      </c>
      <c r="U51" t="s">
        <v>140</v>
      </c>
    </row>
    <row r="52" spans="1:21" x14ac:dyDescent="0.25">
      <c r="A52">
        <v>4</v>
      </c>
      <c r="B52">
        <v>5</v>
      </c>
      <c r="C52">
        <v>2</v>
      </c>
      <c r="D52">
        <v>345.4821</v>
      </c>
      <c r="E52" t="s">
        <v>179</v>
      </c>
      <c r="F52">
        <v>1200</v>
      </c>
      <c r="G52" t="s">
        <v>607</v>
      </c>
      <c r="H52" t="s">
        <v>36</v>
      </c>
      <c r="I52">
        <v>1</v>
      </c>
      <c r="J52" t="s">
        <v>23</v>
      </c>
      <c r="K52">
        <v>34</v>
      </c>
      <c r="L52" t="s">
        <v>278</v>
      </c>
      <c r="M52" t="s">
        <v>608</v>
      </c>
      <c r="N52">
        <v>14</v>
      </c>
      <c r="O52" t="s">
        <v>273</v>
      </c>
      <c r="P52" t="s">
        <v>257</v>
      </c>
      <c r="Q52" t="s">
        <v>275</v>
      </c>
      <c r="R52" t="s">
        <v>275</v>
      </c>
      <c r="S52">
        <v>345.4821</v>
      </c>
      <c r="T52" t="s">
        <v>4</v>
      </c>
      <c r="U52" t="s">
        <v>140</v>
      </c>
    </row>
    <row r="53" spans="1:21" x14ac:dyDescent="0.25">
      <c r="A53">
        <v>4</v>
      </c>
      <c r="B53">
        <v>5</v>
      </c>
      <c r="C53">
        <v>3</v>
      </c>
      <c r="D53">
        <v>428.77699999999999</v>
      </c>
      <c r="E53" t="s">
        <v>179</v>
      </c>
      <c r="F53">
        <v>1200</v>
      </c>
      <c r="G53" t="s">
        <v>607</v>
      </c>
      <c r="H53" t="s">
        <v>36</v>
      </c>
      <c r="I53">
        <v>1</v>
      </c>
      <c r="J53" t="s">
        <v>23</v>
      </c>
      <c r="K53">
        <v>34</v>
      </c>
      <c r="L53" t="s">
        <v>278</v>
      </c>
      <c r="M53" t="s">
        <v>608</v>
      </c>
      <c r="N53">
        <v>14</v>
      </c>
      <c r="O53" t="s">
        <v>273</v>
      </c>
      <c r="P53" t="s">
        <v>257</v>
      </c>
      <c r="Q53" t="s">
        <v>275</v>
      </c>
      <c r="R53" t="s">
        <v>275</v>
      </c>
      <c r="S53">
        <v>428.77699999999999</v>
      </c>
      <c r="T53" t="s">
        <v>4</v>
      </c>
      <c r="U53" t="s">
        <v>140</v>
      </c>
    </row>
    <row r="54" spans="1:21" x14ac:dyDescent="0.25">
      <c r="A54">
        <v>4</v>
      </c>
      <c r="B54">
        <v>5</v>
      </c>
      <c r="C54">
        <v>4</v>
      </c>
      <c r="D54">
        <v>489.45440000000002</v>
      </c>
      <c r="E54" t="s">
        <v>179</v>
      </c>
      <c r="F54">
        <v>1200</v>
      </c>
      <c r="G54" t="s">
        <v>607</v>
      </c>
      <c r="H54" t="s">
        <v>36</v>
      </c>
      <c r="I54">
        <v>1</v>
      </c>
      <c r="J54" t="s">
        <v>23</v>
      </c>
      <c r="K54">
        <v>34</v>
      </c>
      <c r="L54" t="s">
        <v>278</v>
      </c>
      <c r="M54" t="s">
        <v>608</v>
      </c>
      <c r="N54">
        <v>14</v>
      </c>
      <c r="O54" t="s">
        <v>273</v>
      </c>
      <c r="P54" t="s">
        <v>257</v>
      </c>
      <c r="Q54" t="s">
        <v>275</v>
      </c>
      <c r="R54" t="s">
        <v>275</v>
      </c>
      <c r="S54">
        <v>489.45440000000002</v>
      </c>
      <c r="T54" t="s">
        <v>4</v>
      </c>
      <c r="U54" t="s">
        <v>140</v>
      </c>
    </row>
    <row r="55" spans="1:21" x14ac:dyDescent="0.25">
      <c r="A55">
        <v>4</v>
      </c>
      <c r="B55">
        <v>5</v>
      </c>
      <c r="C55">
        <v>6</v>
      </c>
      <c r="D55">
        <v>393.11399999999998</v>
      </c>
      <c r="E55" t="s">
        <v>179</v>
      </c>
      <c r="F55">
        <v>1200</v>
      </c>
      <c r="G55" t="s">
        <v>607</v>
      </c>
      <c r="H55" t="s">
        <v>36</v>
      </c>
      <c r="I55">
        <v>1</v>
      </c>
      <c r="J55" t="s">
        <v>23</v>
      </c>
      <c r="K55">
        <v>34</v>
      </c>
      <c r="L55" t="s">
        <v>278</v>
      </c>
      <c r="M55" t="s">
        <v>608</v>
      </c>
      <c r="N55">
        <v>14</v>
      </c>
      <c r="O55" t="s">
        <v>273</v>
      </c>
      <c r="P55" t="s">
        <v>257</v>
      </c>
      <c r="Q55" t="s">
        <v>275</v>
      </c>
      <c r="R55" t="s">
        <v>275</v>
      </c>
      <c r="S55">
        <v>393.11399999999998</v>
      </c>
      <c r="T55" t="s">
        <v>4</v>
      </c>
      <c r="U55" t="s">
        <v>140</v>
      </c>
    </row>
    <row r="56" spans="1:21" x14ac:dyDescent="0.25">
      <c r="A56">
        <v>4</v>
      </c>
      <c r="B56">
        <v>5</v>
      </c>
      <c r="C56">
        <v>12</v>
      </c>
      <c r="D56">
        <v>289.11380000000003</v>
      </c>
      <c r="E56" t="s">
        <v>179</v>
      </c>
      <c r="F56">
        <v>1200</v>
      </c>
      <c r="G56" t="s">
        <v>607</v>
      </c>
      <c r="H56" t="s">
        <v>36</v>
      </c>
      <c r="I56">
        <v>1</v>
      </c>
      <c r="J56" t="s">
        <v>23</v>
      </c>
      <c r="K56">
        <v>34</v>
      </c>
      <c r="L56" t="s">
        <v>278</v>
      </c>
      <c r="M56" t="s">
        <v>608</v>
      </c>
      <c r="N56">
        <v>14</v>
      </c>
      <c r="O56" t="s">
        <v>273</v>
      </c>
      <c r="P56" t="s">
        <v>257</v>
      </c>
      <c r="Q56" t="s">
        <v>275</v>
      </c>
      <c r="R56" t="s">
        <v>275</v>
      </c>
      <c r="S56">
        <v>289.11380000000003</v>
      </c>
      <c r="T56" t="s">
        <v>4</v>
      </c>
      <c r="U56" t="s">
        <v>140</v>
      </c>
    </row>
    <row r="57" spans="1:21" x14ac:dyDescent="0.25">
      <c r="A57">
        <v>4</v>
      </c>
      <c r="B57">
        <v>5</v>
      </c>
      <c r="C57">
        <v>24</v>
      </c>
      <c r="D57">
        <v>51.936500000000002</v>
      </c>
      <c r="E57" t="s">
        <v>179</v>
      </c>
      <c r="F57">
        <v>1200</v>
      </c>
      <c r="G57" t="s">
        <v>607</v>
      </c>
      <c r="H57" t="s">
        <v>36</v>
      </c>
      <c r="I57">
        <v>1</v>
      </c>
      <c r="J57" t="s">
        <v>23</v>
      </c>
      <c r="K57">
        <v>34</v>
      </c>
      <c r="L57" t="s">
        <v>278</v>
      </c>
      <c r="M57" t="s">
        <v>608</v>
      </c>
      <c r="N57">
        <v>14</v>
      </c>
      <c r="O57" t="s">
        <v>273</v>
      </c>
      <c r="P57" t="s">
        <v>257</v>
      </c>
      <c r="Q57" t="s">
        <v>275</v>
      </c>
      <c r="R57" t="s">
        <v>275</v>
      </c>
      <c r="S57">
        <v>51.936500000000002</v>
      </c>
      <c r="T57" t="s">
        <v>4</v>
      </c>
      <c r="U57" t="s">
        <v>140</v>
      </c>
    </row>
    <row r="58" spans="1:21" x14ac:dyDescent="0.25">
      <c r="A58">
        <v>4</v>
      </c>
      <c r="B58">
        <v>5</v>
      </c>
      <c r="C58">
        <v>36</v>
      </c>
      <c r="D58">
        <v>29.037500000000001</v>
      </c>
      <c r="E58" t="s">
        <v>179</v>
      </c>
      <c r="F58">
        <v>1200</v>
      </c>
      <c r="G58" t="s">
        <v>607</v>
      </c>
      <c r="H58" t="s">
        <v>36</v>
      </c>
      <c r="I58">
        <v>1</v>
      </c>
      <c r="J58" t="s">
        <v>23</v>
      </c>
      <c r="K58">
        <v>34</v>
      </c>
      <c r="L58" t="s">
        <v>278</v>
      </c>
      <c r="M58" t="s">
        <v>608</v>
      </c>
      <c r="N58">
        <v>14</v>
      </c>
      <c r="O58" t="s">
        <v>273</v>
      </c>
      <c r="P58" t="s">
        <v>257</v>
      </c>
      <c r="Q58" t="s">
        <v>275</v>
      </c>
      <c r="R58" t="s">
        <v>275</v>
      </c>
      <c r="S58">
        <v>29.037500000000001</v>
      </c>
      <c r="T58" t="s">
        <v>4</v>
      </c>
      <c r="U58" t="s">
        <v>140</v>
      </c>
    </row>
    <row r="59" spans="1:21" x14ac:dyDescent="0.25">
      <c r="A59">
        <v>4</v>
      </c>
      <c r="B59">
        <v>5</v>
      </c>
      <c r="C59">
        <v>48</v>
      </c>
      <c r="D59">
        <v>6.0622999999999996</v>
      </c>
      <c r="E59" t="s">
        <v>179</v>
      </c>
      <c r="F59">
        <v>1200</v>
      </c>
      <c r="G59" t="s">
        <v>607</v>
      </c>
      <c r="H59" t="s">
        <v>36</v>
      </c>
      <c r="I59">
        <v>1</v>
      </c>
      <c r="J59" t="s">
        <v>23</v>
      </c>
      <c r="K59">
        <v>34</v>
      </c>
      <c r="L59" t="s">
        <v>278</v>
      </c>
      <c r="M59" t="s">
        <v>608</v>
      </c>
      <c r="N59">
        <v>14</v>
      </c>
      <c r="O59" t="s">
        <v>273</v>
      </c>
      <c r="P59" t="s">
        <v>257</v>
      </c>
      <c r="Q59" t="s">
        <v>275</v>
      </c>
      <c r="R59" t="s">
        <v>275</v>
      </c>
      <c r="S59">
        <v>6.0622999999999996</v>
      </c>
      <c r="T59" t="s">
        <v>4</v>
      </c>
      <c r="U59" t="s">
        <v>140</v>
      </c>
    </row>
    <row r="60" spans="1:21" x14ac:dyDescent="0.25">
      <c r="A60">
        <v>4</v>
      </c>
      <c r="B60">
        <v>5</v>
      </c>
      <c r="C60">
        <v>72</v>
      </c>
      <c r="D60">
        <v>9.8699999999999996E-2</v>
      </c>
      <c r="E60" t="s">
        <v>179</v>
      </c>
      <c r="F60">
        <v>1200</v>
      </c>
      <c r="G60" t="s">
        <v>607</v>
      </c>
      <c r="H60" t="s">
        <v>36</v>
      </c>
      <c r="I60">
        <v>1</v>
      </c>
      <c r="J60" t="s">
        <v>23</v>
      </c>
      <c r="K60">
        <v>34</v>
      </c>
      <c r="L60" t="s">
        <v>278</v>
      </c>
      <c r="M60" t="s">
        <v>608</v>
      </c>
      <c r="N60">
        <v>14</v>
      </c>
      <c r="O60" t="s">
        <v>273</v>
      </c>
      <c r="P60" t="s">
        <v>257</v>
      </c>
      <c r="Q60" t="s">
        <v>275</v>
      </c>
      <c r="R60" t="s">
        <v>275</v>
      </c>
      <c r="S60">
        <v>9.8699999999999996E-2</v>
      </c>
      <c r="T60" t="s">
        <v>4</v>
      </c>
      <c r="U60" t="s">
        <v>140</v>
      </c>
    </row>
    <row r="61" spans="1:21" x14ac:dyDescent="0.25">
      <c r="A61">
        <v>4</v>
      </c>
      <c r="B61">
        <v>5</v>
      </c>
      <c r="C61">
        <v>96</v>
      </c>
      <c r="D61">
        <v>9.7699999999999995E-2</v>
      </c>
      <c r="E61" t="s">
        <v>179</v>
      </c>
      <c r="F61">
        <v>1200</v>
      </c>
      <c r="G61" t="s">
        <v>607</v>
      </c>
      <c r="H61" t="s">
        <v>36</v>
      </c>
      <c r="I61">
        <v>1</v>
      </c>
      <c r="J61" t="s">
        <v>23</v>
      </c>
      <c r="K61">
        <v>34</v>
      </c>
      <c r="L61" t="s">
        <v>278</v>
      </c>
      <c r="M61" t="s">
        <v>608</v>
      </c>
      <c r="N61">
        <v>14</v>
      </c>
      <c r="O61" t="s">
        <v>273</v>
      </c>
      <c r="P61" t="s">
        <v>257</v>
      </c>
      <c r="Q61" t="s">
        <v>275</v>
      </c>
      <c r="R61" t="s">
        <v>275</v>
      </c>
      <c r="S61">
        <v>9.7699999999999995E-2</v>
      </c>
      <c r="T61" t="s">
        <v>4</v>
      </c>
      <c r="U61" t="s">
        <v>140</v>
      </c>
    </row>
    <row r="62" spans="1:21" x14ac:dyDescent="0.25">
      <c r="A62">
        <v>4</v>
      </c>
      <c r="B62">
        <v>6</v>
      </c>
      <c r="C62">
        <v>0</v>
      </c>
      <c r="D62">
        <v>0</v>
      </c>
      <c r="E62" t="s">
        <v>179</v>
      </c>
      <c r="F62">
        <v>1200</v>
      </c>
      <c r="G62" t="s">
        <v>607</v>
      </c>
      <c r="H62" t="s">
        <v>37</v>
      </c>
      <c r="I62">
        <v>1</v>
      </c>
      <c r="J62" t="s">
        <v>23</v>
      </c>
      <c r="K62">
        <v>34</v>
      </c>
      <c r="L62" t="s">
        <v>278</v>
      </c>
      <c r="M62" t="s">
        <v>608</v>
      </c>
      <c r="N62">
        <v>14</v>
      </c>
      <c r="O62" t="s">
        <v>273</v>
      </c>
      <c r="P62" t="s">
        <v>257</v>
      </c>
      <c r="Q62" t="s">
        <v>275</v>
      </c>
      <c r="R62" t="s">
        <v>275</v>
      </c>
      <c r="S62">
        <v>0</v>
      </c>
      <c r="T62" t="s">
        <v>4</v>
      </c>
      <c r="U62" t="s">
        <v>140</v>
      </c>
    </row>
    <row r="63" spans="1:21" x14ac:dyDescent="0.25">
      <c r="A63">
        <v>4</v>
      </c>
      <c r="B63">
        <v>6</v>
      </c>
      <c r="C63">
        <v>1</v>
      </c>
      <c r="D63">
        <v>5.5</v>
      </c>
      <c r="E63" t="s">
        <v>179</v>
      </c>
      <c r="F63">
        <v>1200</v>
      </c>
      <c r="G63" t="s">
        <v>607</v>
      </c>
      <c r="H63" t="s">
        <v>37</v>
      </c>
      <c r="I63">
        <v>1</v>
      </c>
      <c r="J63" t="s">
        <v>23</v>
      </c>
      <c r="K63">
        <v>34</v>
      </c>
      <c r="L63" t="s">
        <v>278</v>
      </c>
      <c r="M63" t="s">
        <v>608</v>
      </c>
      <c r="N63">
        <v>14</v>
      </c>
      <c r="O63" t="s">
        <v>273</v>
      </c>
      <c r="P63" t="s">
        <v>257</v>
      </c>
      <c r="Q63" t="s">
        <v>275</v>
      </c>
      <c r="R63" t="s">
        <v>275</v>
      </c>
      <c r="S63">
        <v>5.5</v>
      </c>
      <c r="T63" t="s">
        <v>4</v>
      </c>
      <c r="U63" t="s">
        <v>140</v>
      </c>
    </row>
    <row r="64" spans="1:21" x14ac:dyDescent="0.25">
      <c r="A64">
        <v>4</v>
      </c>
      <c r="B64">
        <v>6</v>
      </c>
      <c r="C64">
        <v>2</v>
      </c>
      <c r="D64">
        <v>56.9069</v>
      </c>
      <c r="E64" t="s">
        <v>179</v>
      </c>
      <c r="F64">
        <v>1200</v>
      </c>
      <c r="G64" t="s">
        <v>607</v>
      </c>
      <c r="H64" t="s">
        <v>37</v>
      </c>
      <c r="I64">
        <v>1</v>
      </c>
      <c r="J64" t="s">
        <v>23</v>
      </c>
      <c r="K64">
        <v>34</v>
      </c>
      <c r="L64" t="s">
        <v>278</v>
      </c>
      <c r="M64" t="s">
        <v>608</v>
      </c>
      <c r="N64">
        <v>14</v>
      </c>
      <c r="O64" t="s">
        <v>273</v>
      </c>
      <c r="P64" t="s">
        <v>257</v>
      </c>
      <c r="Q64" t="s">
        <v>275</v>
      </c>
      <c r="R64" t="s">
        <v>275</v>
      </c>
      <c r="S64">
        <v>56.9069</v>
      </c>
      <c r="T64" t="s">
        <v>4</v>
      </c>
      <c r="U64" t="s">
        <v>140</v>
      </c>
    </row>
    <row r="65" spans="1:21" x14ac:dyDescent="0.25">
      <c r="A65">
        <v>4</v>
      </c>
      <c r="B65">
        <v>6</v>
      </c>
      <c r="C65">
        <v>3</v>
      </c>
      <c r="D65">
        <v>39.365600000000001</v>
      </c>
      <c r="E65" t="s">
        <v>179</v>
      </c>
      <c r="F65">
        <v>1200</v>
      </c>
      <c r="G65" t="s">
        <v>607</v>
      </c>
      <c r="H65" t="s">
        <v>37</v>
      </c>
      <c r="I65">
        <v>1</v>
      </c>
      <c r="J65" t="s">
        <v>23</v>
      </c>
      <c r="K65">
        <v>34</v>
      </c>
      <c r="L65" t="s">
        <v>278</v>
      </c>
      <c r="M65" t="s">
        <v>608</v>
      </c>
      <c r="N65">
        <v>14</v>
      </c>
      <c r="O65" t="s">
        <v>273</v>
      </c>
      <c r="P65" t="s">
        <v>257</v>
      </c>
      <c r="Q65" t="s">
        <v>275</v>
      </c>
      <c r="R65" t="s">
        <v>275</v>
      </c>
      <c r="S65">
        <v>39.365600000000001</v>
      </c>
      <c r="T65" t="s">
        <v>4</v>
      </c>
      <c r="U65" t="s">
        <v>140</v>
      </c>
    </row>
    <row r="66" spans="1:21" x14ac:dyDescent="0.25">
      <c r="A66">
        <v>4</v>
      </c>
      <c r="B66">
        <v>6</v>
      </c>
      <c r="C66">
        <v>4</v>
      </c>
      <c r="D66">
        <v>62.773699999999998</v>
      </c>
      <c r="E66" t="s">
        <v>179</v>
      </c>
      <c r="F66">
        <v>1200</v>
      </c>
      <c r="G66" t="s">
        <v>607</v>
      </c>
      <c r="H66" t="s">
        <v>37</v>
      </c>
      <c r="I66">
        <v>1</v>
      </c>
      <c r="J66" t="s">
        <v>23</v>
      </c>
      <c r="K66">
        <v>34</v>
      </c>
      <c r="L66" t="s">
        <v>278</v>
      </c>
      <c r="M66" t="s">
        <v>608</v>
      </c>
      <c r="N66">
        <v>14</v>
      </c>
      <c r="O66" t="s">
        <v>273</v>
      </c>
      <c r="P66" t="s">
        <v>257</v>
      </c>
      <c r="Q66" t="s">
        <v>275</v>
      </c>
      <c r="R66" t="s">
        <v>275</v>
      </c>
      <c r="S66">
        <v>62.773699999999998</v>
      </c>
      <c r="T66" t="s">
        <v>4</v>
      </c>
      <c r="U66" t="s">
        <v>140</v>
      </c>
    </row>
    <row r="67" spans="1:21" x14ac:dyDescent="0.25">
      <c r="A67">
        <v>4</v>
      </c>
      <c r="B67">
        <v>6</v>
      </c>
      <c r="C67">
        <v>6</v>
      </c>
      <c r="D67">
        <v>68.088999999999999</v>
      </c>
      <c r="E67" t="s">
        <v>179</v>
      </c>
      <c r="F67">
        <v>1200</v>
      </c>
      <c r="G67" t="s">
        <v>607</v>
      </c>
      <c r="H67" t="s">
        <v>37</v>
      </c>
      <c r="I67">
        <v>1</v>
      </c>
      <c r="J67" t="s">
        <v>23</v>
      </c>
      <c r="K67">
        <v>34</v>
      </c>
      <c r="L67" t="s">
        <v>278</v>
      </c>
      <c r="M67" t="s">
        <v>608</v>
      </c>
      <c r="N67">
        <v>14</v>
      </c>
      <c r="O67" t="s">
        <v>273</v>
      </c>
      <c r="P67" t="s">
        <v>257</v>
      </c>
      <c r="Q67" t="s">
        <v>275</v>
      </c>
      <c r="R67" t="s">
        <v>275</v>
      </c>
      <c r="S67">
        <v>68.088999999999999</v>
      </c>
      <c r="T67" t="s">
        <v>4</v>
      </c>
      <c r="U67" t="s">
        <v>140</v>
      </c>
    </row>
    <row r="68" spans="1:21" x14ac:dyDescent="0.25">
      <c r="A68">
        <v>4</v>
      </c>
      <c r="B68">
        <v>6</v>
      </c>
      <c r="C68">
        <v>8</v>
      </c>
      <c r="D68">
        <v>45.490400000000001</v>
      </c>
      <c r="E68" t="s">
        <v>179</v>
      </c>
      <c r="F68">
        <v>1200</v>
      </c>
      <c r="G68" t="s">
        <v>607</v>
      </c>
      <c r="H68" t="s">
        <v>37</v>
      </c>
      <c r="I68">
        <v>1</v>
      </c>
      <c r="J68" t="s">
        <v>23</v>
      </c>
      <c r="K68">
        <v>34</v>
      </c>
      <c r="L68" t="s">
        <v>278</v>
      </c>
      <c r="M68" t="s">
        <v>608</v>
      </c>
      <c r="N68">
        <v>14</v>
      </c>
      <c r="O68" t="s">
        <v>273</v>
      </c>
      <c r="P68" t="s">
        <v>257</v>
      </c>
      <c r="Q68" t="s">
        <v>275</v>
      </c>
      <c r="R68" t="s">
        <v>275</v>
      </c>
      <c r="S68">
        <v>45.490400000000001</v>
      </c>
      <c r="T68" t="s">
        <v>4</v>
      </c>
      <c r="U68" t="s">
        <v>140</v>
      </c>
    </row>
    <row r="69" spans="1:21" x14ac:dyDescent="0.25">
      <c r="A69">
        <v>4</v>
      </c>
      <c r="B69">
        <v>6</v>
      </c>
      <c r="C69">
        <v>12</v>
      </c>
      <c r="D69">
        <v>24.8142</v>
      </c>
      <c r="E69" t="s">
        <v>179</v>
      </c>
      <c r="F69">
        <v>1200</v>
      </c>
      <c r="G69" t="s">
        <v>607</v>
      </c>
      <c r="H69" t="s">
        <v>37</v>
      </c>
      <c r="I69">
        <v>1</v>
      </c>
      <c r="J69" t="s">
        <v>23</v>
      </c>
      <c r="K69">
        <v>34</v>
      </c>
      <c r="L69" t="s">
        <v>278</v>
      </c>
      <c r="M69" t="s">
        <v>608</v>
      </c>
      <c r="N69">
        <v>14</v>
      </c>
      <c r="O69" t="s">
        <v>273</v>
      </c>
      <c r="P69" t="s">
        <v>257</v>
      </c>
      <c r="Q69" t="s">
        <v>275</v>
      </c>
      <c r="R69" t="s">
        <v>275</v>
      </c>
      <c r="S69">
        <v>24.8142</v>
      </c>
      <c r="T69" t="s">
        <v>4</v>
      </c>
      <c r="U69" t="s">
        <v>140</v>
      </c>
    </row>
    <row r="70" spans="1:21" x14ac:dyDescent="0.25">
      <c r="A70">
        <v>4</v>
      </c>
      <c r="B70">
        <v>6</v>
      </c>
      <c r="C70">
        <v>24</v>
      </c>
      <c r="D70">
        <v>51.9221</v>
      </c>
      <c r="E70" t="s">
        <v>179</v>
      </c>
      <c r="F70">
        <v>1200</v>
      </c>
      <c r="G70" t="s">
        <v>607</v>
      </c>
      <c r="H70" t="s">
        <v>37</v>
      </c>
      <c r="I70">
        <v>1</v>
      </c>
      <c r="J70" t="s">
        <v>23</v>
      </c>
      <c r="K70">
        <v>34</v>
      </c>
      <c r="L70" t="s">
        <v>278</v>
      </c>
      <c r="M70" t="s">
        <v>608</v>
      </c>
      <c r="N70">
        <v>14</v>
      </c>
      <c r="O70" t="s">
        <v>273</v>
      </c>
      <c r="P70" t="s">
        <v>257</v>
      </c>
      <c r="Q70" t="s">
        <v>275</v>
      </c>
      <c r="R70" t="s">
        <v>275</v>
      </c>
      <c r="S70">
        <v>51.9221</v>
      </c>
      <c r="T70" t="s">
        <v>4</v>
      </c>
      <c r="U70" t="s">
        <v>140</v>
      </c>
    </row>
    <row r="71" spans="1:21" x14ac:dyDescent="0.25">
      <c r="A71">
        <v>4</v>
      </c>
      <c r="B71">
        <v>6</v>
      </c>
      <c r="C71">
        <v>36</v>
      </c>
      <c r="D71">
        <v>58.5657</v>
      </c>
      <c r="E71" t="s">
        <v>179</v>
      </c>
      <c r="F71">
        <v>1200</v>
      </c>
      <c r="G71" t="s">
        <v>607</v>
      </c>
      <c r="H71" t="s">
        <v>37</v>
      </c>
      <c r="I71">
        <v>1</v>
      </c>
      <c r="J71" t="s">
        <v>23</v>
      </c>
      <c r="K71">
        <v>34</v>
      </c>
      <c r="L71" t="s">
        <v>278</v>
      </c>
      <c r="M71" t="s">
        <v>608</v>
      </c>
      <c r="N71">
        <v>14</v>
      </c>
      <c r="O71" t="s">
        <v>273</v>
      </c>
      <c r="P71" t="s">
        <v>257</v>
      </c>
      <c r="Q71" t="s">
        <v>275</v>
      </c>
      <c r="R71" t="s">
        <v>275</v>
      </c>
      <c r="S71">
        <v>58.5657</v>
      </c>
      <c r="T71" t="s">
        <v>4</v>
      </c>
      <c r="U71" t="s">
        <v>140</v>
      </c>
    </row>
    <row r="72" spans="1:21" x14ac:dyDescent="0.25">
      <c r="A72">
        <v>4</v>
      </c>
      <c r="B72">
        <v>6</v>
      </c>
      <c r="C72">
        <v>48</v>
      </c>
      <c r="D72">
        <v>7.7870999999999997</v>
      </c>
      <c r="E72" t="s">
        <v>179</v>
      </c>
      <c r="F72">
        <v>1200</v>
      </c>
      <c r="G72" t="s">
        <v>607</v>
      </c>
      <c r="H72" t="s">
        <v>37</v>
      </c>
      <c r="I72">
        <v>1</v>
      </c>
      <c r="J72" t="s">
        <v>23</v>
      </c>
      <c r="K72">
        <v>34</v>
      </c>
      <c r="L72" t="s">
        <v>278</v>
      </c>
      <c r="M72" t="s">
        <v>608</v>
      </c>
      <c r="N72">
        <v>14</v>
      </c>
      <c r="O72" t="s">
        <v>273</v>
      </c>
      <c r="P72" t="s">
        <v>257</v>
      </c>
      <c r="Q72" t="s">
        <v>275</v>
      </c>
      <c r="R72" t="s">
        <v>275</v>
      </c>
      <c r="S72">
        <v>7.7870999999999997</v>
      </c>
      <c r="T72" t="s">
        <v>4</v>
      </c>
      <c r="U72" t="s">
        <v>140</v>
      </c>
    </row>
    <row r="73" spans="1:21" x14ac:dyDescent="0.25">
      <c r="A73">
        <v>4</v>
      </c>
      <c r="B73">
        <v>6</v>
      </c>
      <c r="C73">
        <v>72</v>
      </c>
      <c r="D73">
        <v>5.3407</v>
      </c>
      <c r="E73" t="s">
        <v>179</v>
      </c>
      <c r="F73">
        <v>1200</v>
      </c>
      <c r="G73" t="s">
        <v>607</v>
      </c>
      <c r="H73" t="s">
        <v>37</v>
      </c>
      <c r="I73">
        <v>1</v>
      </c>
      <c r="J73" t="s">
        <v>23</v>
      </c>
      <c r="K73">
        <v>34</v>
      </c>
      <c r="L73" t="s">
        <v>278</v>
      </c>
      <c r="M73" t="s">
        <v>608</v>
      </c>
      <c r="N73">
        <v>14</v>
      </c>
      <c r="O73" t="s">
        <v>273</v>
      </c>
      <c r="P73" t="s">
        <v>257</v>
      </c>
      <c r="Q73" t="s">
        <v>275</v>
      </c>
      <c r="R73" t="s">
        <v>275</v>
      </c>
      <c r="S73">
        <v>5.3407</v>
      </c>
      <c r="T73" t="s">
        <v>4</v>
      </c>
      <c r="U73" t="s">
        <v>140</v>
      </c>
    </row>
    <row r="74" spans="1:21" x14ac:dyDescent="0.25">
      <c r="A74">
        <v>4</v>
      </c>
      <c r="B74">
        <v>6</v>
      </c>
      <c r="C74">
        <v>96</v>
      </c>
      <c r="D74">
        <v>1.0995999999999999</v>
      </c>
      <c r="E74" t="s">
        <v>179</v>
      </c>
      <c r="F74">
        <v>1200</v>
      </c>
      <c r="G74" t="s">
        <v>607</v>
      </c>
      <c r="H74" t="s">
        <v>37</v>
      </c>
      <c r="I74">
        <v>1</v>
      </c>
      <c r="J74" t="s">
        <v>23</v>
      </c>
      <c r="K74">
        <v>34</v>
      </c>
      <c r="L74" t="s">
        <v>278</v>
      </c>
      <c r="M74" t="s">
        <v>608</v>
      </c>
      <c r="N74">
        <v>14</v>
      </c>
      <c r="O74" t="s">
        <v>273</v>
      </c>
      <c r="P74" t="s">
        <v>257</v>
      </c>
      <c r="Q74" t="s">
        <v>275</v>
      </c>
      <c r="R74" t="s">
        <v>275</v>
      </c>
      <c r="S74">
        <v>1.0995999999999999</v>
      </c>
      <c r="T74" t="s">
        <v>4</v>
      </c>
      <c r="U74" t="s">
        <v>140</v>
      </c>
    </row>
    <row r="75" spans="1:21" x14ac:dyDescent="0.25">
      <c r="A75">
        <v>8</v>
      </c>
      <c r="B75">
        <v>7</v>
      </c>
      <c r="C75">
        <v>0</v>
      </c>
      <c r="D75">
        <f>S75*1000</f>
        <v>0</v>
      </c>
      <c r="E75" t="s">
        <v>22</v>
      </c>
      <c r="F75">
        <v>400</v>
      </c>
      <c r="G75" t="s">
        <v>606</v>
      </c>
      <c r="H75" t="s">
        <v>36</v>
      </c>
      <c r="I75" s="10">
        <v>0.5</v>
      </c>
      <c r="J75" t="s">
        <v>25</v>
      </c>
      <c r="K75">
        <v>34</v>
      </c>
      <c r="L75" t="s">
        <v>278</v>
      </c>
      <c r="M75">
        <v>64</v>
      </c>
      <c r="N75">
        <v>8</v>
      </c>
      <c r="O75" t="s">
        <v>275</v>
      </c>
      <c r="P75" t="s">
        <v>290</v>
      </c>
      <c r="Q75" t="s">
        <v>275</v>
      </c>
      <c r="R75" t="s">
        <v>275</v>
      </c>
      <c r="S75">
        <v>0</v>
      </c>
      <c r="T75" t="s">
        <v>19</v>
      </c>
      <c r="U75" t="s">
        <v>141</v>
      </c>
    </row>
    <row r="76" spans="1:21" x14ac:dyDescent="0.25">
      <c r="A76">
        <v>8</v>
      </c>
      <c r="B76">
        <v>7</v>
      </c>
      <c r="C76">
        <v>2</v>
      </c>
      <c r="D76">
        <f t="shared" ref="D76:D88" si="0">S76*1000</f>
        <v>118.6</v>
      </c>
      <c r="E76" t="s">
        <v>22</v>
      </c>
      <c r="F76">
        <v>400</v>
      </c>
      <c r="G76" t="s">
        <v>606</v>
      </c>
      <c r="H76" t="s">
        <v>36</v>
      </c>
      <c r="I76" s="10">
        <v>0.5</v>
      </c>
      <c r="J76" t="s">
        <v>25</v>
      </c>
      <c r="K76">
        <v>34</v>
      </c>
      <c r="L76" t="s">
        <v>278</v>
      </c>
      <c r="M76">
        <v>64</v>
      </c>
      <c r="N76">
        <v>8</v>
      </c>
      <c r="O76" t="s">
        <v>275</v>
      </c>
      <c r="P76" t="s">
        <v>290</v>
      </c>
      <c r="Q76" t="s">
        <v>275</v>
      </c>
      <c r="R76" t="s">
        <v>275</v>
      </c>
      <c r="S76">
        <v>0.1186</v>
      </c>
      <c r="T76" t="s">
        <v>19</v>
      </c>
      <c r="U76" t="s">
        <v>141</v>
      </c>
    </row>
    <row r="77" spans="1:21" x14ac:dyDescent="0.25">
      <c r="A77">
        <v>8</v>
      </c>
      <c r="B77">
        <v>7</v>
      </c>
      <c r="C77">
        <v>4</v>
      </c>
      <c r="D77">
        <f t="shared" si="0"/>
        <v>99.5</v>
      </c>
      <c r="E77" t="s">
        <v>22</v>
      </c>
      <c r="F77">
        <v>400</v>
      </c>
      <c r="G77" t="s">
        <v>606</v>
      </c>
      <c r="H77" t="s">
        <v>36</v>
      </c>
      <c r="I77" s="10">
        <v>0.5</v>
      </c>
      <c r="J77" t="s">
        <v>25</v>
      </c>
      <c r="K77">
        <v>34</v>
      </c>
      <c r="L77" t="s">
        <v>278</v>
      </c>
      <c r="M77">
        <v>64</v>
      </c>
      <c r="N77">
        <v>8</v>
      </c>
      <c r="O77" t="s">
        <v>275</v>
      </c>
      <c r="P77" t="s">
        <v>290</v>
      </c>
      <c r="Q77" t="s">
        <v>275</v>
      </c>
      <c r="R77" t="s">
        <v>275</v>
      </c>
      <c r="S77">
        <v>9.9500000000000005E-2</v>
      </c>
      <c r="T77" t="s">
        <v>19</v>
      </c>
      <c r="U77" t="s">
        <v>141</v>
      </c>
    </row>
    <row r="78" spans="1:21" x14ac:dyDescent="0.25">
      <c r="A78">
        <v>8</v>
      </c>
      <c r="B78">
        <v>7</v>
      </c>
      <c r="C78">
        <v>8</v>
      </c>
      <c r="D78">
        <f t="shared" si="0"/>
        <v>27.799999999999997</v>
      </c>
      <c r="E78" t="s">
        <v>22</v>
      </c>
      <c r="F78">
        <v>400</v>
      </c>
      <c r="G78" t="s">
        <v>606</v>
      </c>
      <c r="H78" t="s">
        <v>36</v>
      </c>
      <c r="I78" s="10">
        <v>0.5</v>
      </c>
      <c r="J78" t="s">
        <v>25</v>
      </c>
      <c r="K78">
        <v>34</v>
      </c>
      <c r="L78" t="s">
        <v>278</v>
      </c>
      <c r="M78">
        <v>64</v>
      </c>
      <c r="N78">
        <v>8</v>
      </c>
      <c r="O78" t="s">
        <v>275</v>
      </c>
      <c r="P78" t="s">
        <v>290</v>
      </c>
      <c r="Q78" t="s">
        <v>275</v>
      </c>
      <c r="R78" t="s">
        <v>275</v>
      </c>
      <c r="S78">
        <v>2.7799999999999998E-2</v>
      </c>
      <c r="T78" t="s">
        <v>19</v>
      </c>
      <c r="U78" t="s">
        <v>141</v>
      </c>
    </row>
    <row r="79" spans="1:21" x14ac:dyDescent="0.25">
      <c r="A79">
        <v>8</v>
      </c>
      <c r="B79">
        <v>7</v>
      </c>
      <c r="C79">
        <v>12</v>
      </c>
      <c r="D79">
        <f t="shared" si="0"/>
        <v>19.5</v>
      </c>
      <c r="E79" t="s">
        <v>22</v>
      </c>
      <c r="F79">
        <v>400</v>
      </c>
      <c r="G79" t="s">
        <v>606</v>
      </c>
      <c r="H79" t="s">
        <v>36</v>
      </c>
      <c r="I79" s="10">
        <v>0.5</v>
      </c>
      <c r="J79" t="s">
        <v>25</v>
      </c>
      <c r="K79">
        <v>34</v>
      </c>
      <c r="L79" t="s">
        <v>278</v>
      </c>
      <c r="M79">
        <v>64</v>
      </c>
      <c r="N79">
        <v>8</v>
      </c>
      <c r="O79" t="s">
        <v>275</v>
      </c>
      <c r="P79" t="s">
        <v>290</v>
      </c>
      <c r="Q79" t="s">
        <v>275</v>
      </c>
      <c r="R79" t="s">
        <v>275</v>
      </c>
      <c r="S79">
        <v>1.95E-2</v>
      </c>
      <c r="T79" t="s">
        <v>19</v>
      </c>
      <c r="U79" t="s">
        <v>141</v>
      </c>
    </row>
    <row r="80" spans="1:21" x14ac:dyDescent="0.25">
      <c r="A80">
        <v>8</v>
      </c>
      <c r="B80">
        <v>7</v>
      </c>
      <c r="C80">
        <v>0</v>
      </c>
      <c r="D80">
        <f t="shared" si="0"/>
        <v>0</v>
      </c>
      <c r="E80" t="s">
        <v>179</v>
      </c>
      <c r="F80">
        <v>400</v>
      </c>
      <c r="G80" t="s">
        <v>606</v>
      </c>
      <c r="H80" t="s">
        <v>36</v>
      </c>
      <c r="I80" s="10">
        <v>0.5</v>
      </c>
      <c r="J80" t="s">
        <v>25</v>
      </c>
      <c r="K80">
        <v>34</v>
      </c>
      <c r="L80" t="s">
        <v>278</v>
      </c>
      <c r="M80">
        <v>64</v>
      </c>
      <c r="N80">
        <v>8</v>
      </c>
      <c r="O80" t="s">
        <v>275</v>
      </c>
      <c r="P80" t="s">
        <v>290</v>
      </c>
      <c r="Q80" t="s">
        <v>275</v>
      </c>
      <c r="R80" t="s">
        <v>275</v>
      </c>
      <c r="S80">
        <v>0</v>
      </c>
      <c r="T80" t="s">
        <v>19</v>
      </c>
      <c r="U80" t="s">
        <v>141</v>
      </c>
    </row>
    <row r="81" spans="1:21" x14ac:dyDescent="0.25">
      <c r="A81">
        <v>8</v>
      </c>
      <c r="B81">
        <v>7</v>
      </c>
      <c r="C81">
        <v>2</v>
      </c>
      <c r="D81">
        <f t="shared" si="0"/>
        <v>866.5</v>
      </c>
      <c r="E81" t="s">
        <v>179</v>
      </c>
      <c r="F81">
        <v>400</v>
      </c>
      <c r="G81" t="s">
        <v>606</v>
      </c>
      <c r="H81" t="s">
        <v>36</v>
      </c>
      <c r="I81" s="10">
        <v>0.5</v>
      </c>
      <c r="J81" t="s">
        <v>25</v>
      </c>
      <c r="K81">
        <v>34</v>
      </c>
      <c r="L81" t="s">
        <v>278</v>
      </c>
      <c r="M81">
        <v>64</v>
      </c>
      <c r="N81">
        <v>8</v>
      </c>
      <c r="O81" t="s">
        <v>275</v>
      </c>
      <c r="P81" t="s">
        <v>290</v>
      </c>
      <c r="Q81" t="s">
        <v>275</v>
      </c>
      <c r="R81" t="s">
        <v>275</v>
      </c>
      <c r="S81">
        <v>0.86650000000000005</v>
      </c>
      <c r="T81" t="s">
        <v>19</v>
      </c>
      <c r="U81" t="s">
        <v>141</v>
      </c>
    </row>
    <row r="82" spans="1:21" x14ac:dyDescent="0.25">
      <c r="A82">
        <v>8</v>
      </c>
      <c r="B82">
        <v>7</v>
      </c>
      <c r="C82">
        <v>4</v>
      </c>
      <c r="D82">
        <f t="shared" si="0"/>
        <v>1078.1000000000001</v>
      </c>
      <c r="E82" t="s">
        <v>179</v>
      </c>
      <c r="F82">
        <v>400</v>
      </c>
      <c r="G82" t="s">
        <v>606</v>
      </c>
      <c r="H82" t="s">
        <v>36</v>
      </c>
      <c r="I82" s="10">
        <v>0.5</v>
      </c>
      <c r="J82" t="s">
        <v>25</v>
      </c>
      <c r="K82">
        <v>34</v>
      </c>
      <c r="L82" t="s">
        <v>278</v>
      </c>
      <c r="M82">
        <v>64</v>
      </c>
      <c r="N82">
        <v>8</v>
      </c>
      <c r="O82" t="s">
        <v>275</v>
      </c>
      <c r="P82" t="s">
        <v>290</v>
      </c>
      <c r="Q82" t="s">
        <v>275</v>
      </c>
      <c r="R82" t="s">
        <v>275</v>
      </c>
      <c r="S82">
        <v>1.0781000000000001</v>
      </c>
      <c r="T82" t="s">
        <v>19</v>
      </c>
      <c r="U82" t="s">
        <v>141</v>
      </c>
    </row>
    <row r="83" spans="1:21" x14ac:dyDescent="0.25">
      <c r="A83">
        <v>8</v>
      </c>
      <c r="B83">
        <v>7</v>
      </c>
      <c r="C83">
        <v>8</v>
      </c>
      <c r="D83">
        <f t="shared" si="0"/>
        <v>798.1</v>
      </c>
      <c r="E83" t="s">
        <v>179</v>
      </c>
      <c r="F83">
        <v>400</v>
      </c>
      <c r="G83" t="s">
        <v>606</v>
      </c>
      <c r="H83" t="s">
        <v>36</v>
      </c>
      <c r="I83" s="10">
        <v>0.5</v>
      </c>
      <c r="J83" t="s">
        <v>25</v>
      </c>
      <c r="K83">
        <v>34</v>
      </c>
      <c r="L83" t="s">
        <v>278</v>
      </c>
      <c r="M83">
        <v>64</v>
      </c>
      <c r="N83">
        <v>8</v>
      </c>
      <c r="O83" t="s">
        <v>275</v>
      </c>
      <c r="P83" t="s">
        <v>290</v>
      </c>
      <c r="Q83" t="s">
        <v>275</v>
      </c>
      <c r="R83" t="s">
        <v>275</v>
      </c>
      <c r="S83">
        <v>0.79810000000000003</v>
      </c>
      <c r="T83" t="s">
        <v>19</v>
      </c>
      <c r="U83" t="s">
        <v>141</v>
      </c>
    </row>
    <row r="84" spans="1:21" x14ac:dyDescent="0.25">
      <c r="A84">
        <v>8</v>
      </c>
      <c r="B84">
        <v>7</v>
      </c>
      <c r="C84">
        <v>12</v>
      </c>
      <c r="D84">
        <f t="shared" si="0"/>
        <v>670.5</v>
      </c>
      <c r="E84" t="s">
        <v>179</v>
      </c>
      <c r="F84">
        <v>400</v>
      </c>
      <c r="G84" t="s">
        <v>606</v>
      </c>
      <c r="H84" t="s">
        <v>36</v>
      </c>
      <c r="I84" s="10">
        <v>0.5</v>
      </c>
      <c r="J84" t="s">
        <v>25</v>
      </c>
      <c r="K84">
        <v>34</v>
      </c>
      <c r="L84" t="s">
        <v>278</v>
      </c>
      <c r="M84">
        <v>64</v>
      </c>
      <c r="N84">
        <v>8</v>
      </c>
      <c r="O84" t="s">
        <v>275</v>
      </c>
      <c r="P84" t="s">
        <v>290</v>
      </c>
      <c r="Q84" t="s">
        <v>275</v>
      </c>
      <c r="R84" t="s">
        <v>275</v>
      </c>
      <c r="S84">
        <v>0.67049999999999998</v>
      </c>
      <c r="T84" t="s">
        <v>19</v>
      </c>
      <c r="U84" t="s">
        <v>141</v>
      </c>
    </row>
    <row r="85" spans="1:21" x14ac:dyDescent="0.25">
      <c r="A85">
        <v>8</v>
      </c>
      <c r="B85">
        <v>7</v>
      </c>
      <c r="C85">
        <v>24</v>
      </c>
      <c r="D85">
        <f t="shared" si="0"/>
        <v>303.20000000000005</v>
      </c>
      <c r="E85" t="s">
        <v>179</v>
      </c>
      <c r="F85">
        <v>400</v>
      </c>
      <c r="G85" t="s">
        <v>606</v>
      </c>
      <c r="H85" t="s">
        <v>36</v>
      </c>
      <c r="I85" s="10">
        <v>0.5</v>
      </c>
      <c r="J85" t="s">
        <v>25</v>
      </c>
      <c r="K85">
        <v>34</v>
      </c>
      <c r="L85" t="s">
        <v>278</v>
      </c>
      <c r="M85">
        <v>64</v>
      </c>
      <c r="N85">
        <v>8</v>
      </c>
      <c r="O85" t="s">
        <v>275</v>
      </c>
      <c r="P85" t="s">
        <v>290</v>
      </c>
      <c r="Q85" t="s">
        <v>275</v>
      </c>
      <c r="R85" t="s">
        <v>275</v>
      </c>
      <c r="S85">
        <v>0.30320000000000003</v>
      </c>
      <c r="T85" t="s">
        <v>19</v>
      </c>
      <c r="U85" t="s">
        <v>141</v>
      </c>
    </row>
    <row r="86" spans="1:21" x14ac:dyDescent="0.25">
      <c r="A86">
        <v>8</v>
      </c>
      <c r="B86">
        <v>7</v>
      </c>
      <c r="C86">
        <v>36</v>
      </c>
      <c r="D86">
        <f t="shared" si="0"/>
        <v>147.79999999999998</v>
      </c>
      <c r="E86" t="s">
        <v>179</v>
      </c>
      <c r="F86">
        <v>400</v>
      </c>
      <c r="G86" t="s">
        <v>606</v>
      </c>
      <c r="H86" t="s">
        <v>36</v>
      </c>
      <c r="I86" s="10">
        <v>0.5</v>
      </c>
      <c r="J86" t="s">
        <v>25</v>
      </c>
      <c r="K86">
        <v>34</v>
      </c>
      <c r="L86" t="s">
        <v>278</v>
      </c>
      <c r="M86">
        <v>64</v>
      </c>
      <c r="N86">
        <v>8</v>
      </c>
      <c r="O86" t="s">
        <v>275</v>
      </c>
      <c r="P86" t="s">
        <v>290</v>
      </c>
      <c r="Q86" t="s">
        <v>275</v>
      </c>
      <c r="R86" t="s">
        <v>275</v>
      </c>
      <c r="S86">
        <v>0.14779999999999999</v>
      </c>
      <c r="T86" t="s">
        <v>19</v>
      </c>
      <c r="U86" t="s">
        <v>141</v>
      </c>
    </row>
    <row r="87" spans="1:21" x14ac:dyDescent="0.25">
      <c r="A87">
        <v>8</v>
      </c>
      <c r="B87">
        <v>7</v>
      </c>
      <c r="C87">
        <v>48</v>
      </c>
      <c r="D87">
        <f t="shared" si="0"/>
        <v>74.300000000000011</v>
      </c>
      <c r="E87" t="s">
        <v>179</v>
      </c>
      <c r="F87">
        <v>400</v>
      </c>
      <c r="G87" t="s">
        <v>606</v>
      </c>
      <c r="H87" t="s">
        <v>36</v>
      </c>
      <c r="I87" s="10">
        <v>0.5</v>
      </c>
      <c r="J87" t="s">
        <v>25</v>
      </c>
      <c r="K87">
        <v>34</v>
      </c>
      <c r="L87" t="s">
        <v>278</v>
      </c>
      <c r="M87">
        <v>64</v>
      </c>
      <c r="N87">
        <v>8</v>
      </c>
      <c r="O87" t="s">
        <v>275</v>
      </c>
      <c r="P87" t="s">
        <v>290</v>
      </c>
      <c r="Q87" t="s">
        <v>275</v>
      </c>
      <c r="R87" t="s">
        <v>275</v>
      </c>
      <c r="S87">
        <v>7.4300000000000005E-2</v>
      </c>
      <c r="T87" t="s">
        <v>19</v>
      </c>
      <c r="U87" t="s">
        <v>141</v>
      </c>
    </row>
    <row r="88" spans="1:21" x14ac:dyDescent="0.25">
      <c r="A88">
        <v>8</v>
      </c>
      <c r="B88">
        <v>7</v>
      </c>
      <c r="C88">
        <v>72</v>
      </c>
      <c r="D88">
        <f t="shared" si="0"/>
        <v>27.799999999999997</v>
      </c>
      <c r="E88" t="s">
        <v>179</v>
      </c>
      <c r="F88">
        <v>400</v>
      </c>
      <c r="G88" t="s">
        <v>606</v>
      </c>
      <c r="H88" t="s">
        <v>36</v>
      </c>
      <c r="I88" s="10">
        <v>0.5</v>
      </c>
      <c r="J88" t="s">
        <v>25</v>
      </c>
      <c r="K88">
        <v>34</v>
      </c>
      <c r="L88" t="s">
        <v>278</v>
      </c>
      <c r="M88">
        <v>64</v>
      </c>
      <c r="N88">
        <v>8</v>
      </c>
      <c r="O88" t="s">
        <v>275</v>
      </c>
      <c r="P88" t="s">
        <v>290</v>
      </c>
      <c r="Q88" t="s">
        <v>275</v>
      </c>
      <c r="R88" t="s">
        <v>275</v>
      </c>
      <c r="S88">
        <v>2.7799999999999998E-2</v>
      </c>
      <c r="T88" t="s">
        <v>19</v>
      </c>
      <c r="U88" t="s">
        <v>141</v>
      </c>
    </row>
    <row r="89" spans="1:21" x14ac:dyDescent="0.25">
      <c r="A89">
        <v>9</v>
      </c>
      <c r="B89">
        <v>8</v>
      </c>
      <c r="C89">
        <v>0</v>
      </c>
      <c r="D89">
        <v>0</v>
      </c>
      <c r="E89" t="s">
        <v>22</v>
      </c>
      <c r="F89">
        <v>400</v>
      </c>
      <c r="G89" t="s">
        <v>606</v>
      </c>
      <c r="H89" t="s">
        <v>27</v>
      </c>
      <c r="I89" s="10">
        <v>1</v>
      </c>
      <c r="J89" t="s">
        <v>23</v>
      </c>
      <c r="K89" t="s">
        <v>608</v>
      </c>
      <c r="L89" t="s">
        <v>27</v>
      </c>
      <c r="M89" t="s">
        <v>608</v>
      </c>
      <c r="N89">
        <v>20</v>
      </c>
      <c r="O89" t="s">
        <v>275</v>
      </c>
      <c r="P89" t="s">
        <v>290</v>
      </c>
      <c r="Q89" t="s">
        <v>275</v>
      </c>
      <c r="R89" t="s">
        <v>275</v>
      </c>
      <c r="S89">
        <v>0</v>
      </c>
      <c r="T89" t="s">
        <v>8</v>
      </c>
      <c r="U89" t="s">
        <v>425</v>
      </c>
    </row>
    <row r="90" spans="1:21" x14ac:dyDescent="0.25">
      <c r="A90">
        <v>9</v>
      </c>
      <c r="B90">
        <v>8</v>
      </c>
      <c r="C90">
        <v>0.5</v>
      </c>
      <c r="D90">
        <v>14.539400000000001</v>
      </c>
      <c r="E90" t="s">
        <v>22</v>
      </c>
      <c r="F90">
        <v>400</v>
      </c>
      <c r="G90" t="s">
        <v>606</v>
      </c>
      <c r="H90" t="s">
        <v>27</v>
      </c>
      <c r="I90" s="10">
        <v>1</v>
      </c>
      <c r="J90" t="s">
        <v>23</v>
      </c>
      <c r="K90" t="s">
        <v>608</v>
      </c>
      <c r="L90" t="s">
        <v>27</v>
      </c>
      <c r="M90" t="s">
        <v>608</v>
      </c>
      <c r="N90">
        <v>20</v>
      </c>
      <c r="O90" t="s">
        <v>275</v>
      </c>
      <c r="P90" t="s">
        <v>290</v>
      </c>
      <c r="Q90" t="s">
        <v>275</v>
      </c>
      <c r="R90" t="s">
        <v>275</v>
      </c>
      <c r="S90">
        <v>14.539400000000001</v>
      </c>
      <c r="T90" t="s">
        <v>8</v>
      </c>
      <c r="U90" t="s">
        <v>425</v>
      </c>
    </row>
    <row r="91" spans="1:21" x14ac:dyDescent="0.25">
      <c r="A91">
        <v>9</v>
      </c>
      <c r="B91">
        <v>8</v>
      </c>
      <c r="C91">
        <v>1</v>
      </c>
      <c r="D91">
        <v>57.102200000000003</v>
      </c>
      <c r="E91" t="s">
        <v>22</v>
      </c>
      <c r="F91">
        <v>400</v>
      </c>
      <c r="G91" t="s">
        <v>606</v>
      </c>
      <c r="H91" t="s">
        <v>27</v>
      </c>
      <c r="I91" s="10">
        <v>1</v>
      </c>
      <c r="J91" t="s">
        <v>23</v>
      </c>
      <c r="K91" t="s">
        <v>608</v>
      </c>
      <c r="L91" t="s">
        <v>27</v>
      </c>
      <c r="M91" t="s">
        <v>608</v>
      </c>
      <c r="N91">
        <v>20</v>
      </c>
      <c r="O91" t="s">
        <v>275</v>
      </c>
      <c r="P91" t="s">
        <v>290</v>
      </c>
      <c r="Q91" t="s">
        <v>275</v>
      </c>
      <c r="R91" t="s">
        <v>275</v>
      </c>
      <c r="S91">
        <v>57.102200000000003</v>
      </c>
      <c r="T91" t="s">
        <v>8</v>
      </c>
      <c r="U91" t="s">
        <v>425</v>
      </c>
    </row>
    <row r="92" spans="1:21" x14ac:dyDescent="0.25">
      <c r="A92">
        <v>9</v>
      </c>
      <c r="B92">
        <v>8</v>
      </c>
      <c r="C92">
        <v>2</v>
      </c>
      <c r="D92">
        <v>78.724400000000003</v>
      </c>
      <c r="E92" t="s">
        <v>22</v>
      </c>
      <c r="F92">
        <v>400</v>
      </c>
      <c r="G92" t="s">
        <v>606</v>
      </c>
      <c r="H92" t="s">
        <v>27</v>
      </c>
      <c r="I92" s="10">
        <v>1</v>
      </c>
      <c r="J92" t="s">
        <v>23</v>
      </c>
      <c r="K92" t="s">
        <v>608</v>
      </c>
      <c r="L92" t="s">
        <v>27</v>
      </c>
      <c r="M92" t="s">
        <v>608</v>
      </c>
      <c r="N92">
        <v>20</v>
      </c>
      <c r="O92" t="s">
        <v>275</v>
      </c>
      <c r="P92" t="s">
        <v>290</v>
      </c>
      <c r="Q92" t="s">
        <v>275</v>
      </c>
      <c r="R92" t="s">
        <v>275</v>
      </c>
      <c r="S92">
        <v>78.724400000000003</v>
      </c>
      <c r="T92" t="s">
        <v>8</v>
      </c>
      <c r="U92" t="s">
        <v>425</v>
      </c>
    </row>
    <row r="93" spans="1:21" x14ac:dyDescent="0.25">
      <c r="A93">
        <v>9</v>
      </c>
      <c r="B93">
        <v>8</v>
      </c>
      <c r="C93">
        <v>3</v>
      </c>
      <c r="D93">
        <v>70.7911</v>
      </c>
      <c r="E93" t="s">
        <v>22</v>
      </c>
      <c r="F93">
        <v>400</v>
      </c>
      <c r="G93" t="s">
        <v>606</v>
      </c>
      <c r="H93" t="s">
        <v>27</v>
      </c>
      <c r="I93" s="10">
        <v>1</v>
      </c>
      <c r="J93" t="s">
        <v>23</v>
      </c>
      <c r="K93" t="s">
        <v>608</v>
      </c>
      <c r="L93" t="s">
        <v>27</v>
      </c>
      <c r="M93" t="s">
        <v>608</v>
      </c>
      <c r="N93">
        <v>20</v>
      </c>
      <c r="O93" t="s">
        <v>275</v>
      </c>
      <c r="P93" t="s">
        <v>290</v>
      </c>
      <c r="Q93" t="s">
        <v>275</v>
      </c>
      <c r="R93" t="s">
        <v>275</v>
      </c>
      <c r="S93">
        <v>70.7911</v>
      </c>
      <c r="T93" t="s">
        <v>8</v>
      </c>
      <c r="U93" t="s">
        <v>425</v>
      </c>
    </row>
    <row r="94" spans="1:21" x14ac:dyDescent="0.25">
      <c r="A94">
        <v>9</v>
      </c>
      <c r="B94">
        <v>8</v>
      </c>
      <c r="C94">
        <v>4</v>
      </c>
      <c r="D94">
        <v>45.221200000000003</v>
      </c>
      <c r="E94" t="s">
        <v>22</v>
      </c>
      <c r="F94">
        <v>400</v>
      </c>
      <c r="G94" t="s">
        <v>606</v>
      </c>
      <c r="H94" t="s">
        <v>27</v>
      </c>
      <c r="I94" s="10">
        <v>1</v>
      </c>
      <c r="J94" t="s">
        <v>23</v>
      </c>
      <c r="K94" t="s">
        <v>608</v>
      </c>
      <c r="L94" t="s">
        <v>27</v>
      </c>
      <c r="M94" t="s">
        <v>608</v>
      </c>
      <c r="N94">
        <v>20</v>
      </c>
      <c r="O94" t="s">
        <v>275</v>
      </c>
      <c r="P94" t="s">
        <v>290</v>
      </c>
      <c r="Q94" t="s">
        <v>275</v>
      </c>
      <c r="R94" t="s">
        <v>275</v>
      </c>
      <c r="S94">
        <v>45.221200000000003</v>
      </c>
      <c r="T94" t="s">
        <v>8</v>
      </c>
      <c r="U94" t="s">
        <v>425</v>
      </c>
    </row>
    <row r="95" spans="1:21" x14ac:dyDescent="0.25">
      <c r="A95">
        <v>9</v>
      </c>
      <c r="B95">
        <v>8</v>
      </c>
      <c r="C95">
        <v>5</v>
      </c>
      <c r="D95">
        <v>29.510999999999999</v>
      </c>
      <c r="E95" t="s">
        <v>22</v>
      </c>
      <c r="F95">
        <v>400</v>
      </c>
      <c r="G95" t="s">
        <v>606</v>
      </c>
      <c r="H95" t="s">
        <v>27</v>
      </c>
      <c r="I95" s="10">
        <v>1</v>
      </c>
      <c r="J95" t="s">
        <v>23</v>
      </c>
      <c r="K95" t="s">
        <v>608</v>
      </c>
      <c r="L95" t="s">
        <v>27</v>
      </c>
      <c r="M95" t="s">
        <v>608</v>
      </c>
      <c r="N95">
        <v>20</v>
      </c>
      <c r="O95" t="s">
        <v>275</v>
      </c>
      <c r="P95" t="s">
        <v>290</v>
      </c>
      <c r="Q95" t="s">
        <v>275</v>
      </c>
      <c r="R95" t="s">
        <v>275</v>
      </c>
      <c r="S95">
        <v>29.510999999999999</v>
      </c>
      <c r="T95" t="s">
        <v>8</v>
      </c>
      <c r="U95" t="s">
        <v>425</v>
      </c>
    </row>
    <row r="96" spans="1:21" x14ac:dyDescent="0.25">
      <c r="A96">
        <v>9</v>
      </c>
      <c r="B96">
        <v>8</v>
      </c>
      <c r="C96">
        <v>7</v>
      </c>
      <c r="D96">
        <v>10.15</v>
      </c>
      <c r="E96" t="s">
        <v>22</v>
      </c>
      <c r="F96">
        <v>400</v>
      </c>
      <c r="G96" t="s">
        <v>606</v>
      </c>
      <c r="H96" t="s">
        <v>27</v>
      </c>
      <c r="I96" s="10">
        <v>1</v>
      </c>
      <c r="J96" t="s">
        <v>23</v>
      </c>
      <c r="K96" t="s">
        <v>608</v>
      </c>
      <c r="L96" t="s">
        <v>27</v>
      </c>
      <c r="M96" t="s">
        <v>608</v>
      </c>
      <c r="N96">
        <v>20</v>
      </c>
      <c r="O96" t="s">
        <v>275</v>
      </c>
      <c r="P96" t="s">
        <v>290</v>
      </c>
      <c r="Q96" t="s">
        <v>275</v>
      </c>
      <c r="R96" t="s">
        <v>275</v>
      </c>
      <c r="S96">
        <v>10.15</v>
      </c>
      <c r="T96" t="s">
        <v>8</v>
      </c>
      <c r="U96" t="s">
        <v>425</v>
      </c>
    </row>
    <row r="97" spans="1:21" x14ac:dyDescent="0.25">
      <c r="A97">
        <v>9</v>
      </c>
      <c r="B97">
        <v>8</v>
      </c>
      <c r="C97">
        <v>9</v>
      </c>
      <c r="D97">
        <v>5.5865</v>
      </c>
      <c r="E97" t="s">
        <v>22</v>
      </c>
      <c r="F97">
        <v>400</v>
      </c>
      <c r="G97" t="s">
        <v>606</v>
      </c>
      <c r="H97" t="s">
        <v>27</v>
      </c>
      <c r="I97" s="10">
        <v>1</v>
      </c>
      <c r="J97" t="s">
        <v>23</v>
      </c>
      <c r="K97" t="s">
        <v>608</v>
      </c>
      <c r="L97" t="s">
        <v>27</v>
      </c>
      <c r="M97" t="s">
        <v>608</v>
      </c>
      <c r="N97">
        <v>20</v>
      </c>
      <c r="O97" t="s">
        <v>275</v>
      </c>
      <c r="P97" t="s">
        <v>290</v>
      </c>
      <c r="Q97" t="s">
        <v>275</v>
      </c>
      <c r="R97" t="s">
        <v>275</v>
      </c>
      <c r="S97">
        <v>5.5865</v>
      </c>
      <c r="T97" t="s">
        <v>8</v>
      </c>
      <c r="U97" t="s">
        <v>425</v>
      </c>
    </row>
    <row r="98" spans="1:21" x14ac:dyDescent="0.25">
      <c r="A98">
        <v>9</v>
      </c>
      <c r="B98">
        <v>8</v>
      </c>
      <c r="C98">
        <v>12</v>
      </c>
      <c r="D98">
        <v>2.8241999999999998</v>
      </c>
      <c r="E98" t="s">
        <v>22</v>
      </c>
      <c r="F98">
        <v>400</v>
      </c>
      <c r="G98" t="s">
        <v>606</v>
      </c>
      <c r="H98" t="s">
        <v>27</v>
      </c>
      <c r="I98" s="10">
        <v>1</v>
      </c>
      <c r="J98" t="s">
        <v>23</v>
      </c>
      <c r="K98" t="s">
        <v>608</v>
      </c>
      <c r="L98" t="s">
        <v>27</v>
      </c>
      <c r="M98" t="s">
        <v>608</v>
      </c>
      <c r="N98">
        <v>20</v>
      </c>
      <c r="O98" t="s">
        <v>275</v>
      </c>
      <c r="P98" t="s">
        <v>290</v>
      </c>
      <c r="Q98" t="s">
        <v>275</v>
      </c>
      <c r="R98" t="s">
        <v>275</v>
      </c>
      <c r="S98">
        <v>2.8241999999999998</v>
      </c>
      <c r="T98" t="s">
        <v>8</v>
      </c>
      <c r="U98" t="s">
        <v>425</v>
      </c>
    </row>
    <row r="99" spans="1:21" x14ac:dyDescent="0.25">
      <c r="A99">
        <v>9</v>
      </c>
      <c r="B99">
        <v>8</v>
      </c>
      <c r="C99">
        <v>24</v>
      </c>
      <c r="D99">
        <v>0.75609999999999999</v>
      </c>
      <c r="E99" t="s">
        <v>22</v>
      </c>
      <c r="F99">
        <v>400</v>
      </c>
      <c r="G99" t="s">
        <v>606</v>
      </c>
      <c r="H99" t="s">
        <v>27</v>
      </c>
      <c r="I99" s="10">
        <v>1</v>
      </c>
      <c r="J99" t="s">
        <v>23</v>
      </c>
      <c r="K99" t="s">
        <v>608</v>
      </c>
      <c r="L99" t="s">
        <v>27</v>
      </c>
      <c r="M99" t="s">
        <v>608</v>
      </c>
      <c r="N99">
        <v>20</v>
      </c>
      <c r="O99" t="s">
        <v>275</v>
      </c>
      <c r="P99" t="s">
        <v>290</v>
      </c>
      <c r="Q99" t="s">
        <v>275</v>
      </c>
      <c r="R99" t="s">
        <v>275</v>
      </c>
      <c r="S99">
        <v>0.75609999999999999</v>
      </c>
      <c r="T99" t="s">
        <v>8</v>
      </c>
      <c r="U99" t="s">
        <v>425</v>
      </c>
    </row>
    <row r="100" spans="1:21" x14ac:dyDescent="0.25">
      <c r="A100">
        <v>9</v>
      </c>
      <c r="B100">
        <v>8</v>
      </c>
      <c r="C100">
        <v>36</v>
      </c>
      <c r="D100">
        <v>0.2351</v>
      </c>
      <c r="E100" t="s">
        <v>22</v>
      </c>
      <c r="F100">
        <v>400</v>
      </c>
      <c r="G100" t="s">
        <v>606</v>
      </c>
      <c r="H100" t="s">
        <v>27</v>
      </c>
      <c r="I100" s="10">
        <v>1</v>
      </c>
      <c r="J100" t="s">
        <v>23</v>
      </c>
      <c r="K100" t="s">
        <v>608</v>
      </c>
      <c r="L100" t="s">
        <v>27</v>
      </c>
      <c r="M100" t="s">
        <v>608</v>
      </c>
      <c r="N100">
        <v>20</v>
      </c>
      <c r="O100" t="s">
        <v>275</v>
      </c>
      <c r="P100" t="s">
        <v>290</v>
      </c>
      <c r="Q100" t="s">
        <v>275</v>
      </c>
      <c r="R100" t="s">
        <v>275</v>
      </c>
      <c r="S100">
        <v>0.2351</v>
      </c>
      <c r="T100" t="s">
        <v>8</v>
      </c>
      <c r="U100" t="s">
        <v>425</v>
      </c>
    </row>
    <row r="101" spans="1:21" x14ac:dyDescent="0.25">
      <c r="A101">
        <v>9</v>
      </c>
      <c r="B101">
        <v>8</v>
      </c>
      <c r="C101">
        <v>0</v>
      </c>
      <c r="D101">
        <v>0</v>
      </c>
      <c r="E101" t="s">
        <v>179</v>
      </c>
      <c r="F101">
        <v>400</v>
      </c>
      <c r="G101" t="s">
        <v>606</v>
      </c>
      <c r="H101" t="s">
        <v>27</v>
      </c>
      <c r="I101" s="10">
        <v>1</v>
      </c>
      <c r="J101" t="s">
        <v>23</v>
      </c>
      <c r="K101" t="s">
        <v>608</v>
      </c>
      <c r="L101" t="s">
        <v>27</v>
      </c>
      <c r="M101" t="s">
        <v>608</v>
      </c>
      <c r="N101">
        <v>20</v>
      </c>
      <c r="O101" t="s">
        <v>275</v>
      </c>
      <c r="P101" t="s">
        <v>290</v>
      </c>
      <c r="Q101" t="s">
        <v>275</v>
      </c>
      <c r="R101" t="s">
        <v>275</v>
      </c>
      <c r="S101">
        <v>0</v>
      </c>
      <c r="T101" t="s">
        <v>8</v>
      </c>
      <c r="U101" t="s">
        <v>425</v>
      </c>
    </row>
    <row r="102" spans="1:21" x14ac:dyDescent="0.25">
      <c r="A102">
        <v>9</v>
      </c>
      <c r="B102">
        <v>8</v>
      </c>
      <c r="C102">
        <v>0.5</v>
      </c>
      <c r="D102">
        <v>50.2149</v>
      </c>
      <c r="E102" t="s">
        <v>179</v>
      </c>
      <c r="F102">
        <v>400</v>
      </c>
      <c r="G102" t="s">
        <v>606</v>
      </c>
      <c r="H102" t="s">
        <v>27</v>
      </c>
      <c r="I102" s="10">
        <v>1</v>
      </c>
      <c r="J102" t="s">
        <v>23</v>
      </c>
      <c r="K102" t="s">
        <v>608</v>
      </c>
      <c r="L102" t="s">
        <v>27</v>
      </c>
      <c r="M102" t="s">
        <v>608</v>
      </c>
      <c r="N102">
        <v>20</v>
      </c>
      <c r="O102" t="s">
        <v>275</v>
      </c>
      <c r="P102" t="s">
        <v>290</v>
      </c>
      <c r="Q102" t="s">
        <v>275</v>
      </c>
      <c r="R102" t="s">
        <v>275</v>
      </c>
      <c r="S102">
        <v>50.2149</v>
      </c>
      <c r="T102" t="s">
        <v>8</v>
      </c>
      <c r="U102" t="s">
        <v>425</v>
      </c>
    </row>
    <row r="103" spans="1:21" x14ac:dyDescent="0.25">
      <c r="A103">
        <v>9</v>
      </c>
      <c r="B103">
        <v>8</v>
      </c>
      <c r="C103">
        <v>1</v>
      </c>
      <c r="D103">
        <v>229.0275</v>
      </c>
      <c r="E103" t="s">
        <v>179</v>
      </c>
      <c r="F103">
        <v>400</v>
      </c>
      <c r="G103" t="s">
        <v>606</v>
      </c>
      <c r="H103" t="s">
        <v>27</v>
      </c>
      <c r="I103" s="10">
        <v>1</v>
      </c>
      <c r="J103" t="s">
        <v>23</v>
      </c>
      <c r="K103" t="s">
        <v>608</v>
      </c>
      <c r="L103" t="s">
        <v>27</v>
      </c>
      <c r="M103" t="s">
        <v>608</v>
      </c>
      <c r="N103">
        <v>20</v>
      </c>
      <c r="O103" t="s">
        <v>275</v>
      </c>
      <c r="P103" t="s">
        <v>290</v>
      </c>
      <c r="Q103" t="s">
        <v>275</v>
      </c>
      <c r="R103" t="s">
        <v>275</v>
      </c>
      <c r="S103">
        <v>229.0275</v>
      </c>
      <c r="T103" t="s">
        <v>8</v>
      </c>
      <c r="U103" t="s">
        <v>425</v>
      </c>
    </row>
    <row r="104" spans="1:21" x14ac:dyDescent="0.25">
      <c r="A104">
        <v>9</v>
      </c>
      <c r="B104">
        <v>8</v>
      </c>
      <c r="C104">
        <v>2</v>
      </c>
      <c r="D104">
        <v>463.88589999999999</v>
      </c>
      <c r="E104" t="s">
        <v>179</v>
      </c>
      <c r="F104">
        <v>400</v>
      </c>
      <c r="G104" t="s">
        <v>606</v>
      </c>
      <c r="H104" t="s">
        <v>27</v>
      </c>
      <c r="I104" s="10">
        <v>1</v>
      </c>
      <c r="J104" t="s">
        <v>23</v>
      </c>
      <c r="K104" t="s">
        <v>608</v>
      </c>
      <c r="L104" t="s">
        <v>27</v>
      </c>
      <c r="M104" t="s">
        <v>608</v>
      </c>
      <c r="N104">
        <v>20</v>
      </c>
      <c r="O104" t="s">
        <v>275</v>
      </c>
      <c r="P104" t="s">
        <v>290</v>
      </c>
      <c r="Q104" t="s">
        <v>275</v>
      </c>
      <c r="R104" t="s">
        <v>275</v>
      </c>
      <c r="S104">
        <v>463.88589999999999</v>
      </c>
      <c r="T104" t="s">
        <v>8</v>
      </c>
      <c r="U104" t="s">
        <v>425</v>
      </c>
    </row>
    <row r="105" spans="1:21" x14ac:dyDescent="0.25">
      <c r="A105">
        <v>9</v>
      </c>
      <c r="B105">
        <v>8</v>
      </c>
      <c r="C105">
        <v>3</v>
      </c>
      <c r="D105">
        <v>562.596</v>
      </c>
      <c r="E105" t="s">
        <v>179</v>
      </c>
      <c r="F105">
        <v>400</v>
      </c>
      <c r="G105" t="s">
        <v>606</v>
      </c>
      <c r="H105" t="s">
        <v>27</v>
      </c>
      <c r="I105" s="10">
        <v>1</v>
      </c>
      <c r="J105" t="s">
        <v>23</v>
      </c>
      <c r="K105" t="s">
        <v>608</v>
      </c>
      <c r="L105" t="s">
        <v>27</v>
      </c>
      <c r="M105" t="s">
        <v>608</v>
      </c>
      <c r="N105">
        <v>20</v>
      </c>
      <c r="O105" t="s">
        <v>275</v>
      </c>
      <c r="P105" t="s">
        <v>290</v>
      </c>
      <c r="Q105" t="s">
        <v>275</v>
      </c>
      <c r="R105" t="s">
        <v>275</v>
      </c>
      <c r="S105">
        <v>562.596</v>
      </c>
      <c r="T105" t="s">
        <v>8</v>
      </c>
      <c r="U105" t="s">
        <v>425</v>
      </c>
    </row>
    <row r="106" spans="1:21" x14ac:dyDescent="0.25">
      <c r="A106">
        <v>9</v>
      </c>
      <c r="B106">
        <v>8</v>
      </c>
      <c r="C106">
        <v>4</v>
      </c>
      <c r="D106">
        <v>587.51260000000002</v>
      </c>
      <c r="E106" t="s">
        <v>179</v>
      </c>
      <c r="F106">
        <v>400</v>
      </c>
      <c r="G106" t="s">
        <v>606</v>
      </c>
      <c r="H106" t="s">
        <v>27</v>
      </c>
      <c r="I106" s="10">
        <v>1</v>
      </c>
      <c r="J106" t="s">
        <v>23</v>
      </c>
      <c r="K106" t="s">
        <v>608</v>
      </c>
      <c r="L106" t="s">
        <v>27</v>
      </c>
      <c r="M106" t="s">
        <v>608</v>
      </c>
      <c r="N106">
        <v>20</v>
      </c>
      <c r="O106" t="s">
        <v>275</v>
      </c>
      <c r="P106" t="s">
        <v>290</v>
      </c>
      <c r="Q106" t="s">
        <v>275</v>
      </c>
      <c r="R106" t="s">
        <v>275</v>
      </c>
      <c r="S106">
        <v>587.51260000000002</v>
      </c>
      <c r="T106" t="s">
        <v>8</v>
      </c>
      <c r="U106" t="s">
        <v>425</v>
      </c>
    </row>
    <row r="107" spans="1:21" x14ac:dyDescent="0.25">
      <c r="A107">
        <v>9</v>
      </c>
      <c r="B107">
        <v>8</v>
      </c>
      <c r="C107">
        <v>5</v>
      </c>
      <c r="D107">
        <v>528.29</v>
      </c>
      <c r="E107" t="s">
        <v>179</v>
      </c>
      <c r="F107">
        <v>400</v>
      </c>
      <c r="G107" t="s">
        <v>606</v>
      </c>
      <c r="H107" t="s">
        <v>27</v>
      </c>
      <c r="I107" s="10">
        <v>1</v>
      </c>
      <c r="J107" t="s">
        <v>23</v>
      </c>
      <c r="K107" t="s">
        <v>608</v>
      </c>
      <c r="L107" t="s">
        <v>27</v>
      </c>
      <c r="M107" t="s">
        <v>608</v>
      </c>
      <c r="N107">
        <v>20</v>
      </c>
      <c r="O107" t="s">
        <v>275</v>
      </c>
      <c r="P107" t="s">
        <v>290</v>
      </c>
      <c r="Q107" t="s">
        <v>275</v>
      </c>
      <c r="R107" t="s">
        <v>275</v>
      </c>
      <c r="S107">
        <v>528.29</v>
      </c>
      <c r="T107" t="s">
        <v>8</v>
      </c>
      <c r="U107" t="s">
        <v>425</v>
      </c>
    </row>
    <row r="108" spans="1:21" x14ac:dyDescent="0.25">
      <c r="A108">
        <v>9</v>
      </c>
      <c r="B108">
        <v>8</v>
      </c>
      <c r="C108">
        <v>7</v>
      </c>
      <c r="D108">
        <v>367.81659999999999</v>
      </c>
      <c r="E108" t="s">
        <v>179</v>
      </c>
      <c r="F108">
        <v>400</v>
      </c>
      <c r="G108" t="s">
        <v>606</v>
      </c>
      <c r="H108" t="s">
        <v>27</v>
      </c>
      <c r="I108" s="10">
        <v>1</v>
      </c>
      <c r="J108" t="s">
        <v>23</v>
      </c>
      <c r="K108" t="s">
        <v>608</v>
      </c>
      <c r="L108" t="s">
        <v>27</v>
      </c>
      <c r="M108" t="s">
        <v>608</v>
      </c>
      <c r="N108">
        <v>20</v>
      </c>
      <c r="O108" t="s">
        <v>275</v>
      </c>
      <c r="P108" t="s">
        <v>290</v>
      </c>
      <c r="Q108" t="s">
        <v>275</v>
      </c>
      <c r="R108" t="s">
        <v>275</v>
      </c>
      <c r="S108">
        <v>367.81659999999999</v>
      </c>
      <c r="T108" t="s">
        <v>8</v>
      </c>
      <c r="U108" t="s">
        <v>425</v>
      </c>
    </row>
    <row r="109" spans="1:21" x14ac:dyDescent="0.25">
      <c r="A109">
        <v>9</v>
      </c>
      <c r="B109">
        <v>8</v>
      </c>
      <c r="C109">
        <v>9</v>
      </c>
      <c r="D109">
        <v>303.82429999999999</v>
      </c>
      <c r="E109" t="s">
        <v>179</v>
      </c>
      <c r="F109">
        <v>400</v>
      </c>
      <c r="G109" t="s">
        <v>606</v>
      </c>
      <c r="H109" t="s">
        <v>27</v>
      </c>
      <c r="I109" s="10">
        <v>1</v>
      </c>
      <c r="J109" t="s">
        <v>23</v>
      </c>
      <c r="K109" t="s">
        <v>608</v>
      </c>
      <c r="L109" t="s">
        <v>27</v>
      </c>
      <c r="M109" t="s">
        <v>608</v>
      </c>
      <c r="N109">
        <v>20</v>
      </c>
      <c r="O109" t="s">
        <v>275</v>
      </c>
      <c r="P109" t="s">
        <v>290</v>
      </c>
      <c r="Q109" t="s">
        <v>275</v>
      </c>
      <c r="R109" t="s">
        <v>275</v>
      </c>
      <c r="S109">
        <v>303.82429999999999</v>
      </c>
      <c r="T109" t="s">
        <v>8</v>
      </c>
      <c r="U109" t="s">
        <v>425</v>
      </c>
    </row>
    <row r="110" spans="1:21" x14ac:dyDescent="0.25">
      <c r="A110">
        <v>9</v>
      </c>
      <c r="B110">
        <v>8</v>
      </c>
      <c r="C110">
        <v>12</v>
      </c>
      <c r="D110">
        <v>211.64080000000001</v>
      </c>
      <c r="E110" t="s">
        <v>179</v>
      </c>
      <c r="F110">
        <v>400</v>
      </c>
      <c r="G110" t="s">
        <v>606</v>
      </c>
      <c r="H110" t="s">
        <v>27</v>
      </c>
      <c r="I110" s="10">
        <v>1</v>
      </c>
      <c r="J110" t="s">
        <v>23</v>
      </c>
      <c r="K110" t="s">
        <v>608</v>
      </c>
      <c r="L110" t="s">
        <v>27</v>
      </c>
      <c r="M110" t="s">
        <v>608</v>
      </c>
      <c r="N110">
        <v>20</v>
      </c>
      <c r="O110" t="s">
        <v>275</v>
      </c>
      <c r="P110" t="s">
        <v>290</v>
      </c>
      <c r="Q110" t="s">
        <v>275</v>
      </c>
      <c r="R110" t="s">
        <v>275</v>
      </c>
      <c r="S110">
        <v>211.64080000000001</v>
      </c>
      <c r="T110" t="s">
        <v>8</v>
      </c>
      <c r="U110" t="s">
        <v>425</v>
      </c>
    </row>
    <row r="111" spans="1:21" x14ac:dyDescent="0.25">
      <c r="A111">
        <v>9</v>
      </c>
      <c r="B111">
        <v>8</v>
      </c>
      <c r="C111">
        <v>24</v>
      </c>
      <c r="D111">
        <v>76.424199999999999</v>
      </c>
      <c r="E111" t="s">
        <v>179</v>
      </c>
      <c r="F111">
        <v>400</v>
      </c>
      <c r="G111" t="s">
        <v>606</v>
      </c>
      <c r="H111" t="s">
        <v>27</v>
      </c>
      <c r="I111" s="10">
        <v>1</v>
      </c>
      <c r="J111" t="s">
        <v>23</v>
      </c>
      <c r="K111" t="s">
        <v>608</v>
      </c>
      <c r="L111" t="s">
        <v>27</v>
      </c>
      <c r="M111" t="s">
        <v>608</v>
      </c>
      <c r="N111">
        <v>20</v>
      </c>
      <c r="O111" t="s">
        <v>275</v>
      </c>
      <c r="P111" t="s">
        <v>290</v>
      </c>
      <c r="Q111" t="s">
        <v>275</v>
      </c>
      <c r="R111" t="s">
        <v>275</v>
      </c>
      <c r="S111">
        <v>76.424199999999999</v>
      </c>
      <c r="T111" t="s">
        <v>8</v>
      </c>
      <c r="U111" t="s">
        <v>425</v>
      </c>
    </row>
    <row r="112" spans="1:21" x14ac:dyDescent="0.25">
      <c r="A112">
        <v>9</v>
      </c>
      <c r="B112">
        <v>8</v>
      </c>
      <c r="C112">
        <v>36</v>
      </c>
      <c r="D112">
        <v>23.762799999999999</v>
      </c>
      <c r="E112" t="s">
        <v>179</v>
      </c>
      <c r="F112">
        <v>400</v>
      </c>
      <c r="G112" t="s">
        <v>606</v>
      </c>
      <c r="H112" t="s">
        <v>27</v>
      </c>
      <c r="I112" s="10">
        <v>1</v>
      </c>
      <c r="J112" t="s">
        <v>23</v>
      </c>
      <c r="K112" t="s">
        <v>608</v>
      </c>
      <c r="L112" t="s">
        <v>27</v>
      </c>
      <c r="M112" t="s">
        <v>608</v>
      </c>
      <c r="N112">
        <v>20</v>
      </c>
      <c r="O112" t="s">
        <v>275</v>
      </c>
      <c r="P112" t="s">
        <v>290</v>
      </c>
      <c r="Q112" t="s">
        <v>275</v>
      </c>
      <c r="R112" t="s">
        <v>275</v>
      </c>
      <c r="S112">
        <v>23.762799999999999</v>
      </c>
      <c r="T112" t="s">
        <v>8</v>
      </c>
      <c r="U112" t="s">
        <v>425</v>
      </c>
    </row>
    <row r="113" spans="1:21" x14ac:dyDescent="0.25">
      <c r="A113">
        <v>10</v>
      </c>
      <c r="B113">
        <v>9</v>
      </c>
      <c r="C113">
        <v>0</v>
      </c>
      <c r="D113">
        <v>0</v>
      </c>
      <c r="E113" t="s">
        <v>22</v>
      </c>
      <c r="F113">
        <v>400</v>
      </c>
      <c r="G113" t="s">
        <v>606</v>
      </c>
      <c r="H113" t="s">
        <v>37</v>
      </c>
      <c r="I113" t="s">
        <v>608</v>
      </c>
      <c r="J113" t="s">
        <v>25</v>
      </c>
      <c r="K113" t="s">
        <v>608</v>
      </c>
      <c r="L113" t="s">
        <v>278</v>
      </c>
      <c r="M113" t="s">
        <v>608</v>
      </c>
      <c r="N113">
        <v>7</v>
      </c>
      <c r="O113" t="s">
        <v>25</v>
      </c>
      <c r="P113" t="s">
        <v>25</v>
      </c>
      <c r="Q113" t="s">
        <v>649</v>
      </c>
      <c r="R113" t="s">
        <v>605</v>
      </c>
      <c r="S113">
        <v>0</v>
      </c>
      <c r="T113" t="s">
        <v>8</v>
      </c>
      <c r="U113" t="s">
        <v>425</v>
      </c>
    </row>
    <row r="114" spans="1:21" x14ac:dyDescent="0.25">
      <c r="A114">
        <v>10</v>
      </c>
      <c r="B114">
        <v>9</v>
      </c>
      <c r="C114">
        <v>1</v>
      </c>
      <c r="D114">
        <v>7.1467999999999998</v>
      </c>
      <c r="E114" t="s">
        <v>22</v>
      </c>
      <c r="F114">
        <v>400</v>
      </c>
      <c r="G114" t="s">
        <v>606</v>
      </c>
      <c r="H114" t="s">
        <v>37</v>
      </c>
      <c r="I114" t="s">
        <v>608</v>
      </c>
      <c r="J114" t="s">
        <v>25</v>
      </c>
      <c r="K114" t="s">
        <v>608</v>
      </c>
      <c r="L114" t="s">
        <v>278</v>
      </c>
      <c r="M114" t="s">
        <v>608</v>
      </c>
      <c r="N114">
        <v>7</v>
      </c>
      <c r="O114" t="s">
        <v>25</v>
      </c>
      <c r="P114" t="s">
        <v>25</v>
      </c>
      <c r="Q114" t="s">
        <v>649</v>
      </c>
      <c r="R114" t="s">
        <v>605</v>
      </c>
      <c r="S114">
        <v>7.1467999999999998</v>
      </c>
      <c r="T114" t="s">
        <v>8</v>
      </c>
      <c r="U114" t="s">
        <v>425</v>
      </c>
    </row>
    <row r="115" spans="1:21" x14ac:dyDescent="0.25">
      <c r="A115">
        <v>10</v>
      </c>
      <c r="B115">
        <v>9</v>
      </c>
      <c r="C115">
        <v>2</v>
      </c>
      <c r="D115">
        <v>21.0672</v>
      </c>
      <c r="E115" t="s">
        <v>22</v>
      </c>
      <c r="F115">
        <v>400</v>
      </c>
      <c r="G115" t="s">
        <v>606</v>
      </c>
      <c r="H115" t="s">
        <v>37</v>
      </c>
      <c r="I115" t="s">
        <v>608</v>
      </c>
      <c r="J115" t="s">
        <v>25</v>
      </c>
      <c r="K115" t="s">
        <v>608</v>
      </c>
      <c r="L115" t="s">
        <v>278</v>
      </c>
      <c r="M115" t="s">
        <v>608</v>
      </c>
      <c r="N115">
        <v>7</v>
      </c>
      <c r="O115" t="s">
        <v>25</v>
      </c>
      <c r="P115" t="s">
        <v>25</v>
      </c>
      <c r="Q115" t="s">
        <v>649</v>
      </c>
      <c r="R115" t="s">
        <v>605</v>
      </c>
      <c r="S115">
        <v>21.0672</v>
      </c>
      <c r="T115" t="s">
        <v>8</v>
      </c>
      <c r="U115" t="s">
        <v>425</v>
      </c>
    </row>
    <row r="116" spans="1:21" x14ac:dyDescent="0.25">
      <c r="A116">
        <v>10</v>
      </c>
      <c r="B116">
        <v>9</v>
      </c>
      <c r="C116">
        <v>3</v>
      </c>
      <c r="D116">
        <v>21.8536</v>
      </c>
      <c r="E116" t="s">
        <v>22</v>
      </c>
      <c r="F116">
        <v>400</v>
      </c>
      <c r="G116" t="s">
        <v>606</v>
      </c>
      <c r="H116" t="s">
        <v>37</v>
      </c>
      <c r="I116" t="s">
        <v>608</v>
      </c>
      <c r="J116" t="s">
        <v>25</v>
      </c>
      <c r="K116" t="s">
        <v>608</v>
      </c>
      <c r="L116" t="s">
        <v>278</v>
      </c>
      <c r="M116" t="s">
        <v>608</v>
      </c>
      <c r="N116">
        <v>7</v>
      </c>
      <c r="O116" t="s">
        <v>25</v>
      </c>
      <c r="P116" t="s">
        <v>25</v>
      </c>
      <c r="Q116" t="s">
        <v>649</v>
      </c>
      <c r="R116" t="s">
        <v>605</v>
      </c>
      <c r="S116">
        <v>21.8536</v>
      </c>
      <c r="T116" t="s">
        <v>8</v>
      </c>
      <c r="U116" t="s">
        <v>425</v>
      </c>
    </row>
    <row r="117" spans="1:21" x14ac:dyDescent="0.25">
      <c r="A117">
        <v>10</v>
      </c>
      <c r="B117">
        <v>9</v>
      </c>
      <c r="C117">
        <v>4</v>
      </c>
      <c r="D117">
        <v>24.844100000000001</v>
      </c>
      <c r="E117" t="s">
        <v>22</v>
      </c>
      <c r="F117">
        <v>400</v>
      </c>
      <c r="G117" t="s">
        <v>606</v>
      </c>
      <c r="H117" t="s">
        <v>37</v>
      </c>
      <c r="I117" t="s">
        <v>608</v>
      </c>
      <c r="J117" t="s">
        <v>25</v>
      </c>
      <c r="K117" t="s">
        <v>608</v>
      </c>
      <c r="L117" t="s">
        <v>278</v>
      </c>
      <c r="M117" t="s">
        <v>608</v>
      </c>
      <c r="N117">
        <v>7</v>
      </c>
      <c r="O117" t="s">
        <v>25</v>
      </c>
      <c r="P117" t="s">
        <v>25</v>
      </c>
      <c r="Q117" t="s">
        <v>649</v>
      </c>
      <c r="R117" t="s">
        <v>605</v>
      </c>
      <c r="S117">
        <v>24.844100000000001</v>
      </c>
      <c r="T117" t="s">
        <v>8</v>
      </c>
      <c r="U117" t="s">
        <v>425</v>
      </c>
    </row>
    <row r="118" spans="1:21" x14ac:dyDescent="0.25">
      <c r="A118">
        <v>10</v>
      </c>
      <c r="B118">
        <v>9</v>
      </c>
      <c r="C118">
        <v>6</v>
      </c>
      <c r="D118">
        <v>22.2577</v>
      </c>
      <c r="E118" t="s">
        <v>22</v>
      </c>
      <c r="F118">
        <v>400</v>
      </c>
      <c r="G118" t="s">
        <v>606</v>
      </c>
      <c r="H118" t="s">
        <v>37</v>
      </c>
      <c r="I118" t="s">
        <v>608</v>
      </c>
      <c r="J118" t="s">
        <v>25</v>
      </c>
      <c r="K118" t="s">
        <v>608</v>
      </c>
      <c r="L118" t="s">
        <v>278</v>
      </c>
      <c r="M118" t="s">
        <v>608</v>
      </c>
      <c r="N118">
        <v>7</v>
      </c>
      <c r="O118" t="s">
        <v>25</v>
      </c>
      <c r="P118" t="s">
        <v>25</v>
      </c>
      <c r="Q118" t="s">
        <v>649</v>
      </c>
      <c r="R118" t="s">
        <v>605</v>
      </c>
      <c r="S118">
        <v>22.2577</v>
      </c>
      <c r="T118" t="s">
        <v>8</v>
      </c>
      <c r="U118" t="s">
        <v>425</v>
      </c>
    </row>
    <row r="119" spans="1:21" x14ac:dyDescent="0.25">
      <c r="A119">
        <v>10</v>
      </c>
      <c r="B119">
        <v>9</v>
      </c>
      <c r="C119">
        <v>8</v>
      </c>
      <c r="D119">
        <v>9.0690000000000008</v>
      </c>
      <c r="E119" t="s">
        <v>22</v>
      </c>
      <c r="F119">
        <v>400</v>
      </c>
      <c r="G119" t="s">
        <v>606</v>
      </c>
      <c r="H119" t="s">
        <v>37</v>
      </c>
      <c r="I119" t="s">
        <v>608</v>
      </c>
      <c r="J119" t="s">
        <v>25</v>
      </c>
      <c r="K119" t="s">
        <v>608</v>
      </c>
      <c r="L119" t="s">
        <v>278</v>
      </c>
      <c r="M119" t="s">
        <v>608</v>
      </c>
      <c r="N119">
        <v>7</v>
      </c>
      <c r="O119" t="s">
        <v>25</v>
      </c>
      <c r="P119" t="s">
        <v>25</v>
      </c>
      <c r="Q119" t="s">
        <v>649</v>
      </c>
      <c r="R119" t="s">
        <v>605</v>
      </c>
      <c r="S119">
        <v>9.0690000000000008</v>
      </c>
      <c r="T119" t="s">
        <v>8</v>
      </c>
      <c r="U119" t="s">
        <v>425</v>
      </c>
    </row>
    <row r="120" spans="1:21" x14ac:dyDescent="0.25">
      <c r="A120">
        <v>10</v>
      </c>
      <c r="B120">
        <v>9</v>
      </c>
      <c r="C120">
        <v>12</v>
      </c>
      <c r="D120">
        <v>3.4340999999999999</v>
      </c>
      <c r="E120" t="s">
        <v>22</v>
      </c>
      <c r="F120">
        <v>400</v>
      </c>
      <c r="G120" t="s">
        <v>606</v>
      </c>
      <c r="H120" t="s">
        <v>37</v>
      </c>
      <c r="I120" t="s">
        <v>608</v>
      </c>
      <c r="J120" t="s">
        <v>25</v>
      </c>
      <c r="K120" t="s">
        <v>608</v>
      </c>
      <c r="L120" t="s">
        <v>278</v>
      </c>
      <c r="M120" t="s">
        <v>608</v>
      </c>
      <c r="N120">
        <v>7</v>
      </c>
      <c r="O120" t="s">
        <v>25</v>
      </c>
      <c r="P120" t="s">
        <v>25</v>
      </c>
      <c r="Q120" t="s">
        <v>649</v>
      </c>
      <c r="R120" t="s">
        <v>605</v>
      </c>
      <c r="S120">
        <v>3.4340999999999999</v>
      </c>
      <c r="T120" t="s">
        <v>8</v>
      </c>
      <c r="U120" t="s">
        <v>425</v>
      </c>
    </row>
    <row r="121" spans="1:21" x14ac:dyDescent="0.25">
      <c r="A121">
        <v>10</v>
      </c>
      <c r="B121">
        <v>9</v>
      </c>
      <c r="C121">
        <v>24</v>
      </c>
      <c r="D121">
        <v>0.8377</v>
      </c>
      <c r="E121" t="s">
        <v>22</v>
      </c>
      <c r="F121">
        <v>400</v>
      </c>
      <c r="G121" t="s">
        <v>606</v>
      </c>
      <c r="H121" t="s">
        <v>37</v>
      </c>
      <c r="I121" t="s">
        <v>608</v>
      </c>
      <c r="J121" t="s">
        <v>25</v>
      </c>
      <c r="K121" t="s">
        <v>608</v>
      </c>
      <c r="L121" t="s">
        <v>278</v>
      </c>
      <c r="M121" t="s">
        <v>608</v>
      </c>
      <c r="N121">
        <v>7</v>
      </c>
      <c r="O121" t="s">
        <v>25</v>
      </c>
      <c r="P121" t="s">
        <v>25</v>
      </c>
      <c r="Q121" t="s">
        <v>649</v>
      </c>
      <c r="R121" t="s">
        <v>605</v>
      </c>
      <c r="S121">
        <v>0.8377</v>
      </c>
      <c r="T121" t="s">
        <v>8</v>
      </c>
      <c r="U121" t="s">
        <v>425</v>
      </c>
    </row>
    <row r="122" spans="1:21" x14ac:dyDescent="0.25">
      <c r="A122">
        <v>10</v>
      </c>
      <c r="B122">
        <v>9</v>
      </c>
      <c r="C122">
        <v>36</v>
      </c>
      <c r="D122">
        <v>0.40250000000000002</v>
      </c>
      <c r="E122" t="s">
        <v>22</v>
      </c>
      <c r="F122">
        <v>400</v>
      </c>
      <c r="G122" t="s">
        <v>606</v>
      </c>
      <c r="H122" t="s">
        <v>37</v>
      </c>
      <c r="I122" t="s">
        <v>608</v>
      </c>
      <c r="J122" t="s">
        <v>25</v>
      </c>
      <c r="K122" t="s">
        <v>608</v>
      </c>
      <c r="L122" t="s">
        <v>278</v>
      </c>
      <c r="M122" t="s">
        <v>608</v>
      </c>
      <c r="N122">
        <v>7</v>
      </c>
      <c r="O122" t="s">
        <v>25</v>
      </c>
      <c r="P122" t="s">
        <v>25</v>
      </c>
      <c r="Q122" t="s">
        <v>649</v>
      </c>
      <c r="R122" t="s">
        <v>605</v>
      </c>
      <c r="S122">
        <v>0.40250000000000002</v>
      </c>
      <c r="T122" t="s">
        <v>8</v>
      </c>
      <c r="U122" t="s">
        <v>425</v>
      </c>
    </row>
    <row r="123" spans="1:21" x14ac:dyDescent="0.25">
      <c r="A123">
        <v>10</v>
      </c>
      <c r="B123">
        <v>9</v>
      </c>
      <c r="C123">
        <v>48</v>
      </c>
      <c r="D123">
        <v>0.161</v>
      </c>
      <c r="E123" t="s">
        <v>22</v>
      </c>
      <c r="F123">
        <v>400</v>
      </c>
      <c r="G123" t="s">
        <v>606</v>
      </c>
      <c r="H123" t="s">
        <v>37</v>
      </c>
      <c r="I123" t="s">
        <v>608</v>
      </c>
      <c r="J123" t="s">
        <v>25</v>
      </c>
      <c r="K123" t="s">
        <v>608</v>
      </c>
      <c r="L123" t="s">
        <v>278</v>
      </c>
      <c r="M123" t="s">
        <v>608</v>
      </c>
      <c r="N123">
        <v>7</v>
      </c>
      <c r="O123" t="s">
        <v>25</v>
      </c>
      <c r="P123" t="s">
        <v>25</v>
      </c>
      <c r="Q123" t="s">
        <v>649</v>
      </c>
      <c r="R123" t="s">
        <v>605</v>
      </c>
      <c r="S123">
        <v>0.161</v>
      </c>
      <c r="T123" t="s">
        <v>8</v>
      </c>
      <c r="U123" t="s">
        <v>425</v>
      </c>
    </row>
    <row r="124" spans="1:21" x14ac:dyDescent="0.25">
      <c r="A124">
        <v>10</v>
      </c>
      <c r="B124">
        <v>9</v>
      </c>
      <c r="C124">
        <v>0</v>
      </c>
      <c r="D124">
        <v>0</v>
      </c>
      <c r="E124" t="s">
        <v>179</v>
      </c>
      <c r="F124">
        <v>400</v>
      </c>
      <c r="G124" t="s">
        <v>606</v>
      </c>
      <c r="H124" t="s">
        <v>37</v>
      </c>
      <c r="I124" t="s">
        <v>608</v>
      </c>
      <c r="J124" t="s">
        <v>25</v>
      </c>
      <c r="K124" t="s">
        <v>608</v>
      </c>
      <c r="L124" t="s">
        <v>278</v>
      </c>
      <c r="M124" t="s">
        <v>608</v>
      </c>
      <c r="N124">
        <v>7</v>
      </c>
      <c r="O124" t="s">
        <v>25</v>
      </c>
      <c r="P124" t="s">
        <v>25</v>
      </c>
      <c r="Q124" t="s">
        <v>649</v>
      </c>
      <c r="R124" t="s">
        <v>605</v>
      </c>
      <c r="S124">
        <v>0</v>
      </c>
      <c r="T124" t="s">
        <v>8</v>
      </c>
      <c r="U124" t="s">
        <v>425</v>
      </c>
    </row>
    <row r="125" spans="1:21" x14ac:dyDescent="0.25">
      <c r="A125">
        <v>10</v>
      </c>
      <c r="B125">
        <v>9</v>
      </c>
      <c r="C125">
        <v>1</v>
      </c>
      <c r="D125">
        <v>37.7699</v>
      </c>
      <c r="E125" t="s">
        <v>179</v>
      </c>
      <c r="F125">
        <v>400</v>
      </c>
      <c r="G125" t="s">
        <v>606</v>
      </c>
      <c r="H125" t="s">
        <v>37</v>
      </c>
      <c r="I125" t="s">
        <v>608</v>
      </c>
      <c r="J125" t="s">
        <v>25</v>
      </c>
      <c r="K125" t="s">
        <v>608</v>
      </c>
      <c r="L125" t="s">
        <v>278</v>
      </c>
      <c r="M125" t="s">
        <v>608</v>
      </c>
      <c r="N125">
        <v>7</v>
      </c>
      <c r="O125" t="s">
        <v>25</v>
      </c>
      <c r="P125" t="s">
        <v>25</v>
      </c>
      <c r="Q125" t="s">
        <v>649</v>
      </c>
      <c r="R125" t="s">
        <v>605</v>
      </c>
      <c r="S125">
        <v>37.7699</v>
      </c>
      <c r="T125" t="s">
        <v>8</v>
      </c>
      <c r="U125" t="s">
        <v>425</v>
      </c>
    </row>
    <row r="126" spans="1:21" x14ac:dyDescent="0.25">
      <c r="A126">
        <v>10</v>
      </c>
      <c r="B126">
        <v>9</v>
      </c>
      <c r="C126">
        <v>2</v>
      </c>
      <c r="D126">
        <v>142.66829999999999</v>
      </c>
      <c r="E126" t="s">
        <v>179</v>
      </c>
      <c r="F126">
        <v>400</v>
      </c>
      <c r="G126" t="s">
        <v>606</v>
      </c>
      <c r="H126" t="s">
        <v>37</v>
      </c>
      <c r="I126" t="s">
        <v>608</v>
      </c>
      <c r="J126" t="s">
        <v>25</v>
      </c>
      <c r="K126" t="s">
        <v>608</v>
      </c>
      <c r="L126" t="s">
        <v>278</v>
      </c>
      <c r="M126" t="s">
        <v>608</v>
      </c>
      <c r="N126">
        <v>7</v>
      </c>
      <c r="O126" t="s">
        <v>25</v>
      </c>
      <c r="P126" t="s">
        <v>25</v>
      </c>
      <c r="Q126" t="s">
        <v>649</v>
      </c>
      <c r="R126" t="s">
        <v>605</v>
      </c>
      <c r="S126">
        <v>142.66829999999999</v>
      </c>
      <c r="T126" t="s">
        <v>8</v>
      </c>
      <c r="U126" t="s">
        <v>425</v>
      </c>
    </row>
    <row r="127" spans="1:21" x14ac:dyDescent="0.25">
      <c r="A127">
        <v>10</v>
      </c>
      <c r="B127">
        <v>9</v>
      </c>
      <c r="C127">
        <v>3</v>
      </c>
      <c r="D127">
        <v>252.10830000000001</v>
      </c>
      <c r="E127" t="s">
        <v>179</v>
      </c>
      <c r="F127">
        <v>400</v>
      </c>
      <c r="G127" t="s">
        <v>606</v>
      </c>
      <c r="H127" t="s">
        <v>37</v>
      </c>
      <c r="I127" t="s">
        <v>608</v>
      </c>
      <c r="J127" t="s">
        <v>25</v>
      </c>
      <c r="K127" t="s">
        <v>608</v>
      </c>
      <c r="L127" t="s">
        <v>278</v>
      </c>
      <c r="M127" t="s">
        <v>608</v>
      </c>
      <c r="N127">
        <v>7</v>
      </c>
      <c r="O127" t="s">
        <v>25</v>
      </c>
      <c r="P127" t="s">
        <v>25</v>
      </c>
      <c r="Q127" t="s">
        <v>649</v>
      </c>
      <c r="R127" t="s">
        <v>605</v>
      </c>
      <c r="S127">
        <v>252.10830000000001</v>
      </c>
      <c r="T127" t="s">
        <v>8</v>
      </c>
      <c r="U127" t="s">
        <v>425</v>
      </c>
    </row>
    <row r="128" spans="1:21" x14ac:dyDescent="0.25">
      <c r="A128">
        <v>10</v>
      </c>
      <c r="B128">
        <v>9</v>
      </c>
      <c r="C128">
        <v>4</v>
      </c>
      <c r="D128">
        <v>351.3623</v>
      </c>
      <c r="E128" t="s">
        <v>179</v>
      </c>
      <c r="F128">
        <v>400</v>
      </c>
      <c r="G128" t="s">
        <v>606</v>
      </c>
      <c r="H128" t="s">
        <v>37</v>
      </c>
      <c r="I128" t="s">
        <v>608</v>
      </c>
      <c r="J128" t="s">
        <v>25</v>
      </c>
      <c r="K128" t="s">
        <v>608</v>
      </c>
      <c r="L128" t="s">
        <v>278</v>
      </c>
      <c r="M128" t="s">
        <v>608</v>
      </c>
      <c r="N128">
        <v>7</v>
      </c>
      <c r="O128" t="s">
        <v>25</v>
      </c>
      <c r="P128" t="s">
        <v>25</v>
      </c>
      <c r="Q128" t="s">
        <v>649</v>
      </c>
      <c r="R128" t="s">
        <v>605</v>
      </c>
      <c r="S128">
        <v>351.3623</v>
      </c>
      <c r="T128" t="s">
        <v>8</v>
      </c>
      <c r="U128" t="s">
        <v>425</v>
      </c>
    </row>
    <row r="129" spans="1:21" x14ac:dyDescent="0.25">
      <c r="A129">
        <v>10</v>
      </c>
      <c r="B129">
        <v>9</v>
      </c>
      <c r="C129">
        <v>6</v>
      </c>
      <c r="D129">
        <v>414.62630000000001</v>
      </c>
      <c r="E129" t="s">
        <v>179</v>
      </c>
      <c r="F129">
        <v>400</v>
      </c>
      <c r="G129" t="s">
        <v>606</v>
      </c>
      <c r="H129" t="s">
        <v>37</v>
      </c>
      <c r="I129" t="s">
        <v>608</v>
      </c>
      <c r="J129" t="s">
        <v>25</v>
      </c>
      <c r="K129" t="s">
        <v>608</v>
      </c>
      <c r="L129" t="s">
        <v>278</v>
      </c>
      <c r="M129" t="s">
        <v>608</v>
      </c>
      <c r="N129">
        <v>7</v>
      </c>
      <c r="O129" t="s">
        <v>25</v>
      </c>
      <c r="P129" t="s">
        <v>25</v>
      </c>
      <c r="Q129" t="s">
        <v>649</v>
      </c>
      <c r="R129" t="s">
        <v>605</v>
      </c>
      <c r="S129">
        <v>414.62630000000001</v>
      </c>
      <c r="T129" t="s">
        <v>8</v>
      </c>
      <c r="U129" t="s">
        <v>425</v>
      </c>
    </row>
    <row r="130" spans="1:21" x14ac:dyDescent="0.25">
      <c r="A130">
        <v>10</v>
      </c>
      <c r="B130">
        <v>9</v>
      </c>
      <c r="C130">
        <v>8</v>
      </c>
      <c r="D130">
        <v>359.2955</v>
      </c>
      <c r="E130" t="s">
        <v>179</v>
      </c>
      <c r="F130">
        <v>400</v>
      </c>
      <c r="G130" t="s">
        <v>606</v>
      </c>
      <c r="H130" t="s">
        <v>37</v>
      </c>
      <c r="I130" t="s">
        <v>608</v>
      </c>
      <c r="J130" t="s">
        <v>25</v>
      </c>
      <c r="K130" t="s">
        <v>608</v>
      </c>
      <c r="L130" t="s">
        <v>278</v>
      </c>
      <c r="M130" t="s">
        <v>608</v>
      </c>
      <c r="N130">
        <v>7</v>
      </c>
      <c r="O130" t="s">
        <v>25</v>
      </c>
      <c r="P130" t="s">
        <v>25</v>
      </c>
      <c r="Q130" t="s">
        <v>649</v>
      </c>
      <c r="R130" t="s">
        <v>605</v>
      </c>
      <c r="S130">
        <v>359.2955</v>
      </c>
      <c r="T130" t="s">
        <v>8</v>
      </c>
      <c r="U130" t="s">
        <v>425</v>
      </c>
    </row>
    <row r="131" spans="1:21" x14ac:dyDescent="0.25">
      <c r="A131">
        <v>10</v>
      </c>
      <c r="B131">
        <v>9</v>
      </c>
      <c r="C131">
        <v>12</v>
      </c>
      <c r="D131">
        <v>251.33080000000001</v>
      </c>
      <c r="E131" t="s">
        <v>179</v>
      </c>
      <c r="F131">
        <v>400</v>
      </c>
      <c r="G131" t="s">
        <v>606</v>
      </c>
      <c r="H131" t="s">
        <v>37</v>
      </c>
      <c r="I131" t="s">
        <v>608</v>
      </c>
      <c r="J131" t="s">
        <v>25</v>
      </c>
      <c r="K131" t="s">
        <v>608</v>
      </c>
      <c r="L131" t="s">
        <v>278</v>
      </c>
      <c r="M131" t="s">
        <v>608</v>
      </c>
      <c r="N131">
        <v>7</v>
      </c>
      <c r="O131" t="s">
        <v>25</v>
      </c>
      <c r="P131" t="s">
        <v>25</v>
      </c>
      <c r="Q131" t="s">
        <v>649</v>
      </c>
      <c r="R131" t="s">
        <v>605</v>
      </c>
      <c r="S131">
        <v>251.33080000000001</v>
      </c>
      <c r="T131" t="s">
        <v>8</v>
      </c>
      <c r="U131" t="s">
        <v>425</v>
      </c>
    </row>
    <row r="132" spans="1:21" x14ac:dyDescent="0.25">
      <c r="A132">
        <v>10</v>
      </c>
      <c r="B132">
        <v>9</v>
      </c>
      <c r="C132">
        <v>24</v>
      </c>
      <c r="D132">
        <v>104.0056</v>
      </c>
      <c r="E132" t="s">
        <v>179</v>
      </c>
      <c r="F132">
        <v>400</v>
      </c>
      <c r="G132" t="s">
        <v>606</v>
      </c>
      <c r="H132" t="s">
        <v>37</v>
      </c>
      <c r="I132" t="s">
        <v>608</v>
      </c>
      <c r="J132" t="s">
        <v>25</v>
      </c>
      <c r="K132" t="s">
        <v>608</v>
      </c>
      <c r="L132" t="s">
        <v>278</v>
      </c>
      <c r="M132" t="s">
        <v>608</v>
      </c>
      <c r="N132">
        <v>7</v>
      </c>
      <c r="O132" t="s">
        <v>25</v>
      </c>
      <c r="P132" t="s">
        <v>25</v>
      </c>
      <c r="Q132" t="s">
        <v>649</v>
      </c>
      <c r="R132" t="s">
        <v>605</v>
      </c>
      <c r="S132">
        <v>104.0056</v>
      </c>
      <c r="T132" t="s">
        <v>8</v>
      </c>
      <c r="U132" t="s">
        <v>425</v>
      </c>
    </row>
    <row r="133" spans="1:21" x14ac:dyDescent="0.25">
      <c r="A133">
        <v>10</v>
      </c>
      <c r="B133">
        <v>9</v>
      </c>
      <c r="C133">
        <v>36</v>
      </c>
      <c r="D133">
        <v>40.081200000000003</v>
      </c>
      <c r="E133" t="s">
        <v>179</v>
      </c>
      <c r="F133">
        <v>400</v>
      </c>
      <c r="G133" t="s">
        <v>606</v>
      </c>
      <c r="H133" t="s">
        <v>37</v>
      </c>
      <c r="I133" t="s">
        <v>608</v>
      </c>
      <c r="J133" t="s">
        <v>25</v>
      </c>
      <c r="K133" t="s">
        <v>608</v>
      </c>
      <c r="L133" t="s">
        <v>278</v>
      </c>
      <c r="M133" t="s">
        <v>608</v>
      </c>
      <c r="N133">
        <v>7</v>
      </c>
      <c r="O133" t="s">
        <v>25</v>
      </c>
      <c r="P133" t="s">
        <v>25</v>
      </c>
      <c r="Q133" t="s">
        <v>649</v>
      </c>
      <c r="R133" t="s">
        <v>605</v>
      </c>
      <c r="S133">
        <v>40.081200000000003</v>
      </c>
      <c r="T133" t="s">
        <v>8</v>
      </c>
      <c r="U133" t="s">
        <v>425</v>
      </c>
    </row>
    <row r="134" spans="1:21" x14ac:dyDescent="0.25">
      <c r="A134">
        <v>10</v>
      </c>
      <c r="B134">
        <v>9</v>
      </c>
      <c r="C134">
        <v>48</v>
      </c>
      <c r="D134">
        <v>17.3916</v>
      </c>
      <c r="E134" t="s">
        <v>179</v>
      </c>
      <c r="F134">
        <v>400</v>
      </c>
      <c r="G134" t="s">
        <v>606</v>
      </c>
      <c r="H134" t="s">
        <v>37</v>
      </c>
      <c r="I134" t="s">
        <v>608</v>
      </c>
      <c r="J134" t="s">
        <v>25</v>
      </c>
      <c r="K134" t="s">
        <v>608</v>
      </c>
      <c r="L134" t="s">
        <v>278</v>
      </c>
      <c r="M134" t="s">
        <v>608</v>
      </c>
      <c r="N134">
        <v>7</v>
      </c>
      <c r="O134" t="s">
        <v>25</v>
      </c>
      <c r="P134" t="s">
        <v>25</v>
      </c>
      <c r="Q134" t="s">
        <v>649</v>
      </c>
      <c r="R134" t="s">
        <v>605</v>
      </c>
      <c r="S134">
        <v>17.3916</v>
      </c>
      <c r="T134" t="s">
        <v>8</v>
      </c>
      <c r="U134" t="s">
        <v>425</v>
      </c>
    </row>
    <row r="135" spans="1:21" x14ac:dyDescent="0.25">
      <c r="A135">
        <v>11</v>
      </c>
      <c r="B135">
        <v>10</v>
      </c>
      <c r="C135">
        <v>0</v>
      </c>
      <c r="D135">
        <v>0</v>
      </c>
      <c r="E135" t="s">
        <v>22</v>
      </c>
      <c r="F135">
        <v>400</v>
      </c>
      <c r="G135" t="s">
        <v>606</v>
      </c>
      <c r="H135" t="s">
        <v>37</v>
      </c>
      <c r="I135">
        <v>1</v>
      </c>
      <c r="J135" t="s">
        <v>23</v>
      </c>
      <c r="K135">
        <v>31</v>
      </c>
      <c r="L135" t="s">
        <v>278</v>
      </c>
      <c r="M135">
        <v>73</v>
      </c>
      <c r="N135">
        <v>8</v>
      </c>
      <c r="O135" t="s">
        <v>275</v>
      </c>
      <c r="P135" t="s">
        <v>290</v>
      </c>
      <c r="Q135" t="s">
        <v>275</v>
      </c>
      <c r="R135" t="s">
        <v>275</v>
      </c>
      <c r="S135">
        <v>0</v>
      </c>
      <c r="T135" t="s">
        <v>4</v>
      </c>
      <c r="U135" t="s">
        <v>140</v>
      </c>
    </row>
    <row r="136" spans="1:21" x14ac:dyDescent="0.25">
      <c r="A136">
        <v>11</v>
      </c>
      <c r="B136">
        <v>10</v>
      </c>
      <c r="C136">
        <v>0.5</v>
      </c>
      <c r="D136">
        <v>2.8866000000000001</v>
      </c>
      <c r="E136" t="s">
        <v>22</v>
      </c>
      <c r="F136">
        <v>400</v>
      </c>
      <c r="G136" t="s">
        <v>606</v>
      </c>
      <c r="H136" t="s">
        <v>37</v>
      </c>
      <c r="I136">
        <v>1</v>
      </c>
      <c r="J136" t="s">
        <v>23</v>
      </c>
      <c r="K136">
        <v>31</v>
      </c>
      <c r="L136" t="s">
        <v>278</v>
      </c>
      <c r="M136">
        <v>73</v>
      </c>
      <c r="N136">
        <v>8</v>
      </c>
      <c r="O136" t="s">
        <v>275</v>
      </c>
      <c r="P136" t="s">
        <v>290</v>
      </c>
      <c r="Q136" t="s">
        <v>275</v>
      </c>
      <c r="R136" t="s">
        <v>275</v>
      </c>
      <c r="S136">
        <v>2.8866000000000001</v>
      </c>
      <c r="T136" t="s">
        <v>4</v>
      </c>
      <c r="U136" t="s">
        <v>140</v>
      </c>
    </row>
    <row r="137" spans="1:21" x14ac:dyDescent="0.25">
      <c r="A137">
        <v>11</v>
      </c>
      <c r="B137">
        <v>10</v>
      </c>
      <c r="C137">
        <v>1</v>
      </c>
      <c r="D137">
        <v>9.6954999999999991</v>
      </c>
      <c r="E137" t="s">
        <v>22</v>
      </c>
      <c r="F137">
        <v>400</v>
      </c>
      <c r="G137" t="s">
        <v>606</v>
      </c>
      <c r="H137" t="s">
        <v>37</v>
      </c>
      <c r="I137">
        <v>1</v>
      </c>
      <c r="J137" t="s">
        <v>23</v>
      </c>
      <c r="K137">
        <v>31</v>
      </c>
      <c r="L137" t="s">
        <v>278</v>
      </c>
      <c r="M137">
        <v>73</v>
      </c>
      <c r="N137">
        <v>8</v>
      </c>
      <c r="O137" t="s">
        <v>275</v>
      </c>
      <c r="P137" t="s">
        <v>290</v>
      </c>
      <c r="Q137" t="s">
        <v>275</v>
      </c>
      <c r="R137" t="s">
        <v>275</v>
      </c>
      <c r="S137">
        <v>9.6954999999999991</v>
      </c>
      <c r="T137" t="s">
        <v>4</v>
      </c>
      <c r="U137" t="s">
        <v>140</v>
      </c>
    </row>
    <row r="138" spans="1:21" x14ac:dyDescent="0.25">
      <c r="A138">
        <v>11</v>
      </c>
      <c r="B138">
        <v>10</v>
      </c>
      <c r="C138">
        <v>2</v>
      </c>
      <c r="D138">
        <v>10.9381</v>
      </c>
      <c r="E138" t="s">
        <v>22</v>
      </c>
      <c r="F138">
        <v>400</v>
      </c>
      <c r="G138" t="s">
        <v>606</v>
      </c>
      <c r="H138" t="s">
        <v>37</v>
      </c>
      <c r="I138">
        <v>1</v>
      </c>
      <c r="J138" t="s">
        <v>23</v>
      </c>
      <c r="K138">
        <v>31</v>
      </c>
      <c r="L138" t="s">
        <v>278</v>
      </c>
      <c r="M138">
        <v>73</v>
      </c>
      <c r="N138">
        <v>8</v>
      </c>
      <c r="O138" t="s">
        <v>275</v>
      </c>
      <c r="P138" t="s">
        <v>290</v>
      </c>
      <c r="Q138" t="s">
        <v>275</v>
      </c>
      <c r="R138" t="s">
        <v>275</v>
      </c>
      <c r="S138">
        <v>10.9381</v>
      </c>
      <c r="T138" t="s">
        <v>4</v>
      </c>
      <c r="U138" t="s">
        <v>140</v>
      </c>
    </row>
    <row r="139" spans="1:21" x14ac:dyDescent="0.25">
      <c r="A139">
        <v>11</v>
      </c>
      <c r="B139">
        <v>10</v>
      </c>
      <c r="C139">
        <v>3</v>
      </c>
      <c r="D139">
        <v>8.1979000000000006</v>
      </c>
      <c r="E139" t="s">
        <v>22</v>
      </c>
      <c r="F139">
        <v>400</v>
      </c>
      <c r="G139" t="s">
        <v>606</v>
      </c>
      <c r="H139" t="s">
        <v>37</v>
      </c>
      <c r="I139">
        <v>1</v>
      </c>
      <c r="J139" t="s">
        <v>23</v>
      </c>
      <c r="K139">
        <v>31</v>
      </c>
      <c r="L139" t="s">
        <v>278</v>
      </c>
      <c r="M139">
        <v>73</v>
      </c>
      <c r="N139">
        <v>8</v>
      </c>
      <c r="O139" t="s">
        <v>275</v>
      </c>
      <c r="P139" t="s">
        <v>290</v>
      </c>
      <c r="Q139" t="s">
        <v>275</v>
      </c>
      <c r="R139" t="s">
        <v>275</v>
      </c>
      <c r="S139">
        <v>8.1979000000000006</v>
      </c>
      <c r="T139" t="s">
        <v>4</v>
      </c>
      <c r="U139" t="s">
        <v>140</v>
      </c>
    </row>
    <row r="140" spans="1:21" x14ac:dyDescent="0.25">
      <c r="A140">
        <v>11</v>
      </c>
      <c r="B140">
        <v>10</v>
      </c>
      <c r="C140">
        <v>4</v>
      </c>
      <c r="D140">
        <v>7.2573999999999996</v>
      </c>
      <c r="E140" t="s">
        <v>22</v>
      </c>
      <c r="F140">
        <v>400</v>
      </c>
      <c r="G140" t="s">
        <v>606</v>
      </c>
      <c r="H140" t="s">
        <v>37</v>
      </c>
      <c r="I140">
        <v>1</v>
      </c>
      <c r="J140" t="s">
        <v>23</v>
      </c>
      <c r="K140">
        <v>31</v>
      </c>
      <c r="L140" t="s">
        <v>278</v>
      </c>
      <c r="M140">
        <v>73</v>
      </c>
      <c r="N140">
        <v>8</v>
      </c>
      <c r="O140" t="s">
        <v>275</v>
      </c>
      <c r="P140" t="s">
        <v>290</v>
      </c>
      <c r="Q140" t="s">
        <v>275</v>
      </c>
      <c r="R140" t="s">
        <v>275</v>
      </c>
      <c r="S140">
        <v>7.2573999999999996</v>
      </c>
      <c r="T140" t="s">
        <v>4</v>
      </c>
      <c r="U140" t="s">
        <v>140</v>
      </c>
    </row>
    <row r="141" spans="1:21" x14ac:dyDescent="0.25">
      <c r="A141">
        <v>11</v>
      </c>
      <c r="B141">
        <v>10</v>
      </c>
      <c r="C141">
        <v>6</v>
      </c>
      <c r="D141">
        <v>4.6014999999999997</v>
      </c>
      <c r="E141" t="s">
        <v>22</v>
      </c>
      <c r="F141">
        <v>400</v>
      </c>
      <c r="G141" t="s">
        <v>606</v>
      </c>
      <c r="H141" t="s">
        <v>37</v>
      </c>
      <c r="I141">
        <v>1</v>
      </c>
      <c r="J141" t="s">
        <v>23</v>
      </c>
      <c r="K141">
        <v>31</v>
      </c>
      <c r="L141" t="s">
        <v>278</v>
      </c>
      <c r="M141">
        <v>73</v>
      </c>
      <c r="N141">
        <v>8</v>
      </c>
      <c r="O141" t="s">
        <v>275</v>
      </c>
      <c r="P141" t="s">
        <v>290</v>
      </c>
      <c r="Q141" t="s">
        <v>275</v>
      </c>
      <c r="R141" t="s">
        <v>275</v>
      </c>
      <c r="S141">
        <v>4.6014999999999997</v>
      </c>
      <c r="T141" t="s">
        <v>4</v>
      </c>
      <c r="U141" t="s">
        <v>140</v>
      </c>
    </row>
    <row r="142" spans="1:21" x14ac:dyDescent="0.25">
      <c r="A142">
        <v>11</v>
      </c>
      <c r="B142">
        <v>10</v>
      </c>
      <c r="C142">
        <v>10</v>
      </c>
      <c r="D142">
        <v>5.3411999999999997</v>
      </c>
      <c r="E142" t="s">
        <v>22</v>
      </c>
      <c r="F142">
        <v>400</v>
      </c>
      <c r="G142" t="s">
        <v>606</v>
      </c>
      <c r="H142" t="s">
        <v>37</v>
      </c>
      <c r="I142">
        <v>1</v>
      </c>
      <c r="J142" t="s">
        <v>23</v>
      </c>
      <c r="K142">
        <v>31</v>
      </c>
      <c r="L142" t="s">
        <v>278</v>
      </c>
      <c r="M142">
        <v>73</v>
      </c>
      <c r="N142">
        <v>8</v>
      </c>
      <c r="O142" t="s">
        <v>275</v>
      </c>
      <c r="P142" t="s">
        <v>290</v>
      </c>
      <c r="Q142" t="s">
        <v>275</v>
      </c>
      <c r="R142" t="s">
        <v>275</v>
      </c>
      <c r="S142">
        <v>5.3411999999999997</v>
      </c>
      <c r="T142" t="s">
        <v>4</v>
      </c>
      <c r="U142" t="s">
        <v>140</v>
      </c>
    </row>
    <row r="143" spans="1:21" x14ac:dyDescent="0.25">
      <c r="A143">
        <v>11</v>
      </c>
      <c r="B143">
        <v>10</v>
      </c>
      <c r="C143">
        <v>24</v>
      </c>
      <c r="D143">
        <v>0.38540000000000002</v>
      </c>
      <c r="E143" t="s">
        <v>22</v>
      </c>
      <c r="F143">
        <v>400</v>
      </c>
      <c r="G143" t="s">
        <v>606</v>
      </c>
      <c r="H143" t="s">
        <v>37</v>
      </c>
      <c r="I143">
        <v>1</v>
      </c>
      <c r="J143" t="s">
        <v>23</v>
      </c>
      <c r="K143">
        <v>31</v>
      </c>
      <c r="L143" t="s">
        <v>278</v>
      </c>
      <c r="M143">
        <v>73</v>
      </c>
      <c r="N143">
        <v>8</v>
      </c>
      <c r="O143" t="s">
        <v>275</v>
      </c>
      <c r="P143" t="s">
        <v>290</v>
      </c>
      <c r="Q143" t="s">
        <v>275</v>
      </c>
      <c r="R143" t="s">
        <v>275</v>
      </c>
      <c r="S143">
        <v>0.38540000000000002</v>
      </c>
      <c r="T143" t="s">
        <v>4</v>
      </c>
      <c r="U143" t="s">
        <v>140</v>
      </c>
    </row>
    <row r="144" spans="1:21" x14ac:dyDescent="0.25">
      <c r="A144">
        <v>11</v>
      </c>
      <c r="B144">
        <v>10</v>
      </c>
      <c r="C144">
        <v>0</v>
      </c>
      <c r="D144">
        <v>0</v>
      </c>
      <c r="E144" t="s">
        <v>179</v>
      </c>
      <c r="F144">
        <v>400</v>
      </c>
      <c r="G144" t="s">
        <v>606</v>
      </c>
      <c r="H144" t="s">
        <v>37</v>
      </c>
      <c r="I144">
        <v>1</v>
      </c>
      <c r="J144" t="s">
        <v>23</v>
      </c>
      <c r="K144">
        <v>31</v>
      </c>
      <c r="L144" t="s">
        <v>278</v>
      </c>
      <c r="M144">
        <v>73</v>
      </c>
      <c r="N144">
        <v>8</v>
      </c>
      <c r="O144" t="s">
        <v>275</v>
      </c>
      <c r="P144" t="s">
        <v>290</v>
      </c>
      <c r="Q144" t="s">
        <v>275</v>
      </c>
      <c r="R144" t="s">
        <v>275</v>
      </c>
      <c r="S144">
        <v>0</v>
      </c>
      <c r="T144" t="s">
        <v>4</v>
      </c>
      <c r="U144" t="s">
        <v>140</v>
      </c>
    </row>
    <row r="145" spans="1:21" x14ac:dyDescent="0.25">
      <c r="A145">
        <v>11</v>
      </c>
      <c r="B145">
        <v>10</v>
      </c>
      <c r="C145">
        <v>0.5</v>
      </c>
      <c r="D145">
        <v>47.9771</v>
      </c>
      <c r="E145" t="s">
        <v>179</v>
      </c>
      <c r="F145">
        <v>400</v>
      </c>
      <c r="G145" t="s">
        <v>606</v>
      </c>
      <c r="H145" t="s">
        <v>37</v>
      </c>
      <c r="I145">
        <v>1</v>
      </c>
      <c r="J145" t="s">
        <v>23</v>
      </c>
      <c r="K145">
        <v>31</v>
      </c>
      <c r="L145" t="s">
        <v>278</v>
      </c>
      <c r="M145">
        <v>73</v>
      </c>
      <c r="N145">
        <v>8</v>
      </c>
      <c r="O145" t="s">
        <v>275</v>
      </c>
      <c r="P145" t="s">
        <v>290</v>
      </c>
      <c r="Q145" t="s">
        <v>275</v>
      </c>
      <c r="R145" t="s">
        <v>275</v>
      </c>
      <c r="S145">
        <v>47.9771</v>
      </c>
      <c r="T145" t="s">
        <v>4</v>
      </c>
      <c r="U145" t="s">
        <v>140</v>
      </c>
    </row>
    <row r="146" spans="1:21" x14ac:dyDescent="0.25">
      <c r="A146">
        <v>11</v>
      </c>
      <c r="B146">
        <v>10</v>
      </c>
      <c r="C146">
        <v>1</v>
      </c>
      <c r="D146">
        <v>142.9461</v>
      </c>
      <c r="E146" t="s">
        <v>179</v>
      </c>
      <c r="F146">
        <v>400</v>
      </c>
      <c r="G146" t="s">
        <v>606</v>
      </c>
      <c r="H146" t="s">
        <v>37</v>
      </c>
      <c r="I146">
        <v>1</v>
      </c>
      <c r="J146" t="s">
        <v>23</v>
      </c>
      <c r="K146">
        <v>31</v>
      </c>
      <c r="L146" t="s">
        <v>278</v>
      </c>
      <c r="M146">
        <v>73</v>
      </c>
      <c r="N146">
        <v>8</v>
      </c>
      <c r="O146" t="s">
        <v>275</v>
      </c>
      <c r="P146" t="s">
        <v>290</v>
      </c>
      <c r="Q146" t="s">
        <v>275</v>
      </c>
      <c r="R146" t="s">
        <v>275</v>
      </c>
      <c r="S146">
        <v>142.9461</v>
      </c>
      <c r="T146" t="s">
        <v>4</v>
      </c>
      <c r="U146" t="s">
        <v>140</v>
      </c>
    </row>
    <row r="147" spans="1:21" x14ac:dyDescent="0.25">
      <c r="A147">
        <v>11</v>
      </c>
      <c r="B147">
        <v>10</v>
      </c>
      <c r="C147">
        <v>2</v>
      </c>
      <c r="D147">
        <v>244.30430000000001</v>
      </c>
      <c r="E147" t="s">
        <v>179</v>
      </c>
      <c r="F147">
        <v>400</v>
      </c>
      <c r="G147" t="s">
        <v>606</v>
      </c>
      <c r="H147" t="s">
        <v>37</v>
      </c>
      <c r="I147">
        <v>1</v>
      </c>
      <c r="J147" t="s">
        <v>23</v>
      </c>
      <c r="K147">
        <v>31</v>
      </c>
      <c r="L147" t="s">
        <v>278</v>
      </c>
      <c r="M147">
        <v>73</v>
      </c>
      <c r="N147">
        <v>8</v>
      </c>
      <c r="O147" t="s">
        <v>275</v>
      </c>
      <c r="P147" t="s">
        <v>290</v>
      </c>
      <c r="Q147" t="s">
        <v>275</v>
      </c>
      <c r="R147" t="s">
        <v>275</v>
      </c>
      <c r="S147">
        <v>244.30430000000001</v>
      </c>
      <c r="T147" t="s">
        <v>4</v>
      </c>
      <c r="U147" t="s">
        <v>140</v>
      </c>
    </row>
    <row r="148" spans="1:21" x14ac:dyDescent="0.25">
      <c r="A148">
        <v>11</v>
      </c>
      <c r="B148">
        <v>10</v>
      </c>
      <c r="C148">
        <v>3</v>
      </c>
      <c r="D148">
        <v>239.5027</v>
      </c>
      <c r="E148" t="s">
        <v>179</v>
      </c>
      <c r="F148">
        <v>400</v>
      </c>
      <c r="G148" t="s">
        <v>606</v>
      </c>
      <c r="H148" t="s">
        <v>37</v>
      </c>
      <c r="I148">
        <v>1</v>
      </c>
      <c r="J148" t="s">
        <v>23</v>
      </c>
      <c r="K148">
        <v>31</v>
      </c>
      <c r="L148" t="s">
        <v>278</v>
      </c>
      <c r="M148">
        <v>73</v>
      </c>
      <c r="N148">
        <v>8</v>
      </c>
      <c r="O148" t="s">
        <v>275</v>
      </c>
      <c r="P148" t="s">
        <v>290</v>
      </c>
      <c r="Q148" t="s">
        <v>275</v>
      </c>
      <c r="R148" t="s">
        <v>275</v>
      </c>
      <c r="S148">
        <v>239.5027</v>
      </c>
      <c r="T148" t="s">
        <v>4</v>
      </c>
      <c r="U148" t="s">
        <v>140</v>
      </c>
    </row>
    <row r="149" spans="1:21" x14ac:dyDescent="0.25">
      <c r="A149">
        <v>11</v>
      </c>
      <c r="B149">
        <v>10</v>
      </c>
      <c r="C149">
        <v>4</v>
      </c>
      <c r="D149">
        <v>230.1807</v>
      </c>
      <c r="E149" t="s">
        <v>179</v>
      </c>
      <c r="F149">
        <v>400</v>
      </c>
      <c r="G149" t="s">
        <v>606</v>
      </c>
      <c r="H149" t="s">
        <v>37</v>
      </c>
      <c r="I149">
        <v>1</v>
      </c>
      <c r="J149" t="s">
        <v>23</v>
      </c>
      <c r="K149">
        <v>31</v>
      </c>
      <c r="L149" t="s">
        <v>278</v>
      </c>
      <c r="M149">
        <v>73</v>
      </c>
      <c r="N149">
        <v>8</v>
      </c>
      <c r="O149" t="s">
        <v>275</v>
      </c>
      <c r="P149" t="s">
        <v>290</v>
      </c>
      <c r="Q149" t="s">
        <v>275</v>
      </c>
      <c r="R149" t="s">
        <v>275</v>
      </c>
      <c r="S149">
        <v>230.1807</v>
      </c>
      <c r="T149" t="s">
        <v>4</v>
      </c>
      <c r="U149" t="s">
        <v>140</v>
      </c>
    </row>
    <row r="150" spans="1:21" x14ac:dyDescent="0.25">
      <c r="A150">
        <v>11</v>
      </c>
      <c r="B150">
        <v>10</v>
      </c>
      <c r="C150">
        <v>6</v>
      </c>
      <c r="D150">
        <v>192.5231</v>
      </c>
      <c r="E150" t="s">
        <v>179</v>
      </c>
      <c r="F150">
        <v>400</v>
      </c>
      <c r="G150" t="s">
        <v>606</v>
      </c>
      <c r="H150" t="s">
        <v>37</v>
      </c>
      <c r="I150">
        <v>1</v>
      </c>
      <c r="J150" t="s">
        <v>23</v>
      </c>
      <c r="K150">
        <v>31</v>
      </c>
      <c r="L150" t="s">
        <v>278</v>
      </c>
      <c r="M150">
        <v>73</v>
      </c>
      <c r="N150">
        <v>8</v>
      </c>
      <c r="O150" t="s">
        <v>275</v>
      </c>
      <c r="P150" t="s">
        <v>290</v>
      </c>
      <c r="Q150" t="s">
        <v>275</v>
      </c>
      <c r="R150" t="s">
        <v>275</v>
      </c>
      <c r="S150">
        <v>192.5231</v>
      </c>
      <c r="T150" t="s">
        <v>4</v>
      </c>
      <c r="U150" t="s">
        <v>140</v>
      </c>
    </row>
    <row r="151" spans="1:21" x14ac:dyDescent="0.25">
      <c r="A151">
        <v>11</v>
      </c>
      <c r="B151">
        <v>10</v>
      </c>
      <c r="C151">
        <v>10</v>
      </c>
      <c r="D151">
        <v>303.91950000000003</v>
      </c>
      <c r="E151" t="s">
        <v>179</v>
      </c>
      <c r="F151">
        <v>400</v>
      </c>
      <c r="G151" t="s">
        <v>606</v>
      </c>
      <c r="H151" t="s">
        <v>37</v>
      </c>
      <c r="I151">
        <v>1</v>
      </c>
      <c r="J151" t="s">
        <v>23</v>
      </c>
      <c r="K151">
        <v>31</v>
      </c>
      <c r="L151" t="s">
        <v>278</v>
      </c>
      <c r="M151">
        <v>73</v>
      </c>
      <c r="N151">
        <v>8</v>
      </c>
      <c r="O151" t="s">
        <v>275</v>
      </c>
      <c r="P151" t="s">
        <v>290</v>
      </c>
      <c r="Q151" t="s">
        <v>275</v>
      </c>
      <c r="R151" t="s">
        <v>275</v>
      </c>
      <c r="S151">
        <v>303.91950000000003</v>
      </c>
      <c r="T151" t="s">
        <v>4</v>
      </c>
      <c r="U151" t="s">
        <v>140</v>
      </c>
    </row>
    <row r="152" spans="1:21" x14ac:dyDescent="0.25">
      <c r="A152">
        <v>11</v>
      </c>
      <c r="B152">
        <v>10</v>
      </c>
      <c r="C152">
        <v>24</v>
      </c>
      <c r="D152">
        <v>81.996099999999998</v>
      </c>
      <c r="E152" t="s">
        <v>179</v>
      </c>
      <c r="F152">
        <v>400</v>
      </c>
      <c r="G152" t="s">
        <v>606</v>
      </c>
      <c r="H152" t="s">
        <v>37</v>
      </c>
      <c r="I152">
        <v>1</v>
      </c>
      <c r="J152" t="s">
        <v>23</v>
      </c>
      <c r="K152">
        <v>31</v>
      </c>
      <c r="L152" t="s">
        <v>278</v>
      </c>
      <c r="M152">
        <v>73</v>
      </c>
      <c r="N152">
        <v>8</v>
      </c>
      <c r="O152" t="s">
        <v>275</v>
      </c>
      <c r="P152" t="s">
        <v>290</v>
      </c>
      <c r="Q152" t="s">
        <v>275</v>
      </c>
      <c r="R152" t="s">
        <v>275</v>
      </c>
      <c r="S152">
        <v>81.996099999999998</v>
      </c>
      <c r="T152" t="s">
        <v>4</v>
      </c>
      <c r="U152" t="s">
        <v>140</v>
      </c>
    </row>
    <row r="153" spans="1:21" x14ac:dyDescent="0.25">
      <c r="A153">
        <v>11</v>
      </c>
      <c r="B153">
        <v>11</v>
      </c>
      <c r="C153">
        <v>0</v>
      </c>
      <c r="D153">
        <v>0</v>
      </c>
      <c r="E153" t="s">
        <v>22</v>
      </c>
      <c r="F153">
        <v>400</v>
      </c>
      <c r="G153" t="s">
        <v>606</v>
      </c>
      <c r="H153" t="s">
        <v>37</v>
      </c>
      <c r="I153">
        <v>1</v>
      </c>
      <c r="J153" t="s">
        <v>23</v>
      </c>
      <c r="K153">
        <v>31</v>
      </c>
      <c r="L153" t="s">
        <v>278</v>
      </c>
      <c r="M153">
        <v>73</v>
      </c>
      <c r="N153">
        <v>8</v>
      </c>
      <c r="O153" t="s">
        <v>275</v>
      </c>
      <c r="P153" t="s">
        <v>290</v>
      </c>
      <c r="Q153" t="s">
        <v>653</v>
      </c>
      <c r="R153" t="s">
        <v>605</v>
      </c>
      <c r="S153">
        <v>0</v>
      </c>
      <c r="T153" t="s">
        <v>4</v>
      </c>
      <c r="U153" t="s">
        <v>140</v>
      </c>
    </row>
    <row r="154" spans="1:21" x14ac:dyDescent="0.25">
      <c r="A154">
        <v>11</v>
      </c>
      <c r="B154">
        <v>11</v>
      </c>
      <c r="C154">
        <v>0.5</v>
      </c>
      <c r="D154">
        <v>3.9066000000000001</v>
      </c>
      <c r="E154" t="s">
        <v>22</v>
      </c>
      <c r="F154">
        <v>400</v>
      </c>
      <c r="G154" t="s">
        <v>606</v>
      </c>
      <c r="H154" t="s">
        <v>37</v>
      </c>
      <c r="I154">
        <v>1</v>
      </c>
      <c r="J154" t="s">
        <v>23</v>
      </c>
      <c r="K154">
        <v>31</v>
      </c>
      <c r="L154" t="s">
        <v>278</v>
      </c>
      <c r="M154">
        <v>73</v>
      </c>
      <c r="N154">
        <v>8</v>
      </c>
      <c r="O154" t="s">
        <v>275</v>
      </c>
      <c r="P154" t="s">
        <v>290</v>
      </c>
      <c r="Q154" t="s">
        <v>653</v>
      </c>
      <c r="R154" t="s">
        <v>605</v>
      </c>
      <c r="S154">
        <v>3.9066000000000001</v>
      </c>
      <c r="T154" t="s">
        <v>4</v>
      </c>
      <c r="U154" t="s">
        <v>140</v>
      </c>
    </row>
    <row r="155" spans="1:21" x14ac:dyDescent="0.25">
      <c r="A155">
        <v>11</v>
      </c>
      <c r="B155">
        <v>11</v>
      </c>
      <c r="C155">
        <v>1</v>
      </c>
      <c r="D155">
        <v>8.0784000000000002</v>
      </c>
      <c r="E155" t="s">
        <v>22</v>
      </c>
      <c r="F155">
        <v>400</v>
      </c>
      <c r="G155" t="s">
        <v>606</v>
      </c>
      <c r="H155" t="s">
        <v>37</v>
      </c>
      <c r="I155">
        <v>1</v>
      </c>
      <c r="J155" t="s">
        <v>23</v>
      </c>
      <c r="K155">
        <v>31</v>
      </c>
      <c r="L155" t="s">
        <v>278</v>
      </c>
      <c r="M155">
        <v>73</v>
      </c>
      <c r="N155">
        <v>8</v>
      </c>
      <c r="O155" t="s">
        <v>275</v>
      </c>
      <c r="P155" t="s">
        <v>290</v>
      </c>
      <c r="Q155" t="s">
        <v>653</v>
      </c>
      <c r="R155" t="s">
        <v>605</v>
      </c>
      <c r="S155">
        <v>8.0784000000000002</v>
      </c>
      <c r="T155" t="s">
        <v>4</v>
      </c>
      <c r="U155" t="s">
        <v>140</v>
      </c>
    </row>
    <row r="156" spans="1:21" x14ac:dyDescent="0.25">
      <c r="A156">
        <v>11</v>
      </c>
      <c r="B156">
        <v>11</v>
      </c>
      <c r="C156">
        <v>2</v>
      </c>
      <c r="D156">
        <v>8.7043999999999997</v>
      </c>
      <c r="E156" t="s">
        <v>22</v>
      </c>
      <c r="F156">
        <v>400</v>
      </c>
      <c r="G156" t="s">
        <v>606</v>
      </c>
      <c r="H156" t="s">
        <v>37</v>
      </c>
      <c r="I156">
        <v>1</v>
      </c>
      <c r="J156" t="s">
        <v>23</v>
      </c>
      <c r="K156">
        <v>31</v>
      </c>
      <c r="L156" t="s">
        <v>278</v>
      </c>
      <c r="M156">
        <v>73</v>
      </c>
      <c r="N156">
        <v>8</v>
      </c>
      <c r="O156" t="s">
        <v>275</v>
      </c>
      <c r="P156" t="s">
        <v>290</v>
      </c>
      <c r="Q156" t="s">
        <v>653</v>
      </c>
      <c r="R156" t="s">
        <v>605</v>
      </c>
      <c r="S156">
        <v>8.7043999999999997</v>
      </c>
      <c r="T156" t="s">
        <v>4</v>
      </c>
      <c r="U156" t="s">
        <v>140</v>
      </c>
    </row>
    <row r="157" spans="1:21" x14ac:dyDescent="0.25">
      <c r="A157">
        <v>11</v>
      </c>
      <c r="B157">
        <v>11</v>
      </c>
      <c r="C157">
        <v>3</v>
      </c>
      <c r="D157">
        <v>9.6656999999999993</v>
      </c>
      <c r="E157" t="s">
        <v>22</v>
      </c>
      <c r="F157">
        <v>400</v>
      </c>
      <c r="G157" t="s">
        <v>606</v>
      </c>
      <c r="H157" t="s">
        <v>37</v>
      </c>
      <c r="I157">
        <v>1</v>
      </c>
      <c r="J157" t="s">
        <v>23</v>
      </c>
      <c r="K157">
        <v>31</v>
      </c>
      <c r="L157" t="s">
        <v>278</v>
      </c>
      <c r="M157">
        <v>73</v>
      </c>
      <c r="N157">
        <v>8</v>
      </c>
      <c r="O157" t="s">
        <v>275</v>
      </c>
      <c r="P157" t="s">
        <v>290</v>
      </c>
      <c r="Q157" t="s">
        <v>653</v>
      </c>
      <c r="R157" t="s">
        <v>605</v>
      </c>
      <c r="S157">
        <v>9.6656999999999993</v>
      </c>
      <c r="T157" t="s">
        <v>4</v>
      </c>
      <c r="U157" t="s">
        <v>140</v>
      </c>
    </row>
    <row r="158" spans="1:21" x14ac:dyDescent="0.25">
      <c r="A158">
        <v>11</v>
      </c>
      <c r="B158">
        <v>11</v>
      </c>
      <c r="C158">
        <v>4</v>
      </c>
      <c r="D158">
        <v>5.1098999999999997</v>
      </c>
      <c r="E158" t="s">
        <v>22</v>
      </c>
      <c r="F158">
        <v>400</v>
      </c>
      <c r="G158" t="s">
        <v>606</v>
      </c>
      <c r="H158" t="s">
        <v>37</v>
      </c>
      <c r="I158">
        <v>1</v>
      </c>
      <c r="J158" t="s">
        <v>23</v>
      </c>
      <c r="K158">
        <v>31</v>
      </c>
      <c r="L158" t="s">
        <v>278</v>
      </c>
      <c r="M158">
        <v>73</v>
      </c>
      <c r="N158">
        <v>8</v>
      </c>
      <c r="O158" t="s">
        <v>275</v>
      </c>
      <c r="P158" t="s">
        <v>290</v>
      </c>
      <c r="Q158" t="s">
        <v>653</v>
      </c>
      <c r="R158" t="s">
        <v>605</v>
      </c>
      <c r="S158">
        <v>5.1098999999999997</v>
      </c>
      <c r="T158" t="s">
        <v>4</v>
      </c>
      <c r="U158" t="s">
        <v>140</v>
      </c>
    </row>
    <row r="159" spans="1:21" x14ac:dyDescent="0.25">
      <c r="A159">
        <v>11</v>
      </c>
      <c r="B159">
        <v>11</v>
      </c>
      <c r="C159">
        <v>6</v>
      </c>
      <c r="D159">
        <v>2.2157</v>
      </c>
      <c r="E159" t="s">
        <v>22</v>
      </c>
      <c r="F159">
        <v>400</v>
      </c>
      <c r="G159" t="s">
        <v>606</v>
      </c>
      <c r="H159" t="s">
        <v>37</v>
      </c>
      <c r="I159">
        <v>1</v>
      </c>
      <c r="J159" t="s">
        <v>23</v>
      </c>
      <c r="K159">
        <v>31</v>
      </c>
      <c r="L159" t="s">
        <v>278</v>
      </c>
      <c r="M159">
        <v>73</v>
      </c>
      <c r="N159">
        <v>8</v>
      </c>
      <c r="O159" t="s">
        <v>275</v>
      </c>
      <c r="P159" t="s">
        <v>290</v>
      </c>
      <c r="Q159" t="s">
        <v>653</v>
      </c>
      <c r="R159" t="s">
        <v>605</v>
      </c>
      <c r="S159">
        <v>2.2157</v>
      </c>
      <c r="T159" t="s">
        <v>4</v>
      </c>
      <c r="U159" t="s">
        <v>140</v>
      </c>
    </row>
    <row r="160" spans="1:21" x14ac:dyDescent="0.25">
      <c r="A160">
        <v>11</v>
      </c>
      <c r="B160">
        <v>11</v>
      </c>
      <c r="C160">
        <v>10</v>
      </c>
      <c r="D160">
        <v>1.1848000000000001</v>
      </c>
      <c r="E160" t="s">
        <v>22</v>
      </c>
      <c r="F160">
        <v>400</v>
      </c>
      <c r="G160" t="s">
        <v>606</v>
      </c>
      <c r="H160" t="s">
        <v>37</v>
      </c>
      <c r="I160">
        <v>1</v>
      </c>
      <c r="J160" t="s">
        <v>23</v>
      </c>
      <c r="K160">
        <v>31</v>
      </c>
      <c r="L160" t="s">
        <v>278</v>
      </c>
      <c r="M160">
        <v>73</v>
      </c>
      <c r="N160">
        <v>8</v>
      </c>
      <c r="O160" t="s">
        <v>275</v>
      </c>
      <c r="P160" t="s">
        <v>290</v>
      </c>
      <c r="Q160" t="s">
        <v>653</v>
      </c>
      <c r="R160" t="s">
        <v>605</v>
      </c>
      <c r="S160">
        <v>1.1848000000000001</v>
      </c>
      <c r="T160" t="s">
        <v>4</v>
      </c>
      <c r="U160" t="s">
        <v>140</v>
      </c>
    </row>
    <row r="161" spans="1:21" x14ac:dyDescent="0.25">
      <c r="A161">
        <v>11</v>
      </c>
      <c r="B161">
        <v>11</v>
      </c>
      <c r="C161">
        <v>24</v>
      </c>
      <c r="D161">
        <v>0.44209999999999999</v>
      </c>
      <c r="E161" t="s">
        <v>22</v>
      </c>
      <c r="F161">
        <v>400</v>
      </c>
      <c r="G161" t="s">
        <v>606</v>
      </c>
      <c r="H161" t="s">
        <v>37</v>
      </c>
      <c r="I161">
        <v>1</v>
      </c>
      <c r="J161" t="s">
        <v>23</v>
      </c>
      <c r="K161">
        <v>31</v>
      </c>
      <c r="L161" t="s">
        <v>278</v>
      </c>
      <c r="M161">
        <v>73</v>
      </c>
      <c r="N161">
        <v>8</v>
      </c>
      <c r="O161" t="s">
        <v>275</v>
      </c>
      <c r="P161" t="s">
        <v>290</v>
      </c>
      <c r="Q161" t="s">
        <v>653</v>
      </c>
      <c r="R161" t="s">
        <v>605</v>
      </c>
      <c r="S161">
        <v>0.44209999999999999</v>
      </c>
      <c r="T161" t="s">
        <v>4</v>
      </c>
      <c r="U161" t="s">
        <v>140</v>
      </c>
    </row>
    <row r="162" spans="1:21" x14ac:dyDescent="0.25">
      <c r="A162">
        <v>11</v>
      </c>
      <c r="B162">
        <v>11</v>
      </c>
      <c r="C162">
        <v>0</v>
      </c>
      <c r="D162">
        <v>0</v>
      </c>
      <c r="E162" t="s">
        <v>179</v>
      </c>
      <c r="F162">
        <v>400</v>
      </c>
      <c r="G162" t="s">
        <v>606</v>
      </c>
      <c r="H162" t="s">
        <v>37</v>
      </c>
      <c r="I162">
        <v>1</v>
      </c>
      <c r="J162" t="s">
        <v>23</v>
      </c>
      <c r="K162">
        <v>31</v>
      </c>
      <c r="L162" t="s">
        <v>278</v>
      </c>
      <c r="M162">
        <v>73</v>
      </c>
      <c r="N162">
        <v>8</v>
      </c>
      <c r="O162" t="s">
        <v>275</v>
      </c>
      <c r="P162" t="s">
        <v>290</v>
      </c>
      <c r="Q162" t="s">
        <v>653</v>
      </c>
      <c r="R162" t="s">
        <v>605</v>
      </c>
      <c r="S162">
        <v>0</v>
      </c>
      <c r="T162" t="s">
        <v>4</v>
      </c>
      <c r="U162" t="s">
        <v>140</v>
      </c>
    </row>
    <row r="163" spans="1:21" x14ac:dyDescent="0.25">
      <c r="A163">
        <v>11</v>
      </c>
      <c r="B163">
        <v>11</v>
      </c>
      <c r="C163">
        <v>0.5</v>
      </c>
      <c r="D163">
        <v>70.857699999999994</v>
      </c>
      <c r="E163" t="s">
        <v>179</v>
      </c>
      <c r="F163">
        <v>400</v>
      </c>
      <c r="G163" t="s">
        <v>606</v>
      </c>
      <c r="H163" t="s">
        <v>37</v>
      </c>
      <c r="I163">
        <v>1</v>
      </c>
      <c r="J163" t="s">
        <v>23</v>
      </c>
      <c r="K163">
        <v>31</v>
      </c>
      <c r="L163" t="s">
        <v>278</v>
      </c>
      <c r="M163">
        <v>73</v>
      </c>
      <c r="N163">
        <v>8</v>
      </c>
      <c r="O163" t="s">
        <v>275</v>
      </c>
      <c r="P163" t="s">
        <v>290</v>
      </c>
      <c r="Q163" t="s">
        <v>653</v>
      </c>
      <c r="R163" t="s">
        <v>605</v>
      </c>
      <c r="S163">
        <v>70.857699999999994</v>
      </c>
      <c r="T163" t="s">
        <v>4</v>
      </c>
      <c r="U163" t="s">
        <v>140</v>
      </c>
    </row>
    <row r="164" spans="1:21" x14ac:dyDescent="0.25">
      <c r="A164">
        <v>11</v>
      </c>
      <c r="B164">
        <v>11</v>
      </c>
      <c r="C164">
        <v>1</v>
      </c>
      <c r="D164">
        <v>153.24010000000001</v>
      </c>
      <c r="E164" t="s">
        <v>179</v>
      </c>
      <c r="F164">
        <v>400</v>
      </c>
      <c r="G164" t="s">
        <v>606</v>
      </c>
      <c r="H164" t="s">
        <v>37</v>
      </c>
      <c r="I164">
        <v>1</v>
      </c>
      <c r="J164" t="s">
        <v>23</v>
      </c>
      <c r="K164">
        <v>31</v>
      </c>
      <c r="L164" t="s">
        <v>278</v>
      </c>
      <c r="M164">
        <v>73</v>
      </c>
      <c r="N164">
        <v>8</v>
      </c>
      <c r="O164" t="s">
        <v>275</v>
      </c>
      <c r="P164" t="s">
        <v>290</v>
      </c>
      <c r="Q164" t="s">
        <v>653</v>
      </c>
      <c r="R164" t="s">
        <v>605</v>
      </c>
      <c r="S164">
        <v>153.24010000000001</v>
      </c>
      <c r="T164" t="s">
        <v>4</v>
      </c>
      <c r="U164" t="s">
        <v>140</v>
      </c>
    </row>
    <row r="165" spans="1:21" x14ac:dyDescent="0.25">
      <c r="A165">
        <v>11</v>
      </c>
      <c r="B165">
        <v>11</v>
      </c>
      <c r="C165">
        <v>2</v>
      </c>
      <c r="D165">
        <v>220.98089999999999</v>
      </c>
      <c r="E165" t="s">
        <v>179</v>
      </c>
      <c r="F165">
        <v>400</v>
      </c>
      <c r="G165" t="s">
        <v>606</v>
      </c>
      <c r="H165" t="s">
        <v>37</v>
      </c>
      <c r="I165">
        <v>1</v>
      </c>
      <c r="J165" t="s">
        <v>23</v>
      </c>
      <c r="K165">
        <v>31</v>
      </c>
      <c r="L165" t="s">
        <v>278</v>
      </c>
      <c r="M165">
        <v>73</v>
      </c>
      <c r="N165">
        <v>8</v>
      </c>
      <c r="O165" t="s">
        <v>275</v>
      </c>
      <c r="P165" t="s">
        <v>290</v>
      </c>
      <c r="Q165" t="s">
        <v>653</v>
      </c>
      <c r="R165" t="s">
        <v>605</v>
      </c>
      <c r="S165">
        <v>220.98089999999999</v>
      </c>
      <c r="T165" t="s">
        <v>4</v>
      </c>
      <c r="U165" t="s">
        <v>140</v>
      </c>
    </row>
    <row r="166" spans="1:21" x14ac:dyDescent="0.25">
      <c r="A166">
        <v>11</v>
      </c>
      <c r="B166">
        <v>11</v>
      </c>
      <c r="C166">
        <v>3</v>
      </c>
      <c r="D166">
        <v>235.0292</v>
      </c>
      <c r="E166" t="s">
        <v>179</v>
      </c>
      <c r="F166">
        <v>400</v>
      </c>
      <c r="G166" t="s">
        <v>606</v>
      </c>
      <c r="H166" t="s">
        <v>37</v>
      </c>
      <c r="I166">
        <v>1</v>
      </c>
      <c r="J166" t="s">
        <v>23</v>
      </c>
      <c r="K166">
        <v>31</v>
      </c>
      <c r="L166" t="s">
        <v>278</v>
      </c>
      <c r="M166">
        <v>73</v>
      </c>
      <c r="N166">
        <v>8</v>
      </c>
      <c r="O166" t="s">
        <v>275</v>
      </c>
      <c r="P166" t="s">
        <v>290</v>
      </c>
      <c r="Q166" t="s">
        <v>653</v>
      </c>
      <c r="R166" t="s">
        <v>605</v>
      </c>
      <c r="S166">
        <v>235.0292</v>
      </c>
      <c r="T166" t="s">
        <v>4</v>
      </c>
      <c r="U166" t="s">
        <v>140</v>
      </c>
    </row>
    <row r="167" spans="1:21" x14ac:dyDescent="0.25">
      <c r="A167">
        <v>11</v>
      </c>
      <c r="B167">
        <v>11</v>
      </c>
      <c r="C167">
        <v>4</v>
      </c>
      <c r="D167">
        <v>204.07149999999999</v>
      </c>
      <c r="E167" t="s">
        <v>179</v>
      </c>
      <c r="F167">
        <v>400</v>
      </c>
      <c r="G167" t="s">
        <v>606</v>
      </c>
      <c r="H167" t="s">
        <v>37</v>
      </c>
      <c r="I167">
        <v>1</v>
      </c>
      <c r="J167" t="s">
        <v>23</v>
      </c>
      <c r="K167">
        <v>31</v>
      </c>
      <c r="L167" t="s">
        <v>278</v>
      </c>
      <c r="M167">
        <v>73</v>
      </c>
      <c r="N167">
        <v>8</v>
      </c>
      <c r="O167" t="s">
        <v>275</v>
      </c>
      <c r="P167" t="s">
        <v>290</v>
      </c>
      <c r="Q167" t="s">
        <v>653</v>
      </c>
      <c r="R167" t="s">
        <v>605</v>
      </c>
      <c r="S167">
        <v>204.07149999999999</v>
      </c>
      <c r="T167" t="s">
        <v>4</v>
      </c>
      <c r="U167" t="s">
        <v>140</v>
      </c>
    </row>
    <row r="168" spans="1:21" x14ac:dyDescent="0.25">
      <c r="A168">
        <v>11</v>
      </c>
      <c r="B168">
        <v>11</v>
      </c>
      <c r="C168">
        <v>6</v>
      </c>
      <c r="D168">
        <v>184.6951</v>
      </c>
      <c r="E168" t="s">
        <v>179</v>
      </c>
      <c r="F168">
        <v>400</v>
      </c>
      <c r="G168" t="s">
        <v>606</v>
      </c>
      <c r="H168" t="s">
        <v>37</v>
      </c>
      <c r="I168">
        <v>1</v>
      </c>
      <c r="J168" t="s">
        <v>23</v>
      </c>
      <c r="K168">
        <v>31</v>
      </c>
      <c r="L168" t="s">
        <v>278</v>
      </c>
      <c r="M168">
        <v>73</v>
      </c>
      <c r="N168">
        <v>8</v>
      </c>
      <c r="O168" t="s">
        <v>275</v>
      </c>
      <c r="P168" t="s">
        <v>290</v>
      </c>
      <c r="Q168" t="s">
        <v>653</v>
      </c>
      <c r="R168" t="s">
        <v>605</v>
      </c>
      <c r="S168">
        <v>184.6951</v>
      </c>
      <c r="T168" t="s">
        <v>4</v>
      </c>
      <c r="U168" t="s">
        <v>140</v>
      </c>
    </row>
    <row r="169" spans="1:21" x14ac:dyDescent="0.25">
      <c r="A169">
        <v>11</v>
      </c>
      <c r="B169">
        <v>11</v>
      </c>
      <c r="C169">
        <v>10</v>
      </c>
      <c r="D169">
        <v>151.27709999999999</v>
      </c>
      <c r="E169" t="s">
        <v>179</v>
      </c>
      <c r="F169">
        <v>400</v>
      </c>
      <c r="G169" t="s">
        <v>606</v>
      </c>
      <c r="H169" t="s">
        <v>37</v>
      </c>
      <c r="I169">
        <v>1</v>
      </c>
      <c r="J169" t="s">
        <v>23</v>
      </c>
      <c r="K169">
        <v>31</v>
      </c>
      <c r="L169" t="s">
        <v>278</v>
      </c>
      <c r="M169">
        <v>73</v>
      </c>
      <c r="N169">
        <v>8</v>
      </c>
      <c r="O169" t="s">
        <v>275</v>
      </c>
      <c r="P169" t="s">
        <v>290</v>
      </c>
      <c r="Q169" t="s">
        <v>653</v>
      </c>
      <c r="R169" t="s">
        <v>605</v>
      </c>
      <c r="S169">
        <v>151.27709999999999</v>
      </c>
      <c r="T169" t="s">
        <v>4</v>
      </c>
      <c r="U169" t="s">
        <v>140</v>
      </c>
    </row>
    <row r="170" spans="1:21" x14ac:dyDescent="0.25">
      <c r="A170">
        <v>11</v>
      </c>
      <c r="B170">
        <v>11</v>
      </c>
      <c r="C170">
        <v>24</v>
      </c>
      <c r="D170">
        <v>66.570899999999995</v>
      </c>
      <c r="E170" t="s">
        <v>179</v>
      </c>
      <c r="F170">
        <v>400</v>
      </c>
      <c r="G170" t="s">
        <v>606</v>
      </c>
      <c r="H170" t="s">
        <v>37</v>
      </c>
      <c r="I170">
        <v>1</v>
      </c>
      <c r="J170" t="s">
        <v>23</v>
      </c>
      <c r="K170">
        <v>31</v>
      </c>
      <c r="L170" t="s">
        <v>278</v>
      </c>
      <c r="M170">
        <v>73</v>
      </c>
      <c r="N170">
        <v>8</v>
      </c>
      <c r="O170" t="s">
        <v>275</v>
      </c>
      <c r="P170" t="s">
        <v>290</v>
      </c>
      <c r="Q170" t="s">
        <v>653</v>
      </c>
      <c r="R170" t="s">
        <v>605</v>
      </c>
      <c r="S170">
        <v>66.570899999999995</v>
      </c>
      <c r="T170" t="s">
        <v>4</v>
      </c>
      <c r="U170" t="s">
        <v>140</v>
      </c>
    </row>
    <row r="171" spans="1:21" x14ac:dyDescent="0.25">
      <c r="A171">
        <v>11</v>
      </c>
      <c r="B171">
        <v>12</v>
      </c>
      <c r="C171">
        <v>0</v>
      </c>
      <c r="D171">
        <v>0</v>
      </c>
      <c r="E171" t="s">
        <v>22</v>
      </c>
      <c r="F171">
        <v>400</v>
      </c>
      <c r="G171" t="s">
        <v>606</v>
      </c>
      <c r="H171" t="s">
        <v>37</v>
      </c>
      <c r="I171">
        <v>1</v>
      </c>
      <c r="J171" t="s">
        <v>23</v>
      </c>
      <c r="K171">
        <v>31</v>
      </c>
      <c r="L171" t="s">
        <v>278</v>
      </c>
      <c r="M171">
        <v>73</v>
      </c>
      <c r="N171">
        <v>8</v>
      </c>
      <c r="O171" t="s">
        <v>275</v>
      </c>
      <c r="P171" t="s">
        <v>290</v>
      </c>
      <c r="Q171" t="s">
        <v>653</v>
      </c>
      <c r="R171" t="s">
        <v>605</v>
      </c>
      <c r="S171">
        <v>0</v>
      </c>
      <c r="T171" t="s">
        <v>4</v>
      </c>
      <c r="U171" t="s">
        <v>140</v>
      </c>
    </row>
    <row r="172" spans="1:21" x14ac:dyDescent="0.25">
      <c r="A172">
        <v>11</v>
      </c>
      <c r="B172">
        <v>12</v>
      </c>
      <c r="C172">
        <v>0.5</v>
      </c>
      <c r="D172">
        <v>0.77239999999999998</v>
      </c>
      <c r="E172" t="s">
        <v>22</v>
      </c>
      <c r="F172">
        <v>400</v>
      </c>
      <c r="G172" t="s">
        <v>606</v>
      </c>
      <c r="H172" t="s">
        <v>37</v>
      </c>
      <c r="I172">
        <v>1</v>
      </c>
      <c r="J172" t="s">
        <v>23</v>
      </c>
      <c r="K172">
        <v>31</v>
      </c>
      <c r="L172" t="s">
        <v>278</v>
      </c>
      <c r="M172">
        <v>73</v>
      </c>
      <c r="N172">
        <v>8</v>
      </c>
      <c r="O172" t="s">
        <v>275</v>
      </c>
      <c r="P172" t="s">
        <v>290</v>
      </c>
      <c r="Q172" t="s">
        <v>653</v>
      </c>
      <c r="R172" t="s">
        <v>605</v>
      </c>
      <c r="S172">
        <v>0.77239999999999998</v>
      </c>
      <c r="T172" t="s">
        <v>4</v>
      </c>
      <c r="U172" t="s">
        <v>140</v>
      </c>
    </row>
    <row r="173" spans="1:21" x14ac:dyDescent="0.25">
      <c r="A173">
        <v>11</v>
      </c>
      <c r="B173">
        <v>12</v>
      </c>
      <c r="C173">
        <v>1</v>
      </c>
      <c r="D173">
        <v>1.5972</v>
      </c>
      <c r="E173" t="s">
        <v>22</v>
      </c>
      <c r="F173">
        <v>400</v>
      </c>
      <c r="G173" t="s">
        <v>606</v>
      </c>
      <c r="H173" t="s">
        <v>37</v>
      </c>
      <c r="I173">
        <v>1</v>
      </c>
      <c r="J173" t="s">
        <v>23</v>
      </c>
      <c r="K173">
        <v>31</v>
      </c>
      <c r="L173" t="s">
        <v>278</v>
      </c>
      <c r="M173">
        <v>73</v>
      </c>
      <c r="N173">
        <v>8</v>
      </c>
      <c r="O173" t="s">
        <v>275</v>
      </c>
      <c r="P173" t="s">
        <v>290</v>
      </c>
      <c r="Q173" t="s">
        <v>653</v>
      </c>
      <c r="R173" t="s">
        <v>605</v>
      </c>
      <c r="S173">
        <v>1.5972</v>
      </c>
      <c r="T173" t="s">
        <v>4</v>
      </c>
      <c r="U173" t="s">
        <v>140</v>
      </c>
    </row>
    <row r="174" spans="1:21" x14ac:dyDescent="0.25">
      <c r="A174">
        <v>11</v>
      </c>
      <c r="B174">
        <v>12</v>
      </c>
      <c r="C174">
        <v>2</v>
      </c>
      <c r="D174">
        <v>3.5070000000000001</v>
      </c>
      <c r="E174" t="s">
        <v>22</v>
      </c>
      <c r="F174">
        <v>400</v>
      </c>
      <c r="G174" t="s">
        <v>606</v>
      </c>
      <c r="H174" t="s">
        <v>37</v>
      </c>
      <c r="I174">
        <v>1</v>
      </c>
      <c r="J174" t="s">
        <v>23</v>
      </c>
      <c r="K174">
        <v>31</v>
      </c>
      <c r="L174" t="s">
        <v>278</v>
      </c>
      <c r="M174">
        <v>73</v>
      </c>
      <c r="N174">
        <v>8</v>
      </c>
      <c r="O174" t="s">
        <v>275</v>
      </c>
      <c r="P174" t="s">
        <v>290</v>
      </c>
      <c r="Q174" t="s">
        <v>653</v>
      </c>
      <c r="R174" t="s">
        <v>605</v>
      </c>
      <c r="S174">
        <v>3.5070000000000001</v>
      </c>
      <c r="T174" t="s">
        <v>4</v>
      </c>
      <c r="U174" t="s">
        <v>140</v>
      </c>
    </row>
    <row r="175" spans="1:21" x14ac:dyDescent="0.25">
      <c r="A175">
        <v>11</v>
      </c>
      <c r="B175">
        <v>12</v>
      </c>
      <c r="C175">
        <v>3</v>
      </c>
      <c r="D175">
        <v>2.8338000000000001</v>
      </c>
      <c r="E175" t="s">
        <v>22</v>
      </c>
      <c r="F175">
        <v>400</v>
      </c>
      <c r="G175" t="s">
        <v>606</v>
      </c>
      <c r="H175" t="s">
        <v>37</v>
      </c>
      <c r="I175">
        <v>1</v>
      </c>
      <c r="J175" t="s">
        <v>23</v>
      </c>
      <c r="K175">
        <v>31</v>
      </c>
      <c r="L175" t="s">
        <v>278</v>
      </c>
      <c r="M175">
        <v>73</v>
      </c>
      <c r="N175">
        <v>8</v>
      </c>
      <c r="O175" t="s">
        <v>275</v>
      </c>
      <c r="P175" t="s">
        <v>290</v>
      </c>
      <c r="Q175" t="s">
        <v>653</v>
      </c>
      <c r="R175" t="s">
        <v>605</v>
      </c>
      <c r="S175">
        <v>2.8338000000000001</v>
      </c>
      <c r="T175" t="s">
        <v>4</v>
      </c>
      <c r="U175" t="s">
        <v>140</v>
      </c>
    </row>
    <row r="176" spans="1:21" x14ac:dyDescent="0.25">
      <c r="A176">
        <v>11</v>
      </c>
      <c r="B176">
        <v>12</v>
      </c>
      <c r="C176">
        <v>4</v>
      </c>
      <c r="D176">
        <v>2.0590999999999999</v>
      </c>
      <c r="E176" t="s">
        <v>22</v>
      </c>
      <c r="F176">
        <v>400</v>
      </c>
      <c r="G176" t="s">
        <v>606</v>
      </c>
      <c r="H176" t="s">
        <v>37</v>
      </c>
      <c r="I176">
        <v>1</v>
      </c>
      <c r="J176" t="s">
        <v>23</v>
      </c>
      <c r="K176">
        <v>31</v>
      </c>
      <c r="L176" t="s">
        <v>278</v>
      </c>
      <c r="M176">
        <v>73</v>
      </c>
      <c r="N176">
        <v>8</v>
      </c>
      <c r="O176" t="s">
        <v>275</v>
      </c>
      <c r="P176" t="s">
        <v>290</v>
      </c>
      <c r="Q176" t="s">
        <v>653</v>
      </c>
      <c r="R176" t="s">
        <v>605</v>
      </c>
      <c r="S176">
        <v>2.0590999999999999</v>
      </c>
      <c r="T176" t="s">
        <v>4</v>
      </c>
      <c r="U176" t="s">
        <v>140</v>
      </c>
    </row>
    <row r="177" spans="1:21" x14ac:dyDescent="0.25">
      <c r="A177">
        <v>11</v>
      </c>
      <c r="B177">
        <v>12</v>
      </c>
      <c r="C177">
        <v>6</v>
      </c>
      <c r="D177">
        <v>0.87939999999999996</v>
      </c>
      <c r="E177" t="s">
        <v>22</v>
      </c>
      <c r="F177">
        <v>400</v>
      </c>
      <c r="G177" t="s">
        <v>606</v>
      </c>
      <c r="H177" t="s">
        <v>37</v>
      </c>
      <c r="I177">
        <v>1</v>
      </c>
      <c r="J177" t="s">
        <v>23</v>
      </c>
      <c r="K177">
        <v>31</v>
      </c>
      <c r="L177" t="s">
        <v>278</v>
      </c>
      <c r="M177">
        <v>73</v>
      </c>
      <c r="N177">
        <v>8</v>
      </c>
      <c r="O177" t="s">
        <v>275</v>
      </c>
      <c r="P177" t="s">
        <v>290</v>
      </c>
      <c r="Q177" t="s">
        <v>653</v>
      </c>
      <c r="R177" t="s">
        <v>605</v>
      </c>
      <c r="S177">
        <v>0.87939999999999996</v>
      </c>
      <c r="T177" t="s">
        <v>4</v>
      </c>
      <c r="U177" t="s">
        <v>140</v>
      </c>
    </row>
    <row r="178" spans="1:21" x14ac:dyDescent="0.25">
      <c r="A178">
        <v>11</v>
      </c>
      <c r="B178">
        <v>12</v>
      </c>
      <c r="C178">
        <v>10</v>
      </c>
      <c r="D178">
        <v>0.90210000000000001</v>
      </c>
      <c r="E178" t="s">
        <v>22</v>
      </c>
      <c r="F178">
        <v>400</v>
      </c>
      <c r="G178" t="s">
        <v>606</v>
      </c>
      <c r="H178" t="s">
        <v>37</v>
      </c>
      <c r="I178">
        <v>1</v>
      </c>
      <c r="J178" t="s">
        <v>23</v>
      </c>
      <c r="K178">
        <v>31</v>
      </c>
      <c r="L178" t="s">
        <v>278</v>
      </c>
      <c r="M178">
        <v>73</v>
      </c>
      <c r="N178">
        <v>8</v>
      </c>
      <c r="O178" t="s">
        <v>275</v>
      </c>
      <c r="P178" t="s">
        <v>290</v>
      </c>
      <c r="Q178" t="s">
        <v>653</v>
      </c>
      <c r="R178" t="s">
        <v>605</v>
      </c>
      <c r="S178">
        <v>0.90210000000000001</v>
      </c>
      <c r="T178" t="s">
        <v>4</v>
      </c>
      <c r="U178" t="s">
        <v>140</v>
      </c>
    </row>
    <row r="179" spans="1:21" x14ac:dyDescent="0.25">
      <c r="A179">
        <v>11</v>
      </c>
      <c r="B179">
        <v>12</v>
      </c>
      <c r="C179">
        <v>24</v>
      </c>
      <c r="D179">
        <v>0.26819999999999999</v>
      </c>
      <c r="E179" t="s">
        <v>22</v>
      </c>
      <c r="F179">
        <v>400</v>
      </c>
      <c r="G179" t="s">
        <v>606</v>
      </c>
      <c r="H179" t="s">
        <v>37</v>
      </c>
      <c r="I179">
        <v>1</v>
      </c>
      <c r="J179" t="s">
        <v>23</v>
      </c>
      <c r="K179">
        <v>31</v>
      </c>
      <c r="L179" t="s">
        <v>278</v>
      </c>
      <c r="M179">
        <v>73</v>
      </c>
      <c r="N179">
        <v>8</v>
      </c>
      <c r="O179" t="s">
        <v>275</v>
      </c>
      <c r="P179" t="s">
        <v>290</v>
      </c>
      <c r="Q179" t="s">
        <v>653</v>
      </c>
      <c r="R179" t="s">
        <v>605</v>
      </c>
      <c r="S179">
        <v>0.26819999999999999</v>
      </c>
      <c r="T179" t="s">
        <v>4</v>
      </c>
      <c r="U179" t="s">
        <v>140</v>
      </c>
    </row>
    <row r="180" spans="1:21" x14ac:dyDescent="0.25">
      <c r="A180">
        <v>11</v>
      </c>
      <c r="B180">
        <v>12</v>
      </c>
      <c r="C180">
        <v>0</v>
      </c>
      <c r="D180">
        <v>0</v>
      </c>
      <c r="E180" t="s">
        <v>179</v>
      </c>
      <c r="F180">
        <v>400</v>
      </c>
      <c r="G180" t="s">
        <v>606</v>
      </c>
      <c r="H180" t="s">
        <v>37</v>
      </c>
      <c r="I180">
        <v>1</v>
      </c>
      <c r="J180" t="s">
        <v>23</v>
      </c>
      <c r="K180">
        <v>31</v>
      </c>
      <c r="L180" t="s">
        <v>278</v>
      </c>
      <c r="M180">
        <v>73</v>
      </c>
      <c r="N180">
        <v>8</v>
      </c>
      <c r="O180" t="s">
        <v>275</v>
      </c>
      <c r="P180" t="s">
        <v>290</v>
      </c>
      <c r="Q180" t="s">
        <v>653</v>
      </c>
      <c r="R180" t="s">
        <v>605</v>
      </c>
      <c r="S180">
        <v>0</v>
      </c>
      <c r="T180" t="s">
        <v>4</v>
      </c>
      <c r="U180" t="s">
        <v>140</v>
      </c>
    </row>
    <row r="181" spans="1:21" x14ac:dyDescent="0.25">
      <c r="A181">
        <v>11</v>
      </c>
      <c r="B181">
        <v>12</v>
      </c>
      <c r="C181">
        <v>0.5</v>
      </c>
      <c r="D181">
        <v>56.685200000000002</v>
      </c>
      <c r="E181" t="s">
        <v>179</v>
      </c>
      <c r="F181">
        <v>400</v>
      </c>
      <c r="G181" t="s">
        <v>606</v>
      </c>
      <c r="H181" t="s">
        <v>37</v>
      </c>
      <c r="I181">
        <v>1</v>
      </c>
      <c r="J181" t="s">
        <v>23</v>
      </c>
      <c r="K181">
        <v>31</v>
      </c>
      <c r="L181" t="s">
        <v>278</v>
      </c>
      <c r="M181">
        <v>73</v>
      </c>
      <c r="N181">
        <v>8</v>
      </c>
      <c r="O181" t="s">
        <v>275</v>
      </c>
      <c r="P181" t="s">
        <v>290</v>
      </c>
      <c r="Q181" t="s">
        <v>653</v>
      </c>
      <c r="R181" t="s">
        <v>605</v>
      </c>
      <c r="S181">
        <v>56.685200000000002</v>
      </c>
      <c r="T181" t="s">
        <v>4</v>
      </c>
      <c r="U181" t="s">
        <v>140</v>
      </c>
    </row>
    <row r="182" spans="1:21" x14ac:dyDescent="0.25">
      <c r="A182">
        <v>11</v>
      </c>
      <c r="B182">
        <v>12</v>
      </c>
      <c r="C182">
        <v>1</v>
      </c>
      <c r="D182">
        <v>113.0386</v>
      </c>
      <c r="E182" t="s">
        <v>179</v>
      </c>
      <c r="F182">
        <v>400</v>
      </c>
      <c r="G182" t="s">
        <v>606</v>
      </c>
      <c r="H182" t="s">
        <v>37</v>
      </c>
      <c r="I182">
        <v>1</v>
      </c>
      <c r="J182" t="s">
        <v>23</v>
      </c>
      <c r="K182">
        <v>31</v>
      </c>
      <c r="L182" t="s">
        <v>278</v>
      </c>
      <c r="M182">
        <v>73</v>
      </c>
      <c r="N182">
        <v>8</v>
      </c>
      <c r="O182" t="s">
        <v>275</v>
      </c>
      <c r="P182" t="s">
        <v>290</v>
      </c>
      <c r="Q182" t="s">
        <v>653</v>
      </c>
      <c r="R182" t="s">
        <v>605</v>
      </c>
      <c r="S182">
        <v>113.0386</v>
      </c>
      <c r="T182" t="s">
        <v>4</v>
      </c>
      <c r="U182" t="s">
        <v>140</v>
      </c>
    </row>
    <row r="183" spans="1:21" x14ac:dyDescent="0.25">
      <c r="A183">
        <v>11</v>
      </c>
      <c r="B183">
        <v>12</v>
      </c>
      <c r="C183">
        <v>2</v>
      </c>
      <c r="D183">
        <v>199.65199999999999</v>
      </c>
      <c r="E183" t="s">
        <v>179</v>
      </c>
      <c r="F183">
        <v>400</v>
      </c>
      <c r="G183" t="s">
        <v>606</v>
      </c>
      <c r="H183" t="s">
        <v>37</v>
      </c>
      <c r="I183">
        <v>1</v>
      </c>
      <c r="J183" t="s">
        <v>23</v>
      </c>
      <c r="K183">
        <v>31</v>
      </c>
      <c r="L183" t="s">
        <v>278</v>
      </c>
      <c r="M183">
        <v>73</v>
      </c>
      <c r="N183">
        <v>8</v>
      </c>
      <c r="O183" t="s">
        <v>275</v>
      </c>
      <c r="P183" t="s">
        <v>290</v>
      </c>
      <c r="Q183" t="s">
        <v>653</v>
      </c>
      <c r="R183" t="s">
        <v>605</v>
      </c>
      <c r="S183">
        <v>199.65199999999999</v>
      </c>
      <c r="T183" t="s">
        <v>4</v>
      </c>
      <c r="U183" t="s">
        <v>140</v>
      </c>
    </row>
    <row r="184" spans="1:21" x14ac:dyDescent="0.25">
      <c r="A184">
        <v>11</v>
      </c>
      <c r="B184">
        <v>12</v>
      </c>
      <c r="C184">
        <v>3</v>
      </c>
      <c r="D184">
        <v>184.24430000000001</v>
      </c>
      <c r="E184" t="s">
        <v>179</v>
      </c>
      <c r="F184">
        <v>400</v>
      </c>
      <c r="G184" t="s">
        <v>606</v>
      </c>
      <c r="H184" t="s">
        <v>37</v>
      </c>
      <c r="I184">
        <v>1</v>
      </c>
      <c r="J184" t="s">
        <v>23</v>
      </c>
      <c r="K184">
        <v>31</v>
      </c>
      <c r="L184" t="s">
        <v>278</v>
      </c>
      <c r="M184">
        <v>73</v>
      </c>
      <c r="N184">
        <v>8</v>
      </c>
      <c r="O184" t="s">
        <v>275</v>
      </c>
      <c r="P184" t="s">
        <v>290</v>
      </c>
      <c r="Q184" t="s">
        <v>653</v>
      </c>
      <c r="R184" t="s">
        <v>605</v>
      </c>
      <c r="S184">
        <v>184.24430000000001</v>
      </c>
      <c r="T184" t="s">
        <v>4</v>
      </c>
      <c r="U184" t="s">
        <v>140</v>
      </c>
    </row>
    <row r="185" spans="1:21" x14ac:dyDescent="0.25">
      <c r="A185">
        <v>11</v>
      </c>
      <c r="B185">
        <v>12</v>
      </c>
      <c r="C185">
        <v>4</v>
      </c>
      <c r="D185">
        <v>173.49359999999999</v>
      </c>
      <c r="E185" t="s">
        <v>179</v>
      </c>
      <c r="F185">
        <v>400</v>
      </c>
      <c r="G185" t="s">
        <v>606</v>
      </c>
      <c r="H185" t="s">
        <v>37</v>
      </c>
      <c r="I185">
        <v>1</v>
      </c>
      <c r="J185" t="s">
        <v>23</v>
      </c>
      <c r="K185">
        <v>31</v>
      </c>
      <c r="L185" t="s">
        <v>278</v>
      </c>
      <c r="M185">
        <v>73</v>
      </c>
      <c r="N185">
        <v>8</v>
      </c>
      <c r="O185" t="s">
        <v>275</v>
      </c>
      <c r="P185" t="s">
        <v>290</v>
      </c>
      <c r="Q185" t="s">
        <v>653</v>
      </c>
      <c r="R185" t="s">
        <v>605</v>
      </c>
      <c r="S185">
        <v>173.49359999999999</v>
      </c>
      <c r="T185" t="s">
        <v>4</v>
      </c>
      <c r="U185" t="s">
        <v>140</v>
      </c>
    </row>
    <row r="186" spans="1:21" x14ac:dyDescent="0.25">
      <c r="A186">
        <v>11</v>
      </c>
      <c r="B186">
        <v>12</v>
      </c>
      <c r="C186">
        <v>6</v>
      </c>
      <c r="D186">
        <v>133.50110000000001</v>
      </c>
      <c r="E186" t="s">
        <v>179</v>
      </c>
      <c r="F186">
        <v>400</v>
      </c>
      <c r="G186" t="s">
        <v>606</v>
      </c>
      <c r="H186" t="s">
        <v>37</v>
      </c>
      <c r="I186">
        <v>1</v>
      </c>
      <c r="J186" t="s">
        <v>23</v>
      </c>
      <c r="K186">
        <v>31</v>
      </c>
      <c r="L186" t="s">
        <v>278</v>
      </c>
      <c r="M186">
        <v>73</v>
      </c>
      <c r="N186">
        <v>8</v>
      </c>
      <c r="O186" t="s">
        <v>275</v>
      </c>
      <c r="P186" t="s">
        <v>290</v>
      </c>
      <c r="Q186" t="s">
        <v>653</v>
      </c>
      <c r="R186" t="s">
        <v>605</v>
      </c>
      <c r="S186">
        <v>133.50110000000001</v>
      </c>
      <c r="T186" t="s">
        <v>4</v>
      </c>
      <c r="U186" t="s">
        <v>140</v>
      </c>
    </row>
    <row r="187" spans="1:21" x14ac:dyDescent="0.25">
      <c r="A187">
        <v>11</v>
      </c>
      <c r="B187">
        <v>12</v>
      </c>
      <c r="C187">
        <v>10</v>
      </c>
      <c r="D187">
        <v>113.86660000000001</v>
      </c>
      <c r="E187" t="s">
        <v>179</v>
      </c>
      <c r="F187">
        <v>400</v>
      </c>
      <c r="G187" t="s">
        <v>606</v>
      </c>
      <c r="H187" t="s">
        <v>37</v>
      </c>
      <c r="I187">
        <v>1</v>
      </c>
      <c r="J187" t="s">
        <v>23</v>
      </c>
      <c r="K187">
        <v>31</v>
      </c>
      <c r="L187" t="s">
        <v>278</v>
      </c>
      <c r="M187">
        <v>73</v>
      </c>
      <c r="N187">
        <v>8</v>
      </c>
      <c r="O187" t="s">
        <v>275</v>
      </c>
      <c r="P187" t="s">
        <v>290</v>
      </c>
      <c r="Q187" t="s">
        <v>653</v>
      </c>
      <c r="R187" t="s">
        <v>605</v>
      </c>
      <c r="S187">
        <v>113.86660000000001</v>
      </c>
      <c r="T187" t="s">
        <v>4</v>
      </c>
      <c r="U187" t="s">
        <v>140</v>
      </c>
    </row>
    <row r="188" spans="1:21" x14ac:dyDescent="0.25">
      <c r="A188">
        <v>11</v>
      </c>
      <c r="B188">
        <v>12</v>
      </c>
      <c r="C188">
        <v>24</v>
      </c>
      <c r="D188">
        <v>20.944900000000001</v>
      </c>
      <c r="E188" t="s">
        <v>179</v>
      </c>
      <c r="F188">
        <v>400</v>
      </c>
      <c r="G188" t="s">
        <v>606</v>
      </c>
      <c r="H188" t="s">
        <v>37</v>
      </c>
      <c r="I188">
        <v>1</v>
      </c>
      <c r="J188" t="s">
        <v>23</v>
      </c>
      <c r="K188">
        <v>31</v>
      </c>
      <c r="L188" t="s">
        <v>278</v>
      </c>
      <c r="M188">
        <v>73</v>
      </c>
      <c r="N188">
        <v>8</v>
      </c>
      <c r="O188" t="s">
        <v>275</v>
      </c>
      <c r="P188" t="s">
        <v>290</v>
      </c>
      <c r="Q188" t="s">
        <v>653</v>
      </c>
      <c r="R188" t="s">
        <v>605</v>
      </c>
      <c r="S188">
        <v>20.944900000000001</v>
      </c>
      <c r="T188" t="s">
        <v>4</v>
      </c>
      <c r="U188" t="s">
        <v>140</v>
      </c>
    </row>
    <row r="189" spans="1:21" x14ac:dyDescent="0.25">
      <c r="A189">
        <v>12</v>
      </c>
      <c r="B189">
        <v>13</v>
      </c>
      <c r="C189">
        <v>0</v>
      </c>
      <c r="D189">
        <f>S189*284.349</f>
        <v>0</v>
      </c>
      <c r="E189" t="s">
        <v>179</v>
      </c>
      <c r="F189">
        <v>400</v>
      </c>
      <c r="G189" t="s">
        <v>606</v>
      </c>
      <c r="H189" t="s">
        <v>36</v>
      </c>
      <c r="I189">
        <v>0</v>
      </c>
      <c r="J189" t="s">
        <v>25</v>
      </c>
      <c r="K189" t="s">
        <v>608</v>
      </c>
      <c r="L189" t="s">
        <v>278</v>
      </c>
      <c r="M189" t="s">
        <v>608</v>
      </c>
      <c r="N189">
        <v>1</v>
      </c>
      <c r="O189" t="s">
        <v>300</v>
      </c>
      <c r="P189" t="s">
        <v>257</v>
      </c>
      <c r="Q189" t="s">
        <v>275</v>
      </c>
      <c r="R189" t="s">
        <v>275</v>
      </c>
      <c r="S189">
        <v>0</v>
      </c>
      <c r="T189" t="s">
        <v>30</v>
      </c>
      <c r="U189" t="s">
        <v>145</v>
      </c>
    </row>
    <row r="190" spans="1:21" x14ac:dyDescent="0.25">
      <c r="A190">
        <v>12</v>
      </c>
      <c r="B190">
        <v>13</v>
      </c>
      <c r="C190">
        <v>0.5</v>
      </c>
      <c r="D190">
        <f t="shared" ref="D190:D208" si="1">S190*284.349</f>
        <v>205.4705874</v>
      </c>
      <c r="E190" t="s">
        <v>179</v>
      </c>
      <c r="F190">
        <v>400</v>
      </c>
      <c r="G190" t="s">
        <v>606</v>
      </c>
      <c r="H190" t="s">
        <v>36</v>
      </c>
      <c r="I190">
        <v>0</v>
      </c>
      <c r="J190" t="s">
        <v>25</v>
      </c>
      <c r="K190" t="s">
        <v>608</v>
      </c>
      <c r="L190" t="s">
        <v>278</v>
      </c>
      <c r="M190" t="s">
        <v>608</v>
      </c>
      <c r="N190">
        <v>1</v>
      </c>
      <c r="O190" t="s">
        <v>300</v>
      </c>
      <c r="P190" t="s">
        <v>257</v>
      </c>
      <c r="Q190" t="s">
        <v>275</v>
      </c>
      <c r="R190" t="s">
        <v>275</v>
      </c>
      <c r="S190">
        <v>0.72260000000000002</v>
      </c>
      <c r="T190" t="s">
        <v>30</v>
      </c>
      <c r="U190" t="s">
        <v>146</v>
      </c>
    </row>
    <row r="191" spans="1:21" x14ac:dyDescent="0.25">
      <c r="A191">
        <v>12</v>
      </c>
      <c r="B191">
        <v>13</v>
      </c>
      <c r="C191">
        <v>0.75</v>
      </c>
      <c r="D191">
        <f t="shared" si="1"/>
        <v>1124.6855997</v>
      </c>
      <c r="E191" t="s">
        <v>179</v>
      </c>
      <c r="F191">
        <v>400</v>
      </c>
      <c r="G191" t="s">
        <v>606</v>
      </c>
      <c r="H191" t="s">
        <v>36</v>
      </c>
      <c r="I191">
        <v>0</v>
      </c>
      <c r="J191" t="s">
        <v>25</v>
      </c>
      <c r="K191" t="s">
        <v>608</v>
      </c>
      <c r="L191" t="s">
        <v>278</v>
      </c>
      <c r="M191" t="s">
        <v>608</v>
      </c>
      <c r="N191">
        <v>1</v>
      </c>
      <c r="O191" t="s">
        <v>300</v>
      </c>
      <c r="P191" t="s">
        <v>257</v>
      </c>
      <c r="Q191" t="s">
        <v>275</v>
      </c>
      <c r="R191" t="s">
        <v>275</v>
      </c>
      <c r="S191">
        <v>3.9552999999999998</v>
      </c>
      <c r="T191" t="s">
        <v>30</v>
      </c>
      <c r="U191" t="s">
        <v>147</v>
      </c>
    </row>
    <row r="192" spans="1:21" x14ac:dyDescent="0.25">
      <c r="A192">
        <v>12</v>
      </c>
      <c r="B192">
        <v>13</v>
      </c>
      <c r="C192">
        <v>1</v>
      </c>
      <c r="D192">
        <f t="shared" si="1"/>
        <v>1397.3194209000001</v>
      </c>
      <c r="E192" t="s">
        <v>179</v>
      </c>
      <c r="F192">
        <v>400</v>
      </c>
      <c r="G192" t="s">
        <v>606</v>
      </c>
      <c r="H192" t="s">
        <v>36</v>
      </c>
      <c r="I192">
        <v>0</v>
      </c>
      <c r="J192" t="s">
        <v>25</v>
      </c>
      <c r="K192" t="s">
        <v>608</v>
      </c>
      <c r="L192" t="s">
        <v>278</v>
      </c>
      <c r="M192" t="s">
        <v>608</v>
      </c>
      <c r="N192">
        <v>1</v>
      </c>
      <c r="O192" t="s">
        <v>300</v>
      </c>
      <c r="P192" t="s">
        <v>257</v>
      </c>
      <c r="Q192" t="s">
        <v>275</v>
      </c>
      <c r="R192" t="s">
        <v>275</v>
      </c>
      <c r="S192">
        <v>4.9141000000000004</v>
      </c>
      <c r="T192" t="s">
        <v>30</v>
      </c>
      <c r="U192" t="s">
        <v>148</v>
      </c>
    </row>
    <row r="193" spans="1:21" x14ac:dyDescent="0.25">
      <c r="A193">
        <v>12</v>
      </c>
      <c r="B193">
        <v>13</v>
      </c>
      <c r="C193">
        <v>1.5</v>
      </c>
      <c r="D193">
        <f t="shared" si="1"/>
        <v>1752.1585379999999</v>
      </c>
      <c r="E193" t="s">
        <v>179</v>
      </c>
      <c r="F193">
        <v>400</v>
      </c>
      <c r="G193" t="s">
        <v>606</v>
      </c>
      <c r="H193" t="s">
        <v>36</v>
      </c>
      <c r="I193">
        <v>0</v>
      </c>
      <c r="J193" t="s">
        <v>25</v>
      </c>
      <c r="K193" t="s">
        <v>608</v>
      </c>
      <c r="L193" t="s">
        <v>278</v>
      </c>
      <c r="M193" t="s">
        <v>608</v>
      </c>
      <c r="N193">
        <v>1</v>
      </c>
      <c r="O193" t="s">
        <v>300</v>
      </c>
      <c r="P193" t="s">
        <v>257</v>
      </c>
      <c r="Q193" t="s">
        <v>275</v>
      </c>
      <c r="R193" t="s">
        <v>275</v>
      </c>
      <c r="S193">
        <v>6.1619999999999999</v>
      </c>
      <c r="T193" t="s">
        <v>30</v>
      </c>
      <c r="U193" t="s">
        <v>149</v>
      </c>
    </row>
    <row r="194" spans="1:21" x14ac:dyDescent="0.25">
      <c r="A194">
        <v>12</v>
      </c>
      <c r="B194">
        <v>13</v>
      </c>
      <c r="C194">
        <v>2</v>
      </c>
      <c r="D194">
        <f t="shared" si="1"/>
        <v>1834.2216593999999</v>
      </c>
      <c r="E194" t="s">
        <v>179</v>
      </c>
      <c r="F194">
        <v>400</v>
      </c>
      <c r="G194" t="s">
        <v>606</v>
      </c>
      <c r="H194" t="s">
        <v>36</v>
      </c>
      <c r="I194">
        <v>0</v>
      </c>
      <c r="J194" t="s">
        <v>25</v>
      </c>
      <c r="K194" t="s">
        <v>608</v>
      </c>
      <c r="L194" t="s">
        <v>278</v>
      </c>
      <c r="M194" t="s">
        <v>608</v>
      </c>
      <c r="N194">
        <v>1</v>
      </c>
      <c r="O194" t="s">
        <v>300</v>
      </c>
      <c r="P194" t="s">
        <v>257</v>
      </c>
      <c r="Q194" t="s">
        <v>275</v>
      </c>
      <c r="R194" t="s">
        <v>275</v>
      </c>
      <c r="S194">
        <v>6.4505999999999997</v>
      </c>
      <c r="T194" t="s">
        <v>30</v>
      </c>
      <c r="U194" t="s">
        <v>150</v>
      </c>
    </row>
    <row r="195" spans="1:21" x14ac:dyDescent="0.25">
      <c r="A195">
        <v>12</v>
      </c>
      <c r="B195">
        <v>13</v>
      </c>
      <c r="C195">
        <v>2.5</v>
      </c>
      <c r="D195">
        <f t="shared" si="1"/>
        <v>1872.0116415</v>
      </c>
      <c r="E195" t="s">
        <v>179</v>
      </c>
      <c r="F195">
        <v>400</v>
      </c>
      <c r="G195" t="s">
        <v>606</v>
      </c>
      <c r="H195" t="s">
        <v>36</v>
      </c>
      <c r="I195">
        <v>0</v>
      </c>
      <c r="J195" t="s">
        <v>25</v>
      </c>
      <c r="K195" t="s">
        <v>608</v>
      </c>
      <c r="L195" t="s">
        <v>278</v>
      </c>
      <c r="M195" t="s">
        <v>608</v>
      </c>
      <c r="N195">
        <v>1</v>
      </c>
      <c r="O195" t="s">
        <v>300</v>
      </c>
      <c r="P195" t="s">
        <v>257</v>
      </c>
      <c r="Q195" t="s">
        <v>275</v>
      </c>
      <c r="R195" t="s">
        <v>275</v>
      </c>
      <c r="S195">
        <v>6.5834999999999999</v>
      </c>
      <c r="T195" t="s">
        <v>30</v>
      </c>
      <c r="U195" t="s">
        <v>151</v>
      </c>
    </row>
    <row r="196" spans="1:21" x14ac:dyDescent="0.25">
      <c r="A196">
        <v>12</v>
      </c>
      <c r="B196">
        <v>13</v>
      </c>
      <c r="C196">
        <v>3</v>
      </c>
      <c r="D196">
        <f t="shared" si="1"/>
        <v>1935.1655544</v>
      </c>
      <c r="E196" t="s">
        <v>179</v>
      </c>
      <c r="F196">
        <v>400</v>
      </c>
      <c r="G196" t="s">
        <v>606</v>
      </c>
      <c r="H196" t="s">
        <v>36</v>
      </c>
      <c r="I196">
        <v>0</v>
      </c>
      <c r="J196" t="s">
        <v>25</v>
      </c>
      <c r="K196" t="s">
        <v>608</v>
      </c>
      <c r="L196" t="s">
        <v>278</v>
      </c>
      <c r="M196" t="s">
        <v>608</v>
      </c>
      <c r="N196">
        <v>1</v>
      </c>
      <c r="O196" t="s">
        <v>300</v>
      </c>
      <c r="P196" t="s">
        <v>257</v>
      </c>
      <c r="Q196" t="s">
        <v>275</v>
      </c>
      <c r="R196" t="s">
        <v>275</v>
      </c>
      <c r="S196">
        <v>6.8056000000000001</v>
      </c>
      <c r="T196" t="s">
        <v>30</v>
      </c>
      <c r="U196" t="s">
        <v>152</v>
      </c>
    </row>
    <row r="197" spans="1:21" x14ac:dyDescent="0.25">
      <c r="A197">
        <v>12</v>
      </c>
      <c r="B197">
        <v>13</v>
      </c>
      <c r="C197">
        <v>3.5</v>
      </c>
      <c r="D197">
        <f t="shared" si="1"/>
        <v>2004.6888848999997</v>
      </c>
      <c r="E197" t="s">
        <v>179</v>
      </c>
      <c r="F197">
        <v>400</v>
      </c>
      <c r="G197" t="s">
        <v>606</v>
      </c>
      <c r="H197" t="s">
        <v>36</v>
      </c>
      <c r="I197">
        <v>0</v>
      </c>
      <c r="J197" t="s">
        <v>25</v>
      </c>
      <c r="K197" t="s">
        <v>608</v>
      </c>
      <c r="L197" t="s">
        <v>278</v>
      </c>
      <c r="M197" t="s">
        <v>608</v>
      </c>
      <c r="N197">
        <v>1</v>
      </c>
      <c r="O197" t="s">
        <v>300</v>
      </c>
      <c r="P197" t="s">
        <v>257</v>
      </c>
      <c r="Q197" t="s">
        <v>275</v>
      </c>
      <c r="R197" t="s">
        <v>275</v>
      </c>
      <c r="S197">
        <v>7.0500999999999996</v>
      </c>
      <c r="T197" t="s">
        <v>30</v>
      </c>
      <c r="U197" t="s">
        <v>153</v>
      </c>
    </row>
    <row r="198" spans="1:21" x14ac:dyDescent="0.25">
      <c r="A198">
        <v>12</v>
      </c>
      <c r="B198">
        <v>13</v>
      </c>
      <c r="C198">
        <v>4</v>
      </c>
      <c r="D198">
        <f t="shared" si="1"/>
        <v>2061.4449452999997</v>
      </c>
      <c r="E198" t="s">
        <v>179</v>
      </c>
      <c r="F198">
        <v>400</v>
      </c>
      <c r="G198" t="s">
        <v>606</v>
      </c>
      <c r="H198" t="s">
        <v>36</v>
      </c>
      <c r="I198">
        <v>0</v>
      </c>
      <c r="J198" t="s">
        <v>25</v>
      </c>
      <c r="K198" t="s">
        <v>608</v>
      </c>
      <c r="L198" t="s">
        <v>278</v>
      </c>
      <c r="M198" t="s">
        <v>608</v>
      </c>
      <c r="N198">
        <v>1</v>
      </c>
      <c r="O198" t="s">
        <v>300</v>
      </c>
      <c r="P198" t="s">
        <v>257</v>
      </c>
      <c r="Q198" t="s">
        <v>275</v>
      </c>
      <c r="R198" t="s">
        <v>275</v>
      </c>
      <c r="S198">
        <v>7.2496999999999998</v>
      </c>
      <c r="T198" t="s">
        <v>30</v>
      </c>
      <c r="U198" t="s">
        <v>154</v>
      </c>
    </row>
    <row r="199" spans="1:21" x14ac:dyDescent="0.25">
      <c r="A199">
        <v>12</v>
      </c>
      <c r="B199">
        <v>13</v>
      </c>
      <c r="C199">
        <v>5</v>
      </c>
      <c r="D199">
        <f t="shared" si="1"/>
        <v>1959.5626986</v>
      </c>
      <c r="E199" t="s">
        <v>179</v>
      </c>
      <c r="F199">
        <v>400</v>
      </c>
      <c r="G199" t="s">
        <v>606</v>
      </c>
      <c r="H199" t="s">
        <v>36</v>
      </c>
      <c r="I199">
        <v>0</v>
      </c>
      <c r="J199" t="s">
        <v>25</v>
      </c>
      <c r="K199" t="s">
        <v>608</v>
      </c>
      <c r="L199" t="s">
        <v>278</v>
      </c>
      <c r="M199" t="s">
        <v>608</v>
      </c>
      <c r="N199">
        <v>1</v>
      </c>
      <c r="O199" t="s">
        <v>300</v>
      </c>
      <c r="P199" t="s">
        <v>257</v>
      </c>
      <c r="Q199" t="s">
        <v>275</v>
      </c>
      <c r="R199" t="s">
        <v>275</v>
      </c>
      <c r="S199">
        <v>6.8914</v>
      </c>
      <c r="T199" t="s">
        <v>30</v>
      </c>
      <c r="U199" t="s">
        <v>155</v>
      </c>
    </row>
    <row r="200" spans="1:21" x14ac:dyDescent="0.25">
      <c r="A200">
        <v>12</v>
      </c>
      <c r="B200">
        <v>13</v>
      </c>
      <c r="C200">
        <v>6</v>
      </c>
      <c r="D200">
        <f t="shared" si="1"/>
        <v>1939.9710524999998</v>
      </c>
      <c r="E200" t="s">
        <v>179</v>
      </c>
      <c r="F200">
        <v>400</v>
      </c>
      <c r="G200" t="s">
        <v>606</v>
      </c>
      <c r="H200" t="s">
        <v>36</v>
      </c>
      <c r="I200">
        <v>0</v>
      </c>
      <c r="J200" t="s">
        <v>25</v>
      </c>
      <c r="K200" t="s">
        <v>608</v>
      </c>
      <c r="L200" t="s">
        <v>278</v>
      </c>
      <c r="M200" t="s">
        <v>608</v>
      </c>
      <c r="N200">
        <v>1</v>
      </c>
      <c r="O200" t="s">
        <v>300</v>
      </c>
      <c r="P200" t="s">
        <v>257</v>
      </c>
      <c r="Q200" t="s">
        <v>275</v>
      </c>
      <c r="R200" t="s">
        <v>275</v>
      </c>
      <c r="S200">
        <v>6.8224999999999998</v>
      </c>
      <c r="T200" t="s">
        <v>30</v>
      </c>
      <c r="U200" t="s">
        <v>156</v>
      </c>
    </row>
    <row r="201" spans="1:21" x14ac:dyDescent="0.25">
      <c r="A201">
        <v>12</v>
      </c>
      <c r="B201">
        <v>13</v>
      </c>
      <c r="C201">
        <v>7</v>
      </c>
      <c r="D201">
        <f t="shared" si="1"/>
        <v>1939.5445289999998</v>
      </c>
      <c r="E201" t="s">
        <v>179</v>
      </c>
      <c r="F201">
        <v>400</v>
      </c>
      <c r="G201" t="s">
        <v>606</v>
      </c>
      <c r="H201" t="s">
        <v>36</v>
      </c>
      <c r="I201">
        <v>0</v>
      </c>
      <c r="J201" t="s">
        <v>25</v>
      </c>
      <c r="K201" t="s">
        <v>608</v>
      </c>
      <c r="L201" t="s">
        <v>278</v>
      </c>
      <c r="M201" t="s">
        <v>608</v>
      </c>
      <c r="N201">
        <v>1</v>
      </c>
      <c r="O201" t="s">
        <v>300</v>
      </c>
      <c r="P201" t="s">
        <v>257</v>
      </c>
      <c r="Q201" t="s">
        <v>275</v>
      </c>
      <c r="R201" t="s">
        <v>275</v>
      </c>
      <c r="S201">
        <v>6.8209999999999997</v>
      </c>
      <c r="T201" t="s">
        <v>30</v>
      </c>
      <c r="U201" t="s">
        <v>157</v>
      </c>
    </row>
    <row r="202" spans="1:21" x14ac:dyDescent="0.25">
      <c r="A202">
        <v>12</v>
      </c>
      <c r="B202">
        <v>13</v>
      </c>
      <c r="C202">
        <v>8</v>
      </c>
      <c r="D202">
        <f t="shared" si="1"/>
        <v>1901.0152395</v>
      </c>
      <c r="E202" t="s">
        <v>179</v>
      </c>
      <c r="F202">
        <v>400</v>
      </c>
      <c r="G202" t="s">
        <v>606</v>
      </c>
      <c r="H202" t="s">
        <v>36</v>
      </c>
      <c r="I202">
        <v>0</v>
      </c>
      <c r="J202" t="s">
        <v>25</v>
      </c>
      <c r="K202" t="s">
        <v>608</v>
      </c>
      <c r="L202" t="s">
        <v>278</v>
      </c>
      <c r="M202" t="s">
        <v>608</v>
      </c>
      <c r="N202">
        <v>1</v>
      </c>
      <c r="O202" t="s">
        <v>300</v>
      </c>
      <c r="P202" t="s">
        <v>257</v>
      </c>
      <c r="Q202" t="s">
        <v>275</v>
      </c>
      <c r="R202" t="s">
        <v>275</v>
      </c>
      <c r="S202">
        <v>6.6855000000000002</v>
      </c>
      <c r="T202" t="s">
        <v>30</v>
      </c>
      <c r="U202" t="s">
        <v>158</v>
      </c>
    </row>
    <row r="203" spans="1:21" x14ac:dyDescent="0.25">
      <c r="A203">
        <v>12</v>
      </c>
      <c r="B203">
        <v>13</v>
      </c>
      <c r="C203">
        <v>10</v>
      </c>
      <c r="D203">
        <f t="shared" si="1"/>
        <v>1735.0122933</v>
      </c>
      <c r="E203" t="s">
        <v>179</v>
      </c>
      <c r="F203">
        <v>400</v>
      </c>
      <c r="G203" t="s">
        <v>606</v>
      </c>
      <c r="H203" t="s">
        <v>36</v>
      </c>
      <c r="I203">
        <v>0</v>
      </c>
      <c r="J203" t="s">
        <v>25</v>
      </c>
      <c r="K203" t="s">
        <v>608</v>
      </c>
      <c r="L203" t="s">
        <v>278</v>
      </c>
      <c r="M203" t="s">
        <v>608</v>
      </c>
      <c r="N203">
        <v>1</v>
      </c>
      <c r="O203" t="s">
        <v>300</v>
      </c>
      <c r="P203" t="s">
        <v>257</v>
      </c>
      <c r="Q203" t="s">
        <v>275</v>
      </c>
      <c r="R203" t="s">
        <v>275</v>
      </c>
      <c r="S203">
        <v>6.1017000000000001</v>
      </c>
      <c r="T203" t="s">
        <v>30</v>
      </c>
      <c r="U203" t="s">
        <v>159</v>
      </c>
    </row>
    <row r="204" spans="1:21" x14ac:dyDescent="0.25">
      <c r="A204">
        <v>12</v>
      </c>
      <c r="B204">
        <v>13</v>
      </c>
      <c r="C204">
        <v>24</v>
      </c>
      <c r="D204">
        <f t="shared" si="1"/>
        <v>1353.8424587999998</v>
      </c>
      <c r="E204" t="s">
        <v>179</v>
      </c>
      <c r="F204">
        <v>400</v>
      </c>
      <c r="G204" t="s">
        <v>606</v>
      </c>
      <c r="H204" t="s">
        <v>36</v>
      </c>
      <c r="I204">
        <v>0</v>
      </c>
      <c r="J204" t="s">
        <v>25</v>
      </c>
      <c r="K204" t="s">
        <v>608</v>
      </c>
      <c r="L204" t="s">
        <v>278</v>
      </c>
      <c r="M204" t="s">
        <v>608</v>
      </c>
      <c r="N204">
        <v>1</v>
      </c>
      <c r="O204" t="s">
        <v>300</v>
      </c>
      <c r="P204" t="s">
        <v>257</v>
      </c>
      <c r="Q204" t="s">
        <v>275</v>
      </c>
      <c r="R204" t="s">
        <v>275</v>
      </c>
      <c r="S204">
        <v>4.7611999999999997</v>
      </c>
      <c r="T204" t="s">
        <v>30</v>
      </c>
      <c r="U204" t="s">
        <v>160</v>
      </c>
    </row>
    <row r="205" spans="1:21" x14ac:dyDescent="0.25">
      <c r="A205">
        <v>12</v>
      </c>
      <c r="B205">
        <v>13</v>
      </c>
      <c r="C205">
        <v>27</v>
      </c>
      <c r="D205">
        <f t="shared" si="1"/>
        <v>1200.1802591999999</v>
      </c>
      <c r="E205" t="s">
        <v>179</v>
      </c>
      <c r="F205">
        <v>400</v>
      </c>
      <c r="G205" t="s">
        <v>606</v>
      </c>
      <c r="H205" t="s">
        <v>36</v>
      </c>
      <c r="I205">
        <v>0</v>
      </c>
      <c r="J205" t="s">
        <v>25</v>
      </c>
      <c r="K205" t="s">
        <v>608</v>
      </c>
      <c r="L205" t="s">
        <v>278</v>
      </c>
      <c r="M205" t="s">
        <v>608</v>
      </c>
      <c r="N205">
        <v>1</v>
      </c>
      <c r="O205" t="s">
        <v>300</v>
      </c>
      <c r="P205" t="s">
        <v>257</v>
      </c>
      <c r="Q205" t="s">
        <v>275</v>
      </c>
      <c r="R205" t="s">
        <v>275</v>
      </c>
      <c r="S205">
        <v>4.2207999999999997</v>
      </c>
      <c r="T205" t="s">
        <v>30</v>
      </c>
      <c r="U205" t="s">
        <v>161</v>
      </c>
    </row>
    <row r="206" spans="1:21" x14ac:dyDescent="0.25">
      <c r="A206">
        <v>12</v>
      </c>
      <c r="B206">
        <v>13</v>
      </c>
      <c r="C206">
        <v>30</v>
      </c>
      <c r="D206">
        <f t="shared" si="1"/>
        <v>1084.5070860000001</v>
      </c>
      <c r="E206" t="s">
        <v>179</v>
      </c>
      <c r="F206">
        <v>400</v>
      </c>
      <c r="G206" t="s">
        <v>606</v>
      </c>
      <c r="H206" t="s">
        <v>36</v>
      </c>
      <c r="I206">
        <v>0</v>
      </c>
      <c r="J206" t="s">
        <v>25</v>
      </c>
      <c r="K206" t="s">
        <v>608</v>
      </c>
      <c r="L206" t="s">
        <v>278</v>
      </c>
      <c r="M206" t="s">
        <v>608</v>
      </c>
      <c r="N206">
        <v>1</v>
      </c>
      <c r="O206" t="s">
        <v>300</v>
      </c>
      <c r="P206" t="s">
        <v>257</v>
      </c>
      <c r="Q206" t="s">
        <v>275</v>
      </c>
      <c r="R206" t="s">
        <v>275</v>
      </c>
      <c r="S206">
        <v>3.8140000000000001</v>
      </c>
      <c r="T206" t="s">
        <v>30</v>
      </c>
      <c r="U206" t="s">
        <v>162</v>
      </c>
    </row>
    <row r="207" spans="1:21" x14ac:dyDescent="0.25">
      <c r="A207">
        <v>12</v>
      </c>
      <c r="B207">
        <v>13</v>
      </c>
      <c r="C207">
        <v>33</v>
      </c>
      <c r="D207">
        <f t="shared" si="1"/>
        <v>943.35624240000004</v>
      </c>
      <c r="E207" t="s">
        <v>179</v>
      </c>
      <c r="F207">
        <v>400</v>
      </c>
      <c r="G207" t="s">
        <v>606</v>
      </c>
      <c r="H207" t="s">
        <v>36</v>
      </c>
      <c r="I207">
        <v>0</v>
      </c>
      <c r="J207" t="s">
        <v>25</v>
      </c>
      <c r="K207" t="s">
        <v>608</v>
      </c>
      <c r="L207" t="s">
        <v>278</v>
      </c>
      <c r="M207" t="s">
        <v>608</v>
      </c>
      <c r="N207">
        <v>1</v>
      </c>
      <c r="O207" t="s">
        <v>300</v>
      </c>
      <c r="P207" t="s">
        <v>257</v>
      </c>
      <c r="Q207" t="s">
        <v>275</v>
      </c>
      <c r="R207" t="s">
        <v>275</v>
      </c>
      <c r="S207">
        <v>3.3176000000000001</v>
      </c>
      <c r="T207" t="s">
        <v>30</v>
      </c>
      <c r="U207" t="s">
        <v>163</v>
      </c>
    </row>
    <row r="208" spans="1:21" x14ac:dyDescent="0.25">
      <c r="A208">
        <v>12</v>
      </c>
      <c r="B208">
        <v>13</v>
      </c>
      <c r="C208">
        <v>48</v>
      </c>
      <c r="D208">
        <f t="shared" si="1"/>
        <v>555.39046680000001</v>
      </c>
      <c r="E208" t="s">
        <v>179</v>
      </c>
      <c r="F208">
        <v>400</v>
      </c>
      <c r="G208" t="s">
        <v>606</v>
      </c>
      <c r="H208" t="s">
        <v>36</v>
      </c>
      <c r="I208">
        <v>0</v>
      </c>
      <c r="J208" t="s">
        <v>25</v>
      </c>
      <c r="K208" t="s">
        <v>608</v>
      </c>
      <c r="L208" t="s">
        <v>278</v>
      </c>
      <c r="M208" t="s">
        <v>608</v>
      </c>
      <c r="N208">
        <v>1</v>
      </c>
      <c r="O208" t="s">
        <v>300</v>
      </c>
      <c r="P208" t="s">
        <v>257</v>
      </c>
      <c r="Q208" t="s">
        <v>275</v>
      </c>
      <c r="R208" t="s">
        <v>275</v>
      </c>
      <c r="S208">
        <v>1.9532</v>
      </c>
      <c r="T208" t="s">
        <v>30</v>
      </c>
      <c r="U208" t="s">
        <v>456</v>
      </c>
    </row>
    <row r="209" spans="1:21" x14ac:dyDescent="0.25">
      <c r="A209">
        <v>21</v>
      </c>
      <c r="B209">
        <v>14</v>
      </c>
      <c r="C209">
        <v>0</v>
      </c>
      <c r="D209">
        <f>S209*1000</f>
        <v>0</v>
      </c>
      <c r="E209" t="s">
        <v>179</v>
      </c>
      <c r="F209">
        <v>998.0625</v>
      </c>
      <c r="G209" t="s">
        <v>607</v>
      </c>
      <c r="H209" t="s">
        <v>37</v>
      </c>
      <c r="I209">
        <v>0.75</v>
      </c>
      <c r="J209" t="s">
        <v>25</v>
      </c>
      <c r="K209">
        <v>45</v>
      </c>
      <c r="L209" t="s">
        <v>278</v>
      </c>
      <c r="M209">
        <v>67</v>
      </c>
      <c r="N209">
        <v>8</v>
      </c>
      <c r="O209" t="s">
        <v>293</v>
      </c>
      <c r="P209" t="s">
        <v>257</v>
      </c>
      <c r="Q209" t="s">
        <v>275</v>
      </c>
      <c r="R209" t="s">
        <v>275</v>
      </c>
      <c r="S209">
        <v>0</v>
      </c>
      <c r="T209" t="s">
        <v>19</v>
      </c>
      <c r="U209" t="s">
        <v>141</v>
      </c>
    </row>
    <row r="210" spans="1:21" x14ac:dyDescent="0.25">
      <c r="A210">
        <v>21</v>
      </c>
      <c r="B210">
        <v>14</v>
      </c>
      <c r="C210">
        <v>1</v>
      </c>
      <c r="D210">
        <f t="shared" ref="D210:D218" si="2">S210*1000</f>
        <v>570.08750000000009</v>
      </c>
      <c r="E210" t="s">
        <v>179</v>
      </c>
      <c r="F210">
        <v>998.0625</v>
      </c>
      <c r="G210" t="s">
        <v>607</v>
      </c>
      <c r="H210" t="s">
        <v>37</v>
      </c>
      <c r="I210">
        <v>0.75</v>
      </c>
      <c r="J210" t="s">
        <v>25</v>
      </c>
      <c r="K210">
        <v>45</v>
      </c>
      <c r="L210" t="s">
        <v>278</v>
      </c>
      <c r="M210">
        <v>67</v>
      </c>
      <c r="N210">
        <v>8</v>
      </c>
      <c r="O210" t="s">
        <v>293</v>
      </c>
      <c r="P210" t="s">
        <v>257</v>
      </c>
      <c r="Q210" t="s">
        <v>275</v>
      </c>
      <c r="R210" t="s">
        <v>275</v>
      </c>
      <c r="S210">
        <v>0.57008750000000008</v>
      </c>
      <c r="T210" t="s">
        <v>19</v>
      </c>
      <c r="U210" t="s">
        <v>141</v>
      </c>
    </row>
    <row r="211" spans="1:21" x14ac:dyDescent="0.25">
      <c r="A211">
        <v>21</v>
      </c>
      <c r="B211">
        <v>14</v>
      </c>
      <c r="C211">
        <v>2</v>
      </c>
      <c r="D211">
        <f t="shared" si="2"/>
        <v>861.125</v>
      </c>
      <c r="E211" t="s">
        <v>179</v>
      </c>
      <c r="F211">
        <v>998.0625</v>
      </c>
      <c r="G211" t="s">
        <v>607</v>
      </c>
      <c r="H211" t="s">
        <v>37</v>
      </c>
      <c r="I211">
        <v>0.75</v>
      </c>
      <c r="J211" t="s">
        <v>25</v>
      </c>
      <c r="K211">
        <v>45</v>
      </c>
      <c r="L211" t="s">
        <v>278</v>
      </c>
      <c r="M211">
        <v>67</v>
      </c>
      <c r="N211">
        <v>8</v>
      </c>
      <c r="O211" t="s">
        <v>293</v>
      </c>
      <c r="P211" t="s">
        <v>257</v>
      </c>
      <c r="Q211" t="s">
        <v>275</v>
      </c>
      <c r="R211" t="s">
        <v>275</v>
      </c>
      <c r="S211">
        <v>0.86112500000000003</v>
      </c>
      <c r="T211" t="s">
        <v>19</v>
      </c>
      <c r="U211" t="s">
        <v>141</v>
      </c>
    </row>
    <row r="212" spans="1:21" x14ac:dyDescent="0.25">
      <c r="A212">
        <v>21</v>
      </c>
      <c r="B212">
        <v>14</v>
      </c>
      <c r="C212">
        <v>3</v>
      </c>
      <c r="D212">
        <f t="shared" si="2"/>
        <v>1067.3375000000001</v>
      </c>
      <c r="E212" t="s">
        <v>179</v>
      </c>
      <c r="F212">
        <v>998.0625</v>
      </c>
      <c r="G212" t="s">
        <v>607</v>
      </c>
      <c r="H212" t="s">
        <v>37</v>
      </c>
      <c r="I212">
        <v>0.75</v>
      </c>
      <c r="J212" t="s">
        <v>25</v>
      </c>
      <c r="K212">
        <v>45</v>
      </c>
      <c r="L212" t="s">
        <v>278</v>
      </c>
      <c r="M212">
        <v>67</v>
      </c>
      <c r="N212">
        <v>8</v>
      </c>
      <c r="O212" t="s">
        <v>293</v>
      </c>
      <c r="P212" t="s">
        <v>257</v>
      </c>
      <c r="Q212" t="s">
        <v>275</v>
      </c>
      <c r="R212" t="s">
        <v>275</v>
      </c>
      <c r="S212">
        <v>1.0673375000000001</v>
      </c>
      <c r="T212" t="s">
        <v>19</v>
      </c>
      <c r="U212" t="s">
        <v>141</v>
      </c>
    </row>
    <row r="213" spans="1:21" x14ac:dyDescent="0.25">
      <c r="A213">
        <v>21</v>
      </c>
      <c r="B213">
        <v>14</v>
      </c>
      <c r="C213">
        <v>4</v>
      </c>
      <c r="D213">
        <f t="shared" si="2"/>
        <v>1192.6000000000001</v>
      </c>
      <c r="E213" t="s">
        <v>179</v>
      </c>
      <c r="F213">
        <v>998.0625</v>
      </c>
      <c r="G213" t="s">
        <v>607</v>
      </c>
      <c r="H213" t="s">
        <v>37</v>
      </c>
      <c r="I213">
        <v>0.75</v>
      </c>
      <c r="J213" t="s">
        <v>25</v>
      </c>
      <c r="K213">
        <v>45</v>
      </c>
      <c r="L213" t="s">
        <v>278</v>
      </c>
      <c r="M213">
        <v>67</v>
      </c>
      <c r="N213">
        <v>8</v>
      </c>
      <c r="O213" t="s">
        <v>293</v>
      </c>
      <c r="P213" t="s">
        <v>257</v>
      </c>
      <c r="Q213" t="s">
        <v>275</v>
      </c>
      <c r="R213" t="s">
        <v>275</v>
      </c>
      <c r="S213">
        <v>1.1926000000000001</v>
      </c>
      <c r="T213" t="s">
        <v>19</v>
      </c>
      <c r="U213" t="s">
        <v>141</v>
      </c>
    </row>
    <row r="214" spans="1:21" x14ac:dyDescent="0.25">
      <c r="A214">
        <v>21</v>
      </c>
      <c r="B214">
        <v>14</v>
      </c>
      <c r="C214">
        <v>6</v>
      </c>
      <c r="D214">
        <f t="shared" si="2"/>
        <v>1096.1624999999999</v>
      </c>
      <c r="E214" t="s">
        <v>179</v>
      </c>
      <c r="F214">
        <v>998.0625</v>
      </c>
      <c r="G214" t="s">
        <v>607</v>
      </c>
      <c r="H214" t="s">
        <v>37</v>
      </c>
      <c r="I214">
        <v>0.75</v>
      </c>
      <c r="J214" t="s">
        <v>25</v>
      </c>
      <c r="K214">
        <v>45</v>
      </c>
      <c r="L214" t="s">
        <v>278</v>
      </c>
      <c r="M214">
        <v>67</v>
      </c>
      <c r="N214">
        <v>8</v>
      </c>
      <c r="O214" t="s">
        <v>293</v>
      </c>
      <c r="P214" t="s">
        <v>257</v>
      </c>
      <c r="Q214" t="s">
        <v>275</v>
      </c>
      <c r="R214" t="s">
        <v>275</v>
      </c>
      <c r="S214">
        <v>1.0961624999999999</v>
      </c>
      <c r="T214" t="s">
        <v>19</v>
      </c>
      <c r="U214" t="s">
        <v>141</v>
      </c>
    </row>
    <row r="215" spans="1:21" x14ac:dyDescent="0.25">
      <c r="A215">
        <v>21</v>
      </c>
      <c r="B215">
        <v>14</v>
      </c>
      <c r="C215">
        <v>8</v>
      </c>
      <c r="D215">
        <f t="shared" si="2"/>
        <v>886.51250000000005</v>
      </c>
      <c r="E215" t="s">
        <v>179</v>
      </c>
      <c r="F215">
        <v>998.0625</v>
      </c>
      <c r="G215" t="s">
        <v>607</v>
      </c>
      <c r="H215" t="s">
        <v>37</v>
      </c>
      <c r="I215">
        <v>0.75</v>
      </c>
      <c r="J215" t="s">
        <v>25</v>
      </c>
      <c r="K215">
        <v>45</v>
      </c>
      <c r="L215" t="s">
        <v>278</v>
      </c>
      <c r="M215">
        <v>67</v>
      </c>
      <c r="N215">
        <v>8</v>
      </c>
      <c r="O215" t="s">
        <v>293</v>
      </c>
      <c r="P215" t="s">
        <v>257</v>
      </c>
      <c r="Q215" t="s">
        <v>275</v>
      </c>
      <c r="R215" t="s">
        <v>275</v>
      </c>
      <c r="S215">
        <v>0.88651250000000004</v>
      </c>
      <c r="T215" t="s">
        <v>19</v>
      </c>
      <c r="U215" t="s">
        <v>141</v>
      </c>
    </row>
    <row r="216" spans="1:21" x14ac:dyDescent="0.25">
      <c r="A216">
        <v>21</v>
      </c>
      <c r="B216">
        <v>14</v>
      </c>
      <c r="C216">
        <v>12</v>
      </c>
      <c r="D216">
        <f t="shared" si="2"/>
        <v>780.17499999999995</v>
      </c>
      <c r="E216" t="s">
        <v>179</v>
      </c>
      <c r="F216">
        <v>998.0625</v>
      </c>
      <c r="G216" t="s">
        <v>607</v>
      </c>
      <c r="H216" t="s">
        <v>37</v>
      </c>
      <c r="I216">
        <v>0.75</v>
      </c>
      <c r="J216" t="s">
        <v>25</v>
      </c>
      <c r="K216">
        <v>45</v>
      </c>
      <c r="L216" t="s">
        <v>278</v>
      </c>
      <c r="M216">
        <v>67</v>
      </c>
      <c r="N216">
        <v>8</v>
      </c>
      <c r="O216" t="s">
        <v>293</v>
      </c>
      <c r="P216" t="s">
        <v>257</v>
      </c>
      <c r="Q216" t="s">
        <v>275</v>
      </c>
      <c r="R216" t="s">
        <v>275</v>
      </c>
      <c r="S216">
        <v>0.78017499999999995</v>
      </c>
      <c r="T216" t="s">
        <v>19</v>
      </c>
      <c r="U216" t="s">
        <v>141</v>
      </c>
    </row>
    <row r="217" spans="1:21" x14ac:dyDescent="0.25">
      <c r="A217">
        <v>21</v>
      </c>
      <c r="B217">
        <v>14</v>
      </c>
      <c r="C217">
        <v>24</v>
      </c>
      <c r="D217">
        <f t="shared" si="2"/>
        <v>459.38749999999999</v>
      </c>
      <c r="E217" t="s">
        <v>179</v>
      </c>
      <c r="F217">
        <v>998.0625</v>
      </c>
      <c r="G217" t="s">
        <v>607</v>
      </c>
      <c r="H217" t="s">
        <v>37</v>
      </c>
      <c r="I217">
        <v>0.75</v>
      </c>
      <c r="J217" t="s">
        <v>25</v>
      </c>
      <c r="K217">
        <v>45</v>
      </c>
      <c r="L217" t="s">
        <v>278</v>
      </c>
      <c r="M217">
        <v>67</v>
      </c>
      <c r="N217">
        <v>8</v>
      </c>
      <c r="O217" t="s">
        <v>293</v>
      </c>
      <c r="P217" t="s">
        <v>257</v>
      </c>
      <c r="Q217" t="s">
        <v>275</v>
      </c>
      <c r="R217" t="s">
        <v>275</v>
      </c>
      <c r="S217">
        <v>0.4593875</v>
      </c>
      <c r="T217" t="s">
        <v>19</v>
      </c>
      <c r="U217" t="s">
        <v>141</v>
      </c>
    </row>
    <row r="218" spans="1:21" x14ac:dyDescent="0.25">
      <c r="A218">
        <v>21</v>
      </c>
      <c r="B218">
        <v>14</v>
      </c>
      <c r="C218">
        <v>48</v>
      </c>
      <c r="D218">
        <f t="shared" si="2"/>
        <v>126.71250000000001</v>
      </c>
      <c r="E218" t="s">
        <v>179</v>
      </c>
      <c r="F218">
        <v>998.0625</v>
      </c>
      <c r="G218" t="s">
        <v>607</v>
      </c>
      <c r="H218" t="s">
        <v>37</v>
      </c>
      <c r="I218">
        <v>0.75</v>
      </c>
      <c r="J218" t="s">
        <v>25</v>
      </c>
      <c r="K218">
        <v>45</v>
      </c>
      <c r="L218" t="s">
        <v>278</v>
      </c>
      <c r="M218">
        <v>67</v>
      </c>
      <c r="N218">
        <v>8</v>
      </c>
      <c r="O218" t="s">
        <v>293</v>
      </c>
      <c r="P218" t="s">
        <v>257</v>
      </c>
      <c r="Q218" t="s">
        <v>275</v>
      </c>
      <c r="R218" t="s">
        <v>275</v>
      </c>
      <c r="S218">
        <v>0.12671250000000001</v>
      </c>
      <c r="T218" t="s">
        <v>19</v>
      </c>
      <c r="U218" t="s">
        <v>141</v>
      </c>
    </row>
    <row r="219" spans="1:21" x14ac:dyDescent="0.25">
      <c r="A219">
        <v>22</v>
      </c>
      <c r="B219">
        <v>15</v>
      </c>
      <c r="C219">
        <v>0</v>
      </c>
      <c r="D219">
        <f>S219*1000</f>
        <v>0</v>
      </c>
      <c r="E219" t="s">
        <v>179</v>
      </c>
      <c r="F219">
        <v>393</v>
      </c>
      <c r="G219" t="s">
        <v>606</v>
      </c>
      <c r="H219" t="s">
        <v>36</v>
      </c>
      <c r="I219">
        <v>0.625</v>
      </c>
      <c r="J219" t="s">
        <v>25</v>
      </c>
      <c r="K219">
        <v>7</v>
      </c>
      <c r="L219" t="s">
        <v>210</v>
      </c>
      <c r="M219">
        <v>26.2</v>
      </c>
      <c r="N219">
        <v>8</v>
      </c>
      <c r="O219" t="s">
        <v>293</v>
      </c>
      <c r="P219" t="s">
        <v>257</v>
      </c>
      <c r="Q219" t="s">
        <v>275</v>
      </c>
      <c r="R219" t="s">
        <v>275</v>
      </c>
      <c r="S219">
        <v>0</v>
      </c>
      <c r="T219" t="s">
        <v>19</v>
      </c>
      <c r="U219" t="s">
        <v>141</v>
      </c>
    </row>
    <row r="220" spans="1:21" x14ac:dyDescent="0.25">
      <c r="A220">
        <v>22</v>
      </c>
      <c r="B220">
        <v>15</v>
      </c>
      <c r="C220">
        <v>0.5</v>
      </c>
      <c r="D220">
        <f t="shared" ref="D220:D229" si="3">S220*1000</f>
        <v>203.38333333333333</v>
      </c>
      <c r="E220" t="s">
        <v>179</v>
      </c>
      <c r="F220">
        <v>393</v>
      </c>
      <c r="G220" t="s">
        <v>606</v>
      </c>
      <c r="H220" t="s">
        <v>36</v>
      </c>
      <c r="I220">
        <v>0.625</v>
      </c>
      <c r="J220" t="s">
        <v>25</v>
      </c>
      <c r="K220">
        <v>7</v>
      </c>
      <c r="L220" t="s">
        <v>210</v>
      </c>
      <c r="M220">
        <v>26.2</v>
      </c>
      <c r="N220">
        <v>8</v>
      </c>
      <c r="O220" t="s">
        <v>293</v>
      </c>
      <c r="P220" t="s">
        <v>257</v>
      </c>
      <c r="Q220" t="s">
        <v>275</v>
      </c>
      <c r="R220" t="s">
        <v>275</v>
      </c>
      <c r="S220">
        <v>0.20338333333333333</v>
      </c>
      <c r="T220" t="s">
        <v>19</v>
      </c>
      <c r="U220" t="s">
        <v>141</v>
      </c>
    </row>
    <row r="221" spans="1:21" x14ac:dyDescent="0.25">
      <c r="A221">
        <v>22</v>
      </c>
      <c r="B221">
        <v>15</v>
      </c>
      <c r="C221">
        <v>1</v>
      </c>
      <c r="D221">
        <f t="shared" si="3"/>
        <v>423.4</v>
      </c>
      <c r="E221" t="s">
        <v>179</v>
      </c>
      <c r="F221">
        <v>393</v>
      </c>
      <c r="G221" t="s">
        <v>606</v>
      </c>
      <c r="H221" t="s">
        <v>36</v>
      </c>
      <c r="I221">
        <v>0.625</v>
      </c>
      <c r="J221" t="s">
        <v>25</v>
      </c>
      <c r="K221">
        <v>7</v>
      </c>
      <c r="L221" t="s">
        <v>210</v>
      </c>
      <c r="M221">
        <v>26.2</v>
      </c>
      <c r="N221">
        <v>8</v>
      </c>
      <c r="O221" t="s">
        <v>293</v>
      </c>
      <c r="P221" t="s">
        <v>257</v>
      </c>
      <c r="Q221" t="s">
        <v>275</v>
      </c>
      <c r="R221" t="s">
        <v>275</v>
      </c>
      <c r="S221">
        <v>0.4234</v>
      </c>
      <c r="T221" t="s">
        <v>19</v>
      </c>
      <c r="U221" t="s">
        <v>141</v>
      </c>
    </row>
    <row r="222" spans="1:21" x14ac:dyDescent="0.25">
      <c r="A222">
        <v>22</v>
      </c>
      <c r="B222">
        <v>15</v>
      </c>
      <c r="C222">
        <v>2</v>
      </c>
      <c r="D222">
        <f t="shared" si="3"/>
        <v>532.78750000000002</v>
      </c>
      <c r="E222" t="s">
        <v>179</v>
      </c>
      <c r="F222">
        <v>393</v>
      </c>
      <c r="G222" t="s">
        <v>606</v>
      </c>
      <c r="H222" t="s">
        <v>36</v>
      </c>
      <c r="I222">
        <v>0.625</v>
      </c>
      <c r="J222" t="s">
        <v>25</v>
      </c>
      <c r="K222">
        <v>7</v>
      </c>
      <c r="L222" t="s">
        <v>210</v>
      </c>
      <c r="M222">
        <v>26.2</v>
      </c>
      <c r="N222">
        <v>8</v>
      </c>
      <c r="O222" t="s">
        <v>293</v>
      </c>
      <c r="P222" t="s">
        <v>257</v>
      </c>
      <c r="Q222" t="s">
        <v>275</v>
      </c>
      <c r="R222" t="s">
        <v>275</v>
      </c>
      <c r="S222">
        <v>0.53278749999999997</v>
      </c>
      <c r="T222" t="s">
        <v>19</v>
      </c>
      <c r="U222" t="s">
        <v>141</v>
      </c>
    </row>
    <row r="223" spans="1:21" x14ac:dyDescent="0.25">
      <c r="A223">
        <v>22</v>
      </c>
      <c r="B223">
        <v>15</v>
      </c>
      <c r="C223">
        <v>3</v>
      </c>
      <c r="D223">
        <f t="shared" si="3"/>
        <v>475.91250000000008</v>
      </c>
      <c r="E223" t="s">
        <v>179</v>
      </c>
      <c r="F223">
        <v>393</v>
      </c>
      <c r="G223" t="s">
        <v>606</v>
      </c>
      <c r="H223" t="s">
        <v>36</v>
      </c>
      <c r="I223">
        <v>0.625</v>
      </c>
      <c r="J223" t="s">
        <v>25</v>
      </c>
      <c r="K223">
        <v>7</v>
      </c>
      <c r="L223" t="s">
        <v>210</v>
      </c>
      <c r="M223">
        <v>26.2</v>
      </c>
      <c r="N223">
        <v>8</v>
      </c>
      <c r="O223" t="s">
        <v>293</v>
      </c>
      <c r="P223" t="s">
        <v>257</v>
      </c>
      <c r="Q223" t="s">
        <v>275</v>
      </c>
      <c r="R223" t="s">
        <v>275</v>
      </c>
      <c r="S223">
        <v>0.47591250000000007</v>
      </c>
      <c r="T223" t="s">
        <v>19</v>
      </c>
      <c r="U223" t="s">
        <v>141</v>
      </c>
    </row>
    <row r="224" spans="1:21" x14ac:dyDescent="0.25">
      <c r="A224">
        <v>22</v>
      </c>
      <c r="B224">
        <v>15</v>
      </c>
      <c r="C224">
        <v>4</v>
      </c>
      <c r="D224">
        <f t="shared" si="3"/>
        <v>349.77499999999992</v>
      </c>
      <c r="E224" t="s">
        <v>179</v>
      </c>
      <c r="F224">
        <v>393</v>
      </c>
      <c r="G224" t="s">
        <v>606</v>
      </c>
      <c r="H224" t="s">
        <v>36</v>
      </c>
      <c r="I224">
        <v>0.625</v>
      </c>
      <c r="J224" t="s">
        <v>25</v>
      </c>
      <c r="K224">
        <v>7</v>
      </c>
      <c r="L224" t="s">
        <v>210</v>
      </c>
      <c r="M224">
        <v>26.2</v>
      </c>
      <c r="N224">
        <v>8</v>
      </c>
      <c r="O224" t="s">
        <v>293</v>
      </c>
      <c r="P224" t="s">
        <v>257</v>
      </c>
      <c r="Q224" t="s">
        <v>275</v>
      </c>
      <c r="R224" t="s">
        <v>275</v>
      </c>
      <c r="S224">
        <v>0.34977499999999995</v>
      </c>
      <c r="T224" t="s">
        <v>19</v>
      </c>
      <c r="U224" t="s">
        <v>141</v>
      </c>
    </row>
    <row r="225" spans="1:21" x14ac:dyDescent="0.25">
      <c r="A225">
        <v>22</v>
      </c>
      <c r="B225">
        <v>15</v>
      </c>
      <c r="C225">
        <v>5</v>
      </c>
      <c r="D225">
        <f t="shared" si="3"/>
        <v>268.95714285714286</v>
      </c>
      <c r="E225" t="s">
        <v>179</v>
      </c>
      <c r="F225">
        <v>393</v>
      </c>
      <c r="G225" t="s">
        <v>606</v>
      </c>
      <c r="H225" t="s">
        <v>36</v>
      </c>
      <c r="I225">
        <v>0.625</v>
      </c>
      <c r="J225" t="s">
        <v>25</v>
      </c>
      <c r="K225">
        <v>7</v>
      </c>
      <c r="L225" t="s">
        <v>210</v>
      </c>
      <c r="M225">
        <v>26.2</v>
      </c>
      <c r="N225">
        <v>8</v>
      </c>
      <c r="O225" t="s">
        <v>293</v>
      </c>
      <c r="P225" t="s">
        <v>257</v>
      </c>
      <c r="Q225" t="s">
        <v>275</v>
      </c>
      <c r="R225" t="s">
        <v>275</v>
      </c>
      <c r="S225">
        <v>0.26895714285714284</v>
      </c>
      <c r="T225" t="s">
        <v>19</v>
      </c>
      <c r="U225" t="s">
        <v>141</v>
      </c>
    </row>
    <row r="226" spans="1:21" x14ac:dyDescent="0.25">
      <c r="A226">
        <v>22</v>
      </c>
      <c r="B226">
        <v>15</v>
      </c>
      <c r="C226">
        <v>6</v>
      </c>
      <c r="D226">
        <f t="shared" si="3"/>
        <v>244.60000000000002</v>
      </c>
      <c r="E226" t="s">
        <v>179</v>
      </c>
      <c r="F226">
        <v>393</v>
      </c>
      <c r="G226" t="s">
        <v>606</v>
      </c>
      <c r="H226" t="s">
        <v>36</v>
      </c>
      <c r="I226">
        <v>0.625</v>
      </c>
      <c r="J226" t="s">
        <v>25</v>
      </c>
      <c r="K226">
        <v>7</v>
      </c>
      <c r="L226" t="s">
        <v>210</v>
      </c>
      <c r="M226">
        <v>26.2</v>
      </c>
      <c r="N226">
        <v>8</v>
      </c>
      <c r="O226" t="s">
        <v>293</v>
      </c>
      <c r="P226" t="s">
        <v>257</v>
      </c>
      <c r="Q226" t="s">
        <v>275</v>
      </c>
      <c r="R226" t="s">
        <v>275</v>
      </c>
      <c r="S226">
        <v>0.24460000000000001</v>
      </c>
      <c r="T226" t="s">
        <v>19</v>
      </c>
      <c r="U226" t="s">
        <v>141</v>
      </c>
    </row>
    <row r="227" spans="1:21" x14ac:dyDescent="0.25">
      <c r="A227">
        <v>22</v>
      </c>
      <c r="B227">
        <v>15</v>
      </c>
      <c r="C227">
        <v>8</v>
      </c>
      <c r="D227">
        <f t="shared" si="3"/>
        <v>205.64285714285717</v>
      </c>
      <c r="E227" t="s">
        <v>179</v>
      </c>
      <c r="F227">
        <v>393</v>
      </c>
      <c r="G227" t="s">
        <v>606</v>
      </c>
      <c r="H227" t="s">
        <v>36</v>
      </c>
      <c r="I227">
        <v>0.625</v>
      </c>
      <c r="J227" t="s">
        <v>25</v>
      </c>
      <c r="K227">
        <v>7</v>
      </c>
      <c r="L227" t="s">
        <v>210</v>
      </c>
      <c r="M227">
        <v>26.2</v>
      </c>
      <c r="N227">
        <v>8</v>
      </c>
      <c r="O227" t="s">
        <v>293</v>
      </c>
      <c r="P227" t="s">
        <v>257</v>
      </c>
      <c r="Q227" t="s">
        <v>275</v>
      </c>
      <c r="R227" t="s">
        <v>275</v>
      </c>
      <c r="S227">
        <v>0.20564285714285716</v>
      </c>
      <c r="T227" t="s">
        <v>19</v>
      </c>
      <c r="U227" t="s">
        <v>141</v>
      </c>
    </row>
    <row r="228" spans="1:21" x14ac:dyDescent="0.25">
      <c r="A228">
        <v>22</v>
      </c>
      <c r="B228">
        <v>15</v>
      </c>
      <c r="C228">
        <v>12</v>
      </c>
      <c r="D228">
        <f t="shared" si="3"/>
        <v>138.16666666666669</v>
      </c>
      <c r="E228" t="s">
        <v>179</v>
      </c>
      <c r="F228">
        <v>393</v>
      </c>
      <c r="G228" t="s">
        <v>606</v>
      </c>
      <c r="H228" t="s">
        <v>36</v>
      </c>
      <c r="I228">
        <v>0.625</v>
      </c>
      <c r="J228" t="s">
        <v>25</v>
      </c>
      <c r="K228">
        <v>7</v>
      </c>
      <c r="L228" t="s">
        <v>210</v>
      </c>
      <c r="M228">
        <v>26.2</v>
      </c>
      <c r="N228">
        <v>8</v>
      </c>
      <c r="O228" t="s">
        <v>293</v>
      </c>
      <c r="P228" t="s">
        <v>257</v>
      </c>
      <c r="Q228" t="s">
        <v>275</v>
      </c>
      <c r="R228" t="s">
        <v>275</v>
      </c>
      <c r="S228">
        <v>0.13816666666666669</v>
      </c>
      <c r="T228" t="s">
        <v>19</v>
      </c>
      <c r="U228" t="s">
        <v>141</v>
      </c>
    </row>
    <row r="229" spans="1:21" x14ac:dyDescent="0.25">
      <c r="A229">
        <v>22</v>
      </c>
      <c r="B229">
        <v>15</v>
      </c>
      <c r="C229">
        <v>24</v>
      </c>
      <c r="D229">
        <f t="shared" si="3"/>
        <v>69.400000000000006</v>
      </c>
      <c r="E229" t="s">
        <v>179</v>
      </c>
      <c r="F229">
        <v>393</v>
      </c>
      <c r="G229" t="s">
        <v>606</v>
      </c>
      <c r="H229" t="s">
        <v>36</v>
      </c>
      <c r="I229">
        <v>0.625</v>
      </c>
      <c r="J229" t="s">
        <v>25</v>
      </c>
      <c r="K229">
        <v>7</v>
      </c>
      <c r="L229" t="s">
        <v>210</v>
      </c>
      <c r="M229">
        <v>26.2</v>
      </c>
      <c r="N229">
        <v>8</v>
      </c>
      <c r="O229" t="s">
        <v>293</v>
      </c>
      <c r="P229" t="s">
        <v>257</v>
      </c>
      <c r="Q229" t="s">
        <v>275</v>
      </c>
      <c r="R229" t="s">
        <v>275</v>
      </c>
      <c r="S229">
        <v>6.9400000000000003E-2</v>
      </c>
      <c r="T229" t="s">
        <v>19</v>
      </c>
      <c r="U229" t="s">
        <v>141</v>
      </c>
    </row>
    <row r="230" spans="1:21" x14ac:dyDescent="0.25">
      <c r="A230">
        <v>23</v>
      </c>
      <c r="B230">
        <v>16</v>
      </c>
      <c r="C230">
        <v>0</v>
      </c>
      <c r="D230">
        <v>0</v>
      </c>
      <c r="E230" t="s">
        <v>22</v>
      </c>
      <c r="F230">
        <v>400</v>
      </c>
      <c r="G230" t="s">
        <v>606</v>
      </c>
      <c r="H230" t="s">
        <v>27</v>
      </c>
      <c r="I230" t="s">
        <v>608</v>
      </c>
      <c r="J230" t="s">
        <v>25</v>
      </c>
      <c r="K230" t="s">
        <v>608</v>
      </c>
      <c r="L230" t="s">
        <v>27</v>
      </c>
      <c r="M230" t="s">
        <v>608</v>
      </c>
      <c r="N230">
        <v>1</v>
      </c>
      <c r="O230" t="s">
        <v>275</v>
      </c>
      <c r="P230" t="s">
        <v>290</v>
      </c>
      <c r="Q230" t="s">
        <v>275</v>
      </c>
      <c r="R230" t="s">
        <v>275</v>
      </c>
      <c r="S230">
        <v>0</v>
      </c>
      <c r="T230" t="s">
        <v>8</v>
      </c>
      <c r="U230" t="s">
        <v>425</v>
      </c>
    </row>
    <row r="231" spans="1:21" x14ac:dyDescent="0.25">
      <c r="A231">
        <v>23</v>
      </c>
      <c r="B231">
        <v>16</v>
      </c>
      <c r="C231">
        <v>1</v>
      </c>
      <c r="D231">
        <v>25.837800000000001</v>
      </c>
      <c r="E231" t="s">
        <v>22</v>
      </c>
      <c r="F231">
        <v>400</v>
      </c>
      <c r="G231" t="s">
        <v>606</v>
      </c>
      <c r="H231" t="s">
        <v>27</v>
      </c>
      <c r="I231" t="s">
        <v>608</v>
      </c>
      <c r="J231" t="s">
        <v>25</v>
      </c>
      <c r="K231" t="s">
        <v>608</v>
      </c>
      <c r="L231" t="s">
        <v>27</v>
      </c>
      <c r="M231" t="s">
        <v>608</v>
      </c>
      <c r="N231">
        <v>1</v>
      </c>
      <c r="O231" t="s">
        <v>275</v>
      </c>
      <c r="P231" t="s">
        <v>290</v>
      </c>
      <c r="Q231" t="s">
        <v>275</v>
      </c>
      <c r="R231" t="s">
        <v>275</v>
      </c>
      <c r="S231">
        <v>25.837800000000001</v>
      </c>
      <c r="T231" t="s">
        <v>8</v>
      </c>
      <c r="U231" t="s">
        <v>425</v>
      </c>
    </row>
    <row r="232" spans="1:21" x14ac:dyDescent="0.25">
      <c r="A232">
        <v>23</v>
      </c>
      <c r="B232">
        <v>16</v>
      </c>
      <c r="C232">
        <v>1.5</v>
      </c>
      <c r="D232">
        <v>81.968900000000005</v>
      </c>
      <c r="E232" t="s">
        <v>22</v>
      </c>
      <c r="F232">
        <v>400</v>
      </c>
      <c r="G232" t="s">
        <v>606</v>
      </c>
      <c r="H232" t="s">
        <v>27</v>
      </c>
      <c r="I232" t="s">
        <v>608</v>
      </c>
      <c r="J232" t="s">
        <v>25</v>
      </c>
      <c r="K232" t="s">
        <v>608</v>
      </c>
      <c r="L232" t="s">
        <v>27</v>
      </c>
      <c r="M232" t="s">
        <v>608</v>
      </c>
      <c r="N232">
        <v>1</v>
      </c>
      <c r="O232" t="s">
        <v>275</v>
      </c>
      <c r="P232" t="s">
        <v>290</v>
      </c>
      <c r="Q232" t="s">
        <v>275</v>
      </c>
      <c r="R232" t="s">
        <v>275</v>
      </c>
      <c r="S232">
        <v>81.968900000000005</v>
      </c>
      <c r="T232" t="s">
        <v>8</v>
      </c>
      <c r="U232" t="s">
        <v>425</v>
      </c>
    </row>
    <row r="233" spans="1:21" x14ac:dyDescent="0.25">
      <c r="A233">
        <v>23</v>
      </c>
      <c r="B233">
        <v>16</v>
      </c>
      <c r="C233">
        <v>2</v>
      </c>
      <c r="D233">
        <v>147.88239999999999</v>
      </c>
      <c r="E233" t="s">
        <v>22</v>
      </c>
      <c r="F233">
        <v>400</v>
      </c>
      <c r="G233" t="s">
        <v>606</v>
      </c>
      <c r="H233" t="s">
        <v>27</v>
      </c>
      <c r="I233" t="s">
        <v>608</v>
      </c>
      <c r="J233" t="s">
        <v>25</v>
      </c>
      <c r="K233" t="s">
        <v>608</v>
      </c>
      <c r="L233" t="s">
        <v>27</v>
      </c>
      <c r="M233" t="s">
        <v>608</v>
      </c>
      <c r="N233">
        <v>1</v>
      </c>
      <c r="O233" t="s">
        <v>275</v>
      </c>
      <c r="P233" t="s">
        <v>290</v>
      </c>
      <c r="Q233" t="s">
        <v>275</v>
      </c>
      <c r="R233" t="s">
        <v>275</v>
      </c>
      <c r="S233">
        <v>147.88239999999999</v>
      </c>
      <c r="T233" t="s">
        <v>8</v>
      </c>
      <c r="U233" t="s">
        <v>425</v>
      </c>
    </row>
    <row r="234" spans="1:21" x14ac:dyDescent="0.25">
      <c r="A234">
        <v>23</v>
      </c>
      <c r="B234">
        <v>16</v>
      </c>
      <c r="C234">
        <v>3</v>
      </c>
      <c r="D234">
        <v>62.612000000000002</v>
      </c>
      <c r="E234" t="s">
        <v>22</v>
      </c>
      <c r="F234">
        <v>400</v>
      </c>
      <c r="G234" t="s">
        <v>606</v>
      </c>
      <c r="H234" t="s">
        <v>27</v>
      </c>
      <c r="I234" t="s">
        <v>608</v>
      </c>
      <c r="J234" t="s">
        <v>25</v>
      </c>
      <c r="K234" t="s">
        <v>608</v>
      </c>
      <c r="L234" t="s">
        <v>27</v>
      </c>
      <c r="M234" t="s">
        <v>608</v>
      </c>
      <c r="N234">
        <v>1</v>
      </c>
      <c r="O234" t="s">
        <v>275</v>
      </c>
      <c r="P234" t="s">
        <v>290</v>
      </c>
      <c r="Q234" t="s">
        <v>275</v>
      </c>
      <c r="R234" t="s">
        <v>275</v>
      </c>
      <c r="S234">
        <v>62.612000000000002</v>
      </c>
      <c r="T234" t="s">
        <v>8</v>
      </c>
      <c r="U234" t="s">
        <v>425</v>
      </c>
    </row>
    <row r="235" spans="1:21" x14ac:dyDescent="0.25">
      <c r="A235">
        <v>23</v>
      </c>
      <c r="B235">
        <v>16</v>
      </c>
      <c r="C235">
        <v>4</v>
      </c>
      <c r="D235">
        <v>39.454799999999999</v>
      </c>
      <c r="E235" t="s">
        <v>22</v>
      </c>
      <c r="F235">
        <v>400</v>
      </c>
      <c r="G235" t="s">
        <v>606</v>
      </c>
      <c r="H235" t="s">
        <v>27</v>
      </c>
      <c r="I235" t="s">
        <v>608</v>
      </c>
      <c r="J235" t="s">
        <v>25</v>
      </c>
      <c r="K235" t="s">
        <v>608</v>
      </c>
      <c r="L235" t="s">
        <v>27</v>
      </c>
      <c r="M235" t="s">
        <v>608</v>
      </c>
      <c r="N235">
        <v>1</v>
      </c>
      <c r="O235" t="s">
        <v>275</v>
      </c>
      <c r="P235" t="s">
        <v>290</v>
      </c>
      <c r="Q235" t="s">
        <v>275</v>
      </c>
      <c r="R235" t="s">
        <v>275</v>
      </c>
      <c r="S235">
        <v>39.454799999999999</v>
      </c>
      <c r="T235" t="s">
        <v>8</v>
      </c>
      <c r="U235" t="s">
        <v>425</v>
      </c>
    </row>
    <row r="236" spans="1:21" x14ac:dyDescent="0.25">
      <c r="A236">
        <v>23</v>
      </c>
      <c r="B236">
        <v>16</v>
      </c>
      <c r="C236">
        <v>6</v>
      </c>
      <c r="D236">
        <v>18.748999999999999</v>
      </c>
      <c r="E236" t="s">
        <v>22</v>
      </c>
      <c r="F236">
        <v>400</v>
      </c>
      <c r="G236" t="s">
        <v>606</v>
      </c>
      <c r="H236" t="s">
        <v>27</v>
      </c>
      <c r="I236" t="s">
        <v>608</v>
      </c>
      <c r="J236" t="s">
        <v>25</v>
      </c>
      <c r="K236" t="s">
        <v>608</v>
      </c>
      <c r="L236" t="s">
        <v>27</v>
      </c>
      <c r="M236" t="s">
        <v>608</v>
      </c>
      <c r="N236">
        <v>1</v>
      </c>
      <c r="O236" t="s">
        <v>275</v>
      </c>
      <c r="P236" t="s">
        <v>290</v>
      </c>
      <c r="Q236" t="s">
        <v>275</v>
      </c>
      <c r="R236" t="s">
        <v>275</v>
      </c>
      <c r="S236">
        <v>18.748999999999999</v>
      </c>
      <c r="T236" t="s">
        <v>8</v>
      </c>
      <c r="U236" t="s">
        <v>425</v>
      </c>
    </row>
    <row r="237" spans="1:21" x14ac:dyDescent="0.25">
      <c r="A237">
        <v>23</v>
      </c>
      <c r="B237">
        <v>16</v>
      </c>
      <c r="C237">
        <v>12</v>
      </c>
      <c r="D237">
        <v>0</v>
      </c>
      <c r="E237" t="s">
        <v>22</v>
      </c>
      <c r="F237">
        <v>400</v>
      </c>
      <c r="G237" t="s">
        <v>606</v>
      </c>
      <c r="H237" t="s">
        <v>27</v>
      </c>
      <c r="I237" t="s">
        <v>608</v>
      </c>
      <c r="J237" t="s">
        <v>25</v>
      </c>
      <c r="K237" t="s">
        <v>608</v>
      </c>
      <c r="L237" t="s">
        <v>27</v>
      </c>
      <c r="M237" t="s">
        <v>608</v>
      </c>
      <c r="N237">
        <v>1</v>
      </c>
      <c r="O237" t="s">
        <v>275</v>
      </c>
      <c r="P237" t="s">
        <v>290</v>
      </c>
      <c r="Q237" t="s">
        <v>275</v>
      </c>
      <c r="R237" t="s">
        <v>275</v>
      </c>
      <c r="S237">
        <v>0</v>
      </c>
      <c r="T237" t="s">
        <v>8</v>
      </c>
      <c r="U237" t="s">
        <v>425</v>
      </c>
    </row>
    <row r="238" spans="1:21" x14ac:dyDescent="0.25">
      <c r="A238">
        <v>23</v>
      </c>
      <c r="B238">
        <v>16</v>
      </c>
      <c r="C238">
        <v>24</v>
      </c>
      <c r="D238">
        <v>0</v>
      </c>
      <c r="E238" t="s">
        <v>22</v>
      </c>
      <c r="F238">
        <v>400</v>
      </c>
      <c r="G238" t="s">
        <v>606</v>
      </c>
      <c r="H238" t="s">
        <v>27</v>
      </c>
      <c r="I238" t="s">
        <v>608</v>
      </c>
      <c r="J238" t="s">
        <v>25</v>
      </c>
      <c r="K238" t="s">
        <v>608</v>
      </c>
      <c r="L238" t="s">
        <v>27</v>
      </c>
      <c r="M238" t="s">
        <v>608</v>
      </c>
      <c r="N238">
        <v>1</v>
      </c>
      <c r="O238" t="s">
        <v>275</v>
      </c>
      <c r="P238" t="s">
        <v>290</v>
      </c>
      <c r="Q238" t="s">
        <v>275</v>
      </c>
      <c r="R238" t="s">
        <v>275</v>
      </c>
      <c r="S238">
        <v>0</v>
      </c>
      <c r="T238" t="s">
        <v>8</v>
      </c>
      <c r="U238" t="s">
        <v>425</v>
      </c>
    </row>
    <row r="239" spans="1:21" x14ac:dyDescent="0.25">
      <c r="A239">
        <v>23</v>
      </c>
      <c r="B239">
        <v>16</v>
      </c>
      <c r="C239">
        <v>36</v>
      </c>
      <c r="D239">
        <v>0</v>
      </c>
      <c r="E239" t="s">
        <v>22</v>
      </c>
      <c r="F239">
        <v>400</v>
      </c>
      <c r="G239" t="s">
        <v>606</v>
      </c>
      <c r="H239" t="s">
        <v>27</v>
      </c>
      <c r="I239" t="s">
        <v>608</v>
      </c>
      <c r="J239" t="s">
        <v>25</v>
      </c>
      <c r="K239" t="s">
        <v>608</v>
      </c>
      <c r="L239" t="s">
        <v>27</v>
      </c>
      <c r="M239" t="s">
        <v>608</v>
      </c>
      <c r="N239">
        <v>1</v>
      </c>
      <c r="O239" t="s">
        <v>275</v>
      </c>
      <c r="P239" t="s">
        <v>290</v>
      </c>
      <c r="Q239" t="s">
        <v>275</v>
      </c>
      <c r="R239" t="s">
        <v>275</v>
      </c>
      <c r="S239">
        <v>0</v>
      </c>
      <c r="T239" t="s">
        <v>8</v>
      </c>
      <c r="U239" t="s">
        <v>425</v>
      </c>
    </row>
    <row r="240" spans="1:21" x14ac:dyDescent="0.25">
      <c r="A240">
        <v>23</v>
      </c>
      <c r="B240">
        <v>16</v>
      </c>
      <c r="C240">
        <v>8</v>
      </c>
      <c r="D240">
        <v>0</v>
      </c>
      <c r="E240" t="s">
        <v>22</v>
      </c>
      <c r="F240">
        <v>400</v>
      </c>
      <c r="G240" t="s">
        <v>606</v>
      </c>
      <c r="H240" t="s">
        <v>27</v>
      </c>
      <c r="I240" t="s">
        <v>608</v>
      </c>
      <c r="J240" t="s">
        <v>25</v>
      </c>
      <c r="K240" t="s">
        <v>608</v>
      </c>
      <c r="L240" t="s">
        <v>27</v>
      </c>
      <c r="M240" t="s">
        <v>608</v>
      </c>
      <c r="N240">
        <v>1</v>
      </c>
      <c r="O240" t="s">
        <v>275</v>
      </c>
      <c r="P240" t="s">
        <v>290</v>
      </c>
      <c r="Q240" t="s">
        <v>275</v>
      </c>
      <c r="R240" t="s">
        <v>275</v>
      </c>
      <c r="S240">
        <v>0</v>
      </c>
      <c r="T240" t="s">
        <v>8</v>
      </c>
      <c r="U240" t="s">
        <v>425</v>
      </c>
    </row>
    <row r="241" spans="1:21" x14ac:dyDescent="0.25">
      <c r="A241">
        <v>23</v>
      </c>
      <c r="B241">
        <v>16</v>
      </c>
      <c r="C241">
        <v>0</v>
      </c>
      <c r="D241">
        <v>0</v>
      </c>
      <c r="E241" t="s">
        <v>179</v>
      </c>
      <c r="F241">
        <v>400</v>
      </c>
      <c r="G241" t="s">
        <v>606</v>
      </c>
      <c r="H241" t="s">
        <v>27</v>
      </c>
      <c r="I241" t="s">
        <v>608</v>
      </c>
      <c r="J241" t="s">
        <v>25</v>
      </c>
      <c r="K241" t="s">
        <v>608</v>
      </c>
      <c r="L241" t="s">
        <v>27</v>
      </c>
      <c r="M241" t="s">
        <v>608</v>
      </c>
      <c r="N241">
        <v>1</v>
      </c>
      <c r="O241" t="s">
        <v>275</v>
      </c>
      <c r="P241" t="s">
        <v>290</v>
      </c>
      <c r="Q241" t="s">
        <v>275</v>
      </c>
      <c r="R241" t="s">
        <v>275</v>
      </c>
      <c r="S241">
        <v>0</v>
      </c>
      <c r="T241" t="s">
        <v>8</v>
      </c>
      <c r="U241" t="s">
        <v>425</v>
      </c>
    </row>
    <row r="242" spans="1:21" x14ac:dyDescent="0.25">
      <c r="A242">
        <v>23</v>
      </c>
      <c r="B242">
        <v>16</v>
      </c>
      <c r="C242">
        <v>0.5</v>
      </c>
      <c r="D242">
        <v>61.813800000000001</v>
      </c>
      <c r="E242" t="s">
        <v>179</v>
      </c>
      <c r="F242">
        <v>400</v>
      </c>
      <c r="G242" t="s">
        <v>606</v>
      </c>
      <c r="H242" t="s">
        <v>27</v>
      </c>
      <c r="I242" t="s">
        <v>608</v>
      </c>
      <c r="J242" t="s">
        <v>25</v>
      </c>
      <c r="K242" t="s">
        <v>608</v>
      </c>
      <c r="L242" t="s">
        <v>27</v>
      </c>
      <c r="M242" t="s">
        <v>608</v>
      </c>
      <c r="N242">
        <v>1</v>
      </c>
      <c r="O242" t="s">
        <v>275</v>
      </c>
      <c r="P242" t="s">
        <v>290</v>
      </c>
      <c r="Q242" t="s">
        <v>275</v>
      </c>
      <c r="R242" t="s">
        <v>275</v>
      </c>
      <c r="S242">
        <v>61.813800000000001</v>
      </c>
      <c r="T242" t="s">
        <v>8</v>
      </c>
      <c r="U242" t="s">
        <v>425</v>
      </c>
    </row>
    <row r="243" spans="1:21" x14ac:dyDescent="0.25">
      <c r="A243">
        <v>23</v>
      </c>
      <c r="B243">
        <v>16</v>
      </c>
      <c r="C243">
        <v>1</v>
      </c>
      <c r="D243">
        <v>231.6874</v>
      </c>
      <c r="E243" t="s">
        <v>179</v>
      </c>
      <c r="F243">
        <v>400</v>
      </c>
      <c r="G243" t="s">
        <v>606</v>
      </c>
      <c r="H243" t="s">
        <v>27</v>
      </c>
      <c r="I243" t="s">
        <v>608</v>
      </c>
      <c r="J243" t="s">
        <v>25</v>
      </c>
      <c r="K243" t="s">
        <v>608</v>
      </c>
      <c r="L243" t="s">
        <v>27</v>
      </c>
      <c r="M243" t="s">
        <v>608</v>
      </c>
      <c r="N243">
        <v>1</v>
      </c>
      <c r="O243" t="s">
        <v>275</v>
      </c>
      <c r="P243" t="s">
        <v>290</v>
      </c>
      <c r="Q243" t="s">
        <v>275</v>
      </c>
      <c r="R243" t="s">
        <v>275</v>
      </c>
      <c r="S243">
        <v>231.6874</v>
      </c>
      <c r="T243" t="s">
        <v>8</v>
      </c>
      <c r="U243" t="s">
        <v>425</v>
      </c>
    </row>
    <row r="244" spans="1:21" x14ac:dyDescent="0.25">
      <c r="A244">
        <v>23</v>
      </c>
      <c r="B244">
        <v>16</v>
      </c>
      <c r="C244">
        <v>1.5</v>
      </c>
      <c r="D244">
        <v>547.21950000000004</v>
      </c>
      <c r="E244" t="s">
        <v>179</v>
      </c>
      <c r="F244">
        <v>400</v>
      </c>
      <c r="G244" t="s">
        <v>606</v>
      </c>
      <c r="H244" t="s">
        <v>27</v>
      </c>
      <c r="I244" t="s">
        <v>608</v>
      </c>
      <c r="J244" t="s">
        <v>25</v>
      </c>
      <c r="K244" t="s">
        <v>608</v>
      </c>
      <c r="L244" t="s">
        <v>27</v>
      </c>
      <c r="M244" t="s">
        <v>608</v>
      </c>
      <c r="N244">
        <v>1</v>
      </c>
      <c r="O244" t="s">
        <v>275</v>
      </c>
      <c r="P244" t="s">
        <v>290</v>
      </c>
      <c r="Q244" t="s">
        <v>275</v>
      </c>
      <c r="R244" t="s">
        <v>275</v>
      </c>
      <c r="S244">
        <v>547.21950000000004</v>
      </c>
      <c r="T244" t="s">
        <v>8</v>
      </c>
      <c r="U244" t="s">
        <v>425</v>
      </c>
    </row>
    <row r="245" spans="1:21" x14ac:dyDescent="0.25">
      <c r="A245">
        <v>23</v>
      </c>
      <c r="B245">
        <v>16</v>
      </c>
      <c r="C245">
        <v>2.5</v>
      </c>
      <c r="D245">
        <v>987.25419999999997</v>
      </c>
      <c r="E245" t="s">
        <v>179</v>
      </c>
      <c r="F245">
        <v>400</v>
      </c>
      <c r="G245" t="s">
        <v>606</v>
      </c>
      <c r="H245" t="s">
        <v>27</v>
      </c>
      <c r="I245" t="s">
        <v>608</v>
      </c>
      <c r="J245" t="s">
        <v>25</v>
      </c>
      <c r="K245" t="s">
        <v>608</v>
      </c>
      <c r="L245" t="s">
        <v>27</v>
      </c>
      <c r="M245" t="s">
        <v>608</v>
      </c>
      <c r="N245">
        <v>1</v>
      </c>
      <c r="O245" t="s">
        <v>275</v>
      </c>
      <c r="P245" t="s">
        <v>290</v>
      </c>
      <c r="Q245" t="s">
        <v>275</v>
      </c>
      <c r="R245" t="s">
        <v>275</v>
      </c>
      <c r="S245">
        <v>987.25419999999997</v>
      </c>
      <c r="T245" t="s">
        <v>8</v>
      </c>
      <c r="U245" t="s">
        <v>425</v>
      </c>
    </row>
    <row r="246" spans="1:21" x14ac:dyDescent="0.25">
      <c r="A246">
        <v>23</v>
      </c>
      <c r="B246">
        <v>16</v>
      </c>
      <c r="C246">
        <v>3</v>
      </c>
      <c r="D246">
        <v>868.39769999999999</v>
      </c>
      <c r="E246" t="s">
        <v>179</v>
      </c>
      <c r="F246">
        <v>400</v>
      </c>
      <c r="G246" t="s">
        <v>606</v>
      </c>
      <c r="H246" t="s">
        <v>27</v>
      </c>
      <c r="I246" t="s">
        <v>608</v>
      </c>
      <c r="J246" t="s">
        <v>25</v>
      </c>
      <c r="K246" t="s">
        <v>608</v>
      </c>
      <c r="L246" t="s">
        <v>27</v>
      </c>
      <c r="M246" t="s">
        <v>608</v>
      </c>
      <c r="N246">
        <v>1</v>
      </c>
      <c r="O246" t="s">
        <v>275</v>
      </c>
      <c r="P246" t="s">
        <v>290</v>
      </c>
      <c r="Q246" t="s">
        <v>275</v>
      </c>
      <c r="R246" t="s">
        <v>275</v>
      </c>
      <c r="S246">
        <v>868.39769999999999</v>
      </c>
      <c r="T246" t="s">
        <v>8</v>
      </c>
      <c r="U246" t="s">
        <v>425</v>
      </c>
    </row>
    <row r="247" spans="1:21" x14ac:dyDescent="0.25">
      <c r="A247">
        <v>23</v>
      </c>
      <c r="B247">
        <v>16</v>
      </c>
      <c r="C247">
        <v>4</v>
      </c>
      <c r="D247">
        <v>868.39769999999999</v>
      </c>
      <c r="E247" t="s">
        <v>179</v>
      </c>
      <c r="F247">
        <v>400</v>
      </c>
      <c r="G247" t="s">
        <v>606</v>
      </c>
      <c r="H247" t="s">
        <v>27</v>
      </c>
      <c r="I247" t="s">
        <v>608</v>
      </c>
      <c r="J247" t="s">
        <v>25</v>
      </c>
      <c r="K247" t="s">
        <v>608</v>
      </c>
      <c r="L247" t="s">
        <v>27</v>
      </c>
      <c r="M247" t="s">
        <v>608</v>
      </c>
      <c r="N247">
        <v>1</v>
      </c>
      <c r="O247" t="s">
        <v>275</v>
      </c>
      <c r="P247" t="s">
        <v>290</v>
      </c>
      <c r="Q247" t="s">
        <v>275</v>
      </c>
      <c r="R247" t="s">
        <v>275</v>
      </c>
      <c r="S247">
        <v>868.39769999999999</v>
      </c>
      <c r="T247" t="s">
        <v>8</v>
      </c>
      <c r="U247" t="s">
        <v>425</v>
      </c>
    </row>
    <row r="248" spans="1:21" x14ac:dyDescent="0.25">
      <c r="A248">
        <v>23</v>
      </c>
      <c r="B248">
        <v>16</v>
      </c>
      <c r="C248">
        <v>6</v>
      </c>
      <c r="D248">
        <v>614.18730000000005</v>
      </c>
      <c r="E248" t="s">
        <v>179</v>
      </c>
      <c r="F248">
        <v>400</v>
      </c>
      <c r="G248" t="s">
        <v>606</v>
      </c>
      <c r="H248" t="s">
        <v>27</v>
      </c>
      <c r="I248" t="s">
        <v>608</v>
      </c>
      <c r="J248" t="s">
        <v>25</v>
      </c>
      <c r="K248" t="s">
        <v>608</v>
      </c>
      <c r="L248" t="s">
        <v>27</v>
      </c>
      <c r="M248" t="s">
        <v>608</v>
      </c>
      <c r="N248">
        <v>1</v>
      </c>
      <c r="O248" t="s">
        <v>275</v>
      </c>
      <c r="P248" t="s">
        <v>290</v>
      </c>
      <c r="Q248" t="s">
        <v>275</v>
      </c>
      <c r="R248" t="s">
        <v>275</v>
      </c>
      <c r="S248">
        <v>614.18730000000005</v>
      </c>
      <c r="T248" t="s">
        <v>8</v>
      </c>
      <c r="U248" t="s">
        <v>425</v>
      </c>
    </row>
    <row r="249" spans="1:21" x14ac:dyDescent="0.25">
      <c r="A249">
        <v>23</v>
      </c>
      <c r="B249">
        <v>16</v>
      </c>
      <c r="C249">
        <v>8</v>
      </c>
      <c r="D249">
        <v>402.21370000000002</v>
      </c>
      <c r="E249" t="s">
        <v>179</v>
      </c>
      <c r="F249">
        <v>400</v>
      </c>
      <c r="G249" t="s">
        <v>606</v>
      </c>
      <c r="H249" t="s">
        <v>27</v>
      </c>
      <c r="I249" t="s">
        <v>608</v>
      </c>
      <c r="J249" t="s">
        <v>25</v>
      </c>
      <c r="K249" t="s">
        <v>608</v>
      </c>
      <c r="L249" t="s">
        <v>27</v>
      </c>
      <c r="M249" t="s">
        <v>608</v>
      </c>
      <c r="N249">
        <v>1</v>
      </c>
      <c r="O249" t="s">
        <v>275</v>
      </c>
      <c r="P249" t="s">
        <v>290</v>
      </c>
      <c r="Q249" t="s">
        <v>275</v>
      </c>
      <c r="R249" t="s">
        <v>275</v>
      </c>
      <c r="S249">
        <v>402.21370000000002</v>
      </c>
      <c r="T249" t="s">
        <v>8</v>
      </c>
      <c r="U249" t="s">
        <v>425</v>
      </c>
    </row>
    <row r="250" spans="1:21" x14ac:dyDescent="0.25">
      <c r="A250">
        <v>23</v>
      </c>
      <c r="B250">
        <v>16</v>
      </c>
      <c r="C250">
        <v>12</v>
      </c>
      <c r="D250">
        <v>402.21370000000002</v>
      </c>
      <c r="E250" t="s">
        <v>179</v>
      </c>
      <c r="F250">
        <v>400</v>
      </c>
      <c r="G250" t="s">
        <v>606</v>
      </c>
      <c r="H250" t="s">
        <v>27</v>
      </c>
      <c r="I250" t="s">
        <v>608</v>
      </c>
      <c r="J250" t="s">
        <v>25</v>
      </c>
      <c r="K250" t="s">
        <v>608</v>
      </c>
      <c r="L250" t="s">
        <v>27</v>
      </c>
      <c r="M250" t="s">
        <v>608</v>
      </c>
      <c r="N250">
        <v>1</v>
      </c>
      <c r="O250" t="s">
        <v>275</v>
      </c>
      <c r="P250" t="s">
        <v>290</v>
      </c>
      <c r="Q250" t="s">
        <v>275</v>
      </c>
      <c r="R250" t="s">
        <v>275</v>
      </c>
      <c r="S250">
        <v>402.21370000000002</v>
      </c>
      <c r="T250" t="s">
        <v>8</v>
      </c>
      <c r="U250" t="s">
        <v>425</v>
      </c>
    </row>
    <row r="251" spans="1:21" x14ac:dyDescent="0.25">
      <c r="A251">
        <v>23</v>
      </c>
      <c r="B251">
        <v>16</v>
      </c>
      <c r="C251">
        <v>24</v>
      </c>
      <c r="D251">
        <v>126.7839</v>
      </c>
      <c r="E251" t="s">
        <v>179</v>
      </c>
      <c r="F251">
        <v>400</v>
      </c>
      <c r="G251" t="s">
        <v>606</v>
      </c>
      <c r="H251" t="s">
        <v>27</v>
      </c>
      <c r="I251" t="s">
        <v>608</v>
      </c>
      <c r="J251" t="s">
        <v>25</v>
      </c>
      <c r="K251" t="s">
        <v>608</v>
      </c>
      <c r="L251" t="s">
        <v>27</v>
      </c>
      <c r="M251" t="s">
        <v>608</v>
      </c>
      <c r="N251">
        <v>1</v>
      </c>
      <c r="O251" t="s">
        <v>275</v>
      </c>
      <c r="P251" t="s">
        <v>290</v>
      </c>
      <c r="Q251" t="s">
        <v>275</v>
      </c>
      <c r="R251" t="s">
        <v>275</v>
      </c>
      <c r="S251">
        <v>126.7839</v>
      </c>
      <c r="T251" t="s">
        <v>8</v>
      </c>
      <c r="U251" t="s">
        <v>425</v>
      </c>
    </row>
    <row r="252" spans="1:21" x14ac:dyDescent="0.25">
      <c r="A252">
        <v>23</v>
      </c>
      <c r="B252">
        <v>16</v>
      </c>
      <c r="C252">
        <v>36</v>
      </c>
      <c r="D252">
        <v>44.283299999999997</v>
      </c>
      <c r="E252" t="s">
        <v>179</v>
      </c>
      <c r="F252">
        <v>400</v>
      </c>
      <c r="G252" t="s">
        <v>606</v>
      </c>
      <c r="H252" t="s">
        <v>27</v>
      </c>
      <c r="I252" t="s">
        <v>608</v>
      </c>
      <c r="J252" t="s">
        <v>25</v>
      </c>
      <c r="K252" t="s">
        <v>608</v>
      </c>
      <c r="L252" t="s">
        <v>27</v>
      </c>
      <c r="M252" t="s">
        <v>608</v>
      </c>
      <c r="N252">
        <v>1</v>
      </c>
      <c r="O252" t="s">
        <v>275</v>
      </c>
      <c r="P252" t="s">
        <v>290</v>
      </c>
      <c r="Q252" t="s">
        <v>275</v>
      </c>
      <c r="R252" t="s">
        <v>275</v>
      </c>
      <c r="S252">
        <v>44.283299999999997</v>
      </c>
      <c r="T252" t="s">
        <v>8</v>
      </c>
      <c r="U252" t="s">
        <v>425</v>
      </c>
    </row>
    <row r="253" spans="1:21" x14ac:dyDescent="0.25">
      <c r="A253">
        <v>23</v>
      </c>
      <c r="B253">
        <v>16</v>
      </c>
      <c r="C253">
        <v>48</v>
      </c>
      <c r="D253">
        <v>20.5106</v>
      </c>
      <c r="E253" t="s">
        <v>179</v>
      </c>
      <c r="F253">
        <v>400</v>
      </c>
      <c r="G253" t="s">
        <v>606</v>
      </c>
      <c r="H253" t="s">
        <v>27</v>
      </c>
      <c r="I253" t="s">
        <v>608</v>
      </c>
      <c r="J253" t="s">
        <v>25</v>
      </c>
      <c r="K253" t="s">
        <v>608</v>
      </c>
      <c r="L253" t="s">
        <v>27</v>
      </c>
      <c r="M253" t="s">
        <v>608</v>
      </c>
      <c r="N253">
        <v>1</v>
      </c>
      <c r="O253" t="s">
        <v>275</v>
      </c>
      <c r="P253" t="s">
        <v>290</v>
      </c>
      <c r="Q253" t="s">
        <v>275</v>
      </c>
      <c r="R253" t="s">
        <v>275</v>
      </c>
      <c r="S253">
        <v>20.5106</v>
      </c>
      <c r="T253" t="s">
        <v>8</v>
      </c>
      <c r="U253" t="s">
        <v>425</v>
      </c>
    </row>
    <row r="254" spans="1:21" x14ac:dyDescent="0.25">
      <c r="A254">
        <v>26</v>
      </c>
      <c r="B254">
        <v>17</v>
      </c>
      <c r="C254">
        <v>0</v>
      </c>
      <c r="D254">
        <f>S254* 284.349</f>
        <v>0</v>
      </c>
      <c r="E254" t="s">
        <v>179</v>
      </c>
      <c r="F254">
        <v>400</v>
      </c>
      <c r="G254" t="s">
        <v>606</v>
      </c>
      <c r="H254" t="s">
        <v>36</v>
      </c>
      <c r="I254">
        <f>5/6</f>
        <v>0.83333333333333337</v>
      </c>
      <c r="J254" t="s">
        <v>25</v>
      </c>
      <c r="K254">
        <v>43</v>
      </c>
      <c r="L254" t="s">
        <v>278</v>
      </c>
      <c r="M254">
        <v>70.8</v>
      </c>
      <c r="N254">
        <v>6</v>
      </c>
      <c r="O254" t="s">
        <v>300</v>
      </c>
      <c r="P254" t="s">
        <v>257</v>
      </c>
      <c r="Q254" t="s">
        <v>275</v>
      </c>
      <c r="R254" t="s">
        <v>275</v>
      </c>
      <c r="S254">
        <v>0</v>
      </c>
      <c r="T254" t="s">
        <v>30</v>
      </c>
      <c r="U254" t="s">
        <v>145</v>
      </c>
    </row>
    <row r="255" spans="1:21" x14ac:dyDescent="0.25">
      <c r="A255">
        <v>26</v>
      </c>
      <c r="B255">
        <v>17</v>
      </c>
      <c r="C255">
        <v>0.5</v>
      </c>
      <c r="D255">
        <f t="shared" ref="D255:D279" si="4">S255* 284.349</f>
        <v>132.90472259999999</v>
      </c>
      <c r="E255" t="s">
        <v>179</v>
      </c>
      <c r="F255">
        <v>400</v>
      </c>
      <c r="G255" t="s">
        <v>606</v>
      </c>
      <c r="H255" t="s">
        <v>36</v>
      </c>
      <c r="I255">
        <f t="shared" ref="I255:I279" si="5">5/6</f>
        <v>0.83333333333333337</v>
      </c>
      <c r="J255" t="s">
        <v>25</v>
      </c>
      <c r="K255">
        <v>43</v>
      </c>
      <c r="L255" t="s">
        <v>278</v>
      </c>
      <c r="M255">
        <v>70.8</v>
      </c>
      <c r="N255">
        <v>6</v>
      </c>
      <c r="O255" t="s">
        <v>300</v>
      </c>
      <c r="P255" t="s">
        <v>257</v>
      </c>
      <c r="Q255" t="s">
        <v>275</v>
      </c>
      <c r="R255" t="s">
        <v>275</v>
      </c>
      <c r="S255">
        <v>0.46739999999999998</v>
      </c>
      <c r="T255" t="s">
        <v>30</v>
      </c>
      <c r="U255" t="s">
        <v>146</v>
      </c>
    </row>
    <row r="256" spans="1:21" x14ac:dyDescent="0.25">
      <c r="A256">
        <v>26</v>
      </c>
      <c r="B256">
        <v>17</v>
      </c>
      <c r="C256">
        <v>1</v>
      </c>
      <c r="D256">
        <f t="shared" si="4"/>
        <v>342.46993559999999</v>
      </c>
      <c r="E256" t="s">
        <v>179</v>
      </c>
      <c r="F256">
        <v>400</v>
      </c>
      <c r="G256" t="s">
        <v>606</v>
      </c>
      <c r="H256" t="s">
        <v>36</v>
      </c>
      <c r="I256">
        <f t="shared" si="5"/>
        <v>0.83333333333333337</v>
      </c>
      <c r="J256" t="s">
        <v>25</v>
      </c>
      <c r="K256">
        <v>43</v>
      </c>
      <c r="L256" t="s">
        <v>278</v>
      </c>
      <c r="M256">
        <v>70.8</v>
      </c>
      <c r="N256">
        <v>6</v>
      </c>
      <c r="O256" t="s">
        <v>300</v>
      </c>
      <c r="P256" t="s">
        <v>257</v>
      </c>
      <c r="Q256" t="s">
        <v>275</v>
      </c>
      <c r="R256" t="s">
        <v>275</v>
      </c>
      <c r="S256">
        <v>1.2043999999999999</v>
      </c>
      <c r="T256" t="s">
        <v>30</v>
      </c>
      <c r="U256" t="s">
        <v>147</v>
      </c>
    </row>
    <row r="257" spans="1:21" x14ac:dyDescent="0.25">
      <c r="A257">
        <v>26</v>
      </c>
      <c r="B257">
        <v>17</v>
      </c>
      <c r="C257">
        <v>1.5</v>
      </c>
      <c r="D257">
        <f t="shared" si="4"/>
        <v>463.57417470000001</v>
      </c>
      <c r="E257" t="s">
        <v>179</v>
      </c>
      <c r="F257">
        <v>400</v>
      </c>
      <c r="G257" t="s">
        <v>606</v>
      </c>
      <c r="H257" t="s">
        <v>36</v>
      </c>
      <c r="I257">
        <f t="shared" si="5"/>
        <v>0.83333333333333337</v>
      </c>
      <c r="J257" t="s">
        <v>25</v>
      </c>
      <c r="K257">
        <v>43</v>
      </c>
      <c r="L257" t="s">
        <v>278</v>
      </c>
      <c r="M257">
        <v>70.8</v>
      </c>
      <c r="N257">
        <v>6</v>
      </c>
      <c r="O257" t="s">
        <v>300</v>
      </c>
      <c r="P257" t="s">
        <v>257</v>
      </c>
      <c r="Q257" t="s">
        <v>275</v>
      </c>
      <c r="R257" t="s">
        <v>275</v>
      </c>
      <c r="S257">
        <v>1.6303000000000001</v>
      </c>
      <c r="T257" t="s">
        <v>30</v>
      </c>
      <c r="U257" t="s">
        <v>148</v>
      </c>
    </row>
    <row r="258" spans="1:21" x14ac:dyDescent="0.25">
      <c r="A258">
        <v>26</v>
      </c>
      <c r="B258">
        <v>17</v>
      </c>
      <c r="C258">
        <v>2</v>
      </c>
      <c r="D258">
        <f t="shared" si="4"/>
        <v>587.63564340000005</v>
      </c>
      <c r="E258" t="s">
        <v>179</v>
      </c>
      <c r="F258">
        <v>400</v>
      </c>
      <c r="G258" t="s">
        <v>606</v>
      </c>
      <c r="H258" t="s">
        <v>36</v>
      </c>
      <c r="I258">
        <f t="shared" si="5"/>
        <v>0.83333333333333337</v>
      </c>
      <c r="J258" t="s">
        <v>25</v>
      </c>
      <c r="K258">
        <v>43</v>
      </c>
      <c r="L258" t="s">
        <v>278</v>
      </c>
      <c r="M258">
        <v>70.8</v>
      </c>
      <c r="N258">
        <v>6</v>
      </c>
      <c r="O258" t="s">
        <v>300</v>
      </c>
      <c r="P258" t="s">
        <v>257</v>
      </c>
      <c r="Q258" t="s">
        <v>275</v>
      </c>
      <c r="R258" t="s">
        <v>275</v>
      </c>
      <c r="S258">
        <v>2.0666000000000002</v>
      </c>
      <c r="T258" t="s">
        <v>30</v>
      </c>
      <c r="U258" t="s">
        <v>149</v>
      </c>
    </row>
    <row r="259" spans="1:21" x14ac:dyDescent="0.25">
      <c r="A259">
        <v>26</v>
      </c>
      <c r="B259">
        <v>17</v>
      </c>
      <c r="C259">
        <v>2.5</v>
      </c>
      <c r="D259">
        <f t="shared" si="4"/>
        <v>694.01060429999995</v>
      </c>
      <c r="E259" t="s">
        <v>179</v>
      </c>
      <c r="F259">
        <v>400</v>
      </c>
      <c r="G259" t="s">
        <v>606</v>
      </c>
      <c r="H259" t="s">
        <v>36</v>
      </c>
      <c r="I259">
        <f t="shared" si="5"/>
        <v>0.83333333333333337</v>
      </c>
      <c r="J259" t="s">
        <v>25</v>
      </c>
      <c r="K259">
        <v>43</v>
      </c>
      <c r="L259" t="s">
        <v>278</v>
      </c>
      <c r="M259">
        <v>70.8</v>
      </c>
      <c r="N259">
        <v>6</v>
      </c>
      <c r="O259" t="s">
        <v>300</v>
      </c>
      <c r="P259" t="s">
        <v>257</v>
      </c>
      <c r="Q259" t="s">
        <v>275</v>
      </c>
      <c r="R259" t="s">
        <v>275</v>
      </c>
      <c r="S259">
        <v>2.4407000000000001</v>
      </c>
      <c r="T259" t="s">
        <v>30</v>
      </c>
      <c r="U259" t="s">
        <v>150</v>
      </c>
    </row>
    <row r="260" spans="1:21" x14ac:dyDescent="0.25">
      <c r="A260">
        <v>26</v>
      </c>
      <c r="B260">
        <v>17</v>
      </c>
      <c r="C260">
        <v>3</v>
      </c>
      <c r="D260">
        <f t="shared" si="4"/>
        <v>673.53747629999998</v>
      </c>
      <c r="E260" t="s">
        <v>179</v>
      </c>
      <c r="F260">
        <v>400</v>
      </c>
      <c r="G260" t="s">
        <v>606</v>
      </c>
      <c r="H260" t="s">
        <v>36</v>
      </c>
      <c r="I260">
        <f t="shared" si="5"/>
        <v>0.83333333333333337</v>
      </c>
      <c r="J260" t="s">
        <v>25</v>
      </c>
      <c r="K260">
        <v>43</v>
      </c>
      <c r="L260" t="s">
        <v>278</v>
      </c>
      <c r="M260">
        <v>70.8</v>
      </c>
      <c r="N260">
        <v>6</v>
      </c>
      <c r="O260" t="s">
        <v>300</v>
      </c>
      <c r="P260" t="s">
        <v>257</v>
      </c>
      <c r="Q260" t="s">
        <v>275</v>
      </c>
      <c r="R260" t="s">
        <v>275</v>
      </c>
      <c r="S260">
        <v>2.3687</v>
      </c>
      <c r="T260" t="s">
        <v>30</v>
      </c>
      <c r="U260" t="s">
        <v>151</v>
      </c>
    </row>
    <row r="261" spans="1:21" x14ac:dyDescent="0.25">
      <c r="A261">
        <v>26</v>
      </c>
      <c r="B261">
        <v>17</v>
      </c>
      <c r="C261">
        <v>3.5</v>
      </c>
      <c r="D261">
        <f t="shared" si="4"/>
        <v>891.97437809999985</v>
      </c>
      <c r="E261" t="s">
        <v>179</v>
      </c>
      <c r="F261">
        <v>400</v>
      </c>
      <c r="G261" t="s">
        <v>606</v>
      </c>
      <c r="H261" t="s">
        <v>36</v>
      </c>
      <c r="I261">
        <f t="shared" si="5"/>
        <v>0.83333333333333337</v>
      </c>
      <c r="J261" t="s">
        <v>25</v>
      </c>
      <c r="K261">
        <v>43</v>
      </c>
      <c r="L261" t="s">
        <v>278</v>
      </c>
      <c r="M261">
        <v>70.8</v>
      </c>
      <c r="N261">
        <v>6</v>
      </c>
      <c r="O261" t="s">
        <v>300</v>
      </c>
      <c r="P261" t="s">
        <v>257</v>
      </c>
      <c r="Q261" t="s">
        <v>275</v>
      </c>
      <c r="R261" t="s">
        <v>275</v>
      </c>
      <c r="S261">
        <v>3.1368999999999998</v>
      </c>
      <c r="T261" t="s">
        <v>30</v>
      </c>
      <c r="U261" t="s">
        <v>152</v>
      </c>
    </row>
    <row r="262" spans="1:21" x14ac:dyDescent="0.25">
      <c r="A262">
        <v>26</v>
      </c>
      <c r="B262">
        <v>17</v>
      </c>
      <c r="C262">
        <v>4</v>
      </c>
      <c r="D262">
        <f t="shared" si="4"/>
        <v>918.70318410000004</v>
      </c>
      <c r="E262" t="s">
        <v>179</v>
      </c>
      <c r="F262">
        <v>400</v>
      </c>
      <c r="G262" t="s">
        <v>606</v>
      </c>
      <c r="H262" t="s">
        <v>36</v>
      </c>
      <c r="I262">
        <f t="shared" si="5"/>
        <v>0.83333333333333337</v>
      </c>
      <c r="J262" t="s">
        <v>25</v>
      </c>
      <c r="K262">
        <v>43</v>
      </c>
      <c r="L262" t="s">
        <v>278</v>
      </c>
      <c r="M262">
        <v>70.8</v>
      </c>
      <c r="N262">
        <v>6</v>
      </c>
      <c r="O262" t="s">
        <v>300</v>
      </c>
      <c r="P262" t="s">
        <v>257</v>
      </c>
      <c r="Q262" t="s">
        <v>275</v>
      </c>
      <c r="R262" t="s">
        <v>275</v>
      </c>
      <c r="S262">
        <v>3.2309000000000001</v>
      </c>
      <c r="T262" t="s">
        <v>30</v>
      </c>
      <c r="U262" t="s">
        <v>153</v>
      </c>
    </row>
    <row r="263" spans="1:21" x14ac:dyDescent="0.25">
      <c r="A263">
        <v>26</v>
      </c>
      <c r="B263">
        <v>17</v>
      </c>
      <c r="C263">
        <v>5</v>
      </c>
      <c r="D263">
        <f t="shared" si="4"/>
        <v>910.22958389999997</v>
      </c>
      <c r="E263" t="s">
        <v>179</v>
      </c>
      <c r="F263">
        <v>400</v>
      </c>
      <c r="G263" t="s">
        <v>606</v>
      </c>
      <c r="H263" t="s">
        <v>36</v>
      </c>
      <c r="I263">
        <f t="shared" si="5"/>
        <v>0.83333333333333337</v>
      </c>
      <c r="J263" t="s">
        <v>25</v>
      </c>
      <c r="K263">
        <v>43</v>
      </c>
      <c r="L263" t="s">
        <v>278</v>
      </c>
      <c r="M263">
        <v>70.8</v>
      </c>
      <c r="N263">
        <v>6</v>
      </c>
      <c r="O263" t="s">
        <v>300</v>
      </c>
      <c r="P263" t="s">
        <v>257</v>
      </c>
      <c r="Q263" t="s">
        <v>275</v>
      </c>
      <c r="R263" t="s">
        <v>275</v>
      </c>
      <c r="S263">
        <v>3.2010999999999998</v>
      </c>
      <c r="T263" t="s">
        <v>30</v>
      </c>
      <c r="U263" t="s">
        <v>154</v>
      </c>
    </row>
    <row r="264" spans="1:21" x14ac:dyDescent="0.25">
      <c r="A264">
        <v>26</v>
      </c>
      <c r="B264">
        <v>17</v>
      </c>
      <c r="C264">
        <v>6</v>
      </c>
      <c r="D264">
        <f t="shared" si="4"/>
        <v>851.62525500000004</v>
      </c>
      <c r="E264" t="s">
        <v>179</v>
      </c>
      <c r="F264">
        <v>400</v>
      </c>
      <c r="G264" t="s">
        <v>606</v>
      </c>
      <c r="H264" t="s">
        <v>36</v>
      </c>
      <c r="I264">
        <f t="shared" si="5"/>
        <v>0.83333333333333337</v>
      </c>
      <c r="J264" t="s">
        <v>25</v>
      </c>
      <c r="K264">
        <v>43</v>
      </c>
      <c r="L264" t="s">
        <v>278</v>
      </c>
      <c r="M264">
        <v>70.8</v>
      </c>
      <c r="N264">
        <v>6</v>
      </c>
      <c r="O264" t="s">
        <v>300</v>
      </c>
      <c r="P264" t="s">
        <v>257</v>
      </c>
      <c r="Q264" t="s">
        <v>275</v>
      </c>
      <c r="R264" t="s">
        <v>275</v>
      </c>
      <c r="S264">
        <v>2.9950000000000001</v>
      </c>
      <c r="T264" t="s">
        <v>30</v>
      </c>
      <c r="U264" t="s">
        <v>155</v>
      </c>
    </row>
    <row r="265" spans="1:21" x14ac:dyDescent="0.25">
      <c r="A265">
        <v>26</v>
      </c>
      <c r="B265">
        <v>17</v>
      </c>
      <c r="C265">
        <v>7</v>
      </c>
      <c r="D265">
        <f t="shared" si="4"/>
        <v>683.88777989999994</v>
      </c>
      <c r="E265" t="s">
        <v>179</v>
      </c>
      <c r="F265">
        <v>400</v>
      </c>
      <c r="G265" t="s">
        <v>606</v>
      </c>
      <c r="H265" t="s">
        <v>36</v>
      </c>
      <c r="I265">
        <f t="shared" si="5"/>
        <v>0.83333333333333337</v>
      </c>
      <c r="J265" t="s">
        <v>25</v>
      </c>
      <c r="K265">
        <v>43</v>
      </c>
      <c r="L265" t="s">
        <v>278</v>
      </c>
      <c r="M265">
        <v>70.8</v>
      </c>
      <c r="N265">
        <v>6</v>
      </c>
      <c r="O265" t="s">
        <v>300</v>
      </c>
      <c r="P265" t="s">
        <v>257</v>
      </c>
      <c r="Q265" t="s">
        <v>275</v>
      </c>
      <c r="R265" t="s">
        <v>275</v>
      </c>
      <c r="S265">
        <v>2.4051</v>
      </c>
      <c r="T265" t="s">
        <v>30</v>
      </c>
      <c r="U265" t="s">
        <v>156</v>
      </c>
    </row>
    <row r="266" spans="1:21" x14ac:dyDescent="0.25">
      <c r="A266">
        <v>26</v>
      </c>
      <c r="B266">
        <v>17</v>
      </c>
      <c r="C266">
        <v>8</v>
      </c>
      <c r="D266">
        <f t="shared" si="4"/>
        <v>575.09585249999998</v>
      </c>
      <c r="E266" t="s">
        <v>179</v>
      </c>
      <c r="F266">
        <v>400</v>
      </c>
      <c r="G266" t="s">
        <v>606</v>
      </c>
      <c r="H266" t="s">
        <v>36</v>
      </c>
      <c r="I266">
        <f t="shared" si="5"/>
        <v>0.83333333333333337</v>
      </c>
      <c r="J266" t="s">
        <v>25</v>
      </c>
      <c r="K266">
        <v>43</v>
      </c>
      <c r="L266" t="s">
        <v>278</v>
      </c>
      <c r="M266">
        <v>70.8</v>
      </c>
      <c r="N266">
        <v>6</v>
      </c>
      <c r="O266" t="s">
        <v>300</v>
      </c>
      <c r="P266" t="s">
        <v>257</v>
      </c>
      <c r="Q266" t="s">
        <v>275</v>
      </c>
      <c r="R266" t="s">
        <v>275</v>
      </c>
      <c r="S266">
        <v>2.0225</v>
      </c>
      <c r="T266" t="s">
        <v>30</v>
      </c>
      <c r="U266" t="s">
        <v>157</v>
      </c>
    </row>
    <row r="267" spans="1:21" x14ac:dyDescent="0.25">
      <c r="A267">
        <v>26</v>
      </c>
      <c r="B267">
        <v>18</v>
      </c>
      <c r="C267">
        <v>0</v>
      </c>
      <c r="D267">
        <f t="shared" si="4"/>
        <v>0</v>
      </c>
      <c r="E267" t="s">
        <v>179</v>
      </c>
      <c r="F267">
        <v>400</v>
      </c>
      <c r="G267" t="s">
        <v>606</v>
      </c>
      <c r="H267" t="s">
        <v>37</v>
      </c>
      <c r="I267">
        <f t="shared" si="5"/>
        <v>0.83333333333333337</v>
      </c>
      <c r="J267" t="s">
        <v>25</v>
      </c>
      <c r="K267">
        <v>43</v>
      </c>
      <c r="L267" t="s">
        <v>278</v>
      </c>
      <c r="M267">
        <v>70.8</v>
      </c>
      <c r="N267">
        <v>6</v>
      </c>
      <c r="O267" t="s">
        <v>300</v>
      </c>
      <c r="P267" t="s">
        <v>257</v>
      </c>
      <c r="Q267" t="s">
        <v>275</v>
      </c>
      <c r="R267" t="s">
        <v>275</v>
      </c>
      <c r="S267">
        <v>0</v>
      </c>
      <c r="T267" t="s">
        <v>30</v>
      </c>
      <c r="U267" t="s">
        <v>158</v>
      </c>
    </row>
    <row r="268" spans="1:21" x14ac:dyDescent="0.25">
      <c r="A268">
        <v>26</v>
      </c>
      <c r="B268">
        <v>18</v>
      </c>
      <c r="C268">
        <v>0.5</v>
      </c>
      <c r="D268">
        <f t="shared" si="4"/>
        <v>94.574477399999992</v>
      </c>
      <c r="E268" t="s">
        <v>179</v>
      </c>
      <c r="F268">
        <v>400</v>
      </c>
      <c r="G268" t="s">
        <v>606</v>
      </c>
      <c r="H268" t="s">
        <v>37</v>
      </c>
      <c r="I268">
        <f t="shared" si="5"/>
        <v>0.83333333333333337</v>
      </c>
      <c r="J268" t="s">
        <v>25</v>
      </c>
      <c r="K268">
        <v>43</v>
      </c>
      <c r="L268" t="s">
        <v>278</v>
      </c>
      <c r="M268">
        <v>70.8</v>
      </c>
      <c r="N268">
        <v>6</v>
      </c>
      <c r="O268" t="s">
        <v>300</v>
      </c>
      <c r="P268" t="s">
        <v>257</v>
      </c>
      <c r="Q268" t="s">
        <v>275</v>
      </c>
      <c r="R268" t="s">
        <v>275</v>
      </c>
      <c r="S268">
        <v>0.33260000000000001</v>
      </c>
      <c r="T268" t="s">
        <v>30</v>
      </c>
      <c r="U268" t="s">
        <v>159</v>
      </c>
    </row>
    <row r="269" spans="1:21" x14ac:dyDescent="0.25">
      <c r="A269">
        <v>26</v>
      </c>
      <c r="B269">
        <v>18</v>
      </c>
      <c r="C269">
        <v>1</v>
      </c>
      <c r="D269">
        <f t="shared" si="4"/>
        <v>162.59075819999998</v>
      </c>
      <c r="E269" t="s">
        <v>179</v>
      </c>
      <c r="F269">
        <v>400</v>
      </c>
      <c r="G269" t="s">
        <v>606</v>
      </c>
      <c r="H269" t="s">
        <v>37</v>
      </c>
      <c r="I269">
        <f t="shared" si="5"/>
        <v>0.83333333333333337</v>
      </c>
      <c r="J269" t="s">
        <v>25</v>
      </c>
      <c r="K269">
        <v>43</v>
      </c>
      <c r="L269" t="s">
        <v>278</v>
      </c>
      <c r="M269">
        <v>70.8</v>
      </c>
      <c r="N269">
        <v>6</v>
      </c>
      <c r="O269" t="s">
        <v>300</v>
      </c>
      <c r="P269" t="s">
        <v>257</v>
      </c>
      <c r="Q269" t="s">
        <v>275</v>
      </c>
      <c r="R269" t="s">
        <v>275</v>
      </c>
      <c r="S269">
        <v>0.57179999999999997</v>
      </c>
      <c r="T269" t="s">
        <v>30</v>
      </c>
      <c r="U269" t="s">
        <v>160</v>
      </c>
    </row>
    <row r="270" spans="1:21" x14ac:dyDescent="0.25">
      <c r="A270">
        <v>26</v>
      </c>
      <c r="B270">
        <v>18</v>
      </c>
      <c r="C270">
        <v>1.5</v>
      </c>
      <c r="D270">
        <f t="shared" si="4"/>
        <v>171.60462150000001</v>
      </c>
      <c r="E270" t="s">
        <v>179</v>
      </c>
      <c r="F270">
        <v>400</v>
      </c>
      <c r="G270" t="s">
        <v>606</v>
      </c>
      <c r="H270" t="s">
        <v>37</v>
      </c>
      <c r="I270">
        <f t="shared" si="5"/>
        <v>0.83333333333333337</v>
      </c>
      <c r="J270" t="s">
        <v>25</v>
      </c>
      <c r="K270">
        <v>43</v>
      </c>
      <c r="L270" t="s">
        <v>278</v>
      </c>
      <c r="M270">
        <v>70.8</v>
      </c>
      <c r="N270">
        <v>6</v>
      </c>
      <c r="O270" t="s">
        <v>300</v>
      </c>
      <c r="P270" t="s">
        <v>257</v>
      </c>
      <c r="Q270" t="s">
        <v>275</v>
      </c>
      <c r="R270" t="s">
        <v>275</v>
      </c>
      <c r="S270">
        <v>0.60350000000000004</v>
      </c>
      <c r="T270" t="s">
        <v>30</v>
      </c>
      <c r="U270" t="s">
        <v>161</v>
      </c>
    </row>
    <row r="271" spans="1:21" x14ac:dyDescent="0.25">
      <c r="A271">
        <v>26</v>
      </c>
      <c r="B271">
        <v>18</v>
      </c>
      <c r="C271">
        <v>2</v>
      </c>
      <c r="D271">
        <f t="shared" si="4"/>
        <v>177.71812499999999</v>
      </c>
      <c r="E271" t="s">
        <v>179</v>
      </c>
      <c r="F271">
        <v>400</v>
      </c>
      <c r="G271" t="s">
        <v>606</v>
      </c>
      <c r="H271" t="s">
        <v>37</v>
      </c>
      <c r="I271">
        <f t="shared" si="5"/>
        <v>0.83333333333333337</v>
      </c>
      <c r="J271" t="s">
        <v>25</v>
      </c>
      <c r="K271">
        <v>43</v>
      </c>
      <c r="L271" t="s">
        <v>278</v>
      </c>
      <c r="M271">
        <v>70.8</v>
      </c>
      <c r="N271">
        <v>6</v>
      </c>
      <c r="O271" t="s">
        <v>300</v>
      </c>
      <c r="P271" t="s">
        <v>257</v>
      </c>
      <c r="Q271" t="s">
        <v>275</v>
      </c>
      <c r="R271" t="s">
        <v>275</v>
      </c>
      <c r="S271">
        <v>0.625</v>
      </c>
      <c r="T271" t="s">
        <v>30</v>
      </c>
      <c r="U271" t="s">
        <v>162</v>
      </c>
    </row>
    <row r="272" spans="1:21" x14ac:dyDescent="0.25">
      <c r="A272">
        <v>26</v>
      </c>
      <c r="B272">
        <v>18</v>
      </c>
      <c r="C272">
        <v>2.5</v>
      </c>
      <c r="D272">
        <f t="shared" si="4"/>
        <v>166.05981599999998</v>
      </c>
      <c r="E272" t="s">
        <v>179</v>
      </c>
      <c r="F272">
        <v>400</v>
      </c>
      <c r="G272" t="s">
        <v>606</v>
      </c>
      <c r="H272" t="s">
        <v>37</v>
      </c>
      <c r="I272">
        <f t="shared" si="5"/>
        <v>0.83333333333333337</v>
      </c>
      <c r="J272" t="s">
        <v>25</v>
      </c>
      <c r="K272">
        <v>43</v>
      </c>
      <c r="L272" t="s">
        <v>278</v>
      </c>
      <c r="M272">
        <v>70.8</v>
      </c>
      <c r="N272">
        <v>6</v>
      </c>
      <c r="O272" t="s">
        <v>300</v>
      </c>
      <c r="P272" t="s">
        <v>257</v>
      </c>
      <c r="Q272" t="s">
        <v>275</v>
      </c>
      <c r="R272" t="s">
        <v>275</v>
      </c>
      <c r="S272">
        <v>0.58399999999999996</v>
      </c>
      <c r="T272" t="s">
        <v>30</v>
      </c>
      <c r="U272" t="s">
        <v>163</v>
      </c>
    </row>
    <row r="273" spans="1:21" x14ac:dyDescent="0.25">
      <c r="A273">
        <v>26</v>
      </c>
      <c r="B273">
        <v>18</v>
      </c>
      <c r="C273">
        <v>3</v>
      </c>
      <c r="D273">
        <f t="shared" si="4"/>
        <v>178.03090889999999</v>
      </c>
      <c r="E273" t="s">
        <v>179</v>
      </c>
      <c r="F273">
        <v>400</v>
      </c>
      <c r="G273" t="s">
        <v>606</v>
      </c>
      <c r="H273" t="s">
        <v>37</v>
      </c>
      <c r="I273">
        <f t="shared" si="5"/>
        <v>0.83333333333333337</v>
      </c>
      <c r="J273" t="s">
        <v>25</v>
      </c>
      <c r="K273">
        <v>43</v>
      </c>
      <c r="L273" t="s">
        <v>278</v>
      </c>
      <c r="M273">
        <v>70.8</v>
      </c>
      <c r="N273">
        <v>6</v>
      </c>
      <c r="O273" t="s">
        <v>300</v>
      </c>
      <c r="P273" t="s">
        <v>257</v>
      </c>
      <c r="Q273" t="s">
        <v>275</v>
      </c>
      <c r="R273" t="s">
        <v>275</v>
      </c>
      <c r="S273">
        <v>0.62609999999999999</v>
      </c>
      <c r="T273" t="s">
        <v>30</v>
      </c>
      <c r="U273" t="s">
        <v>456</v>
      </c>
    </row>
    <row r="274" spans="1:21" x14ac:dyDescent="0.25">
      <c r="A274">
        <v>26</v>
      </c>
      <c r="B274">
        <v>18</v>
      </c>
      <c r="C274">
        <v>3.5</v>
      </c>
      <c r="D274">
        <f t="shared" si="4"/>
        <v>160.5434454</v>
      </c>
      <c r="E274" t="s">
        <v>179</v>
      </c>
      <c r="F274">
        <v>400</v>
      </c>
      <c r="G274" t="s">
        <v>606</v>
      </c>
      <c r="H274" t="s">
        <v>37</v>
      </c>
      <c r="I274">
        <f t="shared" si="5"/>
        <v>0.83333333333333337</v>
      </c>
      <c r="J274" t="s">
        <v>25</v>
      </c>
      <c r="K274">
        <v>43</v>
      </c>
      <c r="L274" t="s">
        <v>278</v>
      </c>
      <c r="M274">
        <v>70.8</v>
      </c>
      <c r="N274">
        <v>6</v>
      </c>
      <c r="O274" t="s">
        <v>300</v>
      </c>
      <c r="P274" t="s">
        <v>257</v>
      </c>
      <c r="Q274" t="s">
        <v>275</v>
      </c>
      <c r="R274" t="s">
        <v>275</v>
      </c>
      <c r="S274">
        <v>0.56459999999999999</v>
      </c>
      <c r="T274" t="s">
        <v>30</v>
      </c>
      <c r="U274" t="s">
        <v>457</v>
      </c>
    </row>
    <row r="275" spans="1:21" x14ac:dyDescent="0.25">
      <c r="A275">
        <v>26</v>
      </c>
      <c r="B275">
        <v>18</v>
      </c>
      <c r="C275">
        <v>4</v>
      </c>
      <c r="D275">
        <f t="shared" si="4"/>
        <v>166.60007909999999</v>
      </c>
      <c r="E275" t="s">
        <v>179</v>
      </c>
      <c r="F275">
        <v>400</v>
      </c>
      <c r="G275" t="s">
        <v>606</v>
      </c>
      <c r="H275" t="s">
        <v>37</v>
      </c>
      <c r="I275">
        <f t="shared" si="5"/>
        <v>0.83333333333333337</v>
      </c>
      <c r="J275" t="s">
        <v>25</v>
      </c>
      <c r="K275">
        <v>43</v>
      </c>
      <c r="L275" t="s">
        <v>278</v>
      </c>
      <c r="M275">
        <v>70.8</v>
      </c>
      <c r="N275">
        <v>6</v>
      </c>
      <c r="O275" t="s">
        <v>300</v>
      </c>
      <c r="P275" t="s">
        <v>257</v>
      </c>
      <c r="Q275" t="s">
        <v>275</v>
      </c>
      <c r="R275" t="s">
        <v>275</v>
      </c>
      <c r="S275">
        <v>0.58589999999999998</v>
      </c>
      <c r="T275" t="s">
        <v>30</v>
      </c>
      <c r="U275" t="s">
        <v>458</v>
      </c>
    </row>
    <row r="276" spans="1:21" x14ac:dyDescent="0.25">
      <c r="A276">
        <v>26</v>
      </c>
      <c r="B276">
        <v>18</v>
      </c>
      <c r="C276">
        <v>5</v>
      </c>
      <c r="D276">
        <f t="shared" si="4"/>
        <v>169.95539729999999</v>
      </c>
      <c r="E276" t="s">
        <v>179</v>
      </c>
      <c r="F276">
        <v>400</v>
      </c>
      <c r="G276" t="s">
        <v>606</v>
      </c>
      <c r="H276" t="s">
        <v>37</v>
      </c>
      <c r="I276">
        <f t="shared" si="5"/>
        <v>0.83333333333333337</v>
      </c>
      <c r="J276" t="s">
        <v>25</v>
      </c>
      <c r="K276">
        <v>43</v>
      </c>
      <c r="L276" t="s">
        <v>278</v>
      </c>
      <c r="M276">
        <v>70.8</v>
      </c>
      <c r="N276">
        <v>6</v>
      </c>
      <c r="O276" t="s">
        <v>300</v>
      </c>
      <c r="P276" t="s">
        <v>257</v>
      </c>
      <c r="Q276" t="s">
        <v>275</v>
      </c>
      <c r="R276" t="s">
        <v>275</v>
      </c>
      <c r="S276">
        <v>0.59770000000000001</v>
      </c>
      <c r="T276" t="s">
        <v>30</v>
      </c>
      <c r="U276" t="s">
        <v>459</v>
      </c>
    </row>
    <row r="277" spans="1:21" x14ac:dyDescent="0.25">
      <c r="A277">
        <v>26</v>
      </c>
      <c r="B277">
        <v>18</v>
      </c>
      <c r="C277">
        <v>6</v>
      </c>
      <c r="D277">
        <f t="shared" si="4"/>
        <v>134.92360049999999</v>
      </c>
      <c r="E277" t="s">
        <v>179</v>
      </c>
      <c r="F277">
        <v>400</v>
      </c>
      <c r="G277" t="s">
        <v>606</v>
      </c>
      <c r="H277" t="s">
        <v>37</v>
      </c>
      <c r="I277">
        <f t="shared" si="5"/>
        <v>0.83333333333333337</v>
      </c>
      <c r="J277" t="s">
        <v>25</v>
      </c>
      <c r="K277">
        <v>43</v>
      </c>
      <c r="L277" t="s">
        <v>278</v>
      </c>
      <c r="M277">
        <v>70.8</v>
      </c>
      <c r="N277">
        <v>6</v>
      </c>
      <c r="O277" t="s">
        <v>300</v>
      </c>
      <c r="P277" t="s">
        <v>257</v>
      </c>
      <c r="Q277" t="s">
        <v>275</v>
      </c>
      <c r="R277" t="s">
        <v>275</v>
      </c>
      <c r="S277">
        <v>0.47449999999999998</v>
      </c>
      <c r="T277" t="s">
        <v>30</v>
      </c>
      <c r="U277" t="s">
        <v>460</v>
      </c>
    </row>
    <row r="278" spans="1:21" x14ac:dyDescent="0.25">
      <c r="A278">
        <v>26</v>
      </c>
      <c r="B278">
        <v>18</v>
      </c>
      <c r="C278">
        <v>7</v>
      </c>
      <c r="D278">
        <f t="shared" si="4"/>
        <v>126.45000029999999</v>
      </c>
      <c r="E278" t="s">
        <v>179</v>
      </c>
      <c r="F278">
        <v>400</v>
      </c>
      <c r="G278" t="s">
        <v>606</v>
      </c>
      <c r="H278" t="s">
        <v>37</v>
      </c>
      <c r="I278">
        <f t="shared" si="5"/>
        <v>0.83333333333333337</v>
      </c>
      <c r="J278" t="s">
        <v>25</v>
      </c>
      <c r="K278">
        <v>43</v>
      </c>
      <c r="L278" t="s">
        <v>278</v>
      </c>
      <c r="M278">
        <v>70.8</v>
      </c>
      <c r="N278">
        <v>6</v>
      </c>
      <c r="O278" t="s">
        <v>300</v>
      </c>
      <c r="P278" t="s">
        <v>257</v>
      </c>
      <c r="Q278" t="s">
        <v>275</v>
      </c>
      <c r="R278" t="s">
        <v>275</v>
      </c>
      <c r="S278">
        <v>0.44469999999999998</v>
      </c>
      <c r="T278" t="s">
        <v>30</v>
      </c>
      <c r="U278" t="s">
        <v>461</v>
      </c>
    </row>
    <row r="279" spans="1:21" x14ac:dyDescent="0.25">
      <c r="A279">
        <v>26</v>
      </c>
      <c r="B279">
        <v>18</v>
      </c>
      <c r="C279">
        <v>8</v>
      </c>
      <c r="D279">
        <f t="shared" si="4"/>
        <v>123.86242439999999</v>
      </c>
      <c r="E279" t="s">
        <v>179</v>
      </c>
      <c r="F279">
        <v>400</v>
      </c>
      <c r="G279" t="s">
        <v>606</v>
      </c>
      <c r="H279" t="s">
        <v>37</v>
      </c>
      <c r="I279">
        <f t="shared" si="5"/>
        <v>0.83333333333333337</v>
      </c>
      <c r="J279" t="s">
        <v>25</v>
      </c>
      <c r="K279">
        <v>43</v>
      </c>
      <c r="L279" t="s">
        <v>278</v>
      </c>
      <c r="M279">
        <v>70.8</v>
      </c>
      <c r="N279">
        <v>6</v>
      </c>
      <c r="O279" t="s">
        <v>300</v>
      </c>
      <c r="P279" t="s">
        <v>257</v>
      </c>
      <c r="Q279" t="s">
        <v>275</v>
      </c>
      <c r="R279" t="s">
        <v>275</v>
      </c>
      <c r="S279">
        <v>0.43559999999999999</v>
      </c>
      <c r="T279" t="s">
        <v>30</v>
      </c>
      <c r="U279" t="s">
        <v>462</v>
      </c>
    </row>
    <row r="280" spans="1:21" x14ac:dyDescent="0.25">
      <c r="A280">
        <v>27</v>
      </c>
      <c r="B280">
        <v>19</v>
      </c>
      <c r="C280">
        <v>0</v>
      </c>
      <c r="D280">
        <v>0</v>
      </c>
      <c r="E280" t="s">
        <v>179</v>
      </c>
      <c r="F280">
        <v>400</v>
      </c>
      <c r="G280" t="s">
        <v>606</v>
      </c>
      <c r="H280" t="s">
        <v>37</v>
      </c>
      <c r="I280">
        <f>4/9</f>
        <v>0.44444444444444442</v>
      </c>
      <c r="J280" t="s">
        <v>25</v>
      </c>
      <c r="K280">
        <v>26</v>
      </c>
      <c r="L280" t="s">
        <v>278</v>
      </c>
      <c r="M280">
        <v>64.2</v>
      </c>
      <c r="N280">
        <v>9</v>
      </c>
      <c r="O280" t="s">
        <v>275</v>
      </c>
      <c r="P280" t="s">
        <v>290</v>
      </c>
      <c r="Q280" t="s">
        <v>319</v>
      </c>
      <c r="R280" t="s">
        <v>605</v>
      </c>
      <c r="S280">
        <v>0</v>
      </c>
      <c r="T280" t="s">
        <v>8</v>
      </c>
      <c r="U280" t="s">
        <v>425</v>
      </c>
    </row>
    <row r="281" spans="1:21" x14ac:dyDescent="0.25">
      <c r="A281">
        <v>27</v>
      </c>
      <c r="B281">
        <v>19</v>
      </c>
      <c r="C281">
        <v>0.5</v>
      </c>
      <c r="D281">
        <v>54.421100000000003</v>
      </c>
      <c r="E281" t="s">
        <v>179</v>
      </c>
      <c r="F281">
        <v>400</v>
      </c>
      <c r="G281" t="s">
        <v>606</v>
      </c>
      <c r="H281" t="s">
        <v>37</v>
      </c>
      <c r="I281">
        <f t="shared" ref="I281:I307" si="6">4/9</f>
        <v>0.44444444444444442</v>
      </c>
      <c r="J281" t="s">
        <v>25</v>
      </c>
      <c r="K281">
        <v>26</v>
      </c>
      <c r="L281" t="s">
        <v>278</v>
      </c>
      <c r="M281">
        <v>64.2</v>
      </c>
      <c r="N281">
        <v>9</v>
      </c>
      <c r="O281" t="s">
        <v>275</v>
      </c>
      <c r="P281" t="s">
        <v>290</v>
      </c>
      <c r="Q281" t="s">
        <v>319</v>
      </c>
      <c r="R281" t="s">
        <v>605</v>
      </c>
      <c r="S281">
        <v>54.421100000000003</v>
      </c>
      <c r="T281" t="s">
        <v>8</v>
      </c>
      <c r="U281" t="s">
        <v>425</v>
      </c>
    </row>
    <row r="282" spans="1:21" x14ac:dyDescent="0.25">
      <c r="A282">
        <v>27</v>
      </c>
      <c r="B282">
        <v>19</v>
      </c>
      <c r="C282">
        <v>1</v>
      </c>
      <c r="D282">
        <v>79.338099999999997</v>
      </c>
      <c r="E282" t="s">
        <v>179</v>
      </c>
      <c r="F282">
        <v>400</v>
      </c>
      <c r="G282" t="s">
        <v>606</v>
      </c>
      <c r="H282" t="s">
        <v>37</v>
      </c>
      <c r="I282">
        <f t="shared" si="6"/>
        <v>0.44444444444444442</v>
      </c>
      <c r="J282" t="s">
        <v>25</v>
      </c>
      <c r="K282">
        <v>26</v>
      </c>
      <c r="L282" t="s">
        <v>278</v>
      </c>
      <c r="M282">
        <v>64.2</v>
      </c>
      <c r="N282">
        <v>9</v>
      </c>
      <c r="O282" t="s">
        <v>275</v>
      </c>
      <c r="P282" t="s">
        <v>290</v>
      </c>
      <c r="Q282" t="s">
        <v>319</v>
      </c>
      <c r="R282" t="s">
        <v>605</v>
      </c>
      <c r="S282">
        <v>79.338099999999997</v>
      </c>
      <c r="T282" t="s">
        <v>8</v>
      </c>
      <c r="U282" t="s">
        <v>425</v>
      </c>
    </row>
    <row r="283" spans="1:21" x14ac:dyDescent="0.25">
      <c r="A283">
        <v>27</v>
      </c>
      <c r="B283">
        <v>19</v>
      </c>
      <c r="C283">
        <v>1.5</v>
      </c>
      <c r="D283">
        <v>97.398499999999999</v>
      </c>
      <c r="E283" t="s">
        <v>179</v>
      </c>
      <c r="F283">
        <v>400</v>
      </c>
      <c r="G283" t="s">
        <v>606</v>
      </c>
      <c r="H283" t="s">
        <v>37</v>
      </c>
      <c r="I283">
        <f t="shared" si="6"/>
        <v>0.44444444444444442</v>
      </c>
      <c r="J283" t="s">
        <v>25</v>
      </c>
      <c r="K283">
        <v>26</v>
      </c>
      <c r="L283" t="s">
        <v>278</v>
      </c>
      <c r="M283">
        <v>64.2</v>
      </c>
      <c r="N283">
        <v>9</v>
      </c>
      <c r="O283" t="s">
        <v>275</v>
      </c>
      <c r="P283" t="s">
        <v>290</v>
      </c>
      <c r="Q283" t="s">
        <v>319</v>
      </c>
      <c r="R283" t="s">
        <v>605</v>
      </c>
      <c r="S283">
        <v>97.398499999999999</v>
      </c>
      <c r="T283" t="s">
        <v>8</v>
      </c>
      <c r="U283" t="s">
        <v>425</v>
      </c>
    </row>
    <row r="284" spans="1:21" x14ac:dyDescent="0.25">
      <c r="A284">
        <v>27</v>
      </c>
      <c r="B284">
        <v>19</v>
      </c>
      <c r="C284">
        <v>2</v>
      </c>
      <c r="D284">
        <v>121.3471</v>
      </c>
      <c r="E284" t="s">
        <v>179</v>
      </c>
      <c r="F284">
        <v>400</v>
      </c>
      <c r="G284" t="s">
        <v>606</v>
      </c>
      <c r="H284" t="s">
        <v>37</v>
      </c>
      <c r="I284">
        <f t="shared" si="6"/>
        <v>0.44444444444444442</v>
      </c>
      <c r="J284" t="s">
        <v>25</v>
      </c>
      <c r="K284">
        <v>26</v>
      </c>
      <c r="L284" t="s">
        <v>278</v>
      </c>
      <c r="M284">
        <v>64.2</v>
      </c>
      <c r="N284">
        <v>9</v>
      </c>
      <c r="O284" t="s">
        <v>275</v>
      </c>
      <c r="P284" t="s">
        <v>290</v>
      </c>
      <c r="Q284" t="s">
        <v>319</v>
      </c>
      <c r="R284" t="s">
        <v>605</v>
      </c>
      <c r="S284">
        <v>121.3471</v>
      </c>
      <c r="T284" t="s">
        <v>8</v>
      </c>
      <c r="U284" t="s">
        <v>425</v>
      </c>
    </row>
    <row r="285" spans="1:21" x14ac:dyDescent="0.25">
      <c r="A285">
        <v>27</v>
      </c>
      <c r="B285">
        <v>19</v>
      </c>
      <c r="C285">
        <v>3</v>
      </c>
      <c r="D285">
        <v>106.7183</v>
      </c>
      <c r="E285" t="s">
        <v>179</v>
      </c>
      <c r="F285">
        <v>400</v>
      </c>
      <c r="G285" t="s">
        <v>606</v>
      </c>
      <c r="H285" t="s">
        <v>37</v>
      </c>
      <c r="I285">
        <f t="shared" si="6"/>
        <v>0.44444444444444442</v>
      </c>
      <c r="J285" t="s">
        <v>25</v>
      </c>
      <c r="K285">
        <v>26</v>
      </c>
      <c r="L285" t="s">
        <v>278</v>
      </c>
      <c r="M285">
        <v>64.2</v>
      </c>
      <c r="N285">
        <v>9</v>
      </c>
      <c r="O285" t="s">
        <v>275</v>
      </c>
      <c r="P285" t="s">
        <v>290</v>
      </c>
      <c r="Q285" t="s">
        <v>319</v>
      </c>
      <c r="R285" t="s">
        <v>605</v>
      </c>
      <c r="S285">
        <v>106.7183</v>
      </c>
      <c r="T285" t="s">
        <v>8</v>
      </c>
      <c r="U285" t="s">
        <v>425</v>
      </c>
    </row>
    <row r="286" spans="1:21" x14ac:dyDescent="0.25">
      <c r="A286">
        <v>27</v>
      </c>
      <c r="B286">
        <v>19</v>
      </c>
      <c r="C286">
        <v>4</v>
      </c>
      <c r="D286">
        <v>123.9675</v>
      </c>
      <c r="E286" t="s">
        <v>179</v>
      </c>
      <c r="F286">
        <v>400</v>
      </c>
      <c r="G286" t="s">
        <v>606</v>
      </c>
      <c r="H286" t="s">
        <v>37</v>
      </c>
      <c r="I286">
        <f t="shared" si="6"/>
        <v>0.44444444444444442</v>
      </c>
      <c r="J286" t="s">
        <v>25</v>
      </c>
      <c r="K286">
        <v>26</v>
      </c>
      <c r="L286" t="s">
        <v>278</v>
      </c>
      <c r="M286">
        <v>64.2</v>
      </c>
      <c r="N286">
        <v>9</v>
      </c>
      <c r="O286" t="s">
        <v>275</v>
      </c>
      <c r="P286" t="s">
        <v>290</v>
      </c>
      <c r="Q286" t="s">
        <v>319</v>
      </c>
      <c r="R286" t="s">
        <v>605</v>
      </c>
      <c r="S286">
        <v>123.9675</v>
      </c>
      <c r="T286" t="s">
        <v>8</v>
      </c>
      <c r="U286" t="s">
        <v>425</v>
      </c>
    </row>
    <row r="287" spans="1:21" x14ac:dyDescent="0.25">
      <c r="A287">
        <v>27</v>
      </c>
      <c r="B287">
        <v>19</v>
      </c>
      <c r="C287">
        <v>6</v>
      </c>
      <c r="D287">
        <v>118.935</v>
      </c>
      <c r="E287" t="s">
        <v>179</v>
      </c>
      <c r="F287">
        <v>400</v>
      </c>
      <c r="G287" t="s">
        <v>606</v>
      </c>
      <c r="H287" t="s">
        <v>37</v>
      </c>
      <c r="I287">
        <f t="shared" si="6"/>
        <v>0.44444444444444442</v>
      </c>
      <c r="J287" t="s">
        <v>25</v>
      </c>
      <c r="K287">
        <v>26</v>
      </c>
      <c r="L287" t="s">
        <v>278</v>
      </c>
      <c r="M287">
        <v>64.2</v>
      </c>
      <c r="N287">
        <v>9</v>
      </c>
      <c r="O287" t="s">
        <v>275</v>
      </c>
      <c r="P287" t="s">
        <v>290</v>
      </c>
      <c r="Q287" t="s">
        <v>319</v>
      </c>
      <c r="R287" t="s">
        <v>605</v>
      </c>
      <c r="S287">
        <v>118.935</v>
      </c>
      <c r="T287" t="s">
        <v>8</v>
      </c>
      <c r="U287" t="s">
        <v>425</v>
      </c>
    </row>
    <row r="288" spans="1:21" x14ac:dyDescent="0.25">
      <c r="A288">
        <v>27</v>
      </c>
      <c r="B288">
        <v>19</v>
      </c>
      <c r="C288">
        <v>8</v>
      </c>
      <c r="D288">
        <v>107.40650000000001</v>
      </c>
      <c r="E288" t="s">
        <v>179</v>
      </c>
      <c r="F288">
        <v>400</v>
      </c>
      <c r="G288" t="s">
        <v>606</v>
      </c>
      <c r="H288" t="s">
        <v>37</v>
      </c>
      <c r="I288">
        <f t="shared" si="6"/>
        <v>0.44444444444444442</v>
      </c>
      <c r="J288" t="s">
        <v>25</v>
      </c>
      <c r="K288">
        <v>26</v>
      </c>
      <c r="L288" t="s">
        <v>278</v>
      </c>
      <c r="M288">
        <v>64.2</v>
      </c>
      <c r="N288">
        <v>9</v>
      </c>
      <c r="O288" t="s">
        <v>275</v>
      </c>
      <c r="P288" t="s">
        <v>290</v>
      </c>
      <c r="Q288" t="s">
        <v>319</v>
      </c>
      <c r="R288" t="s">
        <v>605</v>
      </c>
      <c r="S288">
        <v>107.40650000000001</v>
      </c>
      <c r="T288" t="s">
        <v>8</v>
      </c>
      <c r="U288" t="s">
        <v>425</v>
      </c>
    </row>
    <row r="289" spans="1:21" x14ac:dyDescent="0.25">
      <c r="A289">
        <v>27</v>
      </c>
      <c r="B289">
        <v>19</v>
      </c>
      <c r="C289">
        <v>10</v>
      </c>
      <c r="D289">
        <v>99.368600000000001</v>
      </c>
      <c r="E289" t="s">
        <v>179</v>
      </c>
      <c r="F289">
        <v>400</v>
      </c>
      <c r="G289" t="s">
        <v>606</v>
      </c>
      <c r="H289" t="s">
        <v>37</v>
      </c>
      <c r="I289">
        <f t="shared" si="6"/>
        <v>0.44444444444444442</v>
      </c>
      <c r="J289" t="s">
        <v>25</v>
      </c>
      <c r="K289">
        <v>26</v>
      </c>
      <c r="L289" t="s">
        <v>278</v>
      </c>
      <c r="M289">
        <v>64.2</v>
      </c>
      <c r="N289">
        <v>9</v>
      </c>
      <c r="O289" t="s">
        <v>275</v>
      </c>
      <c r="P289" t="s">
        <v>290</v>
      </c>
      <c r="Q289" t="s">
        <v>319</v>
      </c>
      <c r="R289" t="s">
        <v>605</v>
      </c>
      <c r="S289">
        <v>99.368600000000001</v>
      </c>
      <c r="T289" t="s">
        <v>8</v>
      </c>
      <c r="U289" t="s">
        <v>425</v>
      </c>
    </row>
    <row r="290" spans="1:21" x14ac:dyDescent="0.25">
      <c r="A290">
        <v>27</v>
      </c>
      <c r="B290">
        <v>19</v>
      </c>
      <c r="C290">
        <v>12</v>
      </c>
      <c r="D290">
        <v>89.282300000000006</v>
      </c>
      <c r="E290" t="s">
        <v>179</v>
      </c>
      <c r="F290">
        <v>400</v>
      </c>
      <c r="G290" t="s">
        <v>606</v>
      </c>
      <c r="H290" t="s">
        <v>37</v>
      </c>
      <c r="I290">
        <f t="shared" si="6"/>
        <v>0.44444444444444442</v>
      </c>
      <c r="J290" t="s">
        <v>25</v>
      </c>
      <c r="K290">
        <v>26</v>
      </c>
      <c r="L290" t="s">
        <v>278</v>
      </c>
      <c r="M290">
        <v>64.2</v>
      </c>
      <c r="N290">
        <v>9</v>
      </c>
      <c r="O290" t="s">
        <v>275</v>
      </c>
      <c r="P290" t="s">
        <v>290</v>
      </c>
      <c r="Q290" t="s">
        <v>319</v>
      </c>
      <c r="R290" t="s">
        <v>605</v>
      </c>
      <c r="S290">
        <v>89.282300000000006</v>
      </c>
      <c r="T290" t="s">
        <v>8</v>
      </c>
      <c r="U290" t="s">
        <v>425</v>
      </c>
    </row>
    <row r="291" spans="1:21" x14ac:dyDescent="0.25">
      <c r="A291">
        <v>27</v>
      </c>
      <c r="B291">
        <v>19</v>
      </c>
      <c r="C291">
        <v>24</v>
      </c>
      <c r="D291">
        <v>33.6997</v>
      </c>
      <c r="E291" t="s">
        <v>179</v>
      </c>
      <c r="F291">
        <v>400</v>
      </c>
      <c r="G291" t="s">
        <v>606</v>
      </c>
      <c r="H291" t="s">
        <v>37</v>
      </c>
      <c r="I291">
        <f t="shared" si="6"/>
        <v>0.44444444444444442</v>
      </c>
      <c r="J291" t="s">
        <v>25</v>
      </c>
      <c r="K291">
        <v>26</v>
      </c>
      <c r="L291" t="s">
        <v>278</v>
      </c>
      <c r="M291">
        <v>64.2</v>
      </c>
      <c r="N291">
        <v>9</v>
      </c>
      <c r="O291" t="s">
        <v>275</v>
      </c>
      <c r="P291" t="s">
        <v>290</v>
      </c>
      <c r="Q291" t="s">
        <v>319</v>
      </c>
      <c r="R291" t="s">
        <v>605</v>
      </c>
      <c r="S291">
        <v>33.6997</v>
      </c>
      <c r="T291" t="s">
        <v>8</v>
      </c>
      <c r="U291" t="s">
        <v>425</v>
      </c>
    </row>
    <row r="292" spans="1:21" x14ac:dyDescent="0.25">
      <c r="A292">
        <v>27</v>
      </c>
      <c r="B292">
        <v>19</v>
      </c>
      <c r="C292">
        <v>36</v>
      </c>
      <c r="D292">
        <v>19.203800000000001</v>
      </c>
      <c r="E292" t="s">
        <v>179</v>
      </c>
      <c r="F292">
        <v>400</v>
      </c>
      <c r="G292" t="s">
        <v>606</v>
      </c>
      <c r="H292" t="s">
        <v>37</v>
      </c>
      <c r="I292">
        <f t="shared" si="6"/>
        <v>0.44444444444444442</v>
      </c>
      <c r="J292" t="s">
        <v>25</v>
      </c>
      <c r="K292">
        <v>26</v>
      </c>
      <c r="L292" t="s">
        <v>278</v>
      </c>
      <c r="M292">
        <v>64.2</v>
      </c>
      <c r="N292">
        <v>9</v>
      </c>
      <c r="O292" t="s">
        <v>275</v>
      </c>
      <c r="P292" t="s">
        <v>290</v>
      </c>
      <c r="Q292" t="s">
        <v>319</v>
      </c>
      <c r="R292" t="s">
        <v>605</v>
      </c>
      <c r="S292">
        <v>19.203800000000001</v>
      </c>
      <c r="T292" t="s">
        <v>8</v>
      </c>
      <c r="U292" t="s">
        <v>425</v>
      </c>
    </row>
    <row r="293" spans="1:21" x14ac:dyDescent="0.25">
      <c r="A293">
        <v>27</v>
      </c>
      <c r="B293">
        <v>19</v>
      </c>
      <c r="C293">
        <v>48</v>
      </c>
      <c r="D293">
        <v>8.5267999999999997</v>
      </c>
      <c r="E293" t="s">
        <v>179</v>
      </c>
      <c r="F293">
        <v>400</v>
      </c>
      <c r="G293" t="s">
        <v>606</v>
      </c>
      <c r="H293" t="s">
        <v>37</v>
      </c>
      <c r="I293">
        <f t="shared" si="6"/>
        <v>0.44444444444444442</v>
      </c>
      <c r="J293" t="s">
        <v>25</v>
      </c>
      <c r="K293">
        <v>26</v>
      </c>
      <c r="L293" t="s">
        <v>278</v>
      </c>
      <c r="M293">
        <v>64.2</v>
      </c>
      <c r="N293">
        <v>9</v>
      </c>
      <c r="O293" t="s">
        <v>275</v>
      </c>
      <c r="P293" t="s">
        <v>290</v>
      </c>
      <c r="Q293" t="s">
        <v>319</v>
      </c>
      <c r="R293" t="s">
        <v>605</v>
      </c>
      <c r="S293">
        <v>8.5267999999999997</v>
      </c>
      <c r="T293" t="s">
        <v>8</v>
      </c>
      <c r="U293" t="s">
        <v>425</v>
      </c>
    </row>
    <row r="294" spans="1:21" x14ac:dyDescent="0.25">
      <c r="A294">
        <v>27</v>
      </c>
      <c r="B294">
        <v>20</v>
      </c>
      <c r="C294">
        <v>0</v>
      </c>
      <c r="D294">
        <v>0</v>
      </c>
      <c r="E294" t="s">
        <v>179</v>
      </c>
      <c r="F294">
        <v>400</v>
      </c>
      <c r="G294" t="s">
        <v>606</v>
      </c>
      <c r="H294" t="s">
        <v>37</v>
      </c>
      <c r="I294">
        <f t="shared" si="6"/>
        <v>0.44444444444444442</v>
      </c>
      <c r="J294" t="s">
        <v>25</v>
      </c>
      <c r="K294">
        <v>26</v>
      </c>
      <c r="L294" t="s">
        <v>278</v>
      </c>
      <c r="M294">
        <v>64.2</v>
      </c>
      <c r="N294">
        <v>9</v>
      </c>
      <c r="O294" t="s">
        <v>275</v>
      </c>
      <c r="P294" t="s">
        <v>290</v>
      </c>
      <c r="Q294" t="s">
        <v>275</v>
      </c>
      <c r="R294" t="s">
        <v>275</v>
      </c>
      <c r="S294">
        <v>0</v>
      </c>
      <c r="T294" t="s">
        <v>8</v>
      </c>
      <c r="U294" t="s">
        <v>425</v>
      </c>
    </row>
    <row r="295" spans="1:21" x14ac:dyDescent="0.25">
      <c r="A295">
        <v>27</v>
      </c>
      <c r="B295">
        <v>20</v>
      </c>
      <c r="C295">
        <v>0.5</v>
      </c>
      <c r="D295">
        <v>50.081800000000001</v>
      </c>
      <c r="E295" t="s">
        <v>179</v>
      </c>
      <c r="F295">
        <v>400</v>
      </c>
      <c r="G295" t="s">
        <v>606</v>
      </c>
      <c r="H295" t="s">
        <v>37</v>
      </c>
      <c r="I295">
        <f t="shared" si="6"/>
        <v>0.44444444444444442</v>
      </c>
      <c r="J295" t="s">
        <v>25</v>
      </c>
      <c r="K295">
        <v>26</v>
      </c>
      <c r="L295" t="s">
        <v>278</v>
      </c>
      <c r="M295">
        <v>64.2</v>
      </c>
      <c r="N295">
        <v>9</v>
      </c>
      <c r="O295" t="s">
        <v>275</v>
      </c>
      <c r="P295" t="s">
        <v>290</v>
      </c>
      <c r="Q295" t="s">
        <v>275</v>
      </c>
      <c r="R295" t="s">
        <v>275</v>
      </c>
      <c r="S295">
        <v>50.081800000000001</v>
      </c>
      <c r="T295" t="s">
        <v>8</v>
      </c>
      <c r="U295" t="s">
        <v>425</v>
      </c>
    </row>
    <row r="296" spans="1:21" x14ac:dyDescent="0.25">
      <c r="A296">
        <v>27</v>
      </c>
      <c r="B296">
        <v>20</v>
      </c>
      <c r="C296">
        <v>1</v>
      </c>
      <c r="D296">
        <v>55.662500000000001</v>
      </c>
      <c r="E296" t="s">
        <v>179</v>
      </c>
      <c r="F296">
        <v>400</v>
      </c>
      <c r="G296" t="s">
        <v>606</v>
      </c>
      <c r="H296" t="s">
        <v>37</v>
      </c>
      <c r="I296">
        <f t="shared" si="6"/>
        <v>0.44444444444444442</v>
      </c>
      <c r="J296" t="s">
        <v>25</v>
      </c>
      <c r="K296">
        <v>26</v>
      </c>
      <c r="L296" t="s">
        <v>278</v>
      </c>
      <c r="M296">
        <v>64.2</v>
      </c>
      <c r="N296">
        <v>9</v>
      </c>
      <c r="O296" t="s">
        <v>275</v>
      </c>
      <c r="P296" t="s">
        <v>290</v>
      </c>
      <c r="Q296" t="s">
        <v>275</v>
      </c>
      <c r="R296" t="s">
        <v>275</v>
      </c>
      <c r="S296">
        <v>55.662500000000001</v>
      </c>
      <c r="T296" t="s">
        <v>8</v>
      </c>
      <c r="U296" t="s">
        <v>425</v>
      </c>
    </row>
    <row r="297" spans="1:21" x14ac:dyDescent="0.25">
      <c r="A297">
        <v>27</v>
      </c>
      <c r="B297">
        <v>20</v>
      </c>
      <c r="C297">
        <v>1.5</v>
      </c>
      <c r="D297">
        <v>57.636600000000001</v>
      </c>
      <c r="E297" t="s">
        <v>179</v>
      </c>
      <c r="F297">
        <v>400</v>
      </c>
      <c r="G297" t="s">
        <v>606</v>
      </c>
      <c r="H297" t="s">
        <v>37</v>
      </c>
      <c r="I297">
        <f t="shared" si="6"/>
        <v>0.44444444444444442</v>
      </c>
      <c r="J297" t="s">
        <v>25</v>
      </c>
      <c r="K297">
        <v>26</v>
      </c>
      <c r="L297" t="s">
        <v>278</v>
      </c>
      <c r="M297">
        <v>64.2</v>
      </c>
      <c r="N297">
        <v>9</v>
      </c>
      <c r="O297" t="s">
        <v>275</v>
      </c>
      <c r="P297" t="s">
        <v>290</v>
      </c>
      <c r="Q297" t="s">
        <v>275</v>
      </c>
      <c r="R297" t="s">
        <v>275</v>
      </c>
      <c r="S297">
        <v>57.636600000000001</v>
      </c>
      <c r="T297" t="s">
        <v>8</v>
      </c>
      <c r="U297" t="s">
        <v>425</v>
      </c>
    </row>
    <row r="298" spans="1:21" x14ac:dyDescent="0.25">
      <c r="A298">
        <v>27</v>
      </c>
      <c r="B298">
        <v>20</v>
      </c>
      <c r="C298">
        <v>2</v>
      </c>
      <c r="D298">
        <v>77.723100000000002</v>
      </c>
      <c r="E298" t="s">
        <v>179</v>
      </c>
      <c r="F298">
        <v>400</v>
      </c>
      <c r="G298" t="s">
        <v>606</v>
      </c>
      <c r="H298" t="s">
        <v>37</v>
      </c>
      <c r="I298">
        <f t="shared" si="6"/>
        <v>0.44444444444444442</v>
      </c>
      <c r="J298" t="s">
        <v>25</v>
      </c>
      <c r="K298">
        <v>26</v>
      </c>
      <c r="L298" t="s">
        <v>278</v>
      </c>
      <c r="M298">
        <v>64.2</v>
      </c>
      <c r="N298">
        <v>9</v>
      </c>
      <c r="O298" t="s">
        <v>275</v>
      </c>
      <c r="P298" t="s">
        <v>290</v>
      </c>
      <c r="Q298" t="s">
        <v>275</v>
      </c>
      <c r="R298" t="s">
        <v>275</v>
      </c>
      <c r="S298">
        <v>77.723100000000002</v>
      </c>
      <c r="T298" t="s">
        <v>8</v>
      </c>
      <c r="U298" t="s">
        <v>425</v>
      </c>
    </row>
    <row r="299" spans="1:21" x14ac:dyDescent="0.25">
      <c r="A299">
        <v>27</v>
      </c>
      <c r="B299">
        <v>20</v>
      </c>
      <c r="C299">
        <v>3</v>
      </c>
      <c r="D299">
        <v>61.865899999999996</v>
      </c>
      <c r="E299" t="s">
        <v>179</v>
      </c>
      <c r="F299">
        <v>400</v>
      </c>
      <c r="G299" t="s">
        <v>606</v>
      </c>
      <c r="H299" t="s">
        <v>37</v>
      </c>
      <c r="I299">
        <f t="shared" si="6"/>
        <v>0.44444444444444442</v>
      </c>
      <c r="J299" t="s">
        <v>25</v>
      </c>
      <c r="K299">
        <v>26</v>
      </c>
      <c r="L299" t="s">
        <v>278</v>
      </c>
      <c r="M299">
        <v>64.2</v>
      </c>
      <c r="N299">
        <v>9</v>
      </c>
      <c r="O299" t="s">
        <v>275</v>
      </c>
      <c r="P299" t="s">
        <v>290</v>
      </c>
      <c r="Q299" t="s">
        <v>275</v>
      </c>
      <c r="R299" t="s">
        <v>275</v>
      </c>
      <c r="S299">
        <v>61.865899999999996</v>
      </c>
      <c r="T299" t="s">
        <v>8</v>
      </c>
      <c r="U299" t="s">
        <v>425</v>
      </c>
    </row>
    <row r="300" spans="1:21" x14ac:dyDescent="0.25">
      <c r="A300">
        <v>27</v>
      </c>
      <c r="B300">
        <v>20</v>
      </c>
      <c r="C300">
        <v>4</v>
      </c>
      <c r="D300">
        <v>58.035499999999999</v>
      </c>
      <c r="E300" t="s">
        <v>179</v>
      </c>
      <c r="F300">
        <v>400</v>
      </c>
      <c r="G300" t="s">
        <v>606</v>
      </c>
      <c r="H300" t="s">
        <v>37</v>
      </c>
      <c r="I300">
        <f t="shared" si="6"/>
        <v>0.44444444444444442</v>
      </c>
      <c r="J300" t="s">
        <v>25</v>
      </c>
      <c r="K300">
        <v>26</v>
      </c>
      <c r="L300" t="s">
        <v>278</v>
      </c>
      <c r="M300">
        <v>64.2</v>
      </c>
      <c r="N300">
        <v>9</v>
      </c>
      <c r="O300" t="s">
        <v>275</v>
      </c>
      <c r="P300" t="s">
        <v>290</v>
      </c>
      <c r="Q300" t="s">
        <v>275</v>
      </c>
      <c r="R300" t="s">
        <v>275</v>
      </c>
      <c r="S300">
        <v>58.035499999999999</v>
      </c>
      <c r="T300" t="s">
        <v>8</v>
      </c>
      <c r="U300" t="s">
        <v>425</v>
      </c>
    </row>
    <row r="301" spans="1:21" x14ac:dyDescent="0.25">
      <c r="A301">
        <v>27</v>
      </c>
      <c r="B301">
        <v>20</v>
      </c>
      <c r="C301">
        <v>6</v>
      </c>
      <c r="D301">
        <v>56.501800000000003</v>
      </c>
      <c r="E301" t="s">
        <v>179</v>
      </c>
      <c r="F301">
        <v>400</v>
      </c>
      <c r="G301" t="s">
        <v>606</v>
      </c>
      <c r="H301" t="s">
        <v>37</v>
      </c>
      <c r="I301">
        <f t="shared" si="6"/>
        <v>0.44444444444444442</v>
      </c>
      <c r="J301" t="s">
        <v>25</v>
      </c>
      <c r="K301">
        <v>26</v>
      </c>
      <c r="L301" t="s">
        <v>278</v>
      </c>
      <c r="M301">
        <v>64.2</v>
      </c>
      <c r="N301">
        <v>9</v>
      </c>
      <c r="O301" t="s">
        <v>275</v>
      </c>
      <c r="P301" t="s">
        <v>290</v>
      </c>
      <c r="Q301" t="s">
        <v>275</v>
      </c>
      <c r="R301" t="s">
        <v>275</v>
      </c>
      <c r="S301">
        <v>56.501800000000003</v>
      </c>
      <c r="T301" t="s">
        <v>8</v>
      </c>
      <c r="U301" t="s">
        <v>425</v>
      </c>
    </row>
    <row r="302" spans="1:21" x14ac:dyDescent="0.25">
      <c r="A302">
        <v>27</v>
      </c>
      <c r="B302">
        <v>20</v>
      </c>
      <c r="C302">
        <v>8</v>
      </c>
      <c r="D302">
        <v>44.502200000000002</v>
      </c>
      <c r="E302" t="s">
        <v>179</v>
      </c>
      <c r="F302">
        <v>400</v>
      </c>
      <c r="G302" t="s">
        <v>606</v>
      </c>
      <c r="H302" t="s">
        <v>37</v>
      </c>
      <c r="I302">
        <f t="shared" si="6"/>
        <v>0.44444444444444442</v>
      </c>
      <c r="J302" t="s">
        <v>25</v>
      </c>
      <c r="K302">
        <v>26</v>
      </c>
      <c r="L302" t="s">
        <v>278</v>
      </c>
      <c r="M302">
        <v>64.2</v>
      </c>
      <c r="N302">
        <v>9</v>
      </c>
      <c r="O302" t="s">
        <v>275</v>
      </c>
      <c r="P302" t="s">
        <v>290</v>
      </c>
      <c r="Q302" t="s">
        <v>275</v>
      </c>
      <c r="R302" t="s">
        <v>275</v>
      </c>
      <c r="S302">
        <v>44.502200000000002</v>
      </c>
      <c r="T302" t="s">
        <v>8</v>
      </c>
      <c r="U302" t="s">
        <v>425</v>
      </c>
    </row>
    <row r="303" spans="1:21" x14ac:dyDescent="0.25">
      <c r="A303">
        <v>27</v>
      </c>
      <c r="B303">
        <v>20</v>
      </c>
      <c r="C303">
        <v>10</v>
      </c>
      <c r="D303">
        <v>40.572800000000001</v>
      </c>
      <c r="E303" t="s">
        <v>179</v>
      </c>
      <c r="F303">
        <v>400</v>
      </c>
      <c r="G303" t="s">
        <v>606</v>
      </c>
      <c r="H303" t="s">
        <v>37</v>
      </c>
      <c r="I303">
        <f t="shared" si="6"/>
        <v>0.44444444444444442</v>
      </c>
      <c r="J303" t="s">
        <v>25</v>
      </c>
      <c r="K303">
        <v>26</v>
      </c>
      <c r="L303" t="s">
        <v>278</v>
      </c>
      <c r="M303">
        <v>64.2</v>
      </c>
      <c r="N303">
        <v>9</v>
      </c>
      <c r="O303" t="s">
        <v>275</v>
      </c>
      <c r="P303" t="s">
        <v>290</v>
      </c>
      <c r="Q303" t="s">
        <v>275</v>
      </c>
      <c r="R303" t="s">
        <v>275</v>
      </c>
      <c r="S303">
        <v>40.572800000000001</v>
      </c>
      <c r="T303" t="s">
        <v>8</v>
      </c>
      <c r="U303" t="s">
        <v>425</v>
      </c>
    </row>
    <row r="304" spans="1:21" x14ac:dyDescent="0.25">
      <c r="A304">
        <v>27</v>
      </c>
      <c r="B304">
        <v>20</v>
      </c>
      <c r="C304">
        <v>12</v>
      </c>
      <c r="D304">
        <v>31.564900000000002</v>
      </c>
      <c r="E304" t="s">
        <v>179</v>
      </c>
      <c r="F304">
        <v>400</v>
      </c>
      <c r="G304" t="s">
        <v>606</v>
      </c>
      <c r="H304" t="s">
        <v>37</v>
      </c>
      <c r="I304">
        <f t="shared" si="6"/>
        <v>0.44444444444444442</v>
      </c>
      <c r="J304" t="s">
        <v>25</v>
      </c>
      <c r="K304">
        <v>26</v>
      </c>
      <c r="L304" t="s">
        <v>278</v>
      </c>
      <c r="M304">
        <v>64.2</v>
      </c>
      <c r="N304">
        <v>9</v>
      </c>
      <c r="O304" t="s">
        <v>275</v>
      </c>
      <c r="P304" t="s">
        <v>290</v>
      </c>
      <c r="Q304" t="s">
        <v>275</v>
      </c>
      <c r="R304" t="s">
        <v>275</v>
      </c>
      <c r="S304">
        <v>31.564900000000002</v>
      </c>
      <c r="T304" t="s">
        <v>8</v>
      </c>
      <c r="U304" t="s">
        <v>425</v>
      </c>
    </row>
    <row r="305" spans="1:21" x14ac:dyDescent="0.25">
      <c r="A305">
        <v>27</v>
      </c>
      <c r="B305">
        <v>20</v>
      </c>
      <c r="C305">
        <v>24</v>
      </c>
      <c r="D305">
        <v>18.953099999999999</v>
      </c>
      <c r="E305" t="s">
        <v>179</v>
      </c>
      <c r="F305">
        <v>400</v>
      </c>
      <c r="G305" t="s">
        <v>606</v>
      </c>
      <c r="H305" t="s">
        <v>37</v>
      </c>
      <c r="I305">
        <f t="shared" si="6"/>
        <v>0.44444444444444442</v>
      </c>
      <c r="J305" t="s">
        <v>25</v>
      </c>
      <c r="K305">
        <v>26</v>
      </c>
      <c r="L305" t="s">
        <v>278</v>
      </c>
      <c r="M305">
        <v>64.2</v>
      </c>
      <c r="N305">
        <v>9</v>
      </c>
      <c r="O305" t="s">
        <v>275</v>
      </c>
      <c r="P305" t="s">
        <v>290</v>
      </c>
      <c r="Q305" t="s">
        <v>275</v>
      </c>
      <c r="R305" t="s">
        <v>275</v>
      </c>
      <c r="S305">
        <v>18.953099999999999</v>
      </c>
      <c r="T305" t="s">
        <v>8</v>
      </c>
      <c r="U305" t="s">
        <v>425</v>
      </c>
    </row>
    <row r="306" spans="1:21" x14ac:dyDescent="0.25">
      <c r="A306">
        <v>27</v>
      </c>
      <c r="B306">
        <v>20</v>
      </c>
      <c r="C306">
        <v>36</v>
      </c>
      <c r="D306">
        <v>13.633699999999999</v>
      </c>
      <c r="E306" t="s">
        <v>179</v>
      </c>
      <c r="F306">
        <v>400</v>
      </c>
      <c r="G306" t="s">
        <v>606</v>
      </c>
      <c r="H306" t="s">
        <v>37</v>
      </c>
      <c r="I306">
        <f t="shared" si="6"/>
        <v>0.44444444444444442</v>
      </c>
      <c r="J306" t="s">
        <v>25</v>
      </c>
      <c r="K306">
        <v>26</v>
      </c>
      <c r="L306" t="s">
        <v>278</v>
      </c>
      <c r="M306">
        <v>64.2</v>
      </c>
      <c r="N306">
        <v>9</v>
      </c>
      <c r="O306" t="s">
        <v>275</v>
      </c>
      <c r="P306" t="s">
        <v>290</v>
      </c>
      <c r="Q306" t="s">
        <v>275</v>
      </c>
      <c r="R306" t="s">
        <v>275</v>
      </c>
      <c r="S306">
        <v>13.633699999999999</v>
      </c>
      <c r="T306" t="s">
        <v>8</v>
      </c>
      <c r="U306" t="s">
        <v>425</v>
      </c>
    </row>
    <row r="307" spans="1:21" x14ac:dyDescent="0.25">
      <c r="A307">
        <v>27</v>
      </c>
      <c r="B307">
        <v>20</v>
      </c>
      <c r="C307">
        <v>48</v>
      </c>
      <c r="D307">
        <v>8.3142999999999994</v>
      </c>
      <c r="E307" t="s">
        <v>179</v>
      </c>
      <c r="F307">
        <v>400</v>
      </c>
      <c r="G307" t="s">
        <v>606</v>
      </c>
      <c r="H307" t="s">
        <v>37</v>
      </c>
      <c r="I307">
        <f t="shared" si="6"/>
        <v>0.44444444444444442</v>
      </c>
      <c r="J307" t="s">
        <v>25</v>
      </c>
      <c r="K307">
        <v>26</v>
      </c>
      <c r="L307" t="s">
        <v>278</v>
      </c>
      <c r="M307">
        <v>64.2</v>
      </c>
      <c r="N307">
        <v>9</v>
      </c>
      <c r="O307" t="s">
        <v>275</v>
      </c>
      <c r="P307" t="s">
        <v>290</v>
      </c>
      <c r="Q307" t="s">
        <v>275</v>
      </c>
      <c r="R307" t="s">
        <v>275</v>
      </c>
      <c r="S307">
        <v>8.3142999999999994</v>
      </c>
      <c r="T307" t="s">
        <v>8</v>
      </c>
      <c r="U307" t="s">
        <v>425</v>
      </c>
    </row>
    <row r="308" spans="1:21" x14ac:dyDescent="0.25">
      <c r="A308">
        <v>29</v>
      </c>
      <c r="B308">
        <v>21</v>
      </c>
      <c r="C308">
        <v>0</v>
      </c>
      <c r="D308">
        <f>S308*1000</f>
        <v>0</v>
      </c>
      <c r="E308" t="s">
        <v>179</v>
      </c>
      <c r="F308">
        <v>400</v>
      </c>
      <c r="G308" t="s">
        <v>606</v>
      </c>
      <c r="H308" t="s">
        <v>27</v>
      </c>
      <c r="I308">
        <v>0.5</v>
      </c>
      <c r="J308" t="s">
        <v>25</v>
      </c>
      <c r="K308">
        <v>27</v>
      </c>
      <c r="L308" t="s">
        <v>278</v>
      </c>
      <c r="M308">
        <v>67.400000000000006</v>
      </c>
      <c r="N308">
        <v>8</v>
      </c>
      <c r="O308" t="s">
        <v>275</v>
      </c>
      <c r="P308" t="s">
        <v>290</v>
      </c>
      <c r="Q308" t="s">
        <v>275</v>
      </c>
      <c r="R308" t="s">
        <v>275</v>
      </c>
      <c r="S308">
        <v>0</v>
      </c>
      <c r="T308" t="s">
        <v>19</v>
      </c>
      <c r="U308" t="s">
        <v>141</v>
      </c>
    </row>
    <row r="309" spans="1:21" x14ac:dyDescent="0.25">
      <c r="A309">
        <v>29</v>
      </c>
      <c r="B309">
        <v>21</v>
      </c>
      <c r="C309">
        <v>0.5</v>
      </c>
      <c r="D309">
        <f t="shared" ref="D309:D334" si="7">S309*1000</f>
        <v>40.542857142857144</v>
      </c>
      <c r="E309" t="s">
        <v>179</v>
      </c>
      <c r="F309">
        <v>400</v>
      </c>
      <c r="G309" t="s">
        <v>606</v>
      </c>
      <c r="H309" t="s">
        <v>27</v>
      </c>
      <c r="I309">
        <v>0.5</v>
      </c>
      <c r="J309" t="s">
        <v>25</v>
      </c>
      <c r="K309">
        <v>27</v>
      </c>
      <c r="L309" t="s">
        <v>278</v>
      </c>
      <c r="M309">
        <v>67.400000000000006</v>
      </c>
      <c r="N309">
        <v>8</v>
      </c>
      <c r="O309" t="s">
        <v>275</v>
      </c>
      <c r="P309" t="s">
        <v>290</v>
      </c>
      <c r="Q309" t="s">
        <v>275</v>
      </c>
      <c r="R309" t="s">
        <v>275</v>
      </c>
      <c r="S309">
        <v>4.0542857142857144E-2</v>
      </c>
      <c r="T309" t="s">
        <v>19</v>
      </c>
      <c r="U309" t="s">
        <v>141</v>
      </c>
    </row>
    <row r="310" spans="1:21" x14ac:dyDescent="0.25">
      <c r="A310">
        <v>29</v>
      </c>
      <c r="B310">
        <v>21</v>
      </c>
      <c r="C310">
        <v>1</v>
      </c>
      <c r="D310">
        <f t="shared" si="7"/>
        <v>109.925</v>
      </c>
      <c r="E310" t="s">
        <v>179</v>
      </c>
      <c r="F310">
        <v>400</v>
      </c>
      <c r="G310" t="s">
        <v>606</v>
      </c>
      <c r="H310" t="s">
        <v>27</v>
      </c>
      <c r="I310">
        <v>0.5</v>
      </c>
      <c r="J310" t="s">
        <v>25</v>
      </c>
      <c r="K310">
        <v>27</v>
      </c>
      <c r="L310" t="s">
        <v>278</v>
      </c>
      <c r="M310">
        <v>67.400000000000006</v>
      </c>
      <c r="N310">
        <v>8</v>
      </c>
      <c r="O310" t="s">
        <v>275</v>
      </c>
      <c r="P310" t="s">
        <v>290</v>
      </c>
      <c r="Q310" t="s">
        <v>275</v>
      </c>
      <c r="R310" t="s">
        <v>275</v>
      </c>
      <c r="S310">
        <v>0.10992499999999999</v>
      </c>
      <c r="T310" t="s">
        <v>19</v>
      </c>
      <c r="U310" t="s">
        <v>141</v>
      </c>
    </row>
    <row r="311" spans="1:21" x14ac:dyDescent="0.25">
      <c r="A311">
        <v>29</v>
      </c>
      <c r="B311">
        <v>21</v>
      </c>
      <c r="C311">
        <v>1.5</v>
      </c>
      <c r="D311">
        <f t="shared" si="7"/>
        <v>132.05000000000001</v>
      </c>
      <c r="E311" t="s">
        <v>179</v>
      </c>
      <c r="F311">
        <v>400</v>
      </c>
      <c r="G311" t="s">
        <v>606</v>
      </c>
      <c r="H311" t="s">
        <v>27</v>
      </c>
      <c r="I311">
        <v>0.5</v>
      </c>
      <c r="J311" t="s">
        <v>25</v>
      </c>
      <c r="K311">
        <v>27</v>
      </c>
      <c r="L311" t="s">
        <v>278</v>
      </c>
      <c r="M311">
        <v>67.400000000000006</v>
      </c>
      <c r="N311">
        <v>8</v>
      </c>
      <c r="O311" t="s">
        <v>275</v>
      </c>
      <c r="P311" t="s">
        <v>290</v>
      </c>
      <c r="Q311" t="s">
        <v>275</v>
      </c>
      <c r="R311" t="s">
        <v>275</v>
      </c>
      <c r="S311">
        <v>0.13205</v>
      </c>
      <c r="T311" t="s">
        <v>19</v>
      </c>
      <c r="U311" t="s">
        <v>141</v>
      </c>
    </row>
    <row r="312" spans="1:21" x14ac:dyDescent="0.25">
      <c r="A312">
        <v>29</v>
      </c>
      <c r="B312">
        <v>21</v>
      </c>
      <c r="C312">
        <v>2</v>
      </c>
      <c r="D312">
        <f t="shared" si="7"/>
        <v>162.75</v>
      </c>
      <c r="E312" t="s">
        <v>179</v>
      </c>
      <c r="F312">
        <v>400</v>
      </c>
      <c r="G312" t="s">
        <v>606</v>
      </c>
      <c r="H312" t="s">
        <v>27</v>
      </c>
      <c r="I312">
        <v>0.5</v>
      </c>
      <c r="J312" t="s">
        <v>25</v>
      </c>
      <c r="K312">
        <v>27</v>
      </c>
      <c r="L312" t="s">
        <v>278</v>
      </c>
      <c r="M312">
        <v>67.400000000000006</v>
      </c>
      <c r="N312">
        <v>8</v>
      </c>
      <c r="O312" t="s">
        <v>275</v>
      </c>
      <c r="P312" t="s">
        <v>290</v>
      </c>
      <c r="Q312" t="s">
        <v>275</v>
      </c>
      <c r="R312" t="s">
        <v>275</v>
      </c>
      <c r="S312">
        <v>0.16275000000000001</v>
      </c>
      <c r="T312" t="s">
        <v>19</v>
      </c>
      <c r="U312" t="s">
        <v>141</v>
      </c>
    </row>
    <row r="313" spans="1:21" x14ac:dyDescent="0.25">
      <c r="A313">
        <v>29</v>
      </c>
      <c r="B313">
        <v>21</v>
      </c>
      <c r="C313">
        <v>2.5</v>
      </c>
      <c r="D313">
        <f t="shared" si="7"/>
        <v>195.58750000000001</v>
      </c>
      <c r="E313" t="s">
        <v>179</v>
      </c>
      <c r="F313">
        <v>400</v>
      </c>
      <c r="G313" t="s">
        <v>606</v>
      </c>
      <c r="H313" t="s">
        <v>27</v>
      </c>
      <c r="I313">
        <v>0.5</v>
      </c>
      <c r="J313" t="s">
        <v>25</v>
      </c>
      <c r="K313">
        <v>27</v>
      </c>
      <c r="L313" t="s">
        <v>278</v>
      </c>
      <c r="M313">
        <v>67.400000000000006</v>
      </c>
      <c r="N313">
        <v>8</v>
      </c>
      <c r="O313" t="s">
        <v>275</v>
      </c>
      <c r="P313" t="s">
        <v>290</v>
      </c>
      <c r="Q313" t="s">
        <v>275</v>
      </c>
      <c r="R313" t="s">
        <v>275</v>
      </c>
      <c r="S313">
        <v>0.1955875</v>
      </c>
      <c r="T313" t="s">
        <v>19</v>
      </c>
      <c r="U313" t="s">
        <v>141</v>
      </c>
    </row>
    <row r="314" spans="1:21" x14ac:dyDescent="0.25">
      <c r="A314">
        <v>29</v>
      </c>
      <c r="B314">
        <v>21</v>
      </c>
      <c r="C314">
        <v>3</v>
      </c>
      <c r="D314">
        <f t="shared" si="7"/>
        <v>196.8125</v>
      </c>
      <c r="E314" t="s">
        <v>179</v>
      </c>
      <c r="F314">
        <v>400</v>
      </c>
      <c r="G314" t="s">
        <v>606</v>
      </c>
      <c r="H314" t="s">
        <v>27</v>
      </c>
      <c r="I314">
        <v>0.5</v>
      </c>
      <c r="J314" t="s">
        <v>25</v>
      </c>
      <c r="K314">
        <v>27</v>
      </c>
      <c r="L314" t="s">
        <v>278</v>
      </c>
      <c r="M314">
        <v>67.400000000000006</v>
      </c>
      <c r="N314">
        <v>8</v>
      </c>
      <c r="O314" t="s">
        <v>275</v>
      </c>
      <c r="P314" t="s">
        <v>290</v>
      </c>
      <c r="Q314" t="s">
        <v>275</v>
      </c>
      <c r="R314" t="s">
        <v>275</v>
      </c>
      <c r="S314">
        <v>0.1968125</v>
      </c>
      <c r="T314" t="s">
        <v>19</v>
      </c>
      <c r="U314" t="s">
        <v>141</v>
      </c>
    </row>
    <row r="315" spans="1:21" x14ac:dyDescent="0.25">
      <c r="A315">
        <v>29</v>
      </c>
      <c r="B315">
        <v>21</v>
      </c>
      <c r="C315">
        <v>3.5</v>
      </c>
      <c r="D315">
        <f t="shared" si="7"/>
        <v>189.04285714285712</v>
      </c>
      <c r="E315" t="s">
        <v>179</v>
      </c>
      <c r="F315">
        <v>400</v>
      </c>
      <c r="G315" t="s">
        <v>606</v>
      </c>
      <c r="H315" t="s">
        <v>27</v>
      </c>
      <c r="I315">
        <v>0.5</v>
      </c>
      <c r="J315" t="s">
        <v>25</v>
      </c>
      <c r="K315">
        <v>27</v>
      </c>
      <c r="L315" t="s">
        <v>278</v>
      </c>
      <c r="M315">
        <v>67.400000000000006</v>
      </c>
      <c r="N315">
        <v>8</v>
      </c>
      <c r="O315" t="s">
        <v>275</v>
      </c>
      <c r="P315" t="s">
        <v>290</v>
      </c>
      <c r="Q315" t="s">
        <v>275</v>
      </c>
      <c r="R315" t="s">
        <v>275</v>
      </c>
      <c r="S315">
        <v>0.18904285714285712</v>
      </c>
      <c r="T315" t="s">
        <v>19</v>
      </c>
      <c r="U315" t="s">
        <v>141</v>
      </c>
    </row>
    <row r="316" spans="1:21" x14ac:dyDescent="0.25">
      <c r="A316">
        <v>29</v>
      </c>
      <c r="B316">
        <v>21</v>
      </c>
      <c r="C316">
        <v>4</v>
      </c>
      <c r="D316">
        <f t="shared" si="7"/>
        <v>145.91250000000002</v>
      </c>
      <c r="E316" t="s">
        <v>179</v>
      </c>
      <c r="F316">
        <v>400</v>
      </c>
      <c r="G316" t="s">
        <v>606</v>
      </c>
      <c r="H316" t="s">
        <v>27</v>
      </c>
      <c r="I316">
        <v>0.5</v>
      </c>
      <c r="J316" t="s">
        <v>25</v>
      </c>
      <c r="K316">
        <v>27</v>
      </c>
      <c r="L316" t="s">
        <v>278</v>
      </c>
      <c r="M316">
        <v>67.400000000000006</v>
      </c>
      <c r="N316">
        <v>8</v>
      </c>
      <c r="O316" t="s">
        <v>275</v>
      </c>
      <c r="P316" t="s">
        <v>290</v>
      </c>
      <c r="Q316" t="s">
        <v>275</v>
      </c>
      <c r="R316" t="s">
        <v>275</v>
      </c>
      <c r="S316">
        <v>0.14591250000000003</v>
      </c>
      <c r="T316" t="s">
        <v>19</v>
      </c>
      <c r="U316" t="s">
        <v>141</v>
      </c>
    </row>
    <row r="317" spans="1:21" x14ac:dyDescent="0.25">
      <c r="A317">
        <v>29</v>
      </c>
      <c r="B317">
        <v>21</v>
      </c>
      <c r="C317">
        <v>5</v>
      </c>
      <c r="D317">
        <f t="shared" si="7"/>
        <v>83.259585714285706</v>
      </c>
      <c r="E317" t="s">
        <v>179</v>
      </c>
      <c r="F317">
        <v>400</v>
      </c>
      <c r="G317" t="s">
        <v>606</v>
      </c>
      <c r="H317" t="s">
        <v>27</v>
      </c>
      <c r="I317">
        <v>0.5</v>
      </c>
      <c r="J317" t="s">
        <v>25</v>
      </c>
      <c r="K317">
        <v>27</v>
      </c>
      <c r="L317" t="s">
        <v>278</v>
      </c>
      <c r="M317">
        <v>67.400000000000006</v>
      </c>
      <c r="N317">
        <v>8</v>
      </c>
      <c r="O317" t="s">
        <v>275</v>
      </c>
      <c r="P317" t="s">
        <v>290</v>
      </c>
      <c r="Q317" t="s">
        <v>275</v>
      </c>
      <c r="R317" t="s">
        <v>275</v>
      </c>
      <c r="S317">
        <v>8.3259585714285711E-2</v>
      </c>
      <c r="T317" t="s">
        <v>19</v>
      </c>
      <c r="U317" t="s">
        <v>141</v>
      </c>
    </row>
    <row r="318" spans="1:21" x14ac:dyDescent="0.25">
      <c r="A318">
        <v>29</v>
      </c>
      <c r="B318">
        <v>21</v>
      </c>
      <c r="C318">
        <v>6</v>
      </c>
      <c r="D318">
        <f t="shared" si="7"/>
        <v>70.985714285714295</v>
      </c>
      <c r="E318" t="s">
        <v>179</v>
      </c>
      <c r="F318">
        <v>400</v>
      </c>
      <c r="G318" t="s">
        <v>606</v>
      </c>
      <c r="H318" t="s">
        <v>27</v>
      </c>
      <c r="I318">
        <v>0.5</v>
      </c>
      <c r="J318" t="s">
        <v>25</v>
      </c>
      <c r="K318">
        <v>27</v>
      </c>
      <c r="L318" t="s">
        <v>278</v>
      </c>
      <c r="M318">
        <v>67.400000000000006</v>
      </c>
      <c r="N318">
        <v>8</v>
      </c>
      <c r="O318" t="s">
        <v>275</v>
      </c>
      <c r="P318" t="s">
        <v>290</v>
      </c>
      <c r="Q318" t="s">
        <v>275</v>
      </c>
      <c r="R318" t="s">
        <v>275</v>
      </c>
      <c r="S318">
        <v>7.0985714285714291E-2</v>
      </c>
      <c r="T318" t="s">
        <v>19</v>
      </c>
      <c r="U318" t="s">
        <v>141</v>
      </c>
    </row>
    <row r="319" spans="1:21" x14ac:dyDescent="0.25">
      <c r="A319">
        <v>29</v>
      </c>
      <c r="B319">
        <v>21</v>
      </c>
      <c r="C319">
        <v>7</v>
      </c>
      <c r="D319">
        <f t="shared" si="7"/>
        <v>48.075000000000003</v>
      </c>
      <c r="E319" t="s">
        <v>179</v>
      </c>
      <c r="F319">
        <v>400</v>
      </c>
      <c r="G319" t="s">
        <v>606</v>
      </c>
      <c r="H319" t="s">
        <v>27</v>
      </c>
      <c r="I319">
        <v>0.5</v>
      </c>
      <c r="J319" t="s">
        <v>25</v>
      </c>
      <c r="K319">
        <v>27</v>
      </c>
      <c r="L319" t="s">
        <v>278</v>
      </c>
      <c r="M319">
        <v>67.400000000000006</v>
      </c>
      <c r="N319">
        <v>8</v>
      </c>
      <c r="O319" t="s">
        <v>275</v>
      </c>
      <c r="P319" t="s">
        <v>290</v>
      </c>
      <c r="Q319" t="s">
        <v>275</v>
      </c>
      <c r="R319" t="s">
        <v>275</v>
      </c>
      <c r="S319">
        <v>4.8075E-2</v>
      </c>
      <c r="T319" t="s">
        <v>19</v>
      </c>
      <c r="U319" t="s">
        <v>141</v>
      </c>
    </row>
    <row r="320" spans="1:21" x14ac:dyDescent="0.25">
      <c r="A320">
        <v>29</v>
      </c>
      <c r="B320">
        <v>21</v>
      </c>
      <c r="C320">
        <v>8</v>
      </c>
      <c r="D320">
        <f t="shared" si="7"/>
        <v>42.225000000000001</v>
      </c>
      <c r="E320" t="s">
        <v>179</v>
      </c>
      <c r="F320">
        <v>400</v>
      </c>
      <c r="G320" t="s">
        <v>606</v>
      </c>
      <c r="H320" t="s">
        <v>27</v>
      </c>
      <c r="I320">
        <v>0.5</v>
      </c>
      <c r="J320" t="s">
        <v>25</v>
      </c>
      <c r="K320">
        <v>27</v>
      </c>
      <c r="L320" t="s">
        <v>278</v>
      </c>
      <c r="M320">
        <v>67.400000000000006</v>
      </c>
      <c r="N320">
        <v>8</v>
      </c>
      <c r="O320" t="s">
        <v>275</v>
      </c>
      <c r="P320" t="s">
        <v>290</v>
      </c>
      <c r="Q320" t="s">
        <v>275</v>
      </c>
      <c r="R320" t="s">
        <v>275</v>
      </c>
      <c r="S320">
        <v>4.2224999999999999E-2</v>
      </c>
      <c r="T320" t="s">
        <v>19</v>
      </c>
      <c r="U320" t="s">
        <v>141</v>
      </c>
    </row>
    <row r="321" spans="1:21" x14ac:dyDescent="0.25">
      <c r="A321">
        <v>29</v>
      </c>
      <c r="B321">
        <v>22</v>
      </c>
      <c r="C321">
        <v>0</v>
      </c>
      <c r="D321">
        <f t="shared" si="7"/>
        <v>0</v>
      </c>
      <c r="E321" t="s">
        <v>179</v>
      </c>
      <c r="F321">
        <v>400</v>
      </c>
      <c r="G321" t="s">
        <v>606</v>
      </c>
      <c r="H321" t="s">
        <v>36</v>
      </c>
      <c r="I321">
        <v>0.75</v>
      </c>
      <c r="J321" t="s">
        <v>25</v>
      </c>
      <c r="K321" t="s">
        <v>608</v>
      </c>
      <c r="L321" t="s">
        <v>278</v>
      </c>
      <c r="M321" t="s">
        <v>608</v>
      </c>
      <c r="N321">
        <v>4</v>
      </c>
      <c r="O321" t="s">
        <v>275</v>
      </c>
      <c r="P321" t="s">
        <v>290</v>
      </c>
      <c r="Q321" t="s">
        <v>275</v>
      </c>
      <c r="R321" t="s">
        <v>275</v>
      </c>
      <c r="S321">
        <v>0</v>
      </c>
      <c r="T321" t="s">
        <v>19</v>
      </c>
      <c r="U321" t="s">
        <v>141</v>
      </c>
    </row>
    <row r="322" spans="1:21" x14ac:dyDescent="0.25">
      <c r="A322">
        <v>29</v>
      </c>
      <c r="B322">
        <v>22</v>
      </c>
      <c r="C322">
        <v>1</v>
      </c>
      <c r="D322">
        <f t="shared" si="7"/>
        <v>85.3</v>
      </c>
      <c r="E322" t="s">
        <v>179</v>
      </c>
      <c r="F322">
        <v>400</v>
      </c>
      <c r="G322" t="s">
        <v>606</v>
      </c>
      <c r="H322" t="s">
        <v>36</v>
      </c>
      <c r="I322">
        <v>0.75</v>
      </c>
      <c r="J322" t="s">
        <v>25</v>
      </c>
      <c r="K322" t="s">
        <v>608</v>
      </c>
      <c r="L322" t="s">
        <v>278</v>
      </c>
      <c r="M322" t="s">
        <v>608</v>
      </c>
      <c r="N322">
        <v>4</v>
      </c>
      <c r="O322" t="s">
        <v>275</v>
      </c>
      <c r="P322" t="s">
        <v>290</v>
      </c>
      <c r="Q322" t="s">
        <v>275</v>
      </c>
      <c r="R322" t="s">
        <v>275</v>
      </c>
      <c r="S322">
        <v>8.5300000000000001E-2</v>
      </c>
      <c r="T322" t="s">
        <v>19</v>
      </c>
      <c r="U322" t="s">
        <v>141</v>
      </c>
    </row>
    <row r="323" spans="1:21" x14ac:dyDescent="0.25">
      <c r="A323">
        <v>29</v>
      </c>
      <c r="B323">
        <v>22</v>
      </c>
      <c r="C323">
        <v>2</v>
      </c>
      <c r="D323">
        <f t="shared" si="7"/>
        <v>378.2</v>
      </c>
      <c r="E323" t="s">
        <v>179</v>
      </c>
      <c r="F323">
        <v>400</v>
      </c>
      <c r="G323" t="s">
        <v>606</v>
      </c>
      <c r="H323" t="s">
        <v>36</v>
      </c>
      <c r="I323">
        <v>0.75</v>
      </c>
      <c r="J323" t="s">
        <v>25</v>
      </c>
      <c r="K323" t="s">
        <v>608</v>
      </c>
      <c r="L323" t="s">
        <v>278</v>
      </c>
      <c r="M323" t="s">
        <v>608</v>
      </c>
      <c r="N323">
        <v>4</v>
      </c>
      <c r="O323" t="s">
        <v>275</v>
      </c>
      <c r="P323" t="s">
        <v>290</v>
      </c>
      <c r="Q323" t="s">
        <v>275</v>
      </c>
      <c r="R323" t="s">
        <v>275</v>
      </c>
      <c r="S323">
        <v>0.37819999999999998</v>
      </c>
      <c r="T323" t="s">
        <v>19</v>
      </c>
      <c r="U323" t="s">
        <v>141</v>
      </c>
    </row>
    <row r="324" spans="1:21" x14ac:dyDescent="0.25">
      <c r="A324">
        <v>29</v>
      </c>
      <c r="B324">
        <v>22</v>
      </c>
      <c r="C324">
        <v>3</v>
      </c>
      <c r="D324">
        <f t="shared" si="7"/>
        <v>540.6</v>
      </c>
      <c r="E324" t="s">
        <v>179</v>
      </c>
      <c r="F324">
        <v>400</v>
      </c>
      <c r="G324" t="s">
        <v>606</v>
      </c>
      <c r="H324" t="s">
        <v>36</v>
      </c>
      <c r="I324">
        <v>0.75</v>
      </c>
      <c r="J324" t="s">
        <v>25</v>
      </c>
      <c r="K324" t="s">
        <v>608</v>
      </c>
      <c r="L324" t="s">
        <v>278</v>
      </c>
      <c r="M324" t="s">
        <v>608</v>
      </c>
      <c r="N324">
        <v>4</v>
      </c>
      <c r="O324" t="s">
        <v>275</v>
      </c>
      <c r="P324" t="s">
        <v>290</v>
      </c>
      <c r="Q324" t="s">
        <v>275</v>
      </c>
      <c r="R324" t="s">
        <v>275</v>
      </c>
      <c r="S324">
        <v>0.54059999999999997</v>
      </c>
      <c r="T324" t="s">
        <v>19</v>
      </c>
      <c r="U324" t="s">
        <v>141</v>
      </c>
    </row>
    <row r="325" spans="1:21" x14ac:dyDescent="0.25">
      <c r="A325">
        <v>29</v>
      </c>
      <c r="B325">
        <v>22</v>
      </c>
      <c r="C325">
        <v>4</v>
      </c>
      <c r="D325">
        <f t="shared" si="7"/>
        <v>603.5</v>
      </c>
      <c r="E325" t="s">
        <v>179</v>
      </c>
      <c r="F325">
        <v>400</v>
      </c>
      <c r="G325" t="s">
        <v>606</v>
      </c>
      <c r="H325" t="s">
        <v>36</v>
      </c>
      <c r="I325">
        <v>0.75</v>
      </c>
      <c r="J325" t="s">
        <v>25</v>
      </c>
      <c r="K325" t="s">
        <v>608</v>
      </c>
      <c r="L325" t="s">
        <v>278</v>
      </c>
      <c r="M325" t="s">
        <v>608</v>
      </c>
      <c r="N325">
        <v>4</v>
      </c>
      <c r="O325" t="s">
        <v>275</v>
      </c>
      <c r="P325" t="s">
        <v>290</v>
      </c>
      <c r="Q325" t="s">
        <v>275</v>
      </c>
      <c r="R325" t="s">
        <v>275</v>
      </c>
      <c r="S325">
        <v>0.60350000000000004</v>
      </c>
      <c r="T325" t="s">
        <v>19</v>
      </c>
      <c r="U325" t="s">
        <v>141</v>
      </c>
    </row>
    <row r="326" spans="1:21" x14ac:dyDescent="0.25">
      <c r="A326">
        <v>29</v>
      </c>
      <c r="B326">
        <v>22</v>
      </c>
      <c r="C326">
        <v>6</v>
      </c>
      <c r="D326">
        <f t="shared" si="7"/>
        <v>463</v>
      </c>
      <c r="E326" t="s">
        <v>179</v>
      </c>
      <c r="F326">
        <v>400</v>
      </c>
      <c r="G326" t="s">
        <v>606</v>
      </c>
      <c r="H326" t="s">
        <v>36</v>
      </c>
      <c r="I326">
        <v>0.75</v>
      </c>
      <c r="J326" t="s">
        <v>25</v>
      </c>
      <c r="K326" t="s">
        <v>608</v>
      </c>
      <c r="L326" t="s">
        <v>278</v>
      </c>
      <c r="M326" t="s">
        <v>608</v>
      </c>
      <c r="N326">
        <v>4</v>
      </c>
      <c r="O326" t="s">
        <v>275</v>
      </c>
      <c r="P326" t="s">
        <v>290</v>
      </c>
      <c r="Q326" t="s">
        <v>275</v>
      </c>
      <c r="R326" t="s">
        <v>275</v>
      </c>
      <c r="S326">
        <v>0.46300000000000002</v>
      </c>
      <c r="T326" t="s">
        <v>19</v>
      </c>
      <c r="U326" t="s">
        <v>141</v>
      </c>
    </row>
    <row r="327" spans="1:21" x14ac:dyDescent="0.25">
      <c r="A327">
        <v>29</v>
      </c>
      <c r="B327">
        <v>22</v>
      </c>
      <c r="C327">
        <v>8</v>
      </c>
      <c r="D327">
        <f t="shared" si="7"/>
        <v>291.7</v>
      </c>
      <c r="E327" t="s">
        <v>179</v>
      </c>
      <c r="F327">
        <v>400</v>
      </c>
      <c r="G327" t="s">
        <v>606</v>
      </c>
      <c r="H327" t="s">
        <v>36</v>
      </c>
      <c r="I327">
        <v>0.75</v>
      </c>
      <c r="J327" t="s">
        <v>25</v>
      </c>
      <c r="K327" t="s">
        <v>608</v>
      </c>
      <c r="L327" t="s">
        <v>278</v>
      </c>
      <c r="M327" t="s">
        <v>608</v>
      </c>
      <c r="N327">
        <v>4</v>
      </c>
      <c r="O327" t="s">
        <v>275</v>
      </c>
      <c r="P327" t="s">
        <v>290</v>
      </c>
      <c r="Q327" t="s">
        <v>275</v>
      </c>
      <c r="R327" t="s">
        <v>275</v>
      </c>
      <c r="S327">
        <v>0.29170000000000001</v>
      </c>
      <c r="T327" t="s">
        <v>19</v>
      </c>
      <c r="U327" t="s">
        <v>141</v>
      </c>
    </row>
    <row r="328" spans="1:21" x14ac:dyDescent="0.25">
      <c r="A328">
        <v>29</v>
      </c>
      <c r="B328">
        <v>23</v>
      </c>
      <c r="C328">
        <v>0</v>
      </c>
      <c r="D328">
        <f t="shared" si="7"/>
        <v>0</v>
      </c>
      <c r="E328" t="s">
        <v>179</v>
      </c>
      <c r="F328">
        <v>400</v>
      </c>
      <c r="G328" t="s">
        <v>606</v>
      </c>
      <c r="H328" t="s">
        <v>37</v>
      </c>
      <c r="I328">
        <v>0.75</v>
      </c>
      <c r="J328" t="s">
        <v>25</v>
      </c>
      <c r="K328" t="s">
        <v>608</v>
      </c>
      <c r="L328" t="s">
        <v>278</v>
      </c>
      <c r="M328" t="s">
        <v>608</v>
      </c>
      <c r="N328">
        <v>4</v>
      </c>
      <c r="O328" t="s">
        <v>275</v>
      </c>
      <c r="P328" t="s">
        <v>290</v>
      </c>
      <c r="Q328" t="s">
        <v>275</v>
      </c>
      <c r="R328" t="s">
        <v>275</v>
      </c>
      <c r="S328">
        <v>0</v>
      </c>
      <c r="T328" t="s">
        <v>19</v>
      </c>
      <c r="U328" t="s">
        <v>141</v>
      </c>
    </row>
    <row r="329" spans="1:21" x14ac:dyDescent="0.25">
      <c r="A329">
        <v>29</v>
      </c>
      <c r="B329">
        <v>23</v>
      </c>
      <c r="C329">
        <v>1</v>
      </c>
      <c r="D329">
        <f t="shared" si="7"/>
        <v>140</v>
      </c>
      <c r="E329" t="s">
        <v>179</v>
      </c>
      <c r="F329">
        <v>400</v>
      </c>
      <c r="G329" t="s">
        <v>606</v>
      </c>
      <c r="H329" t="s">
        <v>37</v>
      </c>
      <c r="I329">
        <v>0.75</v>
      </c>
      <c r="J329" t="s">
        <v>25</v>
      </c>
      <c r="K329" t="s">
        <v>608</v>
      </c>
      <c r="L329" t="s">
        <v>278</v>
      </c>
      <c r="M329" t="s">
        <v>608</v>
      </c>
      <c r="N329">
        <v>4</v>
      </c>
      <c r="O329" t="s">
        <v>275</v>
      </c>
      <c r="P329" t="s">
        <v>290</v>
      </c>
      <c r="Q329" t="s">
        <v>275</v>
      </c>
      <c r="R329" t="s">
        <v>275</v>
      </c>
      <c r="S329">
        <v>0.14000000000000001</v>
      </c>
      <c r="T329" t="s">
        <v>19</v>
      </c>
      <c r="U329" t="s">
        <v>141</v>
      </c>
    </row>
    <row r="330" spans="1:21" x14ac:dyDescent="0.25">
      <c r="A330">
        <v>29</v>
      </c>
      <c r="B330">
        <v>23</v>
      </c>
      <c r="C330">
        <v>2</v>
      </c>
      <c r="D330">
        <f t="shared" si="7"/>
        <v>302.5</v>
      </c>
      <c r="E330" t="s">
        <v>179</v>
      </c>
      <c r="F330">
        <v>400</v>
      </c>
      <c r="G330" t="s">
        <v>606</v>
      </c>
      <c r="H330" t="s">
        <v>37</v>
      </c>
      <c r="I330">
        <v>0.75</v>
      </c>
      <c r="J330" t="s">
        <v>25</v>
      </c>
      <c r="K330" t="s">
        <v>608</v>
      </c>
      <c r="L330" t="s">
        <v>278</v>
      </c>
      <c r="M330" t="s">
        <v>608</v>
      </c>
      <c r="N330">
        <v>4</v>
      </c>
      <c r="O330" t="s">
        <v>275</v>
      </c>
      <c r="P330" t="s">
        <v>290</v>
      </c>
      <c r="Q330" t="s">
        <v>275</v>
      </c>
      <c r="R330" t="s">
        <v>275</v>
      </c>
      <c r="S330">
        <v>0.30249999999999999</v>
      </c>
      <c r="T330" t="s">
        <v>19</v>
      </c>
      <c r="U330" t="s">
        <v>141</v>
      </c>
    </row>
    <row r="331" spans="1:21" x14ac:dyDescent="0.25">
      <c r="A331">
        <v>29</v>
      </c>
      <c r="B331">
        <v>23</v>
      </c>
      <c r="C331">
        <v>3</v>
      </c>
      <c r="D331">
        <f t="shared" si="7"/>
        <v>453.7</v>
      </c>
      <c r="E331" t="s">
        <v>179</v>
      </c>
      <c r="F331">
        <v>400</v>
      </c>
      <c r="G331" t="s">
        <v>606</v>
      </c>
      <c r="H331" t="s">
        <v>37</v>
      </c>
      <c r="I331">
        <v>0.75</v>
      </c>
      <c r="J331" t="s">
        <v>25</v>
      </c>
      <c r="K331" t="s">
        <v>608</v>
      </c>
      <c r="L331" t="s">
        <v>278</v>
      </c>
      <c r="M331" t="s">
        <v>608</v>
      </c>
      <c r="N331">
        <v>4</v>
      </c>
      <c r="O331" t="s">
        <v>275</v>
      </c>
      <c r="P331" t="s">
        <v>290</v>
      </c>
      <c r="Q331" t="s">
        <v>275</v>
      </c>
      <c r="R331" t="s">
        <v>275</v>
      </c>
      <c r="S331">
        <v>0.45369999999999999</v>
      </c>
      <c r="T331" t="s">
        <v>19</v>
      </c>
      <c r="U331" t="s">
        <v>141</v>
      </c>
    </row>
    <row r="332" spans="1:21" x14ac:dyDescent="0.25">
      <c r="A332">
        <v>29</v>
      </c>
      <c r="B332">
        <v>23</v>
      </c>
      <c r="C332">
        <v>4</v>
      </c>
      <c r="D332">
        <f t="shared" si="7"/>
        <v>387.6</v>
      </c>
      <c r="E332" t="s">
        <v>179</v>
      </c>
      <c r="F332">
        <v>400</v>
      </c>
      <c r="G332" t="s">
        <v>606</v>
      </c>
      <c r="H332" t="s">
        <v>37</v>
      </c>
      <c r="I332">
        <v>0.75</v>
      </c>
      <c r="J332" t="s">
        <v>25</v>
      </c>
      <c r="K332" t="s">
        <v>608</v>
      </c>
      <c r="L332" t="s">
        <v>278</v>
      </c>
      <c r="M332" t="s">
        <v>608</v>
      </c>
      <c r="N332">
        <v>4</v>
      </c>
      <c r="O332" t="s">
        <v>275</v>
      </c>
      <c r="P332" t="s">
        <v>290</v>
      </c>
      <c r="Q332" t="s">
        <v>275</v>
      </c>
      <c r="R332" t="s">
        <v>275</v>
      </c>
      <c r="S332">
        <v>0.3876</v>
      </c>
      <c r="T332" t="s">
        <v>19</v>
      </c>
      <c r="U332" t="s">
        <v>141</v>
      </c>
    </row>
    <row r="333" spans="1:21" x14ac:dyDescent="0.25">
      <c r="A333">
        <v>29</v>
      </c>
      <c r="B333">
        <v>23</v>
      </c>
      <c r="C333">
        <v>6</v>
      </c>
      <c r="D333">
        <f t="shared" si="7"/>
        <v>325.60000000000002</v>
      </c>
      <c r="E333" t="s">
        <v>179</v>
      </c>
      <c r="F333">
        <v>400</v>
      </c>
      <c r="G333" t="s">
        <v>606</v>
      </c>
      <c r="H333" t="s">
        <v>37</v>
      </c>
      <c r="I333">
        <v>0.75</v>
      </c>
      <c r="J333" t="s">
        <v>25</v>
      </c>
      <c r="K333" t="s">
        <v>608</v>
      </c>
      <c r="L333" t="s">
        <v>278</v>
      </c>
      <c r="M333" t="s">
        <v>608</v>
      </c>
      <c r="N333">
        <v>4</v>
      </c>
      <c r="O333" t="s">
        <v>275</v>
      </c>
      <c r="P333" t="s">
        <v>290</v>
      </c>
      <c r="Q333" t="s">
        <v>275</v>
      </c>
      <c r="R333" t="s">
        <v>275</v>
      </c>
      <c r="S333">
        <v>0.3256</v>
      </c>
      <c r="T333" t="s">
        <v>19</v>
      </c>
      <c r="U333" t="s">
        <v>141</v>
      </c>
    </row>
    <row r="334" spans="1:21" x14ac:dyDescent="0.25">
      <c r="A334">
        <v>29</v>
      </c>
      <c r="B334">
        <v>23</v>
      </c>
      <c r="C334">
        <v>8</v>
      </c>
      <c r="D334">
        <f t="shared" si="7"/>
        <v>151.5</v>
      </c>
      <c r="E334" t="s">
        <v>179</v>
      </c>
      <c r="F334">
        <v>400</v>
      </c>
      <c r="G334" t="s">
        <v>606</v>
      </c>
      <c r="H334" t="s">
        <v>37</v>
      </c>
      <c r="I334">
        <v>0.75</v>
      </c>
      <c r="J334" t="s">
        <v>25</v>
      </c>
      <c r="K334" t="s">
        <v>608</v>
      </c>
      <c r="L334" t="s">
        <v>278</v>
      </c>
      <c r="M334" t="s">
        <v>608</v>
      </c>
      <c r="N334">
        <v>4</v>
      </c>
      <c r="O334" t="s">
        <v>275</v>
      </c>
      <c r="P334" t="s">
        <v>290</v>
      </c>
      <c r="Q334" t="s">
        <v>275</v>
      </c>
      <c r="R334" t="s">
        <v>275</v>
      </c>
      <c r="S334">
        <v>0.1515</v>
      </c>
      <c r="T334" t="s">
        <v>19</v>
      </c>
      <c r="U334" t="s">
        <v>141</v>
      </c>
    </row>
    <row r="335" spans="1:21" x14ac:dyDescent="0.25">
      <c r="A335">
        <v>32</v>
      </c>
      <c r="B335">
        <v>24</v>
      </c>
      <c r="C335">
        <v>0</v>
      </c>
      <c r="D335">
        <v>0</v>
      </c>
      <c r="E335" t="s">
        <v>179</v>
      </c>
      <c r="F335">
        <v>800</v>
      </c>
      <c r="G335" t="s">
        <v>607</v>
      </c>
      <c r="H335" t="s">
        <v>37</v>
      </c>
      <c r="I335" s="10">
        <f>8/12</f>
        <v>0.66666666666666663</v>
      </c>
      <c r="J335" t="s">
        <v>25</v>
      </c>
      <c r="K335">
        <v>30</v>
      </c>
      <c r="L335" t="s">
        <v>278</v>
      </c>
      <c r="M335">
        <v>67.7</v>
      </c>
      <c r="N335">
        <v>12</v>
      </c>
      <c r="O335" t="s">
        <v>275</v>
      </c>
      <c r="P335" t="s">
        <v>290</v>
      </c>
      <c r="Q335" t="s">
        <v>275</v>
      </c>
      <c r="R335" t="s">
        <v>275</v>
      </c>
      <c r="S335">
        <v>0</v>
      </c>
      <c r="T335" t="s">
        <v>8</v>
      </c>
      <c r="U335" t="s">
        <v>425</v>
      </c>
    </row>
    <row r="336" spans="1:21" x14ac:dyDescent="0.25">
      <c r="A336">
        <v>32</v>
      </c>
      <c r="B336">
        <v>24</v>
      </c>
      <c r="C336">
        <v>1</v>
      </c>
      <c r="D336">
        <v>323.06630000000001</v>
      </c>
      <c r="E336" t="s">
        <v>179</v>
      </c>
      <c r="F336">
        <v>800</v>
      </c>
      <c r="G336" t="s">
        <v>607</v>
      </c>
      <c r="H336" t="s">
        <v>37</v>
      </c>
      <c r="I336" s="10">
        <f t="shared" ref="I336:I346" si="8">8/12</f>
        <v>0.66666666666666663</v>
      </c>
      <c r="J336" t="s">
        <v>25</v>
      </c>
      <c r="K336">
        <v>30</v>
      </c>
      <c r="L336" t="s">
        <v>278</v>
      </c>
      <c r="M336">
        <v>67.7</v>
      </c>
      <c r="N336">
        <v>12</v>
      </c>
      <c r="O336" t="s">
        <v>275</v>
      </c>
      <c r="P336" t="s">
        <v>290</v>
      </c>
      <c r="Q336" t="s">
        <v>275</v>
      </c>
      <c r="R336" t="s">
        <v>275</v>
      </c>
      <c r="S336">
        <v>323.06630000000001</v>
      </c>
      <c r="T336" t="s">
        <v>8</v>
      </c>
      <c r="U336" t="s">
        <v>425</v>
      </c>
    </row>
    <row r="337" spans="1:21" x14ac:dyDescent="0.25">
      <c r="A337">
        <v>32</v>
      </c>
      <c r="B337">
        <v>24</v>
      </c>
      <c r="C337">
        <v>2</v>
      </c>
      <c r="D337">
        <v>724.73680000000002</v>
      </c>
      <c r="E337" t="s">
        <v>179</v>
      </c>
      <c r="F337">
        <v>800</v>
      </c>
      <c r="G337" t="s">
        <v>607</v>
      </c>
      <c r="H337" t="s">
        <v>37</v>
      </c>
      <c r="I337" s="10">
        <f t="shared" si="8"/>
        <v>0.66666666666666663</v>
      </c>
      <c r="J337" t="s">
        <v>25</v>
      </c>
      <c r="K337">
        <v>30</v>
      </c>
      <c r="L337" t="s">
        <v>278</v>
      </c>
      <c r="M337">
        <v>67.7</v>
      </c>
      <c r="N337">
        <v>12</v>
      </c>
      <c r="O337" t="s">
        <v>275</v>
      </c>
      <c r="P337" t="s">
        <v>290</v>
      </c>
      <c r="Q337" t="s">
        <v>275</v>
      </c>
      <c r="R337" t="s">
        <v>275</v>
      </c>
      <c r="S337">
        <v>724.73680000000002</v>
      </c>
      <c r="T337" t="s">
        <v>8</v>
      </c>
      <c r="U337" t="s">
        <v>425</v>
      </c>
    </row>
    <row r="338" spans="1:21" x14ac:dyDescent="0.25">
      <c r="A338">
        <v>32</v>
      </c>
      <c r="B338">
        <v>24</v>
      </c>
      <c r="C338">
        <v>3</v>
      </c>
      <c r="D338">
        <v>380.59480000000002</v>
      </c>
      <c r="E338" t="s">
        <v>179</v>
      </c>
      <c r="F338">
        <v>800</v>
      </c>
      <c r="G338" t="s">
        <v>607</v>
      </c>
      <c r="H338" t="s">
        <v>37</v>
      </c>
      <c r="I338" s="10">
        <f t="shared" si="8"/>
        <v>0.66666666666666663</v>
      </c>
      <c r="J338" t="s">
        <v>25</v>
      </c>
      <c r="K338">
        <v>30</v>
      </c>
      <c r="L338" t="s">
        <v>278</v>
      </c>
      <c r="M338">
        <v>67.7</v>
      </c>
      <c r="N338">
        <v>12</v>
      </c>
      <c r="O338" t="s">
        <v>275</v>
      </c>
      <c r="P338" t="s">
        <v>290</v>
      </c>
      <c r="Q338" t="s">
        <v>275</v>
      </c>
      <c r="R338" t="s">
        <v>275</v>
      </c>
      <c r="S338">
        <v>380.59480000000002</v>
      </c>
      <c r="T338" t="s">
        <v>8</v>
      </c>
      <c r="U338" t="s">
        <v>425</v>
      </c>
    </row>
    <row r="339" spans="1:21" x14ac:dyDescent="0.25">
      <c r="A339">
        <v>32</v>
      </c>
      <c r="B339">
        <v>24</v>
      </c>
      <c r="C339">
        <v>4</v>
      </c>
      <c r="D339">
        <v>384.28030000000001</v>
      </c>
      <c r="E339" t="s">
        <v>179</v>
      </c>
      <c r="F339">
        <v>800</v>
      </c>
      <c r="G339" t="s">
        <v>607</v>
      </c>
      <c r="H339" t="s">
        <v>37</v>
      </c>
      <c r="I339" s="10">
        <f t="shared" si="8"/>
        <v>0.66666666666666663</v>
      </c>
      <c r="J339" t="s">
        <v>25</v>
      </c>
      <c r="K339">
        <v>30</v>
      </c>
      <c r="L339" t="s">
        <v>278</v>
      </c>
      <c r="M339">
        <v>67.7</v>
      </c>
      <c r="N339">
        <v>12</v>
      </c>
      <c r="O339" t="s">
        <v>275</v>
      </c>
      <c r="P339" t="s">
        <v>290</v>
      </c>
      <c r="Q339" t="s">
        <v>275</v>
      </c>
      <c r="R339" t="s">
        <v>275</v>
      </c>
      <c r="S339">
        <v>384.28030000000001</v>
      </c>
      <c r="T339" t="s">
        <v>8</v>
      </c>
      <c r="U339" t="s">
        <v>425</v>
      </c>
    </row>
    <row r="340" spans="1:21" x14ac:dyDescent="0.25">
      <c r="A340">
        <v>32</v>
      </c>
      <c r="B340">
        <v>24</v>
      </c>
      <c r="C340">
        <v>4.5</v>
      </c>
      <c r="D340">
        <v>451.33710000000002</v>
      </c>
      <c r="E340" t="s">
        <v>179</v>
      </c>
      <c r="F340">
        <v>800</v>
      </c>
      <c r="G340" t="s">
        <v>607</v>
      </c>
      <c r="H340" t="s">
        <v>37</v>
      </c>
      <c r="I340" s="10">
        <f t="shared" si="8"/>
        <v>0.66666666666666663</v>
      </c>
      <c r="J340" t="s">
        <v>25</v>
      </c>
      <c r="K340">
        <v>30</v>
      </c>
      <c r="L340" t="s">
        <v>278</v>
      </c>
      <c r="M340">
        <v>67.7</v>
      </c>
      <c r="N340">
        <v>12</v>
      </c>
      <c r="O340" t="s">
        <v>275</v>
      </c>
      <c r="P340" t="s">
        <v>290</v>
      </c>
      <c r="Q340" t="s">
        <v>275</v>
      </c>
      <c r="R340" t="s">
        <v>275</v>
      </c>
      <c r="S340">
        <v>451.33710000000002</v>
      </c>
      <c r="T340" t="s">
        <v>8</v>
      </c>
      <c r="U340" t="s">
        <v>425</v>
      </c>
    </row>
    <row r="341" spans="1:21" x14ac:dyDescent="0.25">
      <c r="A341">
        <v>32</v>
      </c>
      <c r="B341">
        <v>24</v>
      </c>
      <c r="C341">
        <v>5</v>
      </c>
      <c r="D341">
        <v>464.89190000000002</v>
      </c>
      <c r="E341" t="s">
        <v>179</v>
      </c>
      <c r="F341">
        <v>800</v>
      </c>
      <c r="G341" t="s">
        <v>607</v>
      </c>
      <c r="H341" t="s">
        <v>37</v>
      </c>
      <c r="I341" s="10">
        <f t="shared" si="8"/>
        <v>0.66666666666666663</v>
      </c>
      <c r="J341" t="s">
        <v>25</v>
      </c>
      <c r="K341">
        <v>30</v>
      </c>
      <c r="L341" t="s">
        <v>278</v>
      </c>
      <c r="M341">
        <v>67.7</v>
      </c>
      <c r="N341">
        <v>12</v>
      </c>
      <c r="O341" t="s">
        <v>275</v>
      </c>
      <c r="P341" t="s">
        <v>290</v>
      </c>
      <c r="Q341" t="s">
        <v>275</v>
      </c>
      <c r="R341" t="s">
        <v>275</v>
      </c>
      <c r="S341">
        <v>464.89190000000002</v>
      </c>
      <c r="T341" t="s">
        <v>8</v>
      </c>
      <c r="U341" t="s">
        <v>425</v>
      </c>
    </row>
    <row r="342" spans="1:21" x14ac:dyDescent="0.25">
      <c r="A342">
        <v>32</v>
      </c>
      <c r="B342">
        <v>24</v>
      </c>
      <c r="C342">
        <v>5.5</v>
      </c>
      <c r="D342">
        <v>568.75109999999995</v>
      </c>
      <c r="E342" t="s">
        <v>179</v>
      </c>
      <c r="F342">
        <v>800</v>
      </c>
      <c r="G342" t="s">
        <v>607</v>
      </c>
      <c r="H342" t="s">
        <v>37</v>
      </c>
      <c r="I342" s="10">
        <f t="shared" si="8"/>
        <v>0.66666666666666663</v>
      </c>
      <c r="J342" t="s">
        <v>25</v>
      </c>
      <c r="K342">
        <v>30</v>
      </c>
      <c r="L342" t="s">
        <v>278</v>
      </c>
      <c r="M342">
        <v>67.7</v>
      </c>
      <c r="N342">
        <v>12</v>
      </c>
      <c r="O342" t="s">
        <v>275</v>
      </c>
      <c r="P342" t="s">
        <v>290</v>
      </c>
      <c r="Q342" t="s">
        <v>275</v>
      </c>
      <c r="R342" t="s">
        <v>275</v>
      </c>
      <c r="S342">
        <v>568.75109999999995</v>
      </c>
      <c r="T342" t="s">
        <v>8</v>
      </c>
      <c r="U342" t="s">
        <v>425</v>
      </c>
    </row>
    <row r="343" spans="1:21" x14ac:dyDescent="0.25">
      <c r="A343">
        <v>32</v>
      </c>
      <c r="B343">
        <v>24</v>
      </c>
      <c r="C343">
        <v>6</v>
      </c>
      <c r="D343">
        <v>418.37299999999999</v>
      </c>
      <c r="E343" t="s">
        <v>179</v>
      </c>
      <c r="F343">
        <v>800</v>
      </c>
      <c r="G343" t="s">
        <v>607</v>
      </c>
      <c r="H343" t="s">
        <v>37</v>
      </c>
      <c r="I343" s="10">
        <f t="shared" si="8"/>
        <v>0.66666666666666663</v>
      </c>
      <c r="J343" t="s">
        <v>25</v>
      </c>
      <c r="K343">
        <v>30</v>
      </c>
      <c r="L343" t="s">
        <v>278</v>
      </c>
      <c r="M343">
        <v>67.7</v>
      </c>
      <c r="N343">
        <v>12</v>
      </c>
      <c r="O343" t="s">
        <v>275</v>
      </c>
      <c r="P343" t="s">
        <v>290</v>
      </c>
      <c r="Q343" t="s">
        <v>275</v>
      </c>
      <c r="R343" t="s">
        <v>275</v>
      </c>
      <c r="S343">
        <v>418.37299999999999</v>
      </c>
      <c r="T343" t="s">
        <v>8</v>
      </c>
      <c r="U343" t="s">
        <v>425</v>
      </c>
    </row>
    <row r="344" spans="1:21" x14ac:dyDescent="0.25">
      <c r="A344">
        <v>32</v>
      </c>
      <c r="B344">
        <v>24</v>
      </c>
      <c r="C344">
        <v>8</v>
      </c>
      <c r="D344">
        <v>241.8141</v>
      </c>
      <c r="E344" t="s">
        <v>179</v>
      </c>
      <c r="F344">
        <v>800</v>
      </c>
      <c r="G344" t="s">
        <v>607</v>
      </c>
      <c r="H344" t="s">
        <v>37</v>
      </c>
      <c r="I344" s="10">
        <f t="shared" si="8"/>
        <v>0.66666666666666663</v>
      </c>
      <c r="J344" t="s">
        <v>25</v>
      </c>
      <c r="K344">
        <v>30</v>
      </c>
      <c r="L344" t="s">
        <v>278</v>
      </c>
      <c r="M344">
        <v>67.7</v>
      </c>
      <c r="N344">
        <v>12</v>
      </c>
      <c r="O344" t="s">
        <v>275</v>
      </c>
      <c r="P344" t="s">
        <v>290</v>
      </c>
      <c r="Q344" t="s">
        <v>275</v>
      </c>
      <c r="R344" t="s">
        <v>275</v>
      </c>
      <c r="S344">
        <v>241.8141</v>
      </c>
      <c r="T344" t="s">
        <v>8</v>
      </c>
      <c r="U344" t="s">
        <v>425</v>
      </c>
    </row>
    <row r="345" spans="1:21" x14ac:dyDescent="0.25">
      <c r="A345">
        <v>32</v>
      </c>
      <c r="B345">
        <v>24</v>
      </c>
      <c r="C345">
        <v>10</v>
      </c>
      <c r="D345">
        <v>219.04839999999999</v>
      </c>
      <c r="E345" t="s">
        <v>179</v>
      </c>
      <c r="F345">
        <v>800</v>
      </c>
      <c r="G345" t="s">
        <v>607</v>
      </c>
      <c r="H345" t="s">
        <v>37</v>
      </c>
      <c r="I345" s="10">
        <f t="shared" si="8"/>
        <v>0.66666666666666663</v>
      </c>
      <c r="J345" t="s">
        <v>25</v>
      </c>
      <c r="K345">
        <v>30</v>
      </c>
      <c r="L345" t="s">
        <v>278</v>
      </c>
      <c r="M345">
        <v>67.7</v>
      </c>
      <c r="N345">
        <v>12</v>
      </c>
      <c r="O345" t="s">
        <v>275</v>
      </c>
      <c r="P345" t="s">
        <v>290</v>
      </c>
      <c r="Q345" t="s">
        <v>275</v>
      </c>
      <c r="R345" t="s">
        <v>275</v>
      </c>
      <c r="S345">
        <v>219.04839999999999</v>
      </c>
      <c r="T345" t="s">
        <v>8</v>
      </c>
      <c r="U345" t="s">
        <v>425</v>
      </c>
    </row>
    <row r="346" spans="1:21" x14ac:dyDescent="0.25">
      <c r="A346">
        <v>32</v>
      </c>
      <c r="B346">
        <v>24</v>
      </c>
      <c r="C346">
        <v>24</v>
      </c>
      <c r="D346">
        <v>126.7454</v>
      </c>
      <c r="E346" t="s">
        <v>179</v>
      </c>
      <c r="F346">
        <v>800</v>
      </c>
      <c r="G346" t="s">
        <v>607</v>
      </c>
      <c r="H346" t="s">
        <v>37</v>
      </c>
      <c r="I346" s="10">
        <f t="shared" si="8"/>
        <v>0.66666666666666663</v>
      </c>
      <c r="J346" t="s">
        <v>25</v>
      </c>
      <c r="K346">
        <v>30</v>
      </c>
      <c r="L346" t="s">
        <v>278</v>
      </c>
      <c r="M346">
        <v>67.7</v>
      </c>
      <c r="N346">
        <v>12</v>
      </c>
      <c r="O346" t="s">
        <v>275</v>
      </c>
      <c r="P346" t="s">
        <v>290</v>
      </c>
      <c r="Q346" t="s">
        <v>275</v>
      </c>
      <c r="R346" t="s">
        <v>275</v>
      </c>
      <c r="S346">
        <v>126.7454</v>
      </c>
      <c r="T346" t="s">
        <v>8</v>
      </c>
      <c r="U346" t="s">
        <v>425</v>
      </c>
    </row>
    <row r="347" spans="1:21" x14ac:dyDescent="0.25">
      <c r="A347">
        <v>33</v>
      </c>
      <c r="B347">
        <v>25</v>
      </c>
      <c r="C347">
        <v>0</v>
      </c>
      <c r="D347">
        <v>0</v>
      </c>
      <c r="E347" t="s">
        <v>179</v>
      </c>
      <c r="F347">
        <v>400</v>
      </c>
      <c r="G347" t="s">
        <v>606</v>
      </c>
      <c r="H347" t="s">
        <v>37</v>
      </c>
      <c r="I347">
        <f>6/10</f>
        <v>0.6</v>
      </c>
      <c r="J347" t="s">
        <v>25</v>
      </c>
      <c r="K347">
        <v>33</v>
      </c>
      <c r="L347" t="s">
        <v>278</v>
      </c>
      <c r="M347">
        <v>64</v>
      </c>
      <c r="N347">
        <v>10</v>
      </c>
      <c r="O347" t="s">
        <v>275</v>
      </c>
      <c r="P347" t="s">
        <v>290</v>
      </c>
      <c r="Q347" t="s">
        <v>275</v>
      </c>
      <c r="R347" t="s">
        <v>275</v>
      </c>
      <c r="S347">
        <v>0</v>
      </c>
      <c r="T347" t="s">
        <v>8</v>
      </c>
      <c r="U347" t="s">
        <v>425</v>
      </c>
    </row>
    <row r="348" spans="1:21" x14ac:dyDescent="0.25">
      <c r="A348">
        <v>33</v>
      </c>
      <c r="B348">
        <v>25</v>
      </c>
      <c r="C348">
        <v>1</v>
      </c>
      <c r="D348">
        <v>226.5779</v>
      </c>
      <c r="E348" t="s">
        <v>179</v>
      </c>
      <c r="F348">
        <v>400</v>
      </c>
      <c r="G348" t="s">
        <v>606</v>
      </c>
      <c r="H348" t="s">
        <v>37</v>
      </c>
      <c r="I348">
        <f t="shared" ref="I348:I382" si="9">6/10</f>
        <v>0.6</v>
      </c>
      <c r="J348" t="s">
        <v>25</v>
      </c>
      <c r="K348">
        <v>33</v>
      </c>
      <c r="L348" t="s">
        <v>278</v>
      </c>
      <c r="M348">
        <v>64</v>
      </c>
      <c r="N348">
        <v>10</v>
      </c>
      <c r="O348" t="s">
        <v>275</v>
      </c>
      <c r="P348" t="s">
        <v>290</v>
      </c>
      <c r="Q348" t="s">
        <v>275</v>
      </c>
      <c r="R348" t="s">
        <v>275</v>
      </c>
      <c r="S348">
        <v>226.5779</v>
      </c>
      <c r="T348" t="s">
        <v>8</v>
      </c>
      <c r="U348" t="s">
        <v>425</v>
      </c>
    </row>
    <row r="349" spans="1:21" x14ac:dyDescent="0.25">
      <c r="A349">
        <v>33</v>
      </c>
      <c r="B349">
        <v>25</v>
      </c>
      <c r="C349">
        <v>2</v>
      </c>
      <c r="D349">
        <v>471.52379999999999</v>
      </c>
      <c r="E349" t="s">
        <v>179</v>
      </c>
      <c r="F349">
        <v>400</v>
      </c>
      <c r="G349" t="s">
        <v>606</v>
      </c>
      <c r="H349" t="s">
        <v>37</v>
      </c>
      <c r="I349">
        <f t="shared" si="9"/>
        <v>0.6</v>
      </c>
      <c r="J349" t="s">
        <v>25</v>
      </c>
      <c r="K349">
        <v>33</v>
      </c>
      <c r="L349" t="s">
        <v>278</v>
      </c>
      <c r="M349">
        <v>64</v>
      </c>
      <c r="N349">
        <v>10</v>
      </c>
      <c r="O349" t="s">
        <v>275</v>
      </c>
      <c r="P349" t="s">
        <v>290</v>
      </c>
      <c r="Q349" t="s">
        <v>275</v>
      </c>
      <c r="R349" t="s">
        <v>275</v>
      </c>
      <c r="S349">
        <v>471.52379999999999</v>
      </c>
      <c r="T349" t="s">
        <v>8</v>
      </c>
      <c r="U349" t="s">
        <v>425</v>
      </c>
    </row>
    <row r="350" spans="1:21" x14ac:dyDescent="0.25">
      <c r="A350">
        <v>33</v>
      </c>
      <c r="B350">
        <v>25</v>
      </c>
      <c r="C350">
        <v>3</v>
      </c>
      <c r="D350">
        <v>407.89960000000002</v>
      </c>
      <c r="E350" t="s">
        <v>179</v>
      </c>
      <c r="F350">
        <v>400</v>
      </c>
      <c r="G350" t="s">
        <v>606</v>
      </c>
      <c r="H350" t="s">
        <v>37</v>
      </c>
      <c r="I350">
        <f t="shared" si="9"/>
        <v>0.6</v>
      </c>
      <c r="J350" t="s">
        <v>25</v>
      </c>
      <c r="K350">
        <v>33</v>
      </c>
      <c r="L350" t="s">
        <v>278</v>
      </c>
      <c r="M350">
        <v>64</v>
      </c>
      <c r="N350">
        <v>10</v>
      </c>
      <c r="O350" t="s">
        <v>275</v>
      </c>
      <c r="P350" t="s">
        <v>290</v>
      </c>
      <c r="Q350" t="s">
        <v>275</v>
      </c>
      <c r="R350" t="s">
        <v>275</v>
      </c>
      <c r="S350">
        <v>407.89960000000002</v>
      </c>
      <c r="T350" t="s">
        <v>8</v>
      </c>
      <c r="U350" t="s">
        <v>425</v>
      </c>
    </row>
    <row r="351" spans="1:21" x14ac:dyDescent="0.25">
      <c r="A351">
        <v>33</v>
      </c>
      <c r="B351">
        <v>25</v>
      </c>
      <c r="C351">
        <v>4</v>
      </c>
      <c r="D351">
        <v>334.47949999999997</v>
      </c>
      <c r="E351" t="s">
        <v>179</v>
      </c>
      <c r="F351">
        <v>400</v>
      </c>
      <c r="G351" t="s">
        <v>606</v>
      </c>
      <c r="H351" t="s">
        <v>37</v>
      </c>
      <c r="I351">
        <f t="shared" si="9"/>
        <v>0.6</v>
      </c>
      <c r="J351" t="s">
        <v>25</v>
      </c>
      <c r="K351">
        <v>33</v>
      </c>
      <c r="L351" t="s">
        <v>278</v>
      </c>
      <c r="M351">
        <v>64</v>
      </c>
      <c r="N351">
        <v>10</v>
      </c>
      <c r="O351" t="s">
        <v>275</v>
      </c>
      <c r="P351" t="s">
        <v>290</v>
      </c>
      <c r="Q351" t="s">
        <v>275</v>
      </c>
      <c r="R351" t="s">
        <v>275</v>
      </c>
      <c r="S351">
        <v>334.47949999999997</v>
      </c>
      <c r="T351" t="s">
        <v>8</v>
      </c>
      <c r="U351" t="s">
        <v>425</v>
      </c>
    </row>
    <row r="352" spans="1:21" x14ac:dyDescent="0.25">
      <c r="A352">
        <v>33</v>
      </c>
      <c r="B352">
        <v>25</v>
      </c>
      <c r="C352">
        <v>4.5</v>
      </c>
      <c r="D352">
        <v>351.64769999999999</v>
      </c>
      <c r="E352" t="s">
        <v>179</v>
      </c>
      <c r="F352">
        <v>400</v>
      </c>
      <c r="G352" t="s">
        <v>606</v>
      </c>
      <c r="H352" t="s">
        <v>37</v>
      </c>
      <c r="I352">
        <f t="shared" si="9"/>
        <v>0.6</v>
      </c>
      <c r="J352" t="s">
        <v>25</v>
      </c>
      <c r="K352">
        <v>33</v>
      </c>
      <c r="L352" t="s">
        <v>278</v>
      </c>
      <c r="M352">
        <v>64</v>
      </c>
      <c r="N352">
        <v>10</v>
      </c>
      <c r="O352" t="s">
        <v>275</v>
      </c>
      <c r="P352" t="s">
        <v>290</v>
      </c>
      <c r="Q352" t="s">
        <v>275</v>
      </c>
      <c r="R352" t="s">
        <v>275</v>
      </c>
      <c r="S352">
        <v>351.64769999999999</v>
      </c>
      <c r="T352" t="s">
        <v>8</v>
      </c>
      <c r="U352" t="s">
        <v>425</v>
      </c>
    </row>
    <row r="353" spans="1:21" x14ac:dyDescent="0.25">
      <c r="A353">
        <v>33</v>
      </c>
      <c r="B353">
        <v>25</v>
      </c>
      <c r="C353">
        <v>5</v>
      </c>
      <c r="D353">
        <v>434.93560000000002</v>
      </c>
      <c r="E353" t="s">
        <v>179</v>
      </c>
      <c r="F353">
        <v>400</v>
      </c>
      <c r="G353" t="s">
        <v>606</v>
      </c>
      <c r="H353" t="s">
        <v>37</v>
      </c>
      <c r="I353">
        <f t="shared" si="9"/>
        <v>0.6</v>
      </c>
      <c r="J353" t="s">
        <v>25</v>
      </c>
      <c r="K353">
        <v>33</v>
      </c>
      <c r="L353" t="s">
        <v>278</v>
      </c>
      <c r="M353">
        <v>64</v>
      </c>
      <c r="N353">
        <v>10</v>
      </c>
      <c r="O353" t="s">
        <v>275</v>
      </c>
      <c r="P353" t="s">
        <v>290</v>
      </c>
      <c r="Q353" t="s">
        <v>275</v>
      </c>
      <c r="R353" t="s">
        <v>275</v>
      </c>
      <c r="S353">
        <v>434.93560000000002</v>
      </c>
      <c r="T353" t="s">
        <v>8</v>
      </c>
      <c r="U353" t="s">
        <v>425</v>
      </c>
    </row>
    <row r="354" spans="1:21" x14ac:dyDescent="0.25">
      <c r="A354">
        <v>33</v>
      </c>
      <c r="B354">
        <v>25</v>
      </c>
      <c r="C354">
        <v>5.5</v>
      </c>
      <c r="D354">
        <v>412.91860000000003</v>
      </c>
      <c r="E354" t="s">
        <v>179</v>
      </c>
      <c r="F354">
        <v>400</v>
      </c>
      <c r="G354" t="s">
        <v>606</v>
      </c>
      <c r="H354" t="s">
        <v>37</v>
      </c>
      <c r="I354">
        <f t="shared" si="9"/>
        <v>0.6</v>
      </c>
      <c r="J354" t="s">
        <v>25</v>
      </c>
      <c r="K354">
        <v>33</v>
      </c>
      <c r="L354" t="s">
        <v>278</v>
      </c>
      <c r="M354">
        <v>64</v>
      </c>
      <c r="N354">
        <v>10</v>
      </c>
      <c r="O354" t="s">
        <v>275</v>
      </c>
      <c r="P354" t="s">
        <v>290</v>
      </c>
      <c r="Q354" t="s">
        <v>275</v>
      </c>
      <c r="R354" t="s">
        <v>275</v>
      </c>
      <c r="S354">
        <v>412.91860000000003</v>
      </c>
      <c r="T354" t="s">
        <v>8</v>
      </c>
      <c r="U354" t="s">
        <v>425</v>
      </c>
    </row>
    <row r="355" spans="1:21" x14ac:dyDescent="0.25">
      <c r="A355">
        <v>33</v>
      </c>
      <c r="B355">
        <v>25</v>
      </c>
      <c r="C355">
        <v>6</v>
      </c>
      <c r="D355">
        <v>334.57810000000001</v>
      </c>
      <c r="E355" t="s">
        <v>179</v>
      </c>
      <c r="F355">
        <v>400</v>
      </c>
      <c r="G355" t="s">
        <v>606</v>
      </c>
      <c r="H355" t="s">
        <v>37</v>
      </c>
      <c r="I355">
        <f t="shared" si="9"/>
        <v>0.6</v>
      </c>
      <c r="J355" t="s">
        <v>25</v>
      </c>
      <c r="K355">
        <v>33</v>
      </c>
      <c r="L355" t="s">
        <v>278</v>
      </c>
      <c r="M355">
        <v>64</v>
      </c>
      <c r="N355">
        <v>10</v>
      </c>
      <c r="O355" t="s">
        <v>275</v>
      </c>
      <c r="P355" t="s">
        <v>290</v>
      </c>
      <c r="Q355" t="s">
        <v>275</v>
      </c>
      <c r="R355" t="s">
        <v>275</v>
      </c>
      <c r="S355">
        <v>334.57810000000001</v>
      </c>
      <c r="T355" t="s">
        <v>8</v>
      </c>
      <c r="U355" t="s">
        <v>425</v>
      </c>
    </row>
    <row r="356" spans="1:21" x14ac:dyDescent="0.25">
      <c r="A356">
        <v>33</v>
      </c>
      <c r="B356">
        <v>25</v>
      </c>
      <c r="C356">
        <v>8</v>
      </c>
      <c r="D356">
        <v>261.20310000000001</v>
      </c>
      <c r="E356" t="s">
        <v>179</v>
      </c>
      <c r="F356">
        <v>400</v>
      </c>
      <c r="G356" t="s">
        <v>606</v>
      </c>
      <c r="H356" t="s">
        <v>37</v>
      </c>
      <c r="I356">
        <f t="shared" si="9"/>
        <v>0.6</v>
      </c>
      <c r="J356" t="s">
        <v>25</v>
      </c>
      <c r="K356">
        <v>33</v>
      </c>
      <c r="L356" t="s">
        <v>278</v>
      </c>
      <c r="M356">
        <v>64</v>
      </c>
      <c r="N356">
        <v>10</v>
      </c>
      <c r="O356" t="s">
        <v>275</v>
      </c>
      <c r="P356" t="s">
        <v>290</v>
      </c>
      <c r="Q356" t="s">
        <v>275</v>
      </c>
      <c r="R356" t="s">
        <v>275</v>
      </c>
      <c r="S356">
        <v>261.20310000000001</v>
      </c>
      <c r="T356" t="s">
        <v>8</v>
      </c>
      <c r="U356" t="s">
        <v>425</v>
      </c>
    </row>
    <row r="357" spans="1:21" x14ac:dyDescent="0.25">
      <c r="A357">
        <v>33</v>
      </c>
      <c r="B357">
        <v>25</v>
      </c>
      <c r="C357">
        <v>10</v>
      </c>
      <c r="D357">
        <v>207.4325</v>
      </c>
      <c r="E357" t="s">
        <v>179</v>
      </c>
      <c r="F357">
        <v>400</v>
      </c>
      <c r="G357" t="s">
        <v>606</v>
      </c>
      <c r="H357" t="s">
        <v>37</v>
      </c>
      <c r="I357">
        <f t="shared" si="9"/>
        <v>0.6</v>
      </c>
      <c r="J357" t="s">
        <v>25</v>
      </c>
      <c r="K357">
        <v>33</v>
      </c>
      <c r="L357" t="s">
        <v>278</v>
      </c>
      <c r="M357">
        <v>64</v>
      </c>
      <c r="N357">
        <v>10</v>
      </c>
      <c r="O357" t="s">
        <v>275</v>
      </c>
      <c r="P357" t="s">
        <v>290</v>
      </c>
      <c r="Q357" t="s">
        <v>275</v>
      </c>
      <c r="R357" t="s">
        <v>275</v>
      </c>
      <c r="S357">
        <v>207.4325</v>
      </c>
      <c r="T357" t="s">
        <v>8</v>
      </c>
      <c r="U357" t="s">
        <v>425</v>
      </c>
    </row>
    <row r="358" spans="1:21" x14ac:dyDescent="0.25">
      <c r="A358">
        <v>33</v>
      </c>
      <c r="B358">
        <v>25</v>
      </c>
      <c r="C358">
        <v>24</v>
      </c>
      <c r="D358">
        <v>151.7877</v>
      </c>
      <c r="E358" t="s">
        <v>179</v>
      </c>
      <c r="F358">
        <v>400</v>
      </c>
      <c r="G358" t="s">
        <v>606</v>
      </c>
      <c r="H358" t="s">
        <v>37</v>
      </c>
      <c r="I358">
        <f t="shared" si="9"/>
        <v>0.6</v>
      </c>
      <c r="J358" t="s">
        <v>25</v>
      </c>
      <c r="K358">
        <v>33</v>
      </c>
      <c r="L358" t="s">
        <v>278</v>
      </c>
      <c r="M358">
        <v>64</v>
      </c>
      <c r="N358">
        <v>10</v>
      </c>
      <c r="O358" t="s">
        <v>275</v>
      </c>
      <c r="P358" t="s">
        <v>290</v>
      </c>
      <c r="Q358" t="s">
        <v>275</v>
      </c>
      <c r="R358" t="s">
        <v>275</v>
      </c>
      <c r="S358">
        <v>151.7877</v>
      </c>
      <c r="T358" t="s">
        <v>8</v>
      </c>
      <c r="U358" t="s">
        <v>425</v>
      </c>
    </row>
    <row r="359" spans="1:21" x14ac:dyDescent="0.25">
      <c r="A359">
        <v>33</v>
      </c>
      <c r="B359">
        <v>26</v>
      </c>
      <c r="C359">
        <v>0</v>
      </c>
      <c r="D359">
        <v>0</v>
      </c>
      <c r="E359" t="s">
        <v>179</v>
      </c>
      <c r="F359">
        <v>800</v>
      </c>
      <c r="G359" t="s">
        <v>607</v>
      </c>
      <c r="H359" t="s">
        <v>37</v>
      </c>
      <c r="I359">
        <f t="shared" si="9"/>
        <v>0.6</v>
      </c>
      <c r="J359" t="s">
        <v>25</v>
      </c>
      <c r="K359">
        <v>33</v>
      </c>
      <c r="L359" t="s">
        <v>278</v>
      </c>
      <c r="M359">
        <v>64</v>
      </c>
      <c r="N359">
        <v>10</v>
      </c>
      <c r="O359" t="s">
        <v>275</v>
      </c>
      <c r="P359" t="s">
        <v>290</v>
      </c>
      <c r="Q359" t="s">
        <v>275</v>
      </c>
      <c r="R359" t="s">
        <v>275</v>
      </c>
      <c r="S359">
        <v>0</v>
      </c>
      <c r="T359" t="s">
        <v>8</v>
      </c>
      <c r="U359" t="s">
        <v>425</v>
      </c>
    </row>
    <row r="360" spans="1:21" x14ac:dyDescent="0.25">
      <c r="A360">
        <v>33</v>
      </c>
      <c r="B360">
        <v>26</v>
      </c>
      <c r="C360">
        <v>1</v>
      </c>
      <c r="D360">
        <v>373.5181</v>
      </c>
      <c r="E360" t="s">
        <v>179</v>
      </c>
      <c r="F360">
        <v>800</v>
      </c>
      <c r="G360" t="s">
        <v>607</v>
      </c>
      <c r="H360" t="s">
        <v>37</v>
      </c>
      <c r="I360">
        <f t="shared" si="9"/>
        <v>0.6</v>
      </c>
      <c r="J360" t="s">
        <v>25</v>
      </c>
      <c r="K360">
        <v>33</v>
      </c>
      <c r="L360" t="s">
        <v>278</v>
      </c>
      <c r="M360">
        <v>64</v>
      </c>
      <c r="N360">
        <v>10</v>
      </c>
      <c r="O360" t="s">
        <v>275</v>
      </c>
      <c r="P360" t="s">
        <v>290</v>
      </c>
      <c r="Q360" t="s">
        <v>275</v>
      </c>
      <c r="R360" t="s">
        <v>275</v>
      </c>
      <c r="S360">
        <v>373.5181</v>
      </c>
      <c r="T360" t="s">
        <v>8</v>
      </c>
      <c r="U360" t="s">
        <v>425</v>
      </c>
    </row>
    <row r="361" spans="1:21" x14ac:dyDescent="0.25">
      <c r="A361">
        <v>33</v>
      </c>
      <c r="B361">
        <v>26</v>
      </c>
      <c r="C361">
        <v>2</v>
      </c>
      <c r="D361">
        <v>571.93200000000002</v>
      </c>
      <c r="E361" t="s">
        <v>179</v>
      </c>
      <c r="F361">
        <v>800</v>
      </c>
      <c r="G361" t="s">
        <v>607</v>
      </c>
      <c r="H361" t="s">
        <v>37</v>
      </c>
      <c r="I361">
        <f t="shared" si="9"/>
        <v>0.6</v>
      </c>
      <c r="J361" t="s">
        <v>25</v>
      </c>
      <c r="K361">
        <v>33</v>
      </c>
      <c r="L361" t="s">
        <v>278</v>
      </c>
      <c r="M361">
        <v>64</v>
      </c>
      <c r="N361">
        <v>10</v>
      </c>
      <c r="O361" t="s">
        <v>275</v>
      </c>
      <c r="P361" t="s">
        <v>290</v>
      </c>
      <c r="Q361" t="s">
        <v>275</v>
      </c>
      <c r="R361" t="s">
        <v>275</v>
      </c>
      <c r="S361">
        <v>571.93200000000002</v>
      </c>
      <c r="T361" t="s">
        <v>8</v>
      </c>
      <c r="U361" t="s">
        <v>425</v>
      </c>
    </row>
    <row r="362" spans="1:21" x14ac:dyDescent="0.25">
      <c r="A362">
        <v>33</v>
      </c>
      <c r="B362">
        <v>26</v>
      </c>
      <c r="C362">
        <v>3</v>
      </c>
      <c r="D362">
        <v>537.697</v>
      </c>
      <c r="E362" t="s">
        <v>179</v>
      </c>
      <c r="F362">
        <v>800</v>
      </c>
      <c r="G362" t="s">
        <v>607</v>
      </c>
      <c r="H362" t="s">
        <v>37</v>
      </c>
      <c r="I362">
        <f t="shared" si="9"/>
        <v>0.6</v>
      </c>
      <c r="J362" t="s">
        <v>25</v>
      </c>
      <c r="K362">
        <v>33</v>
      </c>
      <c r="L362" t="s">
        <v>278</v>
      </c>
      <c r="M362">
        <v>64</v>
      </c>
      <c r="N362">
        <v>10</v>
      </c>
      <c r="O362" t="s">
        <v>275</v>
      </c>
      <c r="P362" t="s">
        <v>290</v>
      </c>
      <c r="Q362" t="s">
        <v>275</v>
      </c>
      <c r="R362" t="s">
        <v>275</v>
      </c>
      <c r="S362">
        <v>537.697</v>
      </c>
      <c r="T362" t="s">
        <v>8</v>
      </c>
      <c r="U362" t="s">
        <v>425</v>
      </c>
    </row>
    <row r="363" spans="1:21" x14ac:dyDescent="0.25">
      <c r="A363">
        <v>33</v>
      </c>
      <c r="B363">
        <v>26</v>
      </c>
      <c r="C363">
        <v>4</v>
      </c>
      <c r="D363">
        <v>373.66320000000002</v>
      </c>
      <c r="E363" t="s">
        <v>179</v>
      </c>
      <c r="F363">
        <v>800</v>
      </c>
      <c r="G363" t="s">
        <v>607</v>
      </c>
      <c r="H363" t="s">
        <v>37</v>
      </c>
      <c r="I363">
        <f t="shared" si="9"/>
        <v>0.6</v>
      </c>
      <c r="J363" t="s">
        <v>25</v>
      </c>
      <c r="K363">
        <v>33</v>
      </c>
      <c r="L363" t="s">
        <v>278</v>
      </c>
      <c r="M363">
        <v>64</v>
      </c>
      <c r="N363">
        <v>10</v>
      </c>
      <c r="O363" t="s">
        <v>275</v>
      </c>
      <c r="P363" t="s">
        <v>290</v>
      </c>
      <c r="Q363" t="s">
        <v>275</v>
      </c>
      <c r="R363" t="s">
        <v>275</v>
      </c>
      <c r="S363">
        <v>373.66320000000002</v>
      </c>
      <c r="T363" t="s">
        <v>8</v>
      </c>
      <c r="U363" t="s">
        <v>425</v>
      </c>
    </row>
    <row r="364" spans="1:21" x14ac:dyDescent="0.25">
      <c r="A364">
        <v>33</v>
      </c>
      <c r="B364">
        <v>26</v>
      </c>
      <c r="C364">
        <v>4.5</v>
      </c>
      <c r="D364">
        <v>488.79199999999997</v>
      </c>
      <c r="E364" t="s">
        <v>179</v>
      </c>
      <c r="F364">
        <v>800</v>
      </c>
      <c r="G364" t="s">
        <v>607</v>
      </c>
      <c r="H364" t="s">
        <v>37</v>
      </c>
      <c r="I364">
        <f t="shared" si="9"/>
        <v>0.6</v>
      </c>
      <c r="J364" t="s">
        <v>25</v>
      </c>
      <c r="K364">
        <v>33</v>
      </c>
      <c r="L364" t="s">
        <v>278</v>
      </c>
      <c r="M364">
        <v>64</v>
      </c>
      <c r="N364">
        <v>10</v>
      </c>
      <c r="O364" t="s">
        <v>275</v>
      </c>
      <c r="P364" t="s">
        <v>290</v>
      </c>
      <c r="Q364" t="s">
        <v>275</v>
      </c>
      <c r="R364" t="s">
        <v>275</v>
      </c>
      <c r="S364">
        <v>488.79199999999997</v>
      </c>
      <c r="T364" t="s">
        <v>8</v>
      </c>
      <c r="U364" t="s">
        <v>425</v>
      </c>
    </row>
    <row r="365" spans="1:21" x14ac:dyDescent="0.25">
      <c r="A365">
        <v>33</v>
      </c>
      <c r="B365">
        <v>26</v>
      </c>
      <c r="C365">
        <v>5</v>
      </c>
      <c r="D365">
        <v>525.54930000000002</v>
      </c>
      <c r="E365" t="s">
        <v>179</v>
      </c>
      <c r="F365">
        <v>800</v>
      </c>
      <c r="G365" t="s">
        <v>607</v>
      </c>
      <c r="H365" t="s">
        <v>37</v>
      </c>
      <c r="I365">
        <f t="shared" si="9"/>
        <v>0.6</v>
      </c>
      <c r="J365" t="s">
        <v>25</v>
      </c>
      <c r="K365">
        <v>33</v>
      </c>
      <c r="L365" t="s">
        <v>278</v>
      </c>
      <c r="M365">
        <v>64</v>
      </c>
      <c r="N365">
        <v>10</v>
      </c>
      <c r="O365" t="s">
        <v>275</v>
      </c>
      <c r="P365" t="s">
        <v>290</v>
      </c>
      <c r="Q365" t="s">
        <v>275</v>
      </c>
      <c r="R365" t="s">
        <v>275</v>
      </c>
      <c r="S365">
        <v>525.54930000000002</v>
      </c>
      <c r="T365" t="s">
        <v>8</v>
      </c>
      <c r="U365" t="s">
        <v>425</v>
      </c>
    </row>
    <row r="366" spans="1:21" x14ac:dyDescent="0.25">
      <c r="A366">
        <v>33</v>
      </c>
      <c r="B366">
        <v>26</v>
      </c>
      <c r="C366">
        <v>5.5</v>
      </c>
      <c r="D366">
        <v>505.98419999999999</v>
      </c>
      <c r="E366" t="s">
        <v>179</v>
      </c>
      <c r="F366">
        <v>800</v>
      </c>
      <c r="G366" t="s">
        <v>607</v>
      </c>
      <c r="H366" t="s">
        <v>37</v>
      </c>
      <c r="I366">
        <f t="shared" si="9"/>
        <v>0.6</v>
      </c>
      <c r="J366" t="s">
        <v>25</v>
      </c>
      <c r="K366">
        <v>33</v>
      </c>
      <c r="L366" t="s">
        <v>278</v>
      </c>
      <c r="M366">
        <v>64</v>
      </c>
      <c r="N366">
        <v>10</v>
      </c>
      <c r="O366" t="s">
        <v>275</v>
      </c>
      <c r="P366" t="s">
        <v>290</v>
      </c>
      <c r="Q366" t="s">
        <v>275</v>
      </c>
      <c r="R366" t="s">
        <v>275</v>
      </c>
      <c r="S366">
        <v>505.98419999999999</v>
      </c>
      <c r="T366" t="s">
        <v>8</v>
      </c>
      <c r="U366" t="s">
        <v>425</v>
      </c>
    </row>
    <row r="367" spans="1:21" x14ac:dyDescent="0.25">
      <c r="A367">
        <v>33</v>
      </c>
      <c r="B367">
        <v>26</v>
      </c>
      <c r="C367">
        <v>6</v>
      </c>
      <c r="D367">
        <v>415.39019999999999</v>
      </c>
      <c r="E367" t="s">
        <v>179</v>
      </c>
      <c r="F367">
        <v>800</v>
      </c>
      <c r="G367" t="s">
        <v>607</v>
      </c>
      <c r="H367" t="s">
        <v>37</v>
      </c>
      <c r="I367">
        <f t="shared" si="9"/>
        <v>0.6</v>
      </c>
      <c r="J367" t="s">
        <v>25</v>
      </c>
      <c r="K367">
        <v>33</v>
      </c>
      <c r="L367" t="s">
        <v>278</v>
      </c>
      <c r="M367">
        <v>64</v>
      </c>
      <c r="N367">
        <v>10</v>
      </c>
      <c r="O367" t="s">
        <v>275</v>
      </c>
      <c r="P367" t="s">
        <v>290</v>
      </c>
      <c r="Q367" t="s">
        <v>275</v>
      </c>
      <c r="R367" t="s">
        <v>275</v>
      </c>
      <c r="S367">
        <v>415.39019999999999</v>
      </c>
      <c r="T367" t="s">
        <v>8</v>
      </c>
      <c r="U367" t="s">
        <v>425</v>
      </c>
    </row>
    <row r="368" spans="1:21" x14ac:dyDescent="0.25">
      <c r="A368">
        <v>33</v>
      </c>
      <c r="B368">
        <v>26</v>
      </c>
      <c r="C368">
        <v>8</v>
      </c>
      <c r="D368">
        <v>302.83859999999999</v>
      </c>
      <c r="E368" t="s">
        <v>179</v>
      </c>
      <c r="F368">
        <v>800</v>
      </c>
      <c r="G368" t="s">
        <v>607</v>
      </c>
      <c r="H368" t="s">
        <v>37</v>
      </c>
      <c r="I368">
        <f t="shared" si="9"/>
        <v>0.6</v>
      </c>
      <c r="J368" t="s">
        <v>25</v>
      </c>
      <c r="K368">
        <v>33</v>
      </c>
      <c r="L368" t="s">
        <v>278</v>
      </c>
      <c r="M368">
        <v>64</v>
      </c>
      <c r="N368">
        <v>10</v>
      </c>
      <c r="O368" t="s">
        <v>275</v>
      </c>
      <c r="P368" t="s">
        <v>290</v>
      </c>
      <c r="Q368" t="s">
        <v>275</v>
      </c>
      <c r="R368" t="s">
        <v>275</v>
      </c>
      <c r="S368">
        <v>302.83859999999999</v>
      </c>
      <c r="T368" t="s">
        <v>8</v>
      </c>
      <c r="U368" t="s">
        <v>425</v>
      </c>
    </row>
    <row r="369" spans="1:21" x14ac:dyDescent="0.25">
      <c r="A369">
        <v>33</v>
      </c>
      <c r="B369">
        <v>26</v>
      </c>
      <c r="C369">
        <v>10</v>
      </c>
      <c r="D369">
        <v>271.10039999999998</v>
      </c>
      <c r="E369" t="s">
        <v>179</v>
      </c>
      <c r="F369">
        <v>800</v>
      </c>
      <c r="G369" t="s">
        <v>607</v>
      </c>
      <c r="H369" t="s">
        <v>37</v>
      </c>
      <c r="I369">
        <f t="shared" si="9"/>
        <v>0.6</v>
      </c>
      <c r="J369" t="s">
        <v>25</v>
      </c>
      <c r="K369">
        <v>33</v>
      </c>
      <c r="L369" t="s">
        <v>278</v>
      </c>
      <c r="M369">
        <v>64</v>
      </c>
      <c r="N369">
        <v>10</v>
      </c>
      <c r="O369" t="s">
        <v>275</v>
      </c>
      <c r="P369" t="s">
        <v>290</v>
      </c>
      <c r="Q369" t="s">
        <v>275</v>
      </c>
      <c r="R369" t="s">
        <v>275</v>
      </c>
      <c r="S369">
        <v>271.10039999999998</v>
      </c>
      <c r="T369" t="s">
        <v>8</v>
      </c>
      <c r="U369" t="s">
        <v>425</v>
      </c>
    </row>
    <row r="370" spans="1:21" x14ac:dyDescent="0.25">
      <c r="A370">
        <v>33</v>
      </c>
      <c r="B370">
        <v>26</v>
      </c>
      <c r="C370">
        <v>24</v>
      </c>
      <c r="D370">
        <v>164.0299</v>
      </c>
      <c r="E370" t="s">
        <v>179</v>
      </c>
      <c r="F370">
        <v>800</v>
      </c>
      <c r="G370" t="s">
        <v>607</v>
      </c>
      <c r="H370" t="s">
        <v>37</v>
      </c>
      <c r="I370">
        <f t="shared" si="9"/>
        <v>0.6</v>
      </c>
      <c r="J370" t="s">
        <v>25</v>
      </c>
      <c r="K370">
        <v>33</v>
      </c>
      <c r="L370" t="s">
        <v>278</v>
      </c>
      <c r="M370">
        <v>64</v>
      </c>
      <c r="N370">
        <v>10</v>
      </c>
      <c r="O370" t="s">
        <v>275</v>
      </c>
      <c r="P370" t="s">
        <v>290</v>
      </c>
      <c r="Q370" t="s">
        <v>275</v>
      </c>
      <c r="R370" t="s">
        <v>275</v>
      </c>
      <c r="S370">
        <v>164.0299</v>
      </c>
      <c r="T370" t="s">
        <v>8</v>
      </c>
      <c r="U370" t="s">
        <v>425</v>
      </c>
    </row>
    <row r="371" spans="1:21" x14ac:dyDescent="0.25">
      <c r="A371">
        <v>33</v>
      </c>
      <c r="B371">
        <v>27</v>
      </c>
      <c r="C371">
        <v>0</v>
      </c>
      <c r="D371">
        <v>0</v>
      </c>
      <c r="E371" t="s">
        <v>179</v>
      </c>
      <c r="F371">
        <v>1200</v>
      </c>
      <c r="G371" t="s">
        <v>607</v>
      </c>
      <c r="H371" t="s">
        <v>37</v>
      </c>
      <c r="I371">
        <f t="shared" si="9"/>
        <v>0.6</v>
      </c>
      <c r="J371" t="s">
        <v>25</v>
      </c>
      <c r="K371">
        <v>33</v>
      </c>
      <c r="L371" t="s">
        <v>278</v>
      </c>
      <c r="M371">
        <v>64</v>
      </c>
      <c r="N371">
        <v>10</v>
      </c>
      <c r="O371" t="s">
        <v>275</v>
      </c>
      <c r="P371" t="s">
        <v>290</v>
      </c>
      <c r="Q371" t="s">
        <v>275</v>
      </c>
      <c r="R371" t="s">
        <v>275</v>
      </c>
      <c r="S371">
        <v>0</v>
      </c>
      <c r="T371" t="s">
        <v>8</v>
      </c>
      <c r="U371" t="s">
        <v>425</v>
      </c>
    </row>
    <row r="372" spans="1:21" x14ac:dyDescent="0.25">
      <c r="A372">
        <v>33</v>
      </c>
      <c r="B372">
        <v>27</v>
      </c>
      <c r="C372">
        <v>1</v>
      </c>
      <c r="D372">
        <v>385.75880000000001</v>
      </c>
      <c r="E372" t="s">
        <v>179</v>
      </c>
      <c r="F372">
        <v>1200</v>
      </c>
      <c r="G372" t="s">
        <v>607</v>
      </c>
      <c r="H372" t="s">
        <v>37</v>
      </c>
      <c r="I372">
        <f t="shared" si="9"/>
        <v>0.6</v>
      </c>
      <c r="J372" t="s">
        <v>25</v>
      </c>
      <c r="K372">
        <v>33</v>
      </c>
      <c r="L372" t="s">
        <v>278</v>
      </c>
      <c r="M372">
        <v>64</v>
      </c>
      <c r="N372">
        <v>10</v>
      </c>
      <c r="O372" t="s">
        <v>275</v>
      </c>
      <c r="P372" t="s">
        <v>290</v>
      </c>
      <c r="Q372" t="s">
        <v>275</v>
      </c>
      <c r="R372" t="s">
        <v>275</v>
      </c>
      <c r="S372">
        <v>385.75880000000001</v>
      </c>
      <c r="T372" t="s">
        <v>8</v>
      </c>
      <c r="U372" t="s">
        <v>425</v>
      </c>
    </row>
    <row r="373" spans="1:21" x14ac:dyDescent="0.25">
      <c r="A373">
        <v>33</v>
      </c>
      <c r="B373">
        <v>27</v>
      </c>
      <c r="C373">
        <v>2</v>
      </c>
      <c r="D373">
        <v>787.44230000000005</v>
      </c>
      <c r="E373" t="s">
        <v>179</v>
      </c>
      <c r="F373">
        <v>1200</v>
      </c>
      <c r="G373" t="s">
        <v>607</v>
      </c>
      <c r="H373" t="s">
        <v>37</v>
      </c>
      <c r="I373">
        <f t="shared" si="9"/>
        <v>0.6</v>
      </c>
      <c r="J373" t="s">
        <v>25</v>
      </c>
      <c r="K373">
        <v>33</v>
      </c>
      <c r="L373" t="s">
        <v>278</v>
      </c>
      <c r="M373">
        <v>64</v>
      </c>
      <c r="N373">
        <v>10</v>
      </c>
      <c r="O373" t="s">
        <v>275</v>
      </c>
      <c r="P373" t="s">
        <v>290</v>
      </c>
      <c r="Q373" t="s">
        <v>275</v>
      </c>
      <c r="R373" t="s">
        <v>275</v>
      </c>
      <c r="S373">
        <v>787.44230000000005</v>
      </c>
      <c r="T373" t="s">
        <v>8</v>
      </c>
      <c r="U373" t="s">
        <v>425</v>
      </c>
    </row>
    <row r="374" spans="1:21" x14ac:dyDescent="0.25">
      <c r="A374">
        <v>33</v>
      </c>
      <c r="B374">
        <v>27</v>
      </c>
      <c r="C374">
        <v>3</v>
      </c>
      <c r="D374">
        <v>745.85889999999995</v>
      </c>
      <c r="E374" t="s">
        <v>179</v>
      </c>
      <c r="F374">
        <v>1200</v>
      </c>
      <c r="G374" t="s">
        <v>607</v>
      </c>
      <c r="H374" t="s">
        <v>37</v>
      </c>
      <c r="I374">
        <f t="shared" si="9"/>
        <v>0.6</v>
      </c>
      <c r="J374" t="s">
        <v>25</v>
      </c>
      <c r="K374">
        <v>33</v>
      </c>
      <c r="L374" t="s">
        <v>278</v>
      </c>
      <c r="M374">
        <v>64</v>
      </c>
      <c r="N374">
        <v>10</v>
      </c>
      <c r="O374" t="s">
        <v>275</v>
      </c>
      <c r="P374" t="s">
        <v>290</v>
      </c>
      <c r="Q374" t="s">
        <v>275</v>
      </c>
      <c r="R374" t="s">
        <v>275</v>
      </c>
      <c r="S374">
        <v>745.85889999999995</v>
      </c>
      <c r="T374" t="s">
        <v>8</v>
      </c>
      <c r="U374" t="s">
        <v>425</v>
      </c>
    </row>
    <row r="375" spans="1:21" x14ac:dyDescent="0.25">
      <c r="A375">
        <v>33</v>
      </c>
      <c r="B375">
        <v>27</v>
      </c>
      <c r="C375">
        <v>4</v>
      </c>
      <c r="D375">
        <v>750.8075</v>
      </c>
      <c r="E375" t="s">
        <v>179</v>
      </c>
      <c r="F375">
        <v>1200</v>
      </c>
      <c r="G375" t="s">
        <v>607</v>
      </c>
      <c r="H375" t="s">
        <v>37</v>
      </c>
      <c r="I375">
        <f t="shared" si="9"/>
        <v>0.6</v>
      </c>
      <c r="J375" t="s">
        <v>25</v>
      </c>
      <c r="K375">
        <v>33</v>
      </c>
      <c r="L375" t="s">
        <v>278</v>
      </c>
      <c r="M375">
        <v>64</v>
      </c>
      <c r="N375">
        <v>10</v>
      </c>
      <c r="O375" t="s">
        <v>275</v>
      </c>
      <c r="P375" t="s">
        <v>290</v>
      </c>
      <c r="Q375" t="s">
        <v>275</v>
      </c>
      <c r="R375" t="s">
        <v>275</v>
      </c>
      <c r="S375">
        <v>750.8075</v>
      </c>
      <c r="T375" t="s">
        <v>8</v>
      </c>
      <c r="U375" t="s">
        <v>425</v>
      </c>
    </row>
    <row r="376" spans="1:21" x14ac:dyDescent="0.25">
      <c r="A376">
        <v>33</v>
      </c>
      <c r="B376">
        <v>27</v>
      </c>
      <c r="C376">
        <v>4.5</v>
      </c>
      <c r="D376">
        <v>804.70770000000005</v>
      </c>
      <c r="E376" t="s">
        <v>179</v>
      </c>
      <c r="F376">
        <v>1200</v>
      </c>
      <c r="G376" t="s">
        <v>607</v>
      </c>
      <c r="H376" t="s">
        <v>37</v>
      </c>
      <c r="I376">
        <f t="shared" si="9"/>
        <v>0.6</v>
      </c>
      <c r="J376" t="s">
        <v>25</v>
      </c>
      <c r="K376">
        <v>33</v>
      </c>
      <c r="L376" t="s">
        <v>278</v>
      </c>
      <c r="M376">
        <v>64</v>
      </c>
      <c r="N376">
        <v>10</v>
      </c>
      <c r="O376" t="s">
        <v>275</v>
      </c>
      <c r="P376" t="s">
        <v>290</v>
      </c>
      <c r="Q376" t="s">
        <v>275</v>
      </c>
      <c r="R376" t="s">
        <v>275</v>
      </c>
      <c r="S376">
        <v>804.70770000000005</v>
      </c>
      <c r="T376" t="s">
        <v>8</v>
      </c>
      <c r="U376" t="s">
        <v>425</v>
      </c>
    </row>
    <row r="377" spans="1:21" x14ac:dyDescent="0.25">
      <c r="A377">
        <v>33</v>
      </c>
      <c r="B377">
        <v>27</v>
      </c>
      <c r="C377">
        <v>5</v>
      </c>
      <c r="D377">
        <v>1076.5713000000001</v>
      </c>
      <c r="E377" t="s">
        <v>179</v>
      </c>
      <c r="F377">
        <v>1200</v>
      </c>
      <c r="G377" t="s">
        <v>607</v>
      </c>
      <c r="H377" t="s">
        <v>37</v>
      </c>
      <c r="I377">
        <f t="shared" si="9"/>
        <v>0.6</v>
      </c>
      <c r="J377" t="s">
        <v>25</v>
      </c>
      <c r="K377">
        <v>33</v>
      </c>
      <c r="L377" t="s">
        <v>278</v>
      </c>
      <c r="M377">
        <v>64</v>
      </c>
      <c r="N377">
        <v>10</v>
      </c>
      <c r="O377" t="s">
        <v>275</v>
      </c>
      <c r="P377" t="s">
        <v>290</v>
      </c>
      <c r="Q377" t="s">
        <v>275</v>
      </c>
      <c r="R377" t="s">
        <v>275</v>
      </c>
      <c r="S377">
        <v>1076.5713000000001</v>
      </c>
      <c r="T377" t="s">
        <v>8</v>
      </c>
      <c r="U377" t="s">
        <v>425</v>
      </c>
    </row>
    <row r="378" spans="1:21" x14ac:dyDescent="0.25">
      <c r="A378">
        <v>33</v>
      </c>
      <c r="B378">
        <v>27</v>
      </c>
      <c r="C378">
        <v>5.5</v>
      </c>
      <c r="D378">
        <v>785.16650000000004</v>
      </c>
      <c r="E378" t="s">
        <v>179</v>
      </c>
      <c r="F378">
        <v>1200</v>
      </c>
      <c r="G378" t="s">
        <v>607</v>
      </c>
      <c r="H378" t="s">
        <v>37</v>
      </c>
      <c r="I378">
        <f t="shared" si="9"/>
        <v>0.6</v>
      </c>
      <c r="J378" t="s">
        <v>25</v>
      </c>
      <c r="K378">
        <v>33</v>
      </c>
      <c r="L378" t="s">
        <v>278</v>
      </c>
      <c r="M378">
        <v>64</v>
      </c>
      <c r="N378">
        <v>10</v>
      </c>
      <c r="O378" t="s">
        <v>275</v>
      </c>
      <c r="P378" t="s">
        <v>290</v>
      </c>
      <c r="Q378" t="s">
        <v>275</v>
      </c>
      <c r="R378" t="s">
        <v>275</v>
      </c>
      <c r="S378">
        <v>785.16650000000004</v>
      </c>
      <c r="T378" t="s">
        <v>8</v>
      </c>
      <c r="U378" t="s">
        <v>425</v>
      </c>
    </row>
    <row r="379" spans="1:21" x14ac:dyDescent="0.25">
      <c r="A379">
        <v>33</v>
      </c>
      <c r="B379">
        <v>27</v>
      </c>
      <c r="C379">
        <v>6</v>
      </c>
      <c r="D379">
        <v>687.22850000000005</v>
      </c>
      <c r="E379" t="s">
        <v>179</v>
      </c>
      <c r="F379">
        <v>1200</v>
      </c>
      <c r="G379" t="s">
        <v>607</v>
      </c>
      <c r="H379" t="s">
        <v>37</v>
      </c>
      <c r="I379">
        <f t="shared" si="9"/>
        <v>0.6</v>
      </c>
      <c r="J379" t="s">
        <v>25</v>
      </c>
      <c r="K379">
        <v>33</v>
      </c>
      <c r="L379" t="s">
        <v>278</v>
      </c>
      <c r="M379">
        <v>64</v>
      </c>
      <c r="N379">
        <v>10</v>
      </c>
      <c r="O379" t="s">
        <v>275</v>
      </c>
      <c r="P379" t="s">
        <v>290</v>
      </c>
      <c r="Q379" t="s">
        <v>275</v>
      </c>
      <c r="R379" t="s">
        <v>275</v>
      </c>
      <c r="S379">
        <v>687.22850000000005</v>
      </c>
      <c r="T379" t="s">
        <v>8</v>
      </c>
      <c r="U379" t="s">
        <v>425</v>
      </c>
    </row>
    <row r="380" spans="1:21" x14ac:dyDescent="0.25">
      <c r="A380">
        <v>33</v>
      </c>
      <c r="B380">
        <v>27</v>
      </c>
      <c r="C380">
        <v>8</v>
      </c>
      <c r="D380">
        <v>484.06450000000001</v>
      </c>
      <c r="E380" t="s">
        <v>179</v>
      </c>
      <c r="F380">
        <v>1200</v>
      </c>
      <c r="G380" t="s">
        <v>607</v>
      </c>
      <c r="H380" t="s">
        <v>37</v>
      </c>
      <c r="I380">
        <f t="shared" si="9"/>
        <v>0.6</v>
      </c>
      <c r="J380" t="s">
        <v>25</v>
      </c>
      <c r="K380">
        <v>33</v>
      </c>
      <c r="L380" t="s">
        <v>278</v>
      </c>
      <c r="M380">
        <v>64</v>
      </c>
      <c r="N380">
        <v>10</v>
      </c>
      <c r="O380" t="s">
        <v>275</v>
      </c>
      <c r="P380" t="s">
        <v>290</v>
      </c>
      <c r="Q380" t="s">
        <v>275</v>
      </c>
      <c r="R380" t="s">
        <v>275</v>
      </c>
      <c r="S380">
        <v>484.06450000000001</v>
      </c>
      <c r="T380" t="s">
        <v>8</v>
      </c>
      <c r="U380" t="s">
        <v>425</v>
      </c>
    </row>
    <row r="381" spans="1:21" x14ac:dyDescent="0.25">
      <c r="A381">
        <v>33</v>
      </c>
      <c r="B381">
        <v>27</v>
      </c>
      <c r="C381">
        <v>10</v>
      </c>
      <c r="D381">
        <v>422.93720000000002</v>
      </c>
      <c r="E381" t="s">
        <v>179</v>
      </c>
      <c r="F381">
        <v>1200</v>
      </c>
      <c r="G381" t="s">
        <v>607</v>
      </c>
      <c r="H381" t="s">
        <v>37</v>
      </c>
      <c r="I381">
        <f t="shared" si="9"/>
        <v>0.6</v>
      </c>
      <c r="J381" t="s">
        <v>25</v>
      </c>
      <c r="K381">
        <v>33</v>
      </c>
      <c r="L381" t="s">
        <v>278</v>
      </c>
      <c r="M381">
        <v>64</v>
      </c>
      <c r="N381">
        <v>10</v>
      </c>
      <c r="O381" t="s">
        <v>275</v>
      </c>
      <c r="P381" t="s">
        <v>290</v>
      </c>
      <c r="Q381" t="s">
        <v>275</v>
      </c>
      <c r="R381" t="s">
        <v>275</v>
      </c>
      <c r="S381">
        <v>422.93720000000002</v>
      </c>
      <c r="T381" t="s">
        <v>8</v>
      </c>
      <c r="U381" t="s">
        <v>425</v>
      </c>
    </row>
    <row r="382" spans="1:21" x14ac:dyDescent="0.25">
      <c r="A382">
        <v>33</v>
      </c>
      <c r="B382">
        <v>27</v>
      </c>
      <c r="C382">
        <v>24</v>
      </c>
      <c r="D382">
        <v>173.82579999999999</v>
      </c>
      <c r="E382" t="s">
        <v>179</v>
      </c>
      <c r="F382">
        <v>1200</v>
      </c>
      <c r="G382" t="s">
        <v>607</v>
      </c>
      <c r="H382" t="s">
        <v>37</v>
      </c>
      <c r="I382">
        <f t="shared" si="9"/>
        <v>0.6</v>
      </c>
      <c r="J382" t="s">
        <v>25</v>
      </c>
      <c r="K382">
        <v>33</v>
      </c>
      <c r="L382" t="s">
        <v>278</v>
      </c>
      <c r="M382">
        <v>64</v>
      </c>
      <c r="N382">
        <v>10</v>
      </c>
      <c r="O382" t="s">
        <v>275</v>
      </c>
      <c r="P382" t="s">
        <v>290</v>
      </c>
      <c r="Q382" t="s">
        <v>275</v>
      </c>
      <c r="R382" t="s">
        <v>275</v>
      </c>
      <c r="S382">
        <v>173.82579999999999</v>
      </c>
      <c r="T382" t="s">
        <v>8</v>
      </c>
      <c r="U382" t="s">
        <v>425</v>
      </c>
    </row>
    <row r="383" spans="1:21" x14ac:dyDescent="0.25">
      <c r="A383">
        <v>34</v>
      </c>
      <c r="B383">
        <v>28</v>
      </c>
      <c r="C383">
        <v>0</v>
      </c>
      <c r="D383">
        <v>0</v>
      </c>
      <c r="E383" t="s">
        <v>179</v>
      </c>
      <c r="F383">
        <v>400</v>
      </c>
      <c r="G383" t="s">
        <v>606</v>
      </c>
      <c r="H383" t="s">
        <v>37</v>
      </c>
      <c r="I383">
        <f>12/23</f>
        <v>0.52173913043478259</v>
      </c>
      <c r="J383" t="s">
        <v>25</v>
      </c>
      <c r="K383">
        <v>21</v>
      </c>
      <c r="L383" t="s">
        <v>278</v>
      </c>
      <c r="M383">
        <v>53.1</v>
      </c>
      <c r="N383">
        <v>23</v>
      </c>
      <c r="O383" t="s">
        <v>275</v>
      </c>
      <c r="P383" t="s">
        <v>290</v>
      </c>
      <c r="Q383" t="s">
        <v>650</v>
      </c>
      <c r="R383" t="s">
        <v>605</v>
      </c>
      <c r="S383">
        <v>0</v>
      </c>
      <c r="T383" t="s">
        <v>8</v>
      </c>
      <c r="U383" t="s">
        <v>425</v>
      </c>
    </row>
    <row r="384" spans="1:21" x14ac:dyDescent="0.25">
      <c r="A384">
        <v>34</v>
      </c>
      <c r="B384">
        <v>28</v>
      </c>
      <c r="C384">
        <v>0.5</v>
      </c>
      <c r="D384">
        <v>46.491799999999998</v>
      </c>
      <c r="E384" t="s">
        <v>179</v>
      </c>
      <c r="F384">
        <v>400</v>
      </c>
      <c r="G384" t="s">
        <v>606</v>
      </c>
      <c r="H384" t="s">
        <v>37</v>
      </c>
      <c r="I384">
        <f t="shared" ref="I384:I418" si="10">12/23</f>
        <v>0.52173913043478259</v>
      </c>
      <c r="J384" t="s">
        <v>25</v>
      </c>
      <c r="K384">
        <v>21</v>
      </c>
      <c r="L384" t="s">
        <v>278</v>
      </c>
      <c r="M384">
        <v>53.1</v>
      </c>
      <c r="N384">
        <v>23</v>
      </c>
      <c r="O384" t="s">
        <v>275</v>
      </c>
      <c r="P384" t="s">
        <v>290</v>
      </c>
      <c r="Q384" t="s">
        <v>650</v>
      </c>
      <c r="R384" t="s">
        <v>605</v>
      </c>
      <c r="S384">
        <v>46.491799999999998</v>
      </c>
      <c r="T384" t="s">
        <v>8</v>
      </c>
      <c r="U384" t="s">
        <v>425</v>
      </c>
    </row>
    <row r="385" spans="1:21" x14ac:dyDescent="0.25">
      <c r="A385">
        <v>34</v>
      </c>
      <c r="B385">
        <v>28</v>
      </c>
      <c r="C385">
        <v>1</v>
      </c>
      <c r="D385">
        <v>87</v>
      </c>
      <c r="E385" t="s">
        <v>179</v>
      </c>
      <c r="F385">
        <v>400</v>
      </c>
      <c r="G385" t="s">
        <v>606</v>
      </c>
      <c r="H385" t="s">
        <v>37</v>
      </c>
      <c r="I385">
        <f t="shared" si="10"/>
        <v>0.52173913043478259</v>
      </c>
      <c r="J385" t="s">
        <v>25</v>
      </c>
      <c r="K385">
        <v>21</v>
      </c>
      <c r="L385" t="s">
        <v>278</v>
      </c>
      <c r="M385">
        <v>53.1</v>
      </c>
      <c r="N385">
        <v>23</v>
      </c>
      <c r="O385" t="s">
        <v>275</v>
      </c>
      <c r="P385" t="s">
        <v>290</v>
      </c>
      <c r="Q385" t="s">
        <v>650</v>
      </c>
      <c r="R385" t="s">
        <v>605</v>
      </c>
      <c r="S385">
        <v>87</v>
      </c>
      <c r="T385" t="s">
        <v>8</v>
      </c>
      <c r="U385" t="s">
        <v>425</v>
      </c>
    </row>
    <row r="386" spans="1:21" x14ac:dyDescent="0.25">
      <c r="A386">
        <v>34</v>
      </c>
      <c r="B386">
        <v>28</v>
      </c>
      <c r="C386">
        <v>1.5</v>
      </c>
      <c r="D386">
        <v>142.06139999999999</v>
      </c>
      <c r="E386" t="s">
        <v>179</v>
      </c>
      <c r="F386">
        <v>400</v>
      </c>
      <c r="G386" t="s">
        <v>606</v>
      </c>
      <c r="H386" t="s">
        <v>37</v>
      </c>
      <c r="I386">
        <f t="shared" si="10"/>
        <v>0.52173913043478259</v>
      </c>
      <c r="J386" t="s">
        <v>25</v>
      </c>
      <c r="K386">
        <v>21</v>
      </c>
      <c r="L386" t="s">
        <v>278</v>
      </c>
      <c r="M386">
        <v>53.1</v>
      </c>
      <c r="N386">
        <v>23</v>
      </c>
      <c r="O386" t="s">
        <v>275</v>
      </c>
      <c r="P386" t="s">
        <v>290</v>
      </c>
      <c r="Q386" t="s">
        <v>650</v>
      </c>
      <c r="R386" t="s">
        <v>605</v>
      </c>
      <c r="S386">
        <v>142.06139999999999</v>
      </c>
      <c r="T386" t="s">
        <v>8</v>
      </c>
      <c r="U386" t="s">
        <v>425</v>
      </c>
    </row>
    <row r="387" spans="1:21" x14ac:dyDescent="0.25">
      <c r="A387">
        <v>34</v>
      </c>
      <c r="B387">
        <v>28</v>
      </c>
      <c r="C387">
        <v>2</v>
      </c>
      <c r="D387">
        <v>207.22300000000001</v>
      </c>
      <c r="E387" t="s">
        <v>179</v>
      </c>
      <c r="F387">
        <v>400</v>
      </c>
      <c r="G387" t="s">
        <v>606</v>
      </c>
      <c r="H387" t="s">
        <v>37</v>
      </c>
      <c r="I387">
        <f t="shared" si="10"/>
        <v>0.52173913043478259</v>
      </c>
      <c r="J387" t="s">
        <v>25</v>
      </c>
      <c r="K387">
        <v>21</v>
      </c>
      <c r="L387" t="s">
        <v>278</v>
      </c>
      <c r="M387">
        <v>53.1</v>
      </c>
      <c r="N387">
        <v>23</v>
      </c>
      <c r="O387" t="s">
        <v>275</v>
      </c>
      <c r="P387" t="s">
        <v>290</v>
      </c>
      <c r="Q387" t="s">
        <v>650</v>
      </c>
      <c r="R387" t="s">
        <v>605</v>
      </c>
      <c r="S387">
        <v>207.22300000000001</v>
      </c>
      <c r="T387" t="s">
        <v>8</v>
      </c>
      <c r="U387" t="s">
        <v>425</v>
      </c>
    </row>
    <row r="388" spans="1:21" x14ac:dyDescent="0.25">
      <c r="A388">
        <v>34</v>
      </c>
      <c r="B388">
        <v>28</v>
      </c>
      <c r="C388">
        <v>3</v>
      </c>
      <c r="D388">
        <v>197.6251</v>
      </c>
      <c r="E388" t="s">
        <v>179</v>
      </c>
      <c r="F388">
        <v>400</v>
      </c>
      <c r="G388" t="s">
        <v>606</v>
      </c>
      <c r="H388" t="s">
        <v>37</v>
      </c>
      <c r="I388">
        <f t="shared" si="10"/>
        <v>0.52173913043478259</v>
      </c>
      <c r="J388" t="s">
        <v>25</v>
      </c>
      <c r="K388">
        <v>21</v>
      </c>
      <c r="L388" t="s">
        <v>278</v>
      </c>
      <c r="M388">
        <v>53.1</v>
      </c>
      <c r="N388">
        <v>23</v>
      </c>
      <c r="O388" t="s">
        <v>275</v>
      </c>
      <c r="P388" t="s">
        <v>290</v>
      </c>
      <c r="Q388" t="s">
        <v>650</v>
      </c>
      <c r="R388" t="s">
        <v>605</v>
      </c>
      <c r="S388">
        <v>197.6251</v>
      </c>
      <c r="T388" t="s">
        <v>8</v>
      </c>
      <c r="U388" t="s">
        <v>425</v>
      </c>
    </row>
    <row r="389" spans="1:21" x14ac:dyDescent="0.25">
      <c r="A389">
        <v>34</v>
      </c>
      <c r="B389">
        <v>28</v>
      </c>
      <c r="C389">
        <v>4</v>
      </c>
      <c r="D389">
        <v>188.46350000000001</v>
      </c>
      <c r="E389" t="s">
        <v>179</v>
      </c>
      <c r="F389">
        <v>400</v>
      </c>
      <c r="G389" t="s">
        <v>606</v>
      </c>
      <c r="H389" t="s">
        <v>37</v>
      </c>
      <c r="I389">
        <f t="shared" si="10"/>
        <v>0.52173913043478259</v>
      </c>
      <c r="J389" t="s">
        <v>25</v>
      </c>
      <c r="K389">
        <v>21</v>
      </c>
      <c r="L389" t="s">
        <v>278</v>
      </c>
      <c r="M389">
        <v>53.1</v>
      </c>
      <c r="N389">
        <v>23</v>
      </c>
      <c r="O389" t="s">
        <v>275</v>
      </c>
      <c r="P389" t="s">
        <v>290</v>
      </c>
      <c r="Q389" t="s">
        <v>650</v>
      </c>
      <c r="R389" t="s">
        <v>605</v>
      </c>
      <c r="S389">
        <v>188.46350000000001</v>
      </c>
      <c r="T389" t="s">
        <v>8</v>
      </c>
      <c r="U389" t="s">
        <v>425</v>
      </c>
    </row>
    <row r="390" spans="1:21" x14ac:dyDescent="0.25">
      <c r="A390">
        <v>34</v>
      </c>
      <c r="B390">
        <v>28</v>
      </c>
      <c r="C390">
        <v>6</v>
      </c>
      <c r="D390">
        <v>163.51329999999999</v>
      </c>
      <c r="E390" t="s">
        <v>179</v>
      </c>
      <c r="F390">
        <v>400</v>
      </c>
      <c r="G390" t="s">
        <v>606</v>
      </c>
      <c r="H390" t="s">
        <v>37</v>
      </c>
      <c r="I390">
        <f t="shared" si="10"/>
        <v>0.52173913043478259</v>
      </c>
      <c r="J390" t="s">
        <v>25</v>
      </c>
      <c r="K390">
        <v>21</v>
      </c>
      <c r="L390" t="s">
        <v>278</v>
      </c>
      <c r="M390">
        <v>53.1</v>
      </c>
      <c r="N390">
        <v>23</v>
      </c>
      <c r="O390" t="s">
        <v>275</v>
      </c>
      <c r="P390" t="s">
        <v>290</v>
      </c>
      <c r="Q390" t="s">
        <v>650</v>
      </c>
      <c r="R390" t="s">
        <v>605</v>
      </c>
      <c r="S390">
        <v>163.51329999999999</v>
      </c>
      <c r="T390" t="s">
        <v>8</v>
      </c>
      <c r="U390" t="s">
        <v>425</v>
      </c>
    </row>
    <row r="391" spans="1:21" x14ac:dyDescent="0.25">
      <c r="A391">
        <v>34</v>
      </c>
      <c r="B391">
        <v>28</v>
      </c>
      <c r="C391">
        <v>8</v>
      </c>
      <c r="D391">
        <v>135.31899999999999</v>
      </c>
      <c r="E391" t="s">
        <v>179</v>
      </c>
      <c r="F391">
        <v>400</v>
      </c>
      <c r="G391" t="s">
        <v>606</v>
      </c>
      <c r="H391" t="s">
        <v>37</v>
      </c>
      <c r="I391">
        <f t="shared" si="10"/>
        <v>0.52173913043478259</v>
      </c>
      <c r="J391" t="s">
        <v>25</v>
      </c>
      <c r="K391">
        <v>21</v>
      </c>
      <c r="L391" t="s">
        <v>278</v>
      </c>
      <c r="M391">
        <v>53.1</v>
      </c>
      <c r="N391">
        <v>23</v>
      </c>
      <c r="O391" t="s">
        <v>275</v>
      </c>
      <c r="P391" t="s">
        <v>290</v>
      </c>
      <c r="Q391" t="s">
        <v>650</v>
      </c>
      <c r="R391" t="s">
        <v>605</v>
      </c>
      <c r="S391">
        <v>135.31899999999999</v>
      </c>
      <c r="T391" t="s">
        <v>8</v>
      </c>
      <c r="U391" t="s">
        <v>425</v>
      </c>
    </row>
    <row r="392" spans="1:21" x14ac:dyDescent="0.25">
      <c r="A392">
        <v>34</v>
      </c>
      <c r="B392">
        <v>28</v>
      </c>
      <c r="C392">
        <v>10</v>
      </c>
      <c r="D392">
        <v>103.5133</v>
      </c>
      <c r="E392" t="s">
        <v>179</v>
      </c>
      <c r="F392">
        <v>400</v>
      </c>
      <c r="G392" t="s">
        <v>606</v>
      </c>
      <c r="H392" t="s">
        <v>37</v>
      </c>
      <c r="I392">
        <f t="shared" si="10"/>
        <v>0.52173913043478259</v>
      </c>
      <c r="J392" t="s">
        <v>25</v>
      </c>
      <c r="K392">
        <v>21</v>
      </c>
      <c r="L392" t="s">
        <v>278</v>
      </c>
      <c r="M392">
        <v>53.1</v>
      </c>
      <c r="N392">
        <v>23</v>
      </c>
      <c r="O392" t="s">
        <v>275</v>
      </c>
      <c r="P392" t="s">
        <v>290</v>
      </c>
      <c r="Q392" t="s">
        <v>650</v>
      </c>
      <c r="R392" t="s">
        <v>605</v>
      </c>
      <c r="S392">
        <v>103.5133</v>
      </c>
      <c r="T392" t="s">
        <v>8</v>
      </c>
      <c r="U392" t="s">
        <v>425</v>
      </c>
    </row>
    <row r="393" spans="1:21" x14ac:dyDescent="0.25">
      <c r="A393">
        <v>34</v>
      </c>
      <c r="B393">
        <v>28</v>
      </c>
      <c r="C393">
        <v>12</v>
      </c>
      <c r="D393">
        <v>95.639600000000002</v>
      </c>
      <c r="E393" t="s">
        <v>179</v>
      </c>
      <c r="F393">
        <v>400</v>
      </c>
      <c r="G393" t="s">
        <v>606</v>
      </c>
      <c r="H393" t="s">
        <v>37</v>
      </c>
      <c r="I393">
        <f t="shared" si="10"/>
        <v>0.52173913043478259</v>
      </c>
      <c r="J393" t="s">
        <v>25</v>
      </c>
      <c r="K393">
        <v>21</v>
      </c>
      <c r="L393" t="s">
        <v>278</v>
      </c>
      <c r="M393">
        <v>53.1</v>
      </c>
      <c r="N393">
        <v>23</v>
      </c>
      <c r="O393" t="s">
        <v>275</v>
      </c>
      <c r="P393" t="s">
        <v>290</v>
      </c>
      <c r="Q393" t="s">
        <v>650</v>
      </c>
      <c r="R393" t="s">
        <v>605</v>
      </c>
      <c r="S393">
        <v>95.639600000000002</v>
      </c>
      <c r="T393" t="s">
        <v>8</v>
      </c>
      <c r="U393" t="s">
        <v>425</v>
      </c>
    </row>
    <row r="394" spans="1:21" x14ac:dyDescent="0.25">
      <c r="A394">
        <v>34</v>
      </c>
      <c r="B394">
        <v>28</v>
      </c>
      <c r="C394">
        <v>16</v>
      </c>
      <c r="D394">
        <v>74.2864</v>
      </c>
      <c r="E394" t="s">
        <v>179</v>
      </c>
      <c r="F394">
        <v>400</v>
      </c>
      <c r="G394" t="s">
        <v>606</v>
      </c>
      <c r="H394" t="s">
        <v>37</v>
      </c>
      <c r="I394">
        <f t="shared" si="10"/>
        <v>0.52173913043478259</v>
      </c>
      <c r="J394" t="s">
        <v>25</v>
      </c>
      <c r="K394">
        <v>21</v>
      </c>
      <c r="L394" t="s">
        <v>278</v>
      </c>
      <c r="M394">
        <v>53.1</v>
      </c>
      <c r="N394">
        <v>23</v>
      </c>
      <c r="O394" t="s">
        <v>275</v>
      </c>
      <c r="P394" t="s">
        <v>290</v>
      </c>
      <c r="Q394" t="s">
        <v>650</v>
      </c>
      <c r="R394" t="s">
        <v>605</v>
      </c>
      <c r="S394">
        <v>74.2864</v>
      </c>
      <c r="T394" t="s">
        <v>8</v>
      </c>
      <c r="U394" t="s">
        <v>425</v>
      </c>
    </row>
    <row r="395" spans="1:21" x14ac:dyDescent="0.25">
      <c r="A395">
        <v>34</v>
      </c>
      <c r="B395">
        <v>28</v>
      </c>
      <c r="C395">
        <v>20</v>
      </c>
      <c r="D395">
        <v>57.703299999999999</v>
      </c>
      <c r="E395" t="s">
        <v>179</v>
      </c>
      <c r="F395">
        <v>400</v>
      </c>
      <c r="G395" t="s">
        <v>606</v>
      </c>
      <c r="H395" t="s">
        <v>37</v>
      </c>
      <c r="I395">
        <f t="shared" si="10"/>
        <v>0.52173913043478259</v>
      </c>
      <c r="J395" t="s">
        <v>25</v>
      </c>
      <c r="K395">
        <v>21</v>
      </c>
      <c r="L395" t="s">
        <v>278</v>
      </c>
      <c r="M395">
        <v>53.1</v>
      </c>
      <c r="N395">
        <v>23</v>
      </c>
      <c r="O395" t="s">
        <v>275</v>
      </c>
      <c r="P395" t="s">
        <v>290</v>
      </c>
      <c r="Q395" t="s">
        <v>650</v>
      </c>
      <c r="R395" t="s">
        <v>605</v>
      </c>
      <c r="S395">
        <v>57.703299999999999</v>
      </c>
      <c r="T395" t="s">
        <v>8</v>
      </c>
      <c r="U395" t="s">
        <v>425</v>
      </c>
    </row>
    <row r="396" spans="1:21" x14ac:dyDescent="0.25">
      <c r="A396">
        <v>34</v>
      </c>
      <c r="B396">
        <v>28</v>
      </c>
      <c r="C396">
        <v>24</v>
      </c>
      <c r="D396">
        <v>46.253</v>
      </c>
      <c r="E396" t="s">
        <v>179</v>
      </c>
      <c r="F396">
        <v>400</v>
      </c>
      <c r="G396" t="s">
        <v>606</v>
      </c>
      <c r="H396" t="s">
        <v>37</v>
      </c>
      <c r="I396">
        <f t="shared" si="10"/>
        <v>0.52173913043478259</v>
      </c>
      <c r="J396" t="s">
        <v>25</v>
      </c>
      <c r="K396">
        <v>21</v>
      </c>
      <c r="L396" t="s">
        <v>278</v>
      </c>
      <c r="M396">
        <v>53.1</v>
      </c>
      <c r="N396">
        <v>23</v>
      </c>
      <c r="O396" t="s">
        <v>275</v>
      </c>
      <c r="P396" t="s">
        <v>290</v>
      </c>
      <c r="Q396" t="s">
        <v>650</v>
      </c>
      <c r="R396" t="s">
        <v>605</v>
      </c>
      <c r="S396">
        <v>46.253</v>
      </c>
      <c r="T396" t="s">
        <v>8</v>
      </c>
      <c r="U396" t="s">
        <v>425</v>
      </c>
    </row>
    <row r="397" spans="1:21" x14ac:dyDescent="0.25">
      <c r="A397">
        <v>34</v>
      </c>
      <c r="B397">
        <v>28</v>
      </c>
      <c r="C397">
        <v>30</v>
      </c>
      <c r="D397">
        <v>30.2044</v>
      </c>
      <c r="E397" t="s">
        <v>179</v>
      </c>
      <c r="F397">
        <v>400</v>
      </c>
      <c r="G397" t="s">
        <v>606</v>
      </c>
      <c r="H397" t="s">
        <v>37</v>
      </c>
      <c r="I397">
        <f t="shared" si="10"/>
        <v>0.52173913043478259</v>
      </c>
      <c r="J397" t="s">
        <v>25</v>
      </c>
      <c r="K397">
        <v>21</v>
      </c>
      <c r="L397" t="s">
        <v>278</v>
      </c>
      <c r="M397">
        <v>53.1</v>
      </c>
      <c r="N397">
        <v>23</v>
      </c>
      <c r="O397" t="s">
        <v>275</v>
      </c>
      <c r="P397" t="s">
        <v>290</v>
      </c>
      <c r="Q397" t="s">
        <v>650</v>
      </c>
      <c r="R397" t="s">
        <v>605</v>
      </c>
      <c r="S397">
        <v>30.2044</v>
      </c>
      <c r="T397" t="s">
        <v>8</v>
      </c>
      <c r="U397" t="s">
        <v>425</v>
      </c>
    </row>
    <row r="398" spans="1:21" x14ac:dyDescent="0.25">
      <c r="A398">
        <v>34</v>
      </c>
      <c r="B398">
        <v>28</v>
      </c>
      <c r="C398">
        <v>36</v>
      </c>
      <c r="D398">
        <v>17.390499999999999</v>
      </c>
      <c r="E398" t="s">
        <v>179</v>
      </c>
      <c r="F398">
        <v>400</v>
      </c>
      <c r="G398" t="s">
        <v>606</v>
      </c>
      <c r="H398" t="s">
        <v>37</v>
      </c>
      <c r="I398">
        <f t="shared" si="10"/>
        <v>0.52173913043478259</v>
      </c>
      <c r="J398" t="s">
        <v>25</v>
      </c>
      <c r="K398">
        <v>21</v>
      </c>
      <c r="L398" t="s">
        <v>278</v>
      </c>
      <c r="M398">
        <v>53.1</v>
      </c>
      <c r="N398">
        <v>23</v>
      </c>
      <c r="O398" t="s">
        <v>275</v>
      </c>
      <c r="P398" t="s">
        <v>290</v>
      </c>
      <c r="Q398" t="s">
        <v>650</v>
      </c>
      <c r="R398" t="s">
        <v>605</v>
      </c>
      <c r="S398">
        <v>17.390499999999999</v>
      </c>
      <c r="T398" t="s">
        <v>8</v>
      </c>
      <c r="U398" t="s">
        <v>425</v>
      </c>
    </row>
    <row r="399" spans="1:21" x14ac:dyDescent="0.25">
      <c r="A399">
        <v>34</v>
      </c>
      <c r="B399">
        <v>28</v>
      </c>
      <c r="C399">
        <v>48</v>
      </c>
      <c r="D399">
        <v>9.8438999999999997</v>
      </c>
      <c r="E399" t="s">
        <v>179</v>
      </c>
      <c r="F399">
        <v>400</v>
      </c>
      <c r="G399" t="s">
        <v>606</v>
      </c>
      <c r="H399" t="s">
        <v>37</v>
      </c>
      <c r="I399">
        <f t="shared" si="10"/>
        <v>0.52173913043478259</v>
      </c>
      <c r="J399" t="s">
        <v>25</v>
      </c>
      <c r="K399">
        <v>21</v>
      </c>
      <c r="L399" t="s">
        <v>278</v>
      </c>
      <c r="M399">
        <v>53.1</v>
      </c>
      <c r="N399">
        <v>23</v>
      </c>
      <c r="O399" t="s">
        <v>275</v>
      </c>
      <c r="P399" t="s">
        <v>290</v>
      </c>
      <c r="Q399" t="s">
        <v>650</v>
      </c>
      <c r="R399" t="s">
        <v>605</v>
      </c>
      <c r="S399">
        <v>9.8438999999999997</v>
      </c>
      <c r="T399" t="s">
        <v>8</v>
      </c>
      <c r="U399" t="s">
        <v>425</v>
      </c>
    </row>
    <row r="400" spans="1:21" x14ac:dyDescent="0.25">
      <c r="A400">
        <v>34</v>
      </c>
      <c r="B400">
        <v>28</v>
      </c>
      <c r="C400">
        <v>60</v>
      </c>
      <c r="D400">
        <v>1.9412499999999999</v>
      </c>
      <c r="E400" t="s">
        <v>179</v>
      </c>
      <c r="F400">
        <v>400</v>
      </c>
      <c r="G400" t="s">
        <v>606</v>
      </c>
      <c r="H400" t="s">
        <v>37</v>
      </c>
      <c r="I400">
        <f t="shared" si="10"/>
        <v>0.52173913043478259</v>
      </c>
      <c r="J400" t="s">
        <v>25</v>
      </c>
      <c r="K400">
        <v>21</v>
      </c>
      <c r="L400" t="s">
        <v>278</v>
      </c>
      <c r="M400">
        <v>53.1</v>
      </c>
      <c r="N400">
        <v>23</v>
      </c>
      <c r="O400" t="s">
        <v>275</v>
      </c>
      <c r="P400" t="s">
        <v>290</v>
      </c>
      <c r="Q400" t="s">
        <v>650</v>
      </c>
      <c r="R400" t="s">
        <v>605</v>
      </c>
      <c r="S400">
        <v>1.9412499999999999</v>
      </c>
      <c r="T400" t="s">
        <v>8</v>
      </c>
      <c r="U400" t="s">
        <v>425</v>
      </c>
    </row>
    <row r="401" spans="1:21" x14ac:dyDescent="0.25">
      <c r="A401">
        <v>34</v>
      </c>
      <c r="B401">
        <v>29</v>
      </c>
      <c r="C401">
        <v>0</v>
      </c>
      <c r="D401">
        <v>0</v>
      </c>
      <c r="E401" t="s">
        <v>179</v>
      </c>
      <c r="F401">
        <v>400</v>
      </c>
      <c r="G401" t="s">
        <v>606</v>
      </c>
      <c r="H401" t="s">
        <v>37</v>
      </c>
      <c r="I401">
        <f t="shared" si="10"/>
        <v>0.52173913043478259</v>
      </c>
      <c r="J401" t="s">
        <v>25</v>
      </c>
      <c r="K401">
        <v>21</v>
      </c>
      <c r="L401" t="s">
        <v>278</v>
      </c>
      <c r="M401">
        <v>53.1</v>
      </c>
      <c r="N401">
        <v>23</v>
      </c>
      <c r="O401" t="s">
        <v>275</v>
      </c>
      <c r="P401" t="s">
        <v>290</v>
      </c>
      <c r="Q401" t="s">
        <v>652</v>
      </c>
      <c r="R401" t="s">
        <v>605</v>
      </c>
      <c r="S401">
        <v>0</v>
      </c>
      <c r="T401" t="s">
        <v>8</v>
      </c>
      <c r="U401" t="s">
        <v>425</v>
      </c>
    </row>
    <row r="402" spans="1:21" x14ac:dyDescent="0.25">
      <c r="A402">
        <v>34</v>
      </c>
      <c r="B402">
        <v>29</v>
      </c>
      <c r="C402">
        <v>0.5</v>
      </c>
      <c r="D402">
        <v>46.491799999999998</v>
      </c>
      <c r="E402" t="s">
        <v>179</v>
      </c>
      <c r="F402">
        <v>400</v>
      </c>
      <c r="G402" t="s">
        <v>606</v>
      </c>
      <c r="H402" t="s">
        <v>37</v>
      </c>
      <c r="I402">
        <f t="shared" si="10"/>
        <v>0.52173913043478259</v>
      </c>
      <c r="J402" t="s">
        <v>25</v>
      </c>
      <c r="K402">
        <v>21</v>
      </c>
      <c r="L402" t="s">
        <v>278</v>
      </c>
      <c r="M402">
        <v>53.1</v>
      </c>
      <c r="N402">
        <v>23</v>
      </c>
      <c r="O402" t="s">
        <v>275</v>
      </c>
      <c r="P402" t="s">
        <v>290</v>
      </c>
      <c r="Q402" t="s">
        <v>652</v>
      </c>
      <c r="R402" t="s">
        <v>605</v>
      </c>
      <c r="S402">
        <v>46.491799999999998</v>
      </c>
      <c r="T402" t="s">
        <v>8</v>
      </c>
      <c r="U402" t="s">
        <v>425</v>
      </c>
    </row>
    <row r="403" spans="1:21" x14ac:dyDescent="0.25">
      <c r="A403">
        <v>34</v>
      </c>
      <c r="B403">
        <v>29</v>
      </c>
      <c r="C403">
        <v>1</v>
      </c>
      <c r="D403">
        <v>87</v>
      </c>
      <c r="E403" t="s">
        <v>179</v>
      </c>
      <c r="F403">
        <v>400</v>
      </c>
      <c r="G403" t="s">
        <v>606</v>
      </c>
      <c r="H403" t="s">
        <v>37</v>
      </c>
      <c r="I403">
        <f t="shared" si="10"/>
        <v>0.52173913043478259</v>
      </c>
      <c r="J403" t="s">
        <v>25</v>
      </c>
      <c r="K403">
        <v>21</v>
      </c>
      <c r="L403" t="s">
        <v>278</v>
      </c>
      <c r="M403">
        <v>53.1</v>
      </c>
      <c r="N403">
        <v>23</v>
      </c>
      <c r="O403" t="s">
        <v>275</v>
      </c>
      <c r="P403" t="s">
        <v>290</v>
      </c>
      <c r="Q403" t="s">
        <v>652</v>
      </c>
      <c r="R403" t="s">
        <v>605</v>
      </c>
      <c r="S403">
        <v>87</v>
      </c>
      <c r="T403" t="s">
        <v>8</v>
      </c>
      <c r="U403" t="s">
        <v>425</v>
      </c>
    </row>
    <row r="404" spans="1:21" x14ac:dyDescent="0.25">
      <c r="A404">
        <v>34</v>
      </c>
      <c r="B404">
        <v>29</v>
      </c>
      <c r="C404">
        <v>1.5</v>
      </c>
      <c r="D404">
        <v>142.06139999999999</v>
      </c>
      <c r="E404" t="s">
        <v>179</v>
      </c>
      <c r="F404">
        <v>400</v>
      </c>
      <c r="G404" t="s">
        <v>606</v>
      </c>
      <c r="H404" t="s">
        <v>37</v>
      </c>
      <c r="I404">
        <f t="shared" si="10"/>
        <v>0.52173913043478259</v>
      </c>
      <c r="J404" t="s">
        <v>25</v>
      </c>
      <c r="K404">
        <v>21</v>
      </c>
      <c r="L404" t="s">
        <v>278</v>
      </c>
      <c r="M404">
        <v>53.1</v>
      </c>
      <c r="N404">
        <v>23</v>
      </c>
      <c r="O404" t="s">
        <v>275</v>
      </c>
      <c r="P404" t="s">
        <v>290</v>
      </c>
      <c r="Q404" t="s">
        <v>652</v>
      </c>
      <c r="R404" t="s">
        <v>605</v>
      </c>
      <c r="S404">
        <v>142.06139999999999</v>
      </c>
      <c r="T404" t="s">
        <v>8</v>
      </c>
      <c r="U404" t="s">
        <v>425</v>
      </c>
    </row>
    <row r="405" spans="1:21" x14ac:dyDescent="0.25">
      <c r="A405">
        <v>34</v>
      </c>
      <c r="B405">
        <v>29</v>
      </c>
      <c r="C405">
        <v>2</v>
      </c>
      <c r="D405">
        <v>224.18510000000001</v>
      </c>
      <c r="E405" t="s">
        <v>179</v>
      </c>
      <c r="F405">
        <v>400</v>
      </c>
      <c r="G405" t="s">
        <v>606</v>
      </c>
      <c r="H405" t="s">
        <v>37</v>
      </c>
      <c r="I405">
        <f t="shared" si="10"/>
        <v>0.52173913043478259</v>
      </c>
      <c r="J405" t="s">
        <v>25</v>
      </c>
      <c r="K405">
        <v>21</v>
      </c>
      <c r="L405" t="s">
        <v>278</v>
      </c>
      <c r="M405">
        <v>53.1</v>
      </c>
      <c r="N405">
        <v>23</v>
      </c>
      <c r="O405" t="s">
        <v>275</v>
      </c>
      <c r="P405" t="s">
        <v>290</v>
      </c>
      <c r="Q405" t="s">
        <v>652</v>
      </c>
      <c r="R405" t="s">
        <v>605</v>
      </c>
      <c r="S405">
        <v>224.18510000000001</v>
      </c>
      <c r="T405" t="s">
        <v>8</v>
      </c>
      <c r="U405" t="s">
        <v>425</v>
      </c>
    </row>
    <row r="406" spans="1:21" x14ac:dyDescent="0.25">
      <c r="A406">
        <v>34</v>
      </c>
      <c r="B406">
        <v>29</v>
      </c>
      <c r="C406">
        <v>3</v>
      </c>
      <c r="D406">
        <v>240.5823</v>
      </c>
      <c r="E406" t="s">
        <v>179</v>
      </c>
      <c r="F406">
        <v>400</v>
      </c>
      <c r="G406" t="s">
        <v>606</v>
      </c>
      <c r="H406" t="s">
        <v>37</v>
      </c>
      <c r="I406">
        <f t="shared" si="10"/>
        <v>0.52173913043478259</v>
      </c>
      <c r="J406" t="s">
        <v>25</v>
      </c>
      <c r="K406">
        <v>21</v>
      </c>
      <c r="L406" t="s">
        <v>278</v>
      </c>
      <c r="M406">
        <v>53.1</v>
      </c>
      <c r="N406">
        <v>23</v>
      </c>
      <c r="O406" t="s">
        <v>275</v>
      </c>
      <c r="P406" t="s">
        <v>290</v>
      </c>
      <c r="Q406" t="s">
        <v>652</v>
      </c>
      <c r="R406" t="s">
        <v>605</v>
      </c>
      <c r="S406">
        <v>240.5823</v>
      </c>
      <c r="T406" t="s">
        <v>8</v>
      </c>
      <c r="U406" t="s">
        <v>425</v>
      </c>
    </row>
    <row r="407" spans="1:21" x14ac:dyDescent="0.25">
      <c r="A407">
        <v>34</v>
      </c>
      <c r="B407">
        <v>29</v>
      </c>
      <c r="C407">
        <v>4</v>
      </c>
      <c r="D407">
        <v>213.74780000000001</v>
      </c>
      <c r="E407" t="s">
        <v>179</v>
      </c>
      <c r="F407">
        <v>400</v>
      </c>
      <c r="G407" t="s">
        <v>606</v>
      </c>
      <c r="H407" t="s">
        <v>37</v>
      </c>
      <c r="I407">
        <f t="shared" si="10"/>
        <v>0.52173913043478259</v>
      </c>
      <c r="J407" t="s">
        <v>25</v>
      </c>
      <c r="K407">
        <v>21</v>
      </c>
      <c r="L407" t="s">
        <v>278</v>
      </c>
      <c r="M407">
        <v>53.1</v>
      </c>
      <c r="N407">
        <v>23</v>
      </c>
      <c r="O407" t="s">
        <v>275</v>
      </c>
      <c r="P407" t="s">
        <v>290</v>
      </c>
      <c r="Q407" t="s">
        <v>652</v>
      </c>
      <c r="R407" t="s">
        <v>605</v>
      </c>
      <c r="S407">
        <v>213.74780000000001</v>
      </c>
      <c r="T407" t="s">
        <v>8</v>
      </c>
      <c r="U407" t="s">
        <v>425</v>
      </c>
    </row>
    <row r="408" spans="1:21" x14ac:dyDescent="0.25">
      <c r="A408">
        <v>34</v>
      </c>
      <c r="B408">
        <v>29</v>
      </c>
      <c r="C408">
        <v>6</v>
      </c>
      <c r="D408">
        <v>186.91309999999999</v>
      </c>
      <c r="E408" t="s">
        <v>179</v>
      </c>
      <c r="F408">
        <v>400</v>
      </c>
      <c r="G408" t="s">
        <v>606</v>
      </c>
      <c r="H408" t="s">
        <v>37</v>
      </c>
      <c r="I408">
        <f t="shared" si="10"/>
        <v>0.52173913043478259</v>
      </c>
      <c r="J408" t="s">
        <v>25</v>
      </c>
      <c r="K408">
        <v>21</v>
      </c>
      <c r="L408" t="s">
        <v>278</v>
      </c>
      <c r="M408">
        <v>53.1</v>
      </c>
      <c r="N408">
        <v>23</v>
      </c>
      <c r="O408" t="s">
        <v>275</v>
      </c>
      <c r="P408" t="s">
        <v>290</v>
      </c>
      <c r="Q408" t="s">
        <v>652</v>
      </c>
      <c r="R408" t="s">
        <v>605</v>
      </c>
      <c r="S408">
        <v>186.91309999999999</v>
      </c>
      <c r="T408" t="s">
        <v>8</v>
      </c>
      <c r="U408" t="s">
        <v>425</v>
      </c>
    </row>
    <row r="409" spans="1:21" x14ac:dyDescent="0.25">
      <c r="A409">
        <v>34</v>
      </c>
      <c r="B409">
        <v>29</v>
      </c>
      <c r="C409">
        <v>8</v>
      </c>
      <c r="D409">
        <v>163.4402</v>
      </c>
      <c r="E409" t="s">
        <v>179</v>
      </c>
      <c r="F409">
        <v>400</v>
      </c>
      <c r="G409" t="s">
        <v>606</v>
      </c>
      <c r="H409" t="s">
        <v>37</v>
      </c>
      <c r="I409">
        <f t="shared" si="10"/>
        <v>0.52173913043478259</v>
      </c>
      <c r="J409" t="s">
        <v>25</v>
      </c>
      <c r="K409">
        <v>21</v>
      </c>
      <c r="L409" t="s">
        <v>278</v>
      </c>
      <c r="M409">
        <v>53.1</v>
      </c>
      <c r="N409">
        <v>23</v>
      </c>
      <c r="O409" t="s">
        <v>275</v>
      </c>
      <c r="P409" t="s">
        <v>290</v>
      </c>
      <c r="Q409" t="s">
        <v>652</v>
      </c>
      <c r="R409" t="s">
        <v>605</v>
      </c>
      <c r="S409">
        <v>163.4402</v>
      </c>
      <c r="T409" t="s">
        <v>8</v>
      </c>
      <c r="U409" t="s">
        <v>425</v>
      </c>
    </row>
    <row r="410" spans="1:21" x14ac:dyDescent="0.25">
      <c r="A410">
        <v>34</v>
      </c>
      <c r="B410">
        <v>29</v>
      </c>
      <c r="C410">
        <v>10</v>
      </c>
      <c r="D410">
        <v>134.20140000000001</v>
      </c>
      <c r="E410" t="s">
        <v>179</v>
      </c>
      <c r="F410">
        <v>400</v>
      </c>
      <c r="G410" t="s">
        <v>606</v>
      </c>
      <c r="H410" t="s">
        <v>37</v>
      </c>
      <c r="I410">
        <f t="shared" si="10"/>
        <v>0.52173913043478259</v>
      </c>
      <c r="J410" t="s">
        <v>25</v>
      </c>
      <c r="K410">
        <v>21</v>
      </c>
      <c r="L410" t="s">
        <v>278</v>
      </c>
      <c r="M410">
        <v>53.1</v>
      </c>
      <c r="N410">
        <v>23</v>
      </c>
      <c r="O410" t="s">
        <v>275</v>
      </c>
      <c r="P410" t="s">
        <v>290</v>
      </c>
      <c r="Q410" t="s">
        <v>652</v>
      </c>
      <c r="R410" t="s">
        <v>605</v>
      </c>
      <c r="S410">
        <v>134.20140000000001</v>
      </c>
      <c r="T410" t="s">
        <v>8</v>
      </c>
      <c r="U410" t="s">
        <v>425</v>
      </c>
    </row>
    <row r="411" spans="1:21" x14ac:dyDescent="0.25">
      <c r="A411">
        <v>34</v>
      </c>
      <c r="B411">
        <v>29</v>
      </c>
      <c r="C411">
        <v>12</v>
      </c>
      <c r="D411">
        <v>119.20659999999999</v>
      </c>
      <c r="E411" t="s">
        <v>179</v>
      </c>
      <c r="F411">
        <v>400</v>
      </c>
      <c r="G411" t="s">
        <v>606</v>
      </c>
      <c r="H411" t="s">
        <v>37</v>
      </c>
      <c r="I411">
        <f t="shared" si="10"/>
        <v>0.52173913043478259</v>
      </c>
      <c r="J411" t="s">
        <v>25</v>
      </c>
      <c r="K411">
        <v>21</v>
      </c>
      <c r="L411" t="s">
        <v>278</v>
      </c>
      <c r="M411">
        <v>53.1</v>
      </c>
      <c r="N411">
        <v>23</v>
      </c>
      <c r="O411" t="s">
        <v>275</v>
      </c>
      <c r="P411" t="s">
        <v>290</v>
      </c>
      <c r="Q411" t="s">
        <v>652</v>
      </c>
      <c r="R411" t="s">
        <v>605</v>
      </c>
      <c r="S411">
        <v>119.20659999999999</v>
      </c>
      <c r="T411" t="s">
        <v>8</v>
      </c>
      <c r="U411" t="s">
        <v>425</v>
      </c>
    </row>
    <row r="412" spans="1:21" x14ac:dyDescent="0.25">
      <c r="A412">
        <v>34</v>
      </c>
      <c r="B412">
        <v>29</v>
      </c>
      <c r="C412">
        <v>16</v>
      </c>
      <c r="D412">
        <v>103.3721</v>
      </c>
      <c r="E412" t="s">
        <v>179</v>
      </c>
      <c r="F412">
        <v>400</v>
      </c>
      <c r="G412" t="s">
        <v>606</v>
      </c>
      <c r="H412" t="s">
        <v>37</v>
      </c>
      <c r="I412">
        <f t="shared" si="10"/>
        <v>0.52173913043478259</v>
      </c>
      <c r="J412" t="s">
        <v>25</v>
      </c>
      <c r="K412">
        <v>21</v>
      </c>
      <c r="L412" t="s">
        <v>278</v>
      </c>
      <c r="M412">
        <v>53.1</v>
      </c>
      <c r="N412">
        <v>23</v>
      </c>
      <c r="O412" t="s">
        <v>275</v>
      </c>
      <c r="P412" t="s">
        <v>290</v>
      </c>
      <c r="Q412" t="s">
        <v>652</v>
      </c>
      <c r="R412" t="s">
        <v>605</v>
      </c>
      <c r="S412">
        <v>103.3721</v>
      </c>
      <c r="T412" t="s">
        <v>8</v>
      </c>
      <c r="U412" t="s">
        <v>425</v>
      </c>
    </row>
    <row r="413" spans="1:21" x14ac:dyDescent="0.25">
      <c r="A413">
        <v>34</v>
      </c>
      <c r="B413">
        <v>29</v>
      </c>
      <c r="C413">
        <v>20</v>
      </c>
      <c r="D413">
        <v>73.643199999999993</v>
      </c>
      <c r="E413" t="s">
        <v>179</v>
      </c>
      <c r="F413">
        <v>400</v>
      </c>
      <c r="G413" t="s">
        <v>606</v>
      </c>
      <c r="H413" t="s">
        <v>37</v>
      </c>
      <c r="I413">
        <f t="shared" si="10"/>
        <v>0.52173913043478259</v>
      </c>
      <c r="J413" t="s">
        <v>25</v>
      </c>
      <c r="K413">
        <v>21</v>
      </c>
      <c r="L413" t="s">
        <v>278</v>
      </c>
      <c r="M413">
        <v>53.1</v>
      </c>
      <c r="N413">
        <v>23</v>
      </c>
      <c r="O413" t="s">
        <v>275</v>
      </c>
      <c r="P413" t="s">
        <v>290</v>
      </c>
      <c r="Q413" t="s">
        <v>652</v>
      </c>
      <c r="R413" t="s">
        <v>605</v>
      </c>
      <c r="S413">
        <v>73.643199999999993</v>
      </c>
      <c r="T413" t="s">
        <v>8</v>
      </c>
      <c r="U413" t="s">
        <v>425</v>
      </c>
    </row>
    <row r="414" spans="1:21" x14ac:dyDescent="0.25">
      <c r="A414">
        <v>34</v>
      </c>
      <c r="B414">
        <v>29</v>
      </c>
      <c r="C414">
        <v>24</v>
      </c>
      <c r="D414">
        <v>57.1999</v>
      </c>
      <c r="E414" t="s">
        <v>179</v>
      </c>
      <c r="F414">
        <v>400</v>
      </c>
      <c r="G414" t="s">
        <v>606</v>
      </c>
      <c r="H414" t="s">
        <v>37</v>
      </c>
      <c r="I414">
        <f t="shared" si="10"/>
        <v>0.52173913043478259</v>
      </c>
      <c r="J414" t="s">
        <v>25</v>
      </c>
      <c r="K414">
        <v>21</v>
      </c>
      <c r="L414" t="s">
        <v>278</v>
      </c>
      <c r="M414">
        <v>53.1</v>
      </c>
      <c r="N414">
        <v>23</v>
      </c>
      <c r="O414" t="s">
        <v>275</v>
      </c>
      <c r="P414" t="s">
        <v>290</v>
      </c>
      <c r="Q414" t="s">
        <v>652</v>
      </c>
      <c r="R414" t="s">
        <v>605</v>
      </c>
      <c r="S414">
        <v>57.1999</v>
      </c>
      <c r="T414" t="s">
        <v>8</v>
      </c>
      <c r="U414" t="s">
        <v>425</v>
      </c>
    </row>
    <row r="415" spans="1:21" x14ac:dyDescent="0.25">
      <c r="A415">
        <v>34</v>
      </c>
      <c r="B415">
        <v>29</v>
      </c>
      <c r="C415">
        <v>30</v>
      </c>
      <c r="D415">
        <v>38.546799999999998</v>
      </c>
      <c r="E415" t="s">
        <v>179</v>
      </c>
      <c r="F415">
        <v>400</v>
      </c>
      <c r="G415" t="s">
        <v>606</v>
      </c>
      <c r="H415" t="s">
        <v>37</v>
      </c>
      <c r="I415">
        <f t="shared" si="10"/>
        <v>0.52173913043478259</v>
      </c>
      <c r="J415" t="s">
        <v>25</v>
      </c>
      <c r="K415">
        <v>21</v>
      </c>
      <c r="L415" t="s">
        <v>278</v>
      </c>
      <c r="M415">
        <v>53.1</v>
      </c>
      <c r="N415">
        <v>23</v>
      </c>
      <c r="O415" t="s">
        <v>275</v>
      </c>
      <c r="P415" t="s">
        <v>290</v>
      </c>
      <c r="Q415" t="s">
        <v>652</v>
      </c>
      <c r="R415" t="s">
        <v>605</v>
      </c>
      <c r="S415">
        <v>38.546799999999998</v>
      </c>
      <c r="T415" t="s">
        <v>8</v>
      </c>
      <c r="U415" t="s">
        <v>425</v>
      </c>
    </row>
    <row r="416" spans="1:21" x14ac:dyDescent="0.25">
      <c r="A416">
        <v>34</v>
      </c>
      <c r="B416">
        <v>29</v>
      </c>
      <c r="C416">
        <v>36</v>
      </c>
      <c r="D416">
        <v>21.1708</v>
      </c>
      <c r="E416" t="s">
        <v>179</v>
      </c>
      <c r="F416">
        <v>400</v>
      </c>
      <c r="G416" t="s">
        <v>606</v>
      </c>
      <c r="H416" t="s">
        <v>37</v>
      </c>
      <c r="I416">
        <f t="shared" si="10"/>
        <v>0.52173913043478259</v>
      </c>
      <c r="J416" t="s">
        <v>25</v>
      </c>
      <c r="K416">
        <v>21</v>
      </c>
      <c r="L416" t="s">
        <v>278</v>
      </c>
      <c r="M416">
        <v>53.1</v>
      </c>
      <c r="N416">
        <v>23</v>
      </c>
      <c r="O416" t="s">
        <v>275</v>
      </c>
      <c r="P416" t="s">
        <v>290</v>
      </c>
      <c r="Q416" t="s">
        <v>652</v>
      </c>
      <c r="R416" t="s">
        <v>605</v>
      </c>
      <c r="S416">
        <v>21.1708</v>
      </c>
      <c r="T416" t="s">
        <v>8</v>
      </c>
      <c r="U416" t="s">
        <v>425</v>
      </c>
    </row>
    <row r="417" spans="1:21" x14ac:dyDescent="0.25">
      <c r="A417">
        <v>34</v>
      </c>
      <c r="B417">
        <v>29</v>
      </c>
      <c r="C417">
        <v>48</v>
      </c>
      <c r="D417">
        <v>9.7668999999999997</v>
      </c>
      <c r="E417" t="s">
        <v>179</v>
      </c>
      <c r="F417">
        <v>400</v>
      </c>
      <c r="G417" t="s">
        <v>606</v>
      </c>
      <c r="H417" t="s">
        <v>37</v>
      </c>
      <c r="I417">
        <f t="shared" si="10"/>
        <v>0.52173913043478259</v>
      </c>
      <c r="J417" t="s">
        <v>25</v>
      </c>
      <c r="K417">
        <v>21</v>
      </c>
      <c r="L417" t="s">
        <v>278</v>
      </c>
      <c r="M417">
        <v>53.1</v>
      </c>
      <c r="N417">
        <v>23</v>
      </c>
      <c r="O417" t="s">
        <v>275</v>
      </c>
      <c r="P417" t="s">
        <v>290</v>
      </c>
      <c r="Q417" t="s">
        <v>652</v>
      </c>
      <c r="R417" t="s">
        <v>605</v>
      </c>
      <c r="S417">
        <v>9.7668999999999997</v>
      </c>
      <c r="T417" t="s">
        <v>8</v>
      </c>
      <c r="U417" t="s">
        <v>425</v>
      </c>
    </row>
    <row r="418" spans="1:21" x14ac:dyDescent="0.25">
      <c r="A418">
        <v>34</v>
      </c>
      <c r="B418">
        <v>29</v>
      </c>
      <c r="C418">
        <v>60</v>
      </c>
      <c r="D418">
        <v>0.98699999999999999</v>
      </c>
      <c r="E418" t="s">
        <v>179</v>
      </c>
      <c r="F418">
        <v>400</v>
      </c>
      <c r="G418" t="s">
        <v>606</v>
      </c>
      <c r="H418" t="s">
        <v>37</v>
      </c>
      <c r="I418">
        <f t="shared" si="10"/>
        <v>0.52173913043478259</v>
      </c>
      <c r="J418" t="s">
        <v>25</v>
      </c>
      <c r="K418">
        <v>21</v>
      </c>
      <c r="L418" t="s">
        <v>278</v>
      </c>
      <c r="M418">
        <v>53.1</v>
      </c>
      <c r="N418">
        <v>23</v>
      </c>
      <c r="O418" t="s">
        <v>275</v>
      </c>
      <c r="P418" t="s">
        <v>290</v>
      </c>
      <c r="Q418" t="s">
        <v>652</v>
      </c>
      <c r="R418" t="s">
        <v>605</v>
      </c>
      <c r="S418">
        <v>0.98699999999999999</v>
      </c>
      <c r="T418" t="s">
        <v>8</v>
      </c>
      <c r="U418" t="s">
        <v>425</v>
      </c>
    </row>
    <row r="419" spans="1:21" x14ac:dyDescent="0.25">
      <c r="A419">
        <v>35</v>
      </c>
      <c r="B419">
        <v>30</v>
      </c>
      <c r="C419">
        <v>0</v>
      </c>
      <c r="D419">
        <f>S419*1000</f>
        <v>0</v>
      </c>
      <c r="E419" t="s">
        <v>179</v>
      </c>
      <c r="F419">
        <f>10*69</f>
        <v>690</v>
      </c>
      <c r="G419" t="s">
        <v>607</v>
      </c>
      <c r="H419" t="s">
        <v>36</v>
      </c>
      <c r="I419">
        <v>1</v>
      </c>
      <c r="J419" t="s">
        <v>23</v>
      </c>
      <c r="K419">
        <v>20</v>
      </c>
      <c r="L419" t="s">
        <v>278</v>
      </c>
      <c r="M419">
        <v>69</v>
      </c>
      <c r="N419">
        <v>6</v>
      </c>
      <c r="O419" t="s">
        <v>275</v>
      </c>
      <c r="P419" t="s">
        <v>290</v>
      </c>
      <c r="Q419" t="s">
        <v>275</v>
      </c>
      <c r="R419" t="s">
        <v>275</v>
      </c>
      <c r="S419">
        <v>0</v>
      </c>
      <c r="T419" t="s">
        <v>84</v>
      </c>
      <c r="U419" t="s">
        <v>142</v>
      </c>
    </row>
    <row r="420" spans="1:21" x14ac:dyDescent="0.25">
      <c r="A420">
        <v>35</v>
      </c>
      <c r="B420">
        <v>30</v>
      </c>
      <c r="C420">
        <v>1</v>
      </c>
      <c r="D420">
        <f t="shared" ref="D420:D454" si="11">S420*1000</f>
        <v>378.3</v>
      </c>
      <c r="E420" t="s">
        <v>179</v>
      </c>
      <c r="F420">
        <f t="shared" ref="F420:F454" si="12">10*69</f>
        <v>690</v>
      </c>
      <c r="G420" t="s">
        <v>607</v>
      </c>
      <c r="H420" t="s">
        <v>36</v>
      </c>
      <c r="I420">
        <v>1</v>
      </c>
      <c r="J420" t="s">
        <v>23</v>
      </c>
      <c r="K420">
        <v>20</v>
      </c>
      <c r="L420" t="s">
        <v>278</v>
      </c>
      <c r="M420">
        <v>69</v>
      </c>
      <c r="N420">
        <v>6</v>
      </c>
      <c r="O420" t="s">
        <v>275</v>
      </c>
      <c r="P420" t="s">
        <v>290</v>
      </c>
      <c r="Q420" t="s">
        <v>275</v>
      </c>
      <c r="R420" t="s">
        <v>275</v>
      </c>
      <c r="S420">
        <v>0.37830000000000003</v>
      </c>
      <c r="T420" t="s">
        <v>84</v>
      </c>
      <c r="U420" t="s">
        <v>142</v>
      </c>
    </row>
    <row r="421" spans="1:21" x14ac:dyDescent="0.25">
      <c r="A421">
        <v>35</v>
      </c>
      <c r="B421">
        <v>30</v>
      </c>
      <c r="C421">
        <v>2</v>
      </c>
      <c r="D421">
        <f t="shared" si="11"/>
        <v>635.29999999999995</v>
      </c>
      <c r="E421" t="s">
        <v>179</v>
      </c>
      <c r="F421">
        <f t="shared" si="12"/>
        <v>690</v>
      </c>
      <c r="G421" t="s">
        <v>607</v>
      </c>
      <c r="H421" t="s">
        <v>36</v>
      </c>
      <c r="I421">
        <v>1</v>
      </c>
      <c r="J421" t="s">
        <v>23</v>
      </c>
      <c r="K421">
        <v>20</v>
      </c>
      <c r="L421" t="s">
        <v>278</v>
      </c>
      <c r="M421">
        <v>69</v>
      </c>
      <c r="N421">
        <v>6</v>
      </c>
      <c r="O421" t="s">
        <v>275</v>
      </c>
      <c r="P421" t="s">
        <v>290</v>
      </c>
      <c r="Q421" t="s">
        <v>275</v>
      </c>
      <c r="R421" t="s">
        <v>275</v>
      </c>
      <c r="S421">
        <v>0.63529999999999998</v>
      </c>
      <c r="T421" t="s">
        <v>84</v>
      </c>
      <c r="U421" t="s">
        <v>142</v>
      </c>
    </row>
    <row r="422" spans="1:21" x14ac:dyDescent="0.25">
      <c r="A422">
        <v>35</v>
      </c>
      <c r="B422">
        <v>30</v>
      </c>
      <c r="C422">
        <v>3</v>
      </c>
      <c r="D422">
        <f t="shared" si="11"/>
        <v>1028.8999999999999</v>
      </c>
      <c r="E422" t="s">
        <v>179</v>
      </c>
      <c r="F422">
        <f t="shared" si="12"/>
        <v>690</v>
      </c>
      <c r="G422" t="s">
        <v>607</v>
      </c>
      <c r="H422" t="s">
        <v>36</v>
      </c>
      <c r="I422">
        <v>1</v>
      </c>
      <c r="J422" t="s">
        <v>23</v>
      </c>
      <c r="K422">
        <v>20</v>
      </c>
      <c r="L422" t="s">
        <v>278</v>
      </c>
      <c r="M422">
        <v>69</v>
      </c>
      <c r="N422">
        <v>6</v>
      </c>
      <c r="O422" t="s">
        <v>275</v>
      </c>
      <c r="P422" t="s">
        <v>290</v>
      </c>
      <c r="Q422" t="s">
        <v>275</v>
      </c>
      <c r="R422" t="s">
        <v>275</v>
      </c>
      <c r="S422">
        <v>1.0288999999999999</v>
      </c>
      <c r="T422" t="s">
        <v>84</v>
      </c>
      <c r="U422" t="s">
        <v>142</v>
      </c>
    </row>
    <row r="423" spans="1:21" x14ac:dyDescent="0.25">
      <c r="A423">
        <v>35</v>
      </c>
      <c r="B423">
        <v>30</v>
      </c>
      <c r="C423">
        <v>4</v>
      </c>
      <c r="D423">
        <f t="shared" si="11"/>
        <v>1177.5</v>
      </c>
      <c r="E423" t="s">
        <v>179</v>
      </c>
      <c r="F423">
        <f t="shared" si="12"/>
        <v>690</v>
      </c>
      <c r="G423" t="s">
        <v>607</v>
      </c>
      <c r="H423" t="s">
        <v>36</v>
      </c>
      <c r="I423">
        <v>1</v>
      </c>
      <c r="J423" t="s">
        <v>23</v>
      </c>
      <c r="K423">
        <v>20</v>
      </c>
      <c r="L423" t="s">
        <v>278</v>
      </c>
      <c r="M423">
        <v>69</v>
      </c>
      <c r="N423">
        <v>6</v>
      </c>
      <c r="O423" t="s">
        <v>275</v>
      </c>
      <c r="P423" t="s">
        <v>290</v>
      </c>
      <c r="Q423" t="s">
        <v>275</v>
      </c>
      <c r="R423" t="s">
        <v>275</v>
      </c>
      <c r="S423">
        <v>1.1775</v>
      </c>
      <c r="T423" t="s">
        <v>84</v>
      </c>
      <c r="U423" t="s">
        <v>142</v>
      </c>
    </row>
    <row r="424" spans="1:21" x14ac:dyDescent="0.25">
      <c r="A424">
        <v>35</v>
      </c>
      <c r="B424">
        <v>30</v>
      </c>
      <c r="C424">
        <v>6</v>
      </c>
      <c r="D424">
        <f t="shared" si="11"/>
        <v>1349.6</v>
      </c>
      <c r="E424" t="s">
        <v>179</v>
      </c>
      <c r="F424">
        <f t="shared" si="12"/>
        <v>690</v>
      </c>
      <c r="G424" t="s">
        <v>607</v>
      </c>
      <c r="H424" t="s">
        <v>36</v>
      </c>
      <c r="I424">
        <v>1</v>
      </c>
      <c r="J424" t="s">
        <v>23</v>
      </c>
      <c r="K424">
        <v>20</v>
      </c>
      <c r="L424" t="s">
        <v>278</v>
      </c>
      <c r="M424">
        <v>69</v>
      </c>
      <c r="N424">
        <v>6</v>
      </c>
      <c r="O424" t="s">
        <v>275</v>
      </c>
      <c r="P424" t="s">
        <v>290</v>
      </c>
      <c r="Q424" t="s">
        <v>275</v>
      </c>
      <c r="R424" t="s">
        <v>275</v>
      </c>
      <c r="S424">
        <v>1.3495999999999999</v>
      </c>
      <c r="T424" t="s">
        <v>84</v>
      </c>
      <c r="U424" t="s">
        <v>142</v>
      </c>
    </row>
    <row r="425" spans="1:21" x14ac:dyDescent="0.25">
      <c r="A425">
        <v>35</v>
      </c>
      <c r="B425">
        <v>30</v>
      </c>
      <c r="C425">
        <v>8</v>
      </c>
      <c r="D425">
        <f t="shared" si="11"/>
        <v>1279</v>
      </c>
      <c r="E425" t="s">
        <v>179</v>
      </c>
      <c r="F425">
        <f t="shared" si="12"/>
        <v>690</v>
      </c>
      <c r="G425" t="s">
        <v>607</v>
      </c>
      <c r="H425" t="s">
        <v>36</v>
      </c>
      <c r="I425">
        <v>1</v>
      </c>
      <c r="J425" t="s">
        <v>23</v>
      </c>
      <c r="K425">
        <v>20</v>
      </c>
      <c r="L425" t="s">
        <v>278</v>
      </c>
      <c r="M425">
        <v>69</v>
      </c>
      <c r="N425">
        <v>6</v>
      </c>
      <c r="O425" t="s">
        <v>275</v>
      </c>
      <c r="P425" t="s">
        <v>290</v>
      </c>
      <c r="Q425" t="s">
        <v>275</v>
      </c>
      <c r="R425" t="s">
        <v>275</v>
      </c>
      <c r="S425">
        <v>1.2789999999999999</v>
      </c>
      <c r="T425" t="s">
        <v>84</v>
      </c>
      <c r="U425" t="s">
        <v>142</v>
      </c>
    </row>
    <row r="426" spans="1:21" x14ac:dyDescent="0.25">
      <c r="A426">
        <v>35</v>
      </c>
      <c r="B426">
        <v>30</v>
      </c>
      <c r="C426">
        <v>11</v>
      </c>
      <c r="D426">
        <f t="shared" si="11"/>
        <v>958.6</v>
      </c>
      <c r="E426" t="s">
        <v>179</v>
      </c>
      <c r="F426">
        <f t="shared" si="12"/>
        <v>690</v>
      </c>
      <c r="G426" t="s">
        <v>607</v>
      </c>
      <c r="H426" t="s">
        <v>36</v>
      </c>
      <c r="I426">
        <v>1</v>
      </c>
      <c r="J426" t="s">
        <v>23</v>
      </c>
      <c r="K426">
        <v>20</v>
      </c>
      <c r="L426" t="s">
        <v>278</v>
      </c>
      <c r="M426">
        <v>69</v>
      </c>
      <c r="N426">
        <v>6</v>
      </c>
      <c r="O426" t="s">
        <v>275</v>
      </c>
      <c r="P426" t="s">
        <v>290</v>
      </c>
      <c r="Q426" t="s">
        <v>275</v>
      </c>
      <c r="R426" t="s">
        <v>275</v>
      </c>
      <c r="S426">
        <v>0.95860000000000001</v>
      </c>
      <c r="T426" t="s">
        <v>84</v>
      </c>
      <c r="U426" t="s">
        <v>142</v>
      </c>
    </row>
    <row r="427" spans="1:21" x14ac:dyDescent="0.25">
      <c r="A427">
        <v>35</v>
      </c>
      <c r="B427">
        <v>30</v>
      </c>
      <c r="C427">
        <v>24</v>
      </c>
      <c r="D427">
        <f t="shared" si="11"/>
        <v>344.1</v>
      </c>
      <c r="E427" t="s">
        <v>179</v>
      </c>
      <c r="F427">
        <f t="shared" si="12"/>
        <v>690</v>
      </c>
      <c r="G427" t="s">
        <v>607</v>
      </c>
      <c r="H427" t="s">
        <v>36</v>
      </c>
      <c r="I427">
        <v>1</v>
      </c>
      <c r="J427" t="s">
        <v>23</v>
      </c>
      <c r="K427">
        <v>20</v>
      </c>
      <c r="L427" t="s">
        <v>278</v>
      </c>
      <c r="M427">
        <v>69</v>
      </c>
      <c r="N427">
        <v>6</v>
      </c>
      <c r="O427" t="s">
        <v>275</v>
      </c>
      <c r="P427" t="s">
        <v>290</v>
      </c>
      <c r="Q427" t="s">
        <v>275</v>
      </c>
      <c r="R427" t="s">
        <v>275</v>
      </c>
      <c r="S427">
        <v>0.34410000000000002</v>
      </c>
      <c r="T427" t="s">
        <v>84</v>
      </c>
      <c r="U427" t="s">
        <v>142</v>
      </c>
    </row>
    <row r="428" spans="1:21" x14ac:dyDescent="0.25">
      <c r="A428">
        <v>35</v>
      </c>
      <c r="B428">
        <v>31</v>
      </c>
      <c r="C428">
        <v>0</v>
      </c>
      <c r="D428">
        <f t="shared" si="11"/>
        <v>0</v>
      </c>
      <c r="E428" t="s">
        <v>179</v>
      </c>
      <c r="F428">
        <f t="shared" si="12"/>
        <v>690</v>
      </c>
      <c r="G428" t="s">
        <v>607</v>
      </c>
      <c r="H428" t="s">
        <v>37</v>
      </c>
      <c r="I428">
        <v>1</v>
      </c>
      <c r="J428" t="s">
        <v>23</v>
      </c>
      <c r="K428">
        <v>20</v>
      </c>
      <c r="L428" t="s">
        <v>278</v>
      </c>
      <c r="M428">
        <v>69</v>
      </c>
      <c r="N428">
        <v>6</v>
      </c>
      <c r="O428" t="s">
        <v>275</v>
      </c>
      <c r="P428" t="s">
        <v>290</v>
      </c>
      <c r="Q428" t="s">
        <v>275</v>
      </c>
      <c r="R428" t="s">
        <v>275</v>
      </c>
      <c r="S428">
        <v>0</v>
      </c>
      <c r="T428" t="s">
        <v>84</v>
      </c>
      <c r="U428" t="s">
        <v>142</v>
      </c>
    </row>
    <row r="429" spans="1:21" x14ac:dyDescent="0.25">
      <c r="A429">
        <v>35</v>
      </c>
      <c r="B429">
        <v>31</v>
      </c>
      <c r="C429">
        <v>1</v>
      </c>
      <c r="D429">
        <f t="shared" si="11"/>
        <v>128.5</v>
      </c>
      <c r="E429" t="s">
        <v>179</v>
      </c>
      <c r="F429">
        <f>10*69</f>
        <v>690</v>
      </c>
      <c r="G429" t="s">
        <v>607</v>
      </c>
      <c r="H429" t="s">
        <v>37</v>
      </c>
      <c r="I429">
        <v>1</v>
      </c>
      <c r="J429" t="s">
        <v>23</v>
      </c>
      <c r="K429">
        <v>20</v>
      </c>
      <c r="L429" t="s">
        <v>278</v>
      </c>
      <c r="M429">
        <v>69</v>
      </c>
      <c r="N429">
        <v>6</v>
      </c>
      <c r="O429" t="s">
        <v>275</v>
      </c>
      <c r="P429" t="s">
        <v>290</v>
      </c>
      <c r="Q429" t="s">
        <v>275</v>
      </c>
      <c r="R429" t="s">
        <v>275</v>
      </c>
      <c r="S429">
        <v>0.1285</v>
      </c>
      <c r="T429" t="s">
        <v>84</v>
      </c>
      <c r="U429" t="s">
        <v>142</v>
      </c>
    </row>
    <row r="430" spans="1:21" x14ac:dyDescent="0.25">
      <c r="A430">
        <v>35</v>
      </c>
      <c r="B430">
        <v>31</v>
      </c>
      <c r="C430">
        <v>2</v>
      </c>
      <c r="D430">
        <f t="shared" si="11"/>
        <v>211</v>
      </c>
      <c r="E430" t="s">
        <v>179</v>
      </c>
      <c r="F430">
        <f t="shared" si="12"/>
        <v>690</v>
      </c>
      <c r="G430" t="s">
        <v>607</v>
      </c>
      <c r="H430" t="s">
        <v>37</v>
      </c>
      <c r="I430">
        <v>1</v>
      </c>
      <c r="J430" t="s">
        <v>23</v>
      </c>
      <c r="K430">
        <v>20</v>
      </c>
      <c r="L430" t="s">
        <v>278</v>
      </c>
      <c r="M430">
        <v>69</v>
      </c>
      <c r="N430">
        <v>6</v>
      </c>
      <c r="O430" t="s">
        <v>275</v>
      </c>
      <c r="P430" t="s">
        <v>290</v>
      </c>
      <c r="Q430" t="s">
        <v>275</v>
      </c>
      <c r="R430" t="s">
        <v>275</v>
      </c>
      <c r="S430">
        <v>0.21099999999999999</v>
      </c>
      <c r="T430" t="s">
        <v>84</v>
      </c>
      <c r="U430" t="s">
        <v>142</v>
      </c>
    </row>
    <row r="431" spans="1:21" x14ac:dyDescent="0.25">
      <c r="A431">
        <v>35</v>
      </c>
      <c r="B431">
        <v>31</v>
      </c>
      <c r="C431">
        <v>3</v>
      </c>
      <c r="D431">
        <f t="shared" si="11"/>
        <v>225.20000000000002</v>
      </c>
      <c r="E431" t="s">
        <v>179</v>
      </c>
      <c r="F431">
        <f t="shared" si="12"/>
        <v>690</v>
      </c>
      <c r="G431" t="s">
        <v>607</v>
      </c>
      <c r="H431" t="s">
        <v>37</v>
      </c>
      <c r="I431">
        <v>1</v>
      </c>
      <c r="J431" t="s">
        <v>23</v>
      </c>
      <c r="K431">
        <v>20</v>
      </c>
      <c r="L431" t="s">
        <v>278</v>
      </c>
      <c r="M431">
        <v>69</v>
      </c>
      <c r="N431">
        <v>6</v>
      </c>
      <c r="O431" t="s">
        <v>275</v>
      </c>
      <c r="P431" t="s">
        <v>290</v>
      </c>
      <c r="Q431" t="s">
        <v>275</v>
      </c>
      <c r="R431" t="s">
        <v>275</v>
      </c>
      <c r="S431">
        <v>0.22520000000000001</v>
      </c>
      <c r="T431" t="s">
        <v>84</v>
      </c>
      <c r="U431" t="s">
        <v>142</v>
      </c>
    </row>
    <row r="432" spans="1:21" x14ac:dyDescent="0.25">
      <c r="A432">
        <v>35</v>
      </c>
      <c r="B432">
        <v>31</v>
      </c>
      <c r="C432">
        <v>4</v>
      </c>
      <c r="D432">
        <f t="shared" si="11"/>
        <v>206.4</v>
      </c>
      <c r="E432" t="s">
        <v>179</v>
      </c>
      <c r="F432">
        <f t="shared" si="12"/>
        <v>690</v>
      </c>
      <c r="G432" t="s">
        <v>607</v>
      </c>
      <c r="H432" t="s">
        <v>37</v>
      </c>
      <c r="I432">
        <v>1</v>
      </c>
      <c r="J432" t="s">
        <v>23</v>
      </c>
      <c r="K432">
        <v>20</v>
      </c>
      <c r="L432" t="s">
        <v>278</v>
      </c>
      <c r="M432">
        <v>69</v>
      </c>
      <c r="N432">
        <v>6</v>
      </c>
      <c r="O432" t="s">
        <v>275</v>
      </c>
      <c r="P432" t="s">
        <v>290</v>
      </c>
      <c r="Q432" t="s">
        <v>275</v>
      </c>
      <c r="R432" t="s">
        <v>275</v>
      </c>
      <c r="S432">
        <v>0.2064</v>
      </c>
      <c r="T432" t="s">
        <v>84</v>
      </c>
      <c r="U432" t="s">
        <v>142</v>
      </c>
    </row>
    <row r="433" spans="1:22" x14ac:dyDescent="0.25">
      <c r="A433">
        <v>35</v>
      </c>
      <c r="B433">
        <v>31</v>
      </c>
      <c r="C433">
        <v>6</v>
      </c>
      <c r="D433">
        <f t="shared" si="11"/>
        <v>121.7</v>
      </c>
      <c r="E433" t="s">
        <v>179</v>
      </c>
      <c r="F433">
        <f t="shared" si="12"/>
        <v>690</v>
      </c>
      <c r="G433" t="s">
        <v>607</v>
      </c>
      <c r="H433" t="s">
        <v>37</v>
      </c>
      <c r="I433">
        <v>1</v>
      </c>
      <c r="J433" t="s">
        <v>23</v>
      </c>
      <c r="K433">
        <v>20</v>
      </c>
      <c r="L433" t="s">
        <v>278</v>
      </c>
      <c r="M433">
        <v>69</v>
      </c>
      <c r="N433">
        <v>6</v>
      </c>
      <c r="O433" t="s">
        <v>275</v>
      </c>
      <c r="P433" t="s">
        <v>290</v>
      </c>
      <c r="Q433" t="s">
        <v>275</v>
      </c>
      <c r="R433" t="s">
        <v>275</v>
      </c>
      <c r="S433">
        <v>0.1217</v>
      </c>
      <c r="T433" t="s">
        <v>84</v>
      </c>
      <c r="U433" t="s">
        <v>142</v>
      </c>
    </row>
    <row r="434" spans="1:22" x14ac:dyDescent="0.25">
      <c r="A434">
        <v>35</v>
      </c>
      <c r="B434">
        <v>31</v>
      </c>
      <c r="C434">
        <v>8</v>
      </c>
      <c r="D434">
        <f t="shared" si="11"/>
        <v>110</v>
      </c>
      <c r="E434" t="s">
        <v>179</v>
      </c>
      <c r="F434">
        <f t="shared" si="12"/>
        <v>690</v>
      </c>
      <c r="G434" t="s">
        <v>607</v>
      </c>
      <c r="H434" t="s">
        <v>37</v>
      </c>
      <c r="I434">
        <v>1</v>
      </c>
      <c r="J434" t="s">
        <v>23</v>
      </c>
      <c r="K434">
        <v>20</v>
      </c>
      <c r="L434" t="s">
        <v>278</v>
      </c>
      <c r="M434">
        <v>69</v>
      </c>
      <c r="N434">
        <v>6</v>
      </c>
      <c r="O434" t="s">
        <v>275</v>
      </c>
      <c r="P434" t="s">
        <v>290</v>
      </c>
      <c r="Q434" t="s">
        <v>275</v>
      </c>
      <c r="R434" t="s">
        <v>275</v>
      </c>
      <c r="S434">
        <v>0.11</v>
      </c>
      <c r="T434" t="s">
        <v>84</v>
      </c>
      <c r="U434" t="s">
        <v>142</v>
      </c>
    </row>
    <row r="435" spans="1:22" x14ac:dyDescent="0.25">
      <c r="A435">
        <v>35</v>
      </c>
      <c r="B435">
        <v>31</v>
      </c>
      <c r="C435">
        <v>11</v>
      </c>
      <c r="D435">
        <f t="shared" si="11"/>
        <v>79.5</v>
      </c>
      <c r="E435" t="s">
        <v>179</v>
      </c>
      <c r="F435">
        <f t="shared" si="12"/>
        <v>690</v>
      </c>
      <c r="G435" t="s">
        <v>607</v>
      </c>
      <c r="H435" t="s">
        <v>37</v>
      </c>
      <c r="I435">
        <v>1</v>
      </c>
      <c r="J435" t="s">
        <v>23</v>
      </c>
      <c r="K435">
        <v>20</v>
      </c>
      <c r="L435" t="s">
        <v>278</v>
      </c>
      <c r="M435">
        <v>69</v>
      </c>
      <c r="N435">
        <v>6</v>
      </c>
      <c r="O435" t="s">
        <v>275</v>
      </c>
      <c r="P435" t="s">
        <v>290</v>
      </c>
      <c r="Q435" t="s">
        <v>275</v>
      </c>
      <c r="R435" t="s">
        <v>275</v>
      </c>
      <c r="S435">
        <v>7.9500000000000001E-2</v>
      </c>
      <c r="T435" t="s">
        <v>84</v>
      </c>
      <c r="U435" t="s">
        <v>142</v>
      </c>
    </row>
    <row r="436" spans="1:22" x14ac:dyDescent="0.25">
      <c r="A436">
        <v>35</v>
      </c>
      <c r="B436">
        <v>31</v>
      </c>
      <c r="C436">
        <v>24</v>
      </c>
      <c r="D436">
        <f t="shared" si="11"/>
        <v>40.099999999999994</v>
      </c>
      <c r="E436" t="s">
        <v>179</v>
      </c>
      <c r="F436">
        <f t="shared" si="12"/>
        <v>690</v>
      </c>
      <c r="G436" t="s">
        <v>607</v>
      </c>
      <c r="H436" t="s">
        <v>37</v>
      </c>
      <c r="I436">
        <v>1</v>
      </c>
      <c r="J436" t="s">
        <v>23</v>
      </c>
      <c r="K436">
        <v>20</v>
      </c>
      <c r="L436" t="s">
        <v>278</v>
      </c>
      <c r="M436">
        <v>69</v>
      </c>
      <c r="N436">
        <v>6</v>
      </c>
      <c r="O436" t="s">
        <v>275</v>
      </c>
      <c r="P436" t="s">
        <v>290</v>
      </c>
      <c r="Q436" t="s">
        <v>275</v>
      </c>
      <c r="R436" t="s">
        <v>275</v>
      </c>
      <c r="S436">
        <v>4.0099999999999997E-2</v>
      </c>
      <c r="T436" t="s">
        <v>84</v>
      </c>
      <c r="U436" t="s">
        <v>142</v>
      </c>
    </row>
    <row r="437" spans="1:22" x14ac:dyDescent="0.25">
      <c r="A437">
        <v>35</v>
      </c>
      <c r="B437">
        <v>32</v>
      </c>
      <c r="C437">
        <v>0</v>
      </c>
      <c r="D437">
        <f t="shared" si="11"/>
        <v>0</v>
      </c>
      <c r="E437" t="s">
        <v>179</v>
      </c>
      <c r="F437">
        <f>10*69</f>
        <v>690</v>
      </c>
      <c r="G437" t="s">
        <v>607</v>
      </c>
      <c r="H437" t="s">
        <v>37</v>
      </c>
      <c r="I437">
        <v>1</v>
      </c>
      <c r="J437" t="s">
        <v>23</v>
      </c>
      <c r="K437">
        <v>20</v>
      </c>
      <c r="L437" t="s">
        <v>278</v>
      </c>
      <c r="M437">
        <v>69</v>
      </c>
      <c r="N437">
        <v>6</v>
      </c>
      <c r="O437" t="s">
        <v>275</v>
      </c>
      <c r="P437" t="s">
        <v>290</v>
      </c>
      <c r="Q437" t="s">
        <v>275</v>
      </c>
      <c r="R437" t="s">
        <v>275</v>
      </c>
      <c r="S437" s="6">
        <v>0</v>
      </c>
      <c r="T437" t="s">
        <v>84</v>
      </c>
      <c r="U437" t="s">
        <v>142</v>
      </c>
      <c r="V437" t="s">
        <v>554</v>
      </c>
    </row>
    <row r="438" spans="1:22" x14ac:dyDescent="0.25">
      <c r="A438">
        <v>35</v>
      </c>
      <c r="B438">
        <v>32</v>
      </c>
      <c r="C438">
        <v>1</v>
      </c>
      <c r="D438">
        <f t="shared" si="11"/>
        <v>40.700000000000003</v>
      </c>
      <c r="E438" t="s">
        <v>179</v>
      </c>
      <c r="F438">
        <f t="shared" si="12"/>
        <v>690</v>
      </c>
      <c r="G438" t="s">
        <v>607</v>
      </c>
      <c r="H438" t="s">
        <v>37</v>
      </c>
      <c r="I438">
        <v>1</v>
      </c>
      <c r="J438" t="s">
        <v>23</v>
      </c>
      <c r="K438">
        <v>20</v>
      </c>
      <c r="L438" t="s">
        <v>278</v>
      </c>
      <c r="M438">
        <v>69</v>
      </c>
      <c r="N438">
        <v>6</v>
      </c>
      <c r="O438" t="s">
        <v>275</v>
      </c>
      <c r="P438" t="s">
        <v>290</v>
      </c>
      <c r="Q438" t="s">
        <v>275</v>
      </c>
      <c r="R438" t="s">
        <v>275</v>
      </c>
      <c r="S438">
        <v>4.07E-2</v>
      </c>
      <c r="T438" t="s">
        <v>84</v>
      </c>
      <c r="U438" t="s">
        <v>142</v>
      </c>
      <c r="V438" t="s">
        <v>554</v>
      </c>
    </row>
    <row r="439" spans="1:22" x14ac:dyDescent="0.25">
      <c r="A439">
        <v>35</v>
      </c>
      <c r="B439">
        <v>32</v>
      </c>
      <c r="C439">
        <v>2</v>
      </c>
      <c r="D439">
        <f t="shared" si="11"/>
        <v>211.4</v>
      </c>
      <c r="E439" t="s">
        <v>179</v>
      </c>
      <c r="F439">
        <f t="shared" si="12"/>
        <v>690</v>
      </c>
      <c r="G439" t="s">
        <v>607</v>
      </c>
      <c r="H439" t="s">
        <v>37</v>
      </c>
      <c r="I439">
        <v>1</v>
      </c>
      <c r="J439" t="s">
        <v>23</v>
      </c>
      <c r="K439">
        <v>20</v>
      </c>
      <c r="L439" t="s">
        <v>278</v>
      </c>
      <c r="M439">
        <v>69</v>
      </c>
      <c r="N439">
        <v>6</v>
      </c>
      <c r="O439" t="s">
        <v>275</v>
      </c>
      <c r="P439" t="s">
        <v>290</v>
      </c>
      <c r="Q439" t="s">
        <v>275</v>
      </c>
      <c r="R439" t="s">
        <v>275</v>
      </c>
      <c r="S439">
        <v>0.2114</v>
      </c>
      <c r="T439" t="s">
        <v>84</v>
      </c>
      <c r="U439" t="s">
        <v>142</v>
      </c>
      <c r="V439" t="s">
        <v>554</v>
      </c>
    </row>
    <row r="440" spans="1:22" x14ac:dyDescent="0.25">
      <c r="A440">
        <v>35</v>
      </c>
      <c r="B440">
        <v>32</v>
      </c>
      <c r="C440">
        <v>3</v>
      </c>
      <c r="D440">
        <f t="shared" si="11"/>
        <v>461.7</v>
      </c>
      <c r="E440" t="s">
        <v>179</v>
      </c>
      <c r="F440">
        <f t="shared" si="12"/>
        <v>690</v>
      </c>
      <c r="G440" t="s">
        <v>607</v>
      </c>
      <c r="H440" t="s">
        <v>37</v>
      </c>
      <c r="I440">
        <v>1</v>
      </c>
      <c r="J440" t="s">
        <v>23</v>
      </c>
      <c r="K440">
        <v>20</v>
      </c>
      <c r="L440" t="s">
        <v>278</v>
      </c>
      <c r="M440">
        <v>69</v>
      </c>
      <c r="N440">
        <v>6</v>
      </c>
      <c r="O440" t="s">
        <v>275</v>
      </c>
      <c r="P440" t="s">
        <v>290</v>
      </c>
      <c r="Q440" t="s">
        <v>275</v>
      </c>
      <c r="R440" t="s">
        <v>275</v>
      </c>
      <c r="S440">
        <v>0.4617</v>
      </c>
      <c r="T440" t="s">
        <v>84</v>
      </c>
      <c r="U440" t="s">
        <v>142</v>
      </c>
      <c r="V440" t="s">
        <v>554</v>
      </c>
    </row>
    <row r="441" spans="1:22" x14ac:dyDescent="0.25">
      <c r="A441">
        <v>35</v>
      </c>
      <c r="B441">
        <v>32</v>
      </c>
      <c r="C441">
        <v>4</v>
      </c>
      <c r="D441">
        <f t="shared" si="11"/>
        <v>618.29999999999995</v>
      </c>
      <c r="E441" t="s">
        <v>179</v>
      </c>
      <c r="F441">
        <f t="shared" si="12"/>
        <v>690</v>
      </c>
      <c r="G441" t="s">
        <v>607</v>
      </c>
      <c r="H441" t="s">
        <v>37</v>
      </c>
      <c r="I441">
        <v>1</v>
      </c>
      <c r="J441" t="s">
        <v>23</v>
      </c>
      <c r="K441">
        <v>20</v>
      </c>
      <c r="L441" t="s">
        <v>278</v>
      </c>
      <c r="M441">
        <v>69</v>
      </c>
      <c r="N441">
        <v>6</v>
      </c>
      <c r="O441" t="s">
        <v>275</v>
      </c>
      <c r="P441" t="s">
        <v>290</v>
      </c>
      <c r="Q441" t="s">
        <v>275</v>
      </c>
      <c r="R441" t="s">
        <v>275</v>
      </c>
      <c r="S441">
        <v>0.61829999999999996</v>
      </c>
      <c r="T441" t="s">
        <v>84</v>
      </c>
      <c r="U441" t="s">
        <v>142</v>
      </c>
      <c r="V441" t="s">
        <v>554</v>
      </c>
    </row>
    <row r="442" spans="1:22" x14ac:dyDescent="0.25">
      <c r="A442">
        <v>35</v>
      </c>
      <c r="B442">
        <v>32</v>
      </c>
      <c r="C442">
        <v>6</v>
      </c>
      <c r="D442">
        <f t="shared" si="11"/>
        <v>692.6</v>
      </c>
      <c r="E442" t="s">
        <v>179</v>
      </c>
      <c r="F442">
        <f t="shared" si="12"/>
        <v>690</v>
      </c>
      <c r="G442" t="s">
        <v>607</v>
      </c>
      <c r="H442" t="s">
        <v>37</v>
      </c>
      <c r="I442">
        <v>1</v>
      </c>
      <c r="J442" t="s">
        <v>23</v>
      </c>
      <c r="K442">
        <v>20</v>
      </c>
      <c r="L442" t="s">
        <v>278</v>
      </c>
      <c r="M442">
        <v>69</v>
      </c>
      <c r="N442">
        <v>6</v>
      </c>
      <c r="O442" t="s">
        <v>275</v>
      </c>
      <c r="P442" t="s">
        <v>290</v>
      </c>
      <c r="Q442" t="s">
        <v>275</v>
      </c>
      <c r="R442" t="s">
        <v>275</v>
      </c>
      <c r="S442">
        <v>0.69259999999999999</v>
      </c>
      <c r="T442" t="s">
        <v>84</v>
      </c>
      <c r="U442" t="s">
        <v>142</v>
      </c>
      <c r="V442" t="s">
        <v>554</v>
      </c>
    </row>
    <row r="443" spans="1:22" x14ac:dyDescent="0.25">
      <c r="A443">
        <v>35</v>
      </c>
      <c r="B443">
        <v>32</v>
      </c>
      <c r="C443">
        <v>8</v>
      </c>
      <c r="D443">
        <f t="shared" si="11"/>
        <v>408.5</v>
      </c>
      <c r="E443" t="s">
        <v>179</v>
      </c>
      <c r="F443">
        <f t="shared" si="12"/>
        <v>690</v>
      </c>
      <c r="G443" t="s">
        <v>607</v>
      </c>
      <c r="H443" t="s">
        <v>37</v>
      </c>
      <c r="I443">
        <v>1</v>
      </c>
      <c r="J443" t="s">
        <v>23</v>
      </c>
      <c r="K443">
        <v>20</v>
      </c>
      <c r="L443" t="s">
        <v>278</v>
      </c>
      <c r="M443">
        <v>69</v>
      </c>
      <c r="N443">
        <v>6</v>
      </c>
      <c r="O443" t="s">
        <v>275</v>
      </c>
      <c r="P443" t="s">
        <v>290</v>
      </c>
      <c r="Q443" t="s">
        <v>275</v>
      </c>
      <c r="R443" t="s">
        <v>275</v>
      </c>
      <c r="S443">
        <v>0.40849999999999997</v>
      </c>
      <c r="T443" t="s">
        <v>84</v>
      </c>
      <c r="U443" t="s">
        <v>142</v>
      </c>
      <c r="V443" t="s">
        <v>554</v>
      </c>
    </row>
    <row r="444" spans="1:22" x14ac:dyDescent="0.25">
      <c r="A444">
        <v>35</v>
      </c>
      <c r="B444">
        <v>32</v>
      </c>
      <c r="C444">
        <v>11</v>
      </c>
      <c r="D444">
        <f t="shared" si="11"/>
        <v>264.5</v>
      </c>
      <c r="E444" t="s">
        <v>179</v>
      </c>
      <c r="F444">
        <f t="shared" si="12"/>
        <v>690</v>
      </c>
      <c r="G444" t="s">
        <v>607</v>
      </c>
      <c r="H444" t="s">
        <v>37</v>
      </c>
      <c r="I444">
        <v>1</v>
      </c>
      <c r="J444" t="s">
        <v>23</v>
      </c>
      <c r="K444">
        <v>20</v>
      </c>
      <c r="L444" t="s">
        <v>278</v>
      </c>
      <c r="M444">
        <v>69</v>
      </c>
      <c r="N444">
        <v>6</v>
      </c>
      <c r="O444" t="s">
        <v>275</v>
      </c>
      <c r="P444" t="s">
        <v>290</v>
      </c>
      <c r="Q444" t="s">
        <v>275</v>
      </c>
      <c r="R444" t="s">
        <v>275</v>
      </c>
      <c r="S444">
        <v>0.26450000000000001</v>
      </c>
      <c r="T444" t="s">
        <v>84</v>
      </c>
      <c r="U444" t="s">
        <v>142</v>
      </c>
      <c r="V444" t="s">
        <v>554</v>
      </c>
    </row>
    <row r="445" spans="1:22" x14ac:dyDescent="0.25">
      <c r="A445">
        <v>35</v>
      </c>
      <c r="B445">
        <v>32</v>
      </c>
      <c r="C445">
        <v>24</v>
      </c>
      <c r="D445">
        <f t="shared" si="11"/>
        <v>35.1</v>
      </c>
      <c r="E445" t="s">
        <v>179</v>
      </c>
      <c r="F445">
        <f t="shared" si="12"/>
        <v>690</v>
      </c>
      <c r="G445" t="s">
        <v>607</v>
      </c>
      <c r="H445" t="s">
        <v>37</v>
      </c>
      <c r="I445">
        <v>1</v>
      </c>
      <c r="J445" t="s">
        <v>23</v>
      </c>
      <c r="K445">
        <v>20</v>
      </c>
      <c r="L445" t="s">
        <v>278</v>
      </c>
      <c r="M445">
        <v>69</v>
      </c>
      <c r="N445">
        <v>6</v>
      </c>
      <c r="O445" t="s">
        <v>275</v>
      </c>
      <c r="P445" t="s">
        <v>290</v>
      </c>
      <c r="Q445" t="s">
        <v>275</v>
      </c>
      <c r="R445" t="s">
        <v>275</v>
      </c>
      <c r="S445">
        <v>3.5099999999999999E-2</v>
      </c>
      <c r="T445" t="s">
        <v>84</v>
      </c>
      <c r="U445" t="s">
        <v>142</v>
      </c>
      <c r="V445" t="s">
        <v>554</v>
      </c>
    </row>
    <row r="446" spans="1:22" x14ac:dyDescent="0.25">
      <c r="A446">
        <v>35</v>
      </c>
      <c r="B446">
        <v>33</v>
      </c>
      <c r="C446">
        <v>0</v>
      </c>
      <c r="D446">
        <f t="shared" si="11"/>
        <v>0</v>
      </c>
      <c r="E446" t="s">
        <v>179</v>
      </c>
      <c r="F446">
        <f t="shared" si="12"/>
        <v>690</v>
      </c>
      <c r="G446" t="s">
        <v>607</v>
      </c>
      <c r="H446" t="s">
        <v>37</v>
      </c>
      <c r="I446">
        <v>1</v>
      </c>
      <c r="J446" t="s">
        <v>23</v>
      </c>
      <c r="K446">
        <v>20</v>
      </c>
      <c r="L446" t="s">
        <v>278</v>
      </c>
      <c r="M446">
        <v>69</v>
      </c>
      <c r="N446">
        <v>6</v>
      </c>
      <c r="O446" t="s">
        <v>275</v>
      </c>
      <c r="P446" t="s">
        <v>290</v>
      </c>
      <c r="Q446" t="s">
        <v>552</v>
      </c>
      <c r="R446" t="s">
        <v>605</v>
      </c>
      <c r="S446">
        <v>0</v>
      </c>
      <c r="T446" t="s">
        <v>84</v>
      </c>
      <c r="U446" t="s">
        <v>142</v>
      </c>
      <c r="V446" t="s">
        <v>554</v>
      </c>
    </row>
    <row r="447" spans="1:22" x14ac:dyDescent="0.25">
      <c r="A447">
        <v>35</v>
      </c>
      <c r="B447">
        <v>33</v>
      </c>
      <c r="C447">
        <v>1</v>
      </c>
      <c r="D447">
        <f t="shared" si="11"/>
        <v>14.9</v>
      </c>
      <c r="E447" t="s">
        <v>179</v>
      </c>
      <c r="F447">
        <f>10*69</f>
        <v>690</v>
      </c>
      <c r="G447" t="s">
        <v>607</v>
      </c>
      <c r="H447" t="s">
        <v>37</v>
      </c>
      <c r="I447">
        <v>1</v>
      </c>
      <c r="J447" t="s">
        <v>23</v>
      </c>
      <c r="K447">
        <v>20</v>
      </c>
      <c r="L447" t="s">
        <v>278</v>
      </c>
      <c r="M447">
        <v>69</v>
      </c>
      <c r="N447">
        <v>6</v>
      </c>
      <c r="O447" t="s">
        <v>275</v>
      </c>
      <c r="P447" t="s">
        <v>290</v>
      </c>
      <c r="Q447" t="s">
        <v>552</v>
      </c>
      <c r="R447" t="s">
        <v>605</v>
      </c>
      <c r="S447">
        <v>1.49E-2</v>
      </c>
      <c r="T447" t="s">
        <v>84</v>
      </c>
      <c r="U447" t="s">
        <v>142</v>
      </c>
      <c r="V447" t="s">
        <v>554</v>
      </c>
    </row>
    <row r="448" spans="1:22" x14ac:dyDescent="0.25">
      <c r="A448">
        <v>35</v>
      </c>
      <c r="B448">
        <v>33</v>
      </c>
      <c r="C448">
        <v>2</v>
      </c>
      <c r="D448">
        <f t="shared" si="11"/>
        <v>61.400000000000006</v>
      </c>
      <c r="E448" t="s">
        <v>179</v>
      </c>
      <c r="F448">
        <f t="shared" si="12"/>
        <v>690</v>
      </c>
      <c r="G448" t="s">
        <v>607</v>
      </c>
      <c r="H448" t="s">
        <v>37</v>
      </c>
      <c r="I448">
        <v>1</v>
      </c>
      <c r="J448" t="s">
        <v>23</v>
      </c>
      <c r="K448">
        <v>20</v>
      </c>
      <c r="L448" t="s">
        <v>278</v>
      </c>
      <c r="M448">
        <v>69</v>
      </c>
      <c r="N448">
        <v>6</v>
      </c>
      <c r="O448" t="s">
        <v>275</v>
      </c>
      <c r="P448" t="s">
        <v>290</v>
      </c>
      <c r="Q448" t="s">
        <v>552</v>
      </c>
      <c r="R448" t="s">
        <v>605</v>
      </c>
      <c r="S448">
        <v>6.1400000000000003E-2</v>
      </c>
      <c r="T448" t="s">
        <v>84</v>
      </c>
      <c r="U448" t="s">
        <v>142</v>
      </c>
      <c r="V448" t="s">
        <v>554</v>
      </c>
    </row>
    <row r="449" spans="1:22" x14ac:dyDescent="0.25">
      <c r="A449">
        <v>35</v>
      </c>
      <c r="B449">
        <v>33</v>
      </c>
      <c r="C449">
        <v>3</v>
      </c>
      <c r="D449">
        <f t="shared" si="11"/>
        <v>187.6</v>
      </c>
      <c r="E449" t="s">
        <v>179</v>
      </c>
      <c r="F449">
        <f t="shared" si="12"/>
        <v>690</v>
      </c>
      <c r="G449" t="s">
        <v>607</v>
      </c>
      <c r="H449" t="s">
        <v>37</v>
      </c>
      <c r="I449">
        <v>1</v>
      </c>
      <c r="J449" t="s">
        <v>23</v>
      </c>
      <c r="K449">
        <v>20</v>
      </c>
      <c r="L449" t="s">
        <v>278</v>
      </c>
      <c r="M449">
        <v>69</v>
      </c>
      <c r="N449">
        <v>6</v>
      </c>
      <c r="O449" t="s">
        <v>275</v>
      </c>
      <c r="P449" t="s">
        <v>290</v>
      </c>
      <c r="Q449" t="s">
        <v>552</v>
      </c>
      <c r="R449" t="s">
        <v>605</v>
      </c>
      <c r="S449">
        <v>0.18759999999999999</v>
      </c>
      <c r="T449" t="s">
        <v>84</v>
      </c>
      <c r="U449" t="s">
        <v>142</v>
      </c>
      <c r="V449" t="s">
        <v>554</v>
      </c>
    </row>
    <row r="450" spans="1:22" x14ac:dyDescent="0.25">
      <c r="A450">
        <v>35</v>
      </c>
      <c r="B450">
        <v>33</v>
      </c>
      <c r="C450">
        <v>4</v>
      </c>
      <c r="D450">
        <f t="shared" si="11"/>
        <v>311.5</v>
      </c>
      <c r="E450" t="s">
        <v>179</v>
      </c>
      <c r="F450">
        <f t="shared" si="12"/>
        <v>690</v>
      </c>
      <c r="G450" t="s">
        <v>607</v>
      </c>
      <c r="H450" t="s">
        <v>37</v>
      </c>
      <c r="I450">
        <v>1</v>
      </c>
      <c r="J450" t="s">
        <v>23</v>
      </c>
      <c r="K450">
        <v>20</v>
      </c>
      <c r="L450" t="s">
        <v>278</v>
      </c>
      <c r="M450">
        <v>69</v>
      </c>
      <c r="N450">
        <v>6</v>
      </c>
      <c r="O450" t="s">
        <v>275</v>
      </c>
      <c r="P450" t="s">
        <v>290</v>
      </c>
      <c r="Q450" t="s">
        <v>552</v>
      </c>
      <c r="R450" t="s">
        <v>605</v>
      </c>
      <c r="S450">
        <v>0.3115</v>
      </c>
      <c r="T450" t="s">
        <v>84</v>
      </c>
      <c r="U450" t="s">
        <v>142</v>
      </c>
      <c r="V450" t="s">
        <v>554</v>
      </c>
    </row>
    <row r="451" spans="1:22" x14ac:dyDescent="0.25">
      <c r="A451">
        <v>35</v>
      </c>
      <c r="B451">
        <v>33</v>
      </c>
      <c r="C451">
        <v>6</v>
      </c>
      <c r="D451">
        <f t="shared" si="11"/>
        <v>388</v>
      </c>
      <c r="E451" t="s">
        <v>179</v>
      </c>
      <c r="F451">
        <f t="shared" si="12"/>
        <v>690</v>
      </c>
      <c r="G451" t="s">
        <v>607</v>
      </c>
      <c r="H451" t="s">
        <v>37</v>
      </c>
      <c r="I451">
        <v>1</v>
      </c>
      <c r="J451" t="s">
        <v>23</v>
      </c>
      <c r="K451">
        <v>20</v>
      </c>
      <c r="L451" t="s">
        <v>278</v>
      </c>
      <c r="M451">
        <v>69</v>
      </c>
      <c r="N451">
        <v>6</v>
      </c>
      <c r="O451" t="s">
        <v>275</v>
      </c>
      <c r="P451" t="s">
        <v>290</v>
      </c>
      <c r="Q451" t="s">
        <v>552</v>
      </c>
      <c r="R451" t="s">
        <v>605</v>
      </c>
      <c r="S451">
        <v>0.38800000000000001</v>
      </c>
      <c r="T451" t="s">
        <v>84</v>
      </c>
      <c r="U451" t="s">
        <v>142</v>
      </c>
      <c r="V451" t="s">
        <v>554</v>
      </c>
    </row>
    <row r="452" spans="1:22" x14ac:dyDescent="0.25">
      <c r="A452">
        <v>35</v>
      </c>
      <c r="B452">
        <v>33</v>
      </c>
      <c r="C452">
        <v>8</v>
      </c>
      <c r="D452">
        <f t="shared" si="11"/>
        <v>223.39999999999998</v>
      </c>
      <c r="E452" t="s">
        <v>179</v>
      </c>
      <c r="F452">
        <f t="shared" si="12"/>
        <v>690</v>
      </c>
      <c r="G452" t="s">
        <v>607</v>
      </c>
      <c r="H452" t="s">
        <v>37</v>
      </c>
      <c r="I452">
        <v>1</v>
      </c>
      <c r="J452" t="s">
        <v>23</v>
      </c>
      <c r="K452">
        <v>20</v>
      </c>
      <c r="L452" t="s">
        <v>278</v>
      </c>
      <c r="M452">
        <v>69</v>
      </c>
      <c r="N452">
        <v>6</v>
      </c>
      <c r="O452" t="s">
        <v>275</v>
      </c>
      <c r="P452" t="s">
        <v>290</v>
      </c>
      <c r="Q452" t="s">
        <v>552</v>
      </c>
      <c r="R452" t="s">
        <v>605</v>
      </c>
      <c r="S452">
        <v>0.22339999999999999</v>
      </c>
      <c r="T452" t="s">
        <v>84</v>
      </c>
      <c r="U452" t="s">
        <v>142</v>
      </c>
      <c r="V452" t="s">
        <v>554</v>
      </c>
    </row>
    <row r="453" spans="1:22" x14ac:dyDescent="0.25">
      <c r="A453">
        <v>35</v>
      </c>
      <c r="B453">
        <v>33</v>
      </c>
      <c r="C453">
        <v>11</v>
      </c>
      <c r="D453">
        <f t="shared" si="11"/>
        <v>147.4</v>
      </c>
      <c r="E453" t="s">
        <v>179</v>
      </c>
      <c r="F453">
        <f t="shared" si="12"/>
        <v>690</v>
      </c>
      <c r="G453" t="s">
        <v>607</v>
      </c>
      <c r="H453" t="s">
        <v>37</v>
      </c>
      <c r="I453">
        <v>1</v>
      </c>
      <c r="J453" t="s">
        <v>23</v>
      </c>
      <c r="K453">
        <v>20</v>
      </c>
      <c r="L453" t="s">
        <v>278</v>
      </c>
      <c r="M453">
        <v>69</v>
      </c>
      <c r="N453">
        <v>6</v>
      </c>
      <c r="O453" t="s">
        <v>275</v>
      </c>
      <c r="P453" t="s">
        <v>290</v>
      </c>
      <c r="Q453" t="s">
        <v>552</v>
      </c>
      <c r="R453" t="s">
        <v>605</v>
      </c>
      <c r="S453">
        <v>0.1474</v>
      </c>
      <c r="T453" t="s">
        <v>84</v>
      </c>
      <c r="U453" t="s">
        <v>142</v>
      </c>
      <c r="V453" t="s">
        <v>554</v>
      </c>
    </row>
    <row r="454" spans="1:22" x14ac:dyDescent="0.25">
      <c r="A454">
        <v>35</v>
      </c>
      <c r="B454">
        <v>33</v>
      </c>
      <c r="C454">
        <v>24</v>
      </c>
      <c r="D454">
        <f t="shared" si="11"/>
        <v>42.2</v>
      </c>
      <c r="E454" t="s">
        <v>179</v>
      </c>
      <c r="F454">
        <f t="shared" si="12"/>
        <v>690</v>
      </c>
      <c r="G454" t="s">
        <v>607</v>
      </c>
      <c r="H454" t="s">
        <v>37</v>
      </c>
      <c r="I454">
        <v>1</v>
      </c>
      <c r="J454" t="s">
        <v>23</v>
      </c>
      <c r="K454">
        <v>20</v>
      </c>
      <c r="L454" t="s">
        <v>278</v>
      </c>
      <c r="M454">
        <v>69</v>
      </c>
      <c r="N454">
        <v>6</v>
      </c>
      <c r="O454" t="s">
        <v>275</v>
      </c>
      <c r="P454" t="s">
        <v>290</v>
      </c>
      <c r="Q454" t="s">
        <v>552</v>
      </c>
      <c r="R454" t="s">
        <v>605</v>
      </c>
      <c r="S454">
        <v>4.2200000000000001E-2</v>
      </c>
      <c r="T454" t="s">
        <v>84</v>
      </c>
      <c r="U454" t="s">
        <v>142</v>
      </c>
      <c r="V454" t="s">
        <v>554</v>
      </c>
    </row>
    <row r="455" spans="1:22" x14ac:dyDescent="0.25">
      <c r="A455">
        <v>36</v>
      </c>
      <c r="B455">
        <v>34</v>
      </c>
      <c r="C455">
        <v>0</v>
      </c>
      <c r="D455">
        <f>S455*1000</f>
        <v>0</v>
      </c>
      <c r="E455" t="s">
        <v>179</v>
      </c>
      <c r="F455">
        <v>466.66666666666669</v>
      </c>
      <c r="G455" t="s">
        <v>607</v>
      </c>
      <c r="H455" t="s">
        <v>25</v>
      </c>
      <c r="I455">
        <v>1</v>
      </c>
      <c r="J455" t="s">
        <v>23</v>
      </c>
      <c r="K455">
        <v>9</v>
      </c>
      <c r="L455" t="s">
        <v>210</v>
      </c>
      <c r="M455">
        <v>26.8</v>
      </c>
      <c r="N455">
        <v>5</v>
      </c>
      <c r="O455" t="s">
        <v>326</v>
      </c>
      <c r="P455" t="s">
        <v>290</v>
      </c>
      <c r="Q455" t="s">
        <v>275</v>
      </c>
      <c r="R455" t="s">
        <v>275</v>
      </c>
      <c r="S455">
        <v>0</v>
      </c>
      <c r="T455" t="s">
        <v>19</v>
      </c>
      <c r="U455" t="s">
        <v>141</v>
      </c>
    </row>
    <row r="456" spans="1:22" x14ac:dyDescent="0.25">
      <c r="A456">
        <v>36</v>
      </c>
      <c r="B456">
        <v>34</v>
      </c>
      <c r="C456">
        <v>1</v>
      </c>
      <c r="D456">
        <f t="shared" ref="D456:D461" si="13">S456*1000</f>
        <v>115.40000000000002</v>
      </c>
      <c r="E456" t="s">
        <v>179</v>
      </c>
      <c r="F456">
        <v>466.66666666666669</v>
      </c>
      <c r="G456" t="s">
        <v>607</v>
      </c>
      <c r="H456" t="s">
        <v>25</v>
      </c>
      <c r="I456">
        <v>1</v>
      </c>
      <c r="J456" t="s">
        <v>23</v>
      </c>
      <c r="K456">
        <v>9</v>
      </c>
      <c r="L456" t="s">
        <v>210</v>
      </c>
      <c r="M456">
        <v>26.8</v>
      </c>
      <c r="N456">
        <v>5</v>
      </c>
      <c r="O456" t="s">
        <v>326</v>
      </c>
      <c r="P456" t="s">
        <v>290</v>
      </c>
      <c r="Q456" t="s">
        <v>275</v>
      </c>
      <c r="R456" t="s">
        <v>275</v>
      </c>
      <c r="S456">
        <v>0.11540000000000002</v>
      </c>
      <c r="T456" t="s">
        <v>19</v>
      </c>
      <c r="U456" t="s">
        <v>141</v>
      </c>
    </row>
    <row r="457" spans="1:22" x14ac:dyDescent="0.25">
      <c r="A457">
        <v>36</v>
      </c>
      <c r="B457">
        <v>34</v>
      </c>
      <c r="C457">
        <v>2</v>
      </c>
      <c r="D457">
        <f t="shared" si="13"/>
        <v>215.20000000000002</v>
      </c>
      <c r="E457" t="s">
        <v>179</v>
      </c>
      <c r="F457">
        <v>466.66666666666669</v>
      </c>
      <c r="G457" t="s">
        <v>607</v>
      </c>
      <c r="H457" t="s">
        <v>25</v>
      </c>
      <c r="I457">
        <v>1</v>
      </c>
      <c r="J457" t="s">
        <v>23</v>
      </c>
      <c r="K457">
        <v>9</v>
      </c>
      <c r="L457" t="s">
        <v>210</v>
      </c>
      <c r="M457">
        <v>26.8</v>
      </c>
      <c r="N457">
        <v>5</v>
      </c>
      <c r="O457" t="s">
        <v>326</v>
      </c>
      <c r="P457" t="s">
        <v>290</v>
      </c>
      <c r="Q457" t="s">
        <v>275</v>
      </c>
      <c r="R457" t="s">
        <v>275</v>
      </c>
      <c r="S457">
        <v>0.21520000000000003</v>
      </c>
      <c r="T457" t="s">
        <v>19</v>
      </c>
      <c r="U457" t="s">
        <v>141</v>
      </c>
    </row>
    <row r="458" spans="1:22" x14ac:dyDescent="0.25">
      <c r="A458">
        <v>36</v>
      </c>
      <c r="B458">
        <v>34</v>
      </c>
      <c r="C458">
        <v>4</v>
      </c>
      <c r="D458">
        <f t="shared" si="13"/>
        <v>261.17500000000001</v>
      </c>
      <c r="E458" t="s">
        <v>179</v>
      </c>
      <c r="F458">
        <v>466.66666666666669</v>
      </c>
      <c r="G458" t="s">
        <v>607</v>
      </c>
      <c r="H458" t="s">
        <v>25</v>
      </c>
      <c r="I458">
        <v>1</v>
      </c>
      <c r="J458" t="s">
        <v>23</v>
      </c>
      <c r="K458">
        <v>9</v>
      </c>
      <c r="L458" t="s">
        <v>210</v>
      </c>
      <c r="M458">
        <v>26.8</v>
      </c>
      <c r="N458">
        <v>5</v>
      </c>
      <c r="O458" t="s">
        <v>326</v>
      </c>
      <c r="P458" t="s">
        <v>290</v>
      </c>
      <c r="Q458" t="s">
        <v>275</v>
      </c>
      <c r="R458" t="s">
        <v>275</v>
      </c>
      <c r="S458">
        <v>0.26117499999999999</v>
      </c>
      <c r="T458" t="s">
        <v>19</v>
      </c>
      <c r="U458" t="s">
        <v>141</v>
      </c>
    </row>
    <row r="459" spans="1:22" x14ac:dyDescent="0.25">
      <c r="A459">
        <v>36</v>
      </c>
      <c r="B459">
        <v>34</v>
      </c>
      <c r="C459">
        <v>6</v>
      </c>
      <c r="D459">
        <f t="shared" si="13"/>
        <v>367.68</v>
      </c>
      <c r="E459" t="s">
        <v>179</v>
      </c>
      <c r="F459">
        <v>466.66666666666669</v>
      </c>
      <c r="G459" t="s">
        <v>607</v>
      </c>
      <c r="H459" t="s">
        <v>25</v>
      </c>
      <c r="I459">
        <v>1</v>
      </c>
      <c r="J459" t="s">
        <v>23</v>
      </c>
      <c r="K459">
        <v>9</v>
      </c>
      <c r="L459" t="s">
        <v>210</v>
      </c>
      <c r="M459">
        <v>26.8</v>
      </c>
      <c r="N459">
        <v>5</v>
      </c>
      <c r="O459" t="s">
        <v>326</v>
      </c>
      <c r="P459" t="s">
        <v>290</v>
      </c>
      <c r="Q459" t="s">
        <v>275</v>
      </c>
      <c r="R459" t="s">
        <v>275</v>
      </c>
      <c r="S459">
        <v>0.36768000000000001</v>
      </c>
      <c r="T459" t="s">
        <v>19</v>
      </c>
      <c r="U459" t="s">
        <v>141</v>
      </c>
    </row>
    <row r="460" spans="1:22" x14ac:dyDescent="0.25">
      <c r="A460">
        <v>36</v>
      </c>
      <c r="B460">
        <v>34</v>
      </c>
      <c r="C460">
        <v>14</v>
      </c>
      <c r="D460">
        <f t="shared" si="13"/>
        <v>194.06</v>
      </c>
      <c r="E460" t="s">
        <v>179</v>
      </c>
      <c r="F460">
        <v>466.66666666666669</v>
      </c>
      <c r="G460" t="s">
        <v>607</v>
      </c>
      <c r="H460" t="s">
        <v>25</v>
      </c>
      <c r="I460">
        <v>1</v>
      </c>
      <c r="J460" t="s">
        <v>23</v>
      </c>
      <c r="K460">
        <v>9</v>
      </c>
      <c r="L460" t="s">
        <v>210</v>
      </c>
      <c r="M460">
        <v>26.8</v>
      </c>
      <c r="N460">
        <v>5</v>
      </c>
      <c r="O460" t="s">
        <v>326</v>
      </c>
      <c r="P460" t="s">
        <v>290</v>
      </c>
      <c r="Q460" t="s">
        <v>275</v>
      </c>
      <c r="R460" t="s">
        <v>275</v>
      </c>
      <c r="S460">
        <v>0.19406000000000001</v>
      </c>
      <c r="T460" t="s">
        <v>19</v>
      </c>
      <c r="U460" t="s">
        <v>141</v>
      </c>
    </row>
    <row r="461" spans="1:22" x14ac:dyDescent="0.25">
      <c r="A461">
        <v>36</v>
      </c>
      <c r="B461">
        <v>34</v>
      </c>
      <c r="C461">
        <v>24</v>
      </c>
      <c r="D461">
        <f t="shared" si="13"/>
        <v>132.08000000000001</v>
      </c>
      <c r="E461" t="s">
        <v>179</v>
      </c>
      <c r="F461">
        <v>466.66666666666669</v>
      </c>
      <c r="G461" t="s">
        <v>607</v>
      </c>
      <c r="H461" t="s">
        <v>25</v>
      </c>
      <c r="I461">
        <v>1</v>
      </c>
      <c r="J461" t="s">
        <v>23</v>
      </c>
      <c r="K461">
        <v>9</v>
      </c>
      <c r="L461" t="s">
        <v>210</v>
      </c>
      <c r="M461">
        <v>26.8</v>
      </c>
      <c r="N461">
        <v>5</v>
      </c>
      <c r="O461" t="s">
        <v>326</v>
      </c>
      <c r="P461" t="s">
        <v>290</v>
      </c>
      <c r="Q461" t="s">
        <v>275</v>
      </c>
      <c r="R461" t="s">
        <v>275</v>
      </c>
      <c r="S461">
        <v>0.13208</v>
      </c>
      <c r="T461" t="s">
        <v>19</v>
      </c>
      <c r="U461" t="s">
        <v>141</v>
      </c>
    </row>
    <row r="462" spans="1:22" x14ac:dyDescent="0.25">
      <c r="A462">
        <v>38</v>
      </c>
      <c r="B462">
        <v>35</v>
      </c>
      <c r="C462">
        <v>0</v>
      </c>
      <c r="D462">
        <v>0</v>
      </c>
      <c r="E462" t="s">
        <v>22</v>
      </c>
      <c r="F462">
        <v>400</v>
      </c>
      <c r="G462" t="s">
        <v>606</v>
      </c>
      <c r="H462" t="s">
        <v>36</v>
      </c>
      <c r="I462">
        <v>0.7</v>
      </c>
      <c r="J462" t="s">
        <v>25</v>
      </c>
      <c r="K462">
        <v>8.5</v>
      </c>
      <c r="L462" t="s">
        <v>210</v>
      </c>
      <c r="M462">
        <v>21</v>
      </c>
      <c r="N462">
        <v>10</v>
      </c>
      <c r="O462" t="s">
        <v>347</v>
      </c>
      <c r="P462" t="s">
        <v>257</v>
      </c>
      <c r="Q462" t="s">
        <v>275</v>
      </c>
      <c r="R462" t="s">
        <v>275</v>
      </c>
      <c r="S462">
        <v>0</v>
      </c>
      <c r="T462" t="s">
        <v>8</v>
      </c>
      <c r="U462" t="s">
        <v>425</v>
      </c>
    </row>
    <row r="463" spans="1:22" x14ac:dyDescent="0.25">
      <c r="A463">
        <v>38</v>
      </c>
      <c r="B463">
        <v>35</v>
      </c>
      <c r="C463">
        <v>0.5</v>
      </c>
      <c r="D463">
        <v>1.6897</v>
      </c>
      <c r="E463" t="s">
        <v>22</v>
      </c>
      <c r="F463">
        <v>400</v>
      </c>
      <c r="G463" t="s">
        <v>606</v>
      </c>
      <c r="H463" t="s">
        <v>36</v>
      </c>
      <c r="I463">
        <v>0.7</v>
      </c>
      <c r="J463" t="s">
        <v>25</v>
      </c>
      <c r="K463">
        <v>8.5</v>
      </c>
      <c r="L463" t="s">
        <v>210</v>
      </c>
      <c r="M463">
        <v>21</v>
      </c>
      <c r="N463">
        <v>10</v>
      </c>
      <c r="O463" t="s">
        <v>347</v>
      </c>
      <c r="P463" t="s">
        <v>257</v>
      </c>
      <c r="Q463" t="s">
        <v>275</v>
      </c>
      <c r="R463" t="s">
        <v>275</v>
      </c>
      <c r="S463">
        <v>1.6897</v>
      </c>
      <c r="T463" t="s">
        <v>8</v>
      </c>
      <c r="U463" t="s">
        <v>425</v>
      </c>
    </row>
    <row r="464" spans="1:22" x14ac:dyDescent="0.25">
      <c r="A464">
        <v>38</v>
      </c>
      <c r="B464">
        <v>35</v>
      </c>
      <c r="C464">
        <v>1</v>
      </c>
      <c r="D464">
        <v>13.8186</v>
      </c>
      <c r="E464" t="s">
        <v>22</v>
      </c>
      <c r="F464">
        <v>400</v>
      </c>
      <c r="G464" t="s">
        <v>606</v>
      </c>
      <c r="H464" t="s">
        <v>36</v>
      </c>
      <c r="I464">
        <v>0.7</v>
      </c>
      <c r="J464" t="s">
        <v>25</v>
      </c>
      <c r="K464">
        <v>8.5</v>
      </c>
      <c r="L464" t="s">
        <v>210</v>
      </c>
      <c r="M464">
        <v>21</v>
      </c>
      <c r="N464">
        <v>10</v>
      </c>
      <c r="O464" t="s">
        <v>347</v>
      </c>
      <c r="P464" t="s">
        <v>257</v>
      </c>
      <c r="Q464" t="s">
        <v>275</v>
      </c>
      <c r="R464" t="s">
        <v>275</v>
      </c>
      <c r="S464">
        <v>13.8186</v>
      </c>
      <c r="T464" t="s">
        <v>8</v>
      </c>
      <c r="U464" t="s">
        <v>425</v>
      </c>
    </row>
    <row r="465" spans="1:21" x14ac:dyDescent="0.25">
      <c r="A465">
        <v>38</v>
      </c>
      <c r="B465">
        <v>35</v>
      </c>
      <c r="C465">
        <v>1.5</v>
      </c>
      <c r="D465">
        <v>27.293900000000001</v>
      </c>
      <c r="E465" t="s">
        <v>22</v>
      </c>
      <c r="F465">
        <v>400</v>
      </c>
      <c r="G465" t="s">
        <v>606</v>
      </c>
      <c r="H465" t="s">
        <v>36</v>
      </c>
      <c r="I465">
        <v>0.7</v>
      </c>
      <c r="J465" t="s">
        <v>25</v>
      </c>
      <c r="K465">
        <v>8.5</v>
      </c>
      <c r="L465" t="s">
        <v>210</v>
      </c>
      <c r="M465">
        <v>21</v>
      </c>
      <c r="N465">
        <v>10</v>
      </c>
      <c r="O465" t="s">
        <v>347</v>
      </c>
      <c r="P465" t="s">
        <v>257</v>
      </c>
      <c r="Q465" t="s">
        <v>275</v>
      </c>
      <c r="R465" t="s">
        <v>275</v>
      </c>
      <c r="S465">
        <v>27.293900000000001</v>
      </c>
      <c r="T465" t="s">
        <v>8</v>
      </c>
      <c r="U465" t="s">
        <v>425</v>
      </c>
    </row>
    <row r="466" spans="1:21" x14ac:dyDescent="0.25">
      <c r="A466">
        <v>38</v>
      </c>
      <c r="B466">
        <v>35</v>
      </c>
      <c r="C466">
        <v>2</v>
      </c>
      <c r="D466">
        <v>10.4641</v>
      </c>
      <c r="E466" t="s">
        <v>22</v>
      </c>
      <c r="F466">
        <v>400</v>
      </c>
      <c r="G466" t="s">
        <v>606</v>
      </c>
      <c r="H466" t="s">
        <v>36</v>
      </c>
      <c r="I466">
        <v>0.7</v>
      </c>
      <c r="J466" t="s">
        <v>25</v>
      </c>
      <c r="K466">
        <v>8.5</v>
      </c>
      <c r="L466" t="s">
        <v>210</v>
      </c>
      <c r="M466">
        <v>21</v>
      </c>
      <c r="N466">
        <v>10</v>
      </c>
      <c r="O466" t="s">
        <v>347</v>
      </c>
      <c r="P466" t="s">
        <v>257</v>
      </c>
      <c r="Q466" t="s">
        <v>275</v>
      </c>
      <c r="R466" t="s">
        <v>275</v>
      </c>
      <c r="S466">
        <v>10.4641</v>
      </c>
      <c r="T466" t="s">
        <v>8</v>
      </c>
      <c r="U466" t="s">
        <v>425</v>
      </c>
    </row>
    <row r="467" spans="1:21" x14ac:dyDescent="0.25">
      <c r="A467">
        <v>38</v>
      </c>
      <c r="B467">
        <v>35</v>
      </c>
      <c r="C467">
        <v>3</v>
      </c>
      <c r="D467">
        <v>0.37630000000000002</v>
      </c>
      <c r="E467" t="s">
        <v>22</v>
      </c>
      <c r="F467">
        <v>400</v>
      </c>
      <c r="G467" t="s">
        <v>606</v>
      </c>
      <c r="H467" t="s">
        <v>36</v>
      </c>
      <c r="I467">
        <v>0.7</v>
      </c>
      <c r="J467" t="s">
        <v>25</v>
      </c>
      <c r="K467">
        <v>8.5</v>
      </c>
      <c r="L467" t="s">
        <v>210</v>
      </c>
      <c r="M467">
        <v>21</v>
      </c>
      <c r="N467">
        <v>10</v>
      </c>
      <c r="O467" t="s">
        <v>347</v>
      </c>
      <c r="P467" t="s">
        <v>257</v>
      </c>
      <c r="Q467" t="s">
        <v>275</v>
      </c>
      <c r="R467" t="s">
        <v>275</v>
      </c>
      <c r="S467">
        <v>0.37630000000000002</v>
      </c>
      <c r="T467" t="s">
        <v>8</v>
      </c>
      <c r="U467" t="s">
        <v>425</v>
      </c>
    </row>
    <row r="468" spans="1:21" x14ac:dyDescent="0.25">
      <c r="A468">
        <v>38</v>
      </c>
      <c r="B468">
        <v>35</v>
      </c>
      <c r="C468">
        <v>4</v>
      </c>
      <c r="D468">
        <v>0</v>
      </c>
      <c r="E468" t="s">
        <v>22</v>
      </c>
      <c r="F468">
        <v>400</v>
      </c>
      <c r="G468" t="s">
        <v>606</v>
      </c>
      <c r="H468" t="s">
        <v>36</v>
      </c>
      <c r="I468">
        <v>0.7</v>
      </c>
      <c r="J468" t="s">
        <v>25</v>
      </c>
      <c r="K468">
        <v>8.5</v>
      </c>
      <c r="L468" t="s">
        <v>210</v>
      </c>
      <c r="M468">
        <v>21</v>
      </c>
      <c r="N468">
        <v>10</v>
      </c>
      <c r="O468" t="s">
        <v>347</v>
      </c>
      <c r="P468" t="s">
        <v>257</v>
      </c>
      <c r="Q468" t="s">
        <v>275</v>
      </c>
      <c r="R468" t="s">
        <v>275</v>
      </c>
      <c r="S468">
        <v>0</v>
      </c>
      <c r="T468" t="s">
        <v>8</v>
      </c>
      <c r="U468" t="s">
        <v>425</v>
      </c>
    </row>
    <row r="469" spans="1:21" x14ac:dyDescent="0.25">
      <c r="A469">
        <v>38</v>
      </c>
      <c r="B469">
        <v>35</v>
      </c>
      <c r="C469">
        <v>6</v>
      </c>
      <c r="D469">
        <v>0</v>
      </c>
      <c r="E469" t="s">
        <v>22</v>
      </c>
      <c r="F469">
        <v>400</v>
      </c>
      <c r="G469" t="s">
        <v>606</v>
      </c>
      <c r="H469" t="s">
        <v>36</v>
      </c>
      <c r="I469">
        <v>0.7</v>
      </c>
      <c r="J469" t="s">
        <v>25</v>
      </c>
      <c r="K469">
        <v>8.5</v>
      </c>
      <c r="L469" t="s">
        <v>210</v>
      </c>
      <c r="M469">
        <v>21</v>
      </c>
      <c r="N469">
        <v>10</v>
      </c>
      <c r="O469" t="s">
        <v>347</v>
      </c>
      <c r="P469" t="s">
        <v>257</v>
      </c>
      <c r="Q469" t="s">
        <v>275</v>
      </c>
      <c r="R469" t="s">
        <v>275</v>
      </c>
      <c r="S469">
        <v>0</v>
      </c>
      <c r="T469" t="s">
        <v>8</v>
      </c>
      <c r="U469" t="s">
        <v>425</v>
      </c>
    </row>
    <row r="470" spans="1:21" x14ac:dyDescent="0.25">
      <c r="A470">
        <v>38</v>
      </c>
      <c r="B470">
        <v>35</v>
      </c>
      <c r="C470">
        <v>8</v>
      </c>
      <c r="D470">
        <v>0</v>
      </c>
      <c r="E470" t="s">
        <v>22</v>
      </c>
      <c r="F470">
        <v>400</v>
      </c>
      <c r="G470" t="s">
        <v>606</v>
      </c>
      <c r="H470" t="s">
        <v>36</v>
      </c>
      <c r="I470">
        <v>0.7</v>
      </c>
      <c r="J470" t="s">
        <v>25</v>
      </c>
      <c r="K470">
        <v>8.5</v>
      </c>
      <c r="L470" t="s">
        <v>210</v>
      </c>
      <c r="M470">
        <v>21</v>
      </c>
      <c r="N470">
        <v>10</v>
      </c>
      <c r="O470" t="s">
        <v>347</v>
      </c>
      <c r="P470" t="s">
        <v>257</v>
      </c>
      <c r="Q470" t="s">
        <v>275</v>
      </c>
      <c r="R470" t="s">
        <v>275</v>
      </c>
      <c r="S470">
        <v>0</v>
      </c>
      <c r="T470" t="s">
        <v>8</v>
      </c>
      <c r="U470" t="s">
        <v>425</v>
      </c>
    </row>
    <row r="471" spans="1:21" x14ac:dyDescent="0.25">
      <c r="A471">
        <v>38</v>
      </c>
      <c r="B471">
        <v>35</v>
      </c>
      <c r="C471">
        <v>12</v>
      </c>
      <c r="D471">
        <v>0</v>
      </c>
      <c r="E471" t="s">
        <v>22</v>
      </c>
      <c r="F471">
        <v>400</v>
      </c>
      <c r="G471" t="s">
        <v>606</v>
      </c>
      <c r="H471" t="s">
        <v>36</v>
      </c>
      <c r="I471">
        <v>0.7</v>
      </c>
      <c r="J471" t="s">
        <v>25</v>
      </c>
      <c r="K471">
        <v>8.5</v>
      </c>
      <c r="L471" t="s">
        <v>210</v>
      </c>
      <c r="M471">
        <v>21</v>
      </c>
      <c r="N471">
        <v>10</v>
      </c>
      <c r="O471" t="s">
        <v>347</v>
      </c>
      <c r="P471" t="s">
        <v>257</v>
      </c>
      <c r="Q471" t="s">
        <v>275</v>
      </c>
      <c r="R471" t="s">
        <v>275</v>
      </c>
      <c r="S471">
        <v>0</v>
      </c>
      <c r="T471" t="s">
        <v>8</v>
      </c>
      <c r="U471" t="s">
        <v>425</v>
      </c>
    </row>
    <row r="472" spans="1:21" x14ac:dyDescent="0.25">
      <c r="A472">
        <v>38</v>
      </c>
      <c r="B472">
        <v>35</v>
      </c>
      <c r="C472">
        <v>24</v>
      </c>
      <c r="D472">
        <v>0</v>
      </c>
      <c r="E472" t="s">
        <v>22</v>
      </c>
      <c r="F472">
        <v>400</v>
      </c>
      <c r="G472" t="s">
        <v>606</v>
      </c>
      <c r="H472" t="s">
        <v>36</v>
      </c>
      <c r="I472">
        <v>0.7</v>
      </c>
      <c r="J472" t="s">
        <v>25</v>
      </c>
      <c r="K472">
        <v>8.5</v>
      </c>
      <c r="L472" t="s">
        <v>210</v>
      </c>
      <c r="M472">
        <v>21</v>
      </c>
      <c r="N472">
        <v>10</v>
      </c>
      <c r="O472" t="s">
        <v>347</v>
      </c>
      <c r="P472" t="s">
        <v>257</v>
      </c>
      <c r="Q472" t="s">
        <v>275</v>
      </c>
      <c r="R472" t="s">
        <v>275</v>
      </c>
      <c r="S472">
        <v>0</v>
      </c>
      <c r="T472" t="s">
        <v>8</v>
      </c>
      <c r="U472" t="s">
        <v>425</v>
      </c>
    </row>
    <row r="473" spans="1:21" x14ac:dyDescent="0.25">
      <c r="A473">
        <v>38</v>
      </c>
      <c r="B473">
        <v>35</v>
      </c>
      <c r="C473">
        <v>0</v>
      </c>
      <c r="D473">
        <v>0</v>
      </c>
      <c r="E473" t="s">
        <v>179</v>
      </c>
      <c r="F473">
        <v>400</v>
      </c>
      <c r="G473" t="s">
        <v>606</v>
      </c>
      <c r="H473" t="s">
        <v>36</v>
      </c>
      <c r="I473">
        <v>0.7</v>
      </c>
      <c r="J473" t="s">
        <v>25</v>
      </c>
      <c r="K473">
        <v>8.5</v>
      </c>
      <c r="L473" t="s">
        <v>210</v>
      </c>
      <c r="M473">
        <v>21</v>
      </c>
      <c r="N473">
        <v>10</v>
      </c>
      <c r="O473" t="s">
        <v>347</v>
      </c>
      <c r="P473" t="s">
        <v>257</v>
      </c>
      <c r="Q473" t="s">
        <v>275</v>
      </c>
      <c r="R473" t="s">
        <v>275</v>
      </c>
      <c r="S473">
        <v>0</v>
      </c>
      <c r="T473" t="s">
        <v>8</v>
      </c>
      <c r="U473" t="s">
        <v>425</v>
      </c>
    </row>
    <row r="474" spans="1:21" x14ac:dyDescent="0.25">
      <c r="A474">
        <v>38</v>
      </c>
      <c r="B474">
        <v>35</v>
      </c>
      <c r="C474">
        <v>0.5</v>
      </c>
      <c r="D474">
        <v>147.0419</v>
      </c>
      <c r="E474" t="s">
        <v>179</v>
      </c>
      <c r="F474">
        <v>400</v>
      </c>
      <c r="G474" t="s">
        <v>606</v>
      </c>
      <c r="H474" t="s">
        <v>36</v>
      </c>
      <c r="I474">
        <v>0.7</v>
      </c>
      <c r="J474" t="s">
        <v>25</v>
      </c>
      <c r="K474">
        <v>8.5</v>
      </c>
      <c r="L474" t="s">
        <v>210</v>
      </c>
      <c r="M474">
        <v>21</v>
      </c>
      <c r="N474">
        <v>10</v>
      </c>
      <c r="O474" t="s">
        <v>347</v>
      </c>
      <c r="P474" t="s">
        <v>257</v>
      </c>
      <c r="Q474" t="s">
        <v>275</v>
      </c>
      <c r="R474" t="s">
        <v>275</v>
      </c>
      <c r="S474">
        <v>147.0419</v>
      </c>
      <c r="T474" t="s">
        <v>8</v>
      </c>
      <c r="U474" t="s">
        <v>425</v>
      </c>
    </row>
    <row r="475" spans="1:21" x14ac:dyDescent="0.25">
      <c r="A475">
        <v>38</v>
      </c>
      <c r="B475">
        <v>35</v>
      </c>
      <c r="C475">
        <v>1</v>
      </c>
      <c r="D475">
        <v>449.84530000000001</v>
      </c>
      <c r="E475" t="s">
        <v>179</v>
      </c>
      <c r="F475">
        <v>400</v>
      </c>
      <c r="G475" t="s">
        <v>606</v>
      </c>
      <c r="H475" t="s">
        <v>36</v>
      </c>
      <c r="I475">
        <v>0.7</v>
      </c>
      <c r="J475" t="s">
        <v>25</v>
      </c>
      <c r="K475">
        <v>8.5</v>
      </c>
      <c r="L475" t="s">
        <v>210</v>
      </c>
      <c r="M475">
        <v>21</v>
      </c>
      <c r="N475">
        <v>10</v>
      </c>
      <c r="O475" t="s">
        <v>347</v>
      </c>
      <c r="P475" t="s">
        <v>257</v>
      </c>
      <c r="Q475" t="s">
        <v>275</v>
      </c>
      <c r="R475" t="s">
        <v>275</v>
      </c>
      <c r="S475">
        <v>449.84530000000001</v>
      </c>
      <c r="T475" t="s">
        <v>8</v>
      </c>
      <c r="U475" t="s">
        <v>425</v>
      </c>
    </row>
    <row r="476" spans="1:21" x14ac:dyDescent="0.25">
      <c r="A476">
        <v>38</v>
      </c>
      <c r="B476">
        <v>35</v>
      </c>
      <c r="C476">
        <v>1.5</v>
      </c>
      <c r="D476">
        <v>668.41330000000005</v>
      </c>
      <c r="E476" t="s">
        <v>179</v>
      </c>
      <c r="F476">
        <v>400</v>
      </c>
      <c r="G476" t="s">
        <v>606</v>
      </c>
      <c r="H476" t="s">
        <v>36</v>
      </c>
      <c r="I476">
        <v>0.7</v>
      </c>
      <c r="J476" t="s">
        <v>25</v>
      </c>
      <c r="K476">
        <v>8.5</v>
      </c>
      <c r="L476" t="s">
        <v>210</v>
      </c>
      <c r="M476">
        <v>21</v>
      </c>
      <c r="N476">
        <v>10</v>
      </c>
      <c r="O476" t="s">
        <v>347</v>
      </c>
      <c r="P476" t="s">
        <v>257</v>
      </c>
      <c r="Q476" t="s">
        <v>275</v>
      </c>
      <c r="R476" t="s">
        <v>275</v>
      </c>
      <c r="S476">
        <v>668.41330000000005</v>
      </c>
      <c r="T476" t="s">
        <v>8</v>
      </c>
      <c r="U476" t="s">
        <v>425</v>
      </c>
    </row>
    <row r="477" spans="1:21" x14ac:dyDescent="0.25">
      <c r="A477">
        <v>38</v>
      </c>
      <c r="B477">
        <v>35</v>
      </c>
      <c r="C477">
        <v>2</v>
      </c>
      <c r="D477">
        <v>828.13440000000003</v>
      </c>
      <c r="E477" t="s">
        <v>179</v>
      </c>
      <c r="F477">
        <v>400</v>
      </c>
      <c r="G477" t="s">
        <v>606</v>
      </c>
      <c r="H477" t="s">
        <v>36</v>
      </c>
      <c r="I477">
        <v>0.7</v>
      </c>
      <c r="J477" t="s">
        <v>25</v>
      </c>
      <c r="K477">
        <v>8.5</v>
      </c>
      <c r="L477" t="s">
        <v>210</v>
      </c>
      <c r="M477">
        <v>21</v>
      </c>
      <c r="N477">
        <v>10</v>
      </c>
      <c r="O477" t="s">
        <v>347</v>
      </c>
      <c r="P477" t="s">
        <v>257</v>
      </c>
      <c r="Q477" t="s">
        <v>275</v>
      </c>
      <c r="R477" t="s">
        <v>275</v>
      </c>
      <c r="S477">
        <v>828.13440000000003</v>
      </c>
      <c r="T477" t="s">
        <v>8</v>
      </c>
      <c r="U477" t="s">
        <v>425</v>
      </c>
    </row>
    <row r="478" spans="1:21" x14ac:dyDescent="0.25">
      <c r="A478">
        <v>38</v>
      </c>
      <c r="B478">
        <v>35</v>
      </c>
      <c r="C478">
        <v>3</v>
      </c>
      <c r="D478">
        <v>878.14110000000005</v>
      </c>
      <c r="E478" t="s">
        <v>179</v>
      </c>
      <c r="F478">
        <v>400</v>
      </c>
      <c r="G478" t="s">
        <v>606</v>
      </c>
      <c r="H478" t="s">
        <v>36</v>
      </c>
      <c r="I478">
        <v>0.7</v>
      </c>
      <c r="J478" t="s">
        <v>25</v>
      </c>
      <c r="K478">
        <v>8.5</v>
      </c>
      <c r="L478" t="s">
        <v>210</v>
      </c>
      <c r="M478">
        <v>21</v>
      </c>
      <c r="N478">
        <v>10</v>
      </c>
      <c r="O478" t="s">
        <v>347</v>
      </c>
      <c r="P478" t="s">
        <v>257</v>
      </c>
      <c r="Q478" t="s">
        <v>275</v>
      </c>
      <c r="R478" t="s">
        <v>275</v>
      </c>
      <c r="S478">
        <v>878.14110000000005</v>
      </c>
      <c r="T478" t="s">
        <v>8</v>
      </c>
      <c r="U478" t="s">
        <v>425</v>
      </c>
    </row>
    <row r="479" spans="1:21" x14ac:dyDescent="0.25">
      <c r="A479">
        <v>38</v>
      </c>
      <c r="B479">
        <v>35</v>
      </c>
      <c r="C479">
        <v>4</v>
      </c>
      <c r="D479">
        <v>625.05759999999998</v>
      </c>
      <c r="E479" t="s">
        <v>179</v>
      </c>
      <c r="F479">
        <v>400</v>
      </c>
      <c r="G479" t="s">
        <v>606</v>
      </c>
      <c r="H479" t="s">
        <v>36</v>
      </c>
      <c r="I479">
        <v>0.7</v>
      </c>
      <c r="J479" t="s">
        <v>25</v>
      </c>
      <c r="K479">
        <v>8.5</v>
      </c>
      <c r="L479" t="s">
        <v>210</v>
      </c>
      <c r="M479">
        <v>21</v>
      </c>
      <c r="N479">
        <v>10</v>
      </c>
      <c r="O479" t="s">
        <v>347</v>
      </c>
      <c r="P479" t="s">
        <v>257</v>
      </c>
      <c r="Q479" t="s">
        <v>275</v>
      </c>
      <c r="R479" t="s">
        <v>275</v>
      </c>
      <c r="S479">
        <v>625.05759999999998</v>
      </c>
      <c r="T479" t="s">
        <v>8</v>
      </c>
      <c r="U479" t="s">
        <v>425</v>
      </c>
    </row>
    <row r="480" spans="1:21" x14ac:dyDescent="0.25">
      <c r="A480">
        <v>38</v>
      </c>
      <c r="B480">
        <v>35</v>
      </c>
      <c r="C480">
        <v>6</v>
      </c>
      <c r="D480">
        <v>363.16399999999999</v>
      </c>
      <c r="E480" t="s">
        <v>179</v>
      </c>
      <c r="F480">
        <v>400</v>
      </c>
      <c r="G480" t="s">
        <v>606</v>
      </c>
      <c r="H480" t="s">
        <v>36</v>
      </c>
      <c r="I480">
        <v>0.7</v>
      </c>
      <c r="J480" t="s">
        <v>25</v>
      </c>
      <c r="K480">
        <v>8.5</v>
      </c>
      <c r="L480" t="s">
        <v>210</v>
      </c>
      <c r="M480">
        <v>21</v>
      </c>
      <c r="N480">
        <v>10</v>
      </c>
      <c r="O480" t="s">
        <v>347</v>
      </c>
      <c r="P480" t="s">
        <v>257</v>
      </c>
      <c r="Q480" t="s">
        <v>275</v>
      </c>
      <c r="R480" t="s">
        <v>275</v>
      </c>
      <c r="S480">
        <v>363.16399999999999</v>
      </c>
      <c r="T480" t="s">
        <v>8</v>
      </c>
      <c r="U480" t="s">
        <v>425</v>
      </c>
    </row>
    <row r="481" spans="1:21" x14ac:dyDescent="0.25">
      <c r="A481">
        <v>38</v>
      </c>
      <c r="B481">
        <v>35</v>
      </c>
      <c r="C481">
        <v>8</v>
      </c>
      <c r="D481">
        <v>202.18979999999999</v>
      </c>
      <c r="E481" t="s">
        <v>179</v>
      </c>
      <c r="F481">
        <v>400</v>
      </c>
      <c r="G481" t="s">
        <v>606</v>
      </c>
      <c r="H481" t="s">
        <v>36</v>
      </c>
      <c r="I481">
        <v>0.7</v>
      </c>
      <c r="J481" t="s">
        <v>25</v>
      </c>
      <c r="K481">
        <v>8.5</v>
      </c>
      <c r="L481" t="s">
        <v>210</v>
      </c>
      <c r="M481">
        <v>21</v>
      </c>
      <c r="N481">
        <v>10</v>
      </c>
      <c r="O481" t="s">
        <v>347</v>
      </c>
      <c r="P481" t="s">
        <v>257</v>
      </c>
      <c r="Q481" t="s">
        <v>275</v>
      </c>
      <c r="R481" t="s">
        <v>275</v>
      </c>
      <c r="S481">
        <v>202.18979999999999</v>
      </c>
      <c r="T481" t="s">
        <v>8</v>
      </c>
      <c r="U481" t="s">
        <v>425</v>
      </c>
    </row>
    <row r="482" spans="1:21" x14ac:dyDescent="0.25">
      <c r="A482">
        <v>38</v>
      </c>
      <c r="B482">
        <v>35</v>
      </c>
      <c r="C482">
        <v>12</v>
      </c>
      <c r="D482">
        <v>73.9041</v>
      </c>
      <c r="E482" t="s">
        <v>179</v>
      </c>
      <c r="F482">
        <v>400</v>
      </c>
      <c r="G482" t="s">
        <v>606</v>
      </c>
      <c r="H482" t="s">
        <v>36</v>
      </c>
      <c r="I482">
        <v>0.7</v>
      </c>
      <c r="J482" t="s">
        <v>25</v>
      </c>
      <c r="K482">
        <v>8.5</v>
      </c>
      <c r="L482" t="s">
        <v>210</v>
      </c>
      <c r="M482">
        <v>21</v>
      </c>
      <c r="N482">
        <v>10</v>
      </c>
      <c r="O482" t="s">
        <v>347</v>
      </c>
      <c r="P482" t="s">
        <v>257</v>
      </c>
      <c r="Q482" t="s">
        <v>275</v>
      </c>
      <c r="R482" t="s">
        <v>275</v>
      </c>
      <c r="S482">
        <v>73.9041</v>
      </c>
      <c r="T482" t="s">
        <v>8</v>
      </c>
      <c r="U482" t="s">
        <v>425</v>
      </c>
    </row>
    <row r="483" spans="1:21" x14ac:dyDescent="0.25">
      <c r="A483">
        <v>38</v>
      </c>
      <c r="B483">
        <v>35</v>
      </c>
      <c r="C483">
        <v>24</v>
      </c>
      <c r="D483">
        <v>0</v>
      </c>
      <c r="E483" t="s">
        <v>179</v>
      </c>
      <c r="F483">
        <v>400</v>
      </c>
      <c r="G483" t="s">
        <v>606</v>
      </c>
      <c r="H483" t="s">
        <v>36</v>
      </c>
      <c r="I483">
        <v>0.7</v>
      </c>
      <c r="J483" t="s">
        <v>25</v>
      </c>
      <c r="K483">
        <v>8.5</v>
      </c>
      <c r="L483" t="s">
        <v>210</v>
      </c>
      <c r="M483">
        <v>21</v>
      </c>
      <c r="N483">
        <v>10</v>
      </c>
      <c r="O483" t="s">
        <v>347</v>
      </c>
      <c r="P483" t="s">
        <v>257</v>
      </c>
      <c r="Q483" t="s">
        <v>275</v>
      </c>
      <c r="R483" t="s">
        <v>275</v>
      </c>
      <c r="S483">
        <v>0</v>
      </c>
      <c r="T483" t="s">
        <v>8</v>
      </c>
      <c r="U483" t="s">
        <v>425</v>
      </c>
    </row>
    <row r="484" spans="1:21" x14ac:dyDescent="0.25">
      <c r="A484">
        <v>38</v>
      </c>
      <c r="B484">
        <v>36</v>
      </c>
      <c r="C484">
        <v>0</v>
      </c>
      <c r="D484">
        <v>0</v>
      </c>
      <c r="E484" t="s">
        <v>22</v>
      </c>
      <c r="F484">
        <v>400</v>
      </c>
      <c r="G484" t="s">
        <v>606</v>
      </c>
      <c r="H484" t="s">
        <v>36</v>
      </c>
      <c r="I484">
        <v>0.7</v>
      </c>
      <c r="J484" t="s">
        <v>25</v>
      </c>
      <c r="K484">
        <v>9.1</v>
      </c>
      <c r="L484" t="s">
        <v>210</v>
      </c>
      <c r="M484">
        <v>24</v>
      </c>
      <c r="N484">
        <v>10</v>
      </c>
      <c r="O484" t="s">
        <v>347</v>
      </c>
      <c r="P484" t="s">
        <v>257</v>
      </c>
      <c r="Q484" t="s">
        <v>319</v>
      </c>
      <c r="R484" t="s">
        <v>605</v>
      </c>
      <c r="S484">
        <v>0</v>
      </c>
      <c r="T484" t="s">
        <v>8</v>
      </c>
      <c r="U484" t="s">
        <v>425</v>
      </c>
    </row>
    <row r="485" spans="1:21" x14ac:dyDescent="0.25">
      <c r="A485">
        <v>38</v>
      </c>
      <c r="B485">
        <v>36</v>
      </c>
      <c r="C485">
        <v>0.5</v>
      </c>
      <c r="D485">
        <v>1.0225</v>
      </c>
      <c r="E485" t="s">
        <v>22</v>
      </c>
      <c r="F485">
        <v>400</v>
      </c>
      <c r="G485" t="s">
        <v>606</v>
      </c>
      <c r="H485" t="s">
        <v>36</v>
      </c>
      <c r="I485">
        <v>0.7</v>
      </c>
      <c r="J485" t="s">
        <v>25</v>
      </c>
      <c r="K485">
        <v>9.1</v>
      </c>
      <c r="L485" t="s">
        <v>210</v>
      </c>
      <c r="M485">
        <v>24</v>
      </c>
      <c r="N485">
        <v>10</v>
      </c>
      <c r="O485" t="s">
        <v>347</v>
      </c>
      <c r="P485" t="s">
        <v>257</v>
      </c>
      <c r="Q485" t="s">
        <v>319</v>
      </c>
      <c r="R485" t="s">
        <v>605</v>
      </c>
      <c r="S485">
        <v>1.0225</v>
      </c>
      <c r="T485" t="s">
        <v>8</v>
      </c>
      <c r="U485" t="s">
        <v>425</v>
      </c>
    </row>
    <row r="486" spans="1:21" x14ac:dyDescent="0.25">
      <c r="A486">
        <v>38</v>
      </c>
      <c r="B486">
        <v>36</v>
      </c>
      <c r="C486">
        <v>1</v>
      </c>
      <c r="D486">
        <v>39.4377</v>
      </c>
      <c r="E486" t="s">
        <v>22</v>
      </c>
      <c r="F486">
        <v>400</v>
      </c>
      <c r="G486" t="s">
        <v>606</v>
      </c>
      <c r="H486" t="s">
        <v>36</v>
      </c>
      <c r="I486">
        <v>0.7</v>
      </c>
      <c r="J486" t="s">
        <v>25</v>
      </c>
      <c r="K486">
        <v>9.1</v>
      </c>
      <c r="L486" t="s">
        <v>210</v>
      </c>
      <c r="M486">
        <v>24</v>
      </c>
      <c r="N486">
        <v>10</v>
      </c>
      <c r="O486" t="s">
        <v>347</v>
      </c>
      <c r="P486" t="s">
        <v>257</v>
      </c>
      <c r="Q486" t="s">
        <v>319</v>
      </c>
      <c r="R486" t="s">
        <v>605</v>
      </c>
      <c r="S486">
        <v>39.4377</v>
      </c>
      <c r="T486" t="s">
        <v>8</v>
      </c>
      <c r="U486" t="s">
        <v>425</v>
      </c>
    </row>
    <row r="487" spans="1:21" x14ac:dyDescent="0.25">
      <c r="A487">
        <v>38</v>
      </c>
      <c r="B487">
        <v>36</v>
      </c>
      <c r="C487">
        <v>1.5</v>
      </c>
      <c r="D487">
        <v>78.539400000000001</v>
      </c>
      <c r="E487" t="s">
        <v>22</v>
      </c>
      <c r="F487">
        <v>400</v>
      </c>
      <c r="G487" t="s">
        <v>606</v>
      </c>
      <c r="H487" t="s">
        <v>36</v>
      </c>
      <c r="I487">
        <v>0.7</v>
      </c>
      <c r="J487" t="s">
        <v>25</v>
      </c>
      <c r="K487">
        <v>9.1</v>
      </c>
      <c r="L487" t="s">
        <v>210</v>
      </c>
      <c r="M487">
        <v>24</v>
      </c>
      <c r="N487">
        <v>10</v>
      </c>
      <c r="O487" t="s">
        <v>347</v>
      </c>
      <c r="P487" t="s">
        <v>257</v>
      </c>
      <c r="Q487" t="s">
        <v>319</v>
      </c>
      <c r="R487" t="s">
        <v>605</v>
      </c>
      <c r="S487">
        <v>78.539400000000001</v>
      </c>
      <c r="T487" t="s">
        <v>8</v>
      </c>
      <c r="U487" t="s">
        <v>425</v>
      </c>
    </row>
    <row r="488" spans="1:21" x14ac:dyDescent="0.25">
      <c r="A488">
        <v>38</v>
      </c>
      <c r="B488">
        <v>36</v>
      </c>
      <c r="C488">
        <v>2</v>
      </c>
      <c r="D488">
        <v>9.9217999999999993</v>
      </c>
      <c r="E488" t="s">
        <v>22</v>
      </c>
      <c r="F488">
        <v>400</v>
      </c>
      <c r="G488" t="s">
        <v>606</v>
      </c>
      <c r="H488" t="s">
        <v>36</v>
      </c>
      <c r="I488">
        <v>0.7</v>
      </c>
      <c r="J488" t="s">
        <v>25</v>
      </c>
      <c r="K488">
        <v>9.1</v>
      </c>
      <c r="L488" t="s">
        <v>210</v>
      </c>
      <c r="M488">
        <v>24</v>
      </c>
      <c r="N488">
        <v>10</v>
      </c>
      <c r="O488" t="s">
        <v>347</v>
      </c>
      <c r="P488" t="s">
        <v>257</v>
      </c>
      <c r="Q488" t="s">
        <v>319</v>
      </c>
      <c r="R488" t="s">
        <v>605</v>
      </c>
      <c r="S488">
        <v>9.9217999999999993</v>
      </c>
      <c r="T488" t="s">
        <v>8</v>
      </c>
      <c r="U488" t="s">
        <v>425</v>
      </c>
    </row>
    <row r="489" spans="1:21" x14ac:dyDescent="0.25">
      <c r="A489">
        <v>38</v>
      </c>
      <c r="B489">
        <v>36</v>
      </c>
      <c r="C489">
        <v>3</v>
      </c>
      <c r="D489">
        <v>0.30249999999999999</v>
      </c>
      <c r="E489" t="s">
        <v>22</v>
      </c>
      <c r="F489">
        <v>400</v>
      </c>
      <c r="G489" t="s">
        <v>606</v>
      </c>
      <c r="H489" t="s">
        <v>36</v>
      </c>
      <c r="I489">
        <v>0.7</v>
      </c>
      <c r="J489" t="s">
        <v>25</v>
      </c>
      <c r="K489">
        <v>9.1</v>
      </c>
      <c r="L489" t="s">
        <v>210</v>
      </c>
      <c r="M489">
        <v>24</v>
      </c>
      <c r="N489">
        <v>10</v>
      </c>
      <c r="O489" t="s">
        <v>347</v>
      </c>
      <c r="P489" t="s">
        <v>257</v>
      </c>
      <c r="Q489" t="s">
        <v>319</v>
      </c>
      <c r="R489" t="s">
        <v>605</v>
      </c>
      <c r="S489">
        <v>0.30249999999999999</v>
      </c>
      <c r="T489" t="s">
        <v>8</v>
      </c>
      <c r="U489" t="s">
        <v>425</v>
      </c>
    </row>
    <row r="490" spans="1:21" x14ac:dyDescent="0.25">
      <c r="A490">
        <v>38</v>
      </c>
      <c r="B490">
        <v>36</v>
      </c>
      <c r="C490">
        <v>4</v>
      </c>
      <c r="D490">
        <v>0</v>
      </c>
      <c r="E490" t="s">
        <v>22</v>
      </c>
      <c r="F490">
        <v>400</v>
      </c>
      <c r="G490" t="s">
        <v>606</v>
      </c>
      <c r="H490" t="s">
        <v>36</v>
      </c>
      <c r="I490">
        <v>0.7</v>
      </c>
      <c r="J490" t="s">
        <v>25</v>
      </c>
      <c r="K490">
        <v>9.1</v>
      </c>
      <c r="L490" t="s">
        <v>210</v>
      </c>
      <c r="M490">
        <v>24</v>
      </c>
      <c r="N490">
        <v>10</v>
      </c>
      <c r="O490" t="s">
        <v>347</v>
      </c>
      <c r="P490" t="s">
        <v>257</v>
      </c>
      <c r="Q490" t="s">
        <v>319</v>
      </c>
      <c r="R490" t="s">
        <v>605</v>
      </c>
      <c r="S490">
        <v>0</v>
      </c>
      <c r="T490" t="s">
        <v>8</v>
      </c>
      <c r="U490" t="s">
        <v>425</v>
      </c>
    </row>
    <row r="491" spans="1:21" x14ac:dyDescent="0.25">
      <c r="A491">
        <v>38</v>
      </c>
      <c r="B491">
        <v>36</v>
      </c>
      <c r="C491">
        <v>6</v>
      </c>
      <c r="D491">
        <v>0</v>
      </c>
      <c r="E491" t="s">
        <v>22</v>
      </c>
      <c r="F491">
        <v>400</v>
      </c>
      <c r="G491" t="s">
        <v>606</v>
      </c>
      <c r="H491" t="s">
        <v>36</v>
      </c>
      <c r="I491">
        <v>0.7</v>
      </c>
      <c r="J491" t="s">
        <v>25</v>
      </c>
      <c r="K491">
        <v>9.1</v>
      </c>
      <c r="L491" t="s">
        <v>210</v>
      </c>
      <c r="M491">
        <v>24</v>
      </c>
      <c r="N491">
        <v>10</v>
      </c>
      <c r="O491" t="s">
        <v>347</v>
      </c>
      <c r="P491" t="s">
        <v>257</v>
      </c>
      <c r="Q491" t="s">
        <v>319</v>
      </c>
      <c r="R491" t="s">
        <v>605</v>
      </c>
      <c r="S491">
        <v>0</v>
      </c>
      <c r="T491" t="s">
        <v>8</v>
      </c>
      <c r="U491" t="s">
        <v>425</v>
      </c>
    </row>
    <row r="492" spans="1:21" x14ac:dyDescent="0.25">
      <c r="A492">
        <v>38</v>
      </c>
      <c r="B492">
        <v>36</v>
      </c>
      <c r="C492">
        <v>8</v>
      </c>
      <c r="D492">
        <v>0</v>
      </c>
      <c r="E492" t="s">
        <v>22</v>
      </c>
      <c r="F492">
        <v>400</v>
      </c>
      <c r="G492" t="s">
        <v>606</v>
      </c>
      <c r="H492" t="s">
        <v>36</v>
      </c>
      <c r="I492">
        <v>0.7</v>
      </c>
      <c r="J492" t="s">
        <v>25</v>
      </c>
      <c r="K492">
        <v>9.1</v>
      </c>
      <c r="L492" t="s">
        <v>210</v>
      </c>
      <c r="M492">
        <v>24</v>
      </c>
      <c r="N492">
        <v>10</v>
      </c>
      <c r="O492" t="s">
        <v>347</v>
      </c>
      <c r="P492" t="s">
        <v>257</v>
      </c>
      <c r="Q492" t="s">
        <v>319</v>
      </c>
      <c r="R492" t="s">
        <v>605</v>
      </c>
      <c r="S492">
        <v>0</v>
      </c>
      <c r="T492" t="s">
        <v>8</v>
      </c>
      <c r="U492" t="s">
        <v>425</v>
      </c>
    </row>
    <row r="493" spans="1:21" x14ac:dyDescent="0.25">
      <c r="A493">
        <v>38</v>
      </c>
      <c r="B493">
        <v>36</v>
      </c>
      <c r="C493">
        <v>12</v>
      </c>
      <c r="D493">
        <v>0</v>
      </c>
      <c r="E493" t="s">
        <v>22</v>
      </c>
      <c r="F493">
        <v>400</v>
      </c>
      <c r="G493" t="s">
        <v>606</v>
      </c>
      <c r="H493" t="s">
        <v>36</v>
      </c>
      <c r="I493">
        <v>0.7</v>
      </c>
      <c r="J493" t="s">
        <v>25</v>
      </c>
      <c r="K493">
        <v>9.1</v>
      </c>
      <c r="L493" t="s">
        <v>210</v>
      </c>
      <c r="M493">
        <v>24</v>
      </c>
      <c r="N493">
        <v>10</v>
      </c>
      <c r="O493" t="s">
        <v>347</v>
      </c>
      <c r="P493" t="s">
        <v>257</v>
      </c>
      <c r="Q493" t="s">
        <v>319</v>
      </c>
      <c r="R493" t="s">
        <v>605</v>
      </c>
      <c r="S493">
        <v>0</v>
      </c>
      <c r="T493" t="s">
        <v>8</v>
      </c>
      <c r="U493" t="s">
        <v>425</v>
      </c>
    </row>
    <row r="494" spans="1:21" x14ac:dyDescent="0.25">
      <c r="A494">
        <v>38</v>
      </c>
      <c r="B494">
        <v>36</v>
      </c>
      <c r="C494">
        <v>24</v>
      </c>
      <c r="D494">
        <v>0</v>
      </c>
      <c r="E494" t="s">
        <v>22</v>
      </c>
      <c r="F494">
        <v>400</v>
      </c>
      <c r="G494" t="s">
        <v>606</v>
      </c>
      <c r="H494" t="s">
        <v>36</v>
      </c>
      <c r="I494">
        <v>0.7</v>
      </c>
      <c r="J494" t="s">
        <v>25</v>
      </c>
      <c r="K494">
        <v>9.1</v>
      </c>
      <c r="L494" t="s">
        <v>210</v>
      </c>
      <c r="M494">
        <v>24</v>
      </c>
      <c r="N494">
        <v>10</v>
      </c>
      <c r="O494" t="s">
        <v>347</v>
      </c>
      <c r="P494" t="s">
        <v>257</v>
      </c>
      <c r="Q494" t="s">
        <v>319</v>
      </c>
      <c r="R494" t="s">
        <v>605</v>
      </c>
      <c r="S494">
        <v>0</v>
      </c>
      <c r="T494" t="s">
        <v>8</v>
      </c>
      <c r="U494" t="s">
        <v>425</v>
      </c>
    </row>
    <row r="495" spans="1:21" x14ac:dyDescent="0.25">
      <c r="A495">
        <v>38</v>
      </c>
      <c r="B495">
        <v>36</v>
      </c>
      <c r="C495">
        <v>0</v>
      </c>
      <c r="D495">
        <v>0</v>
      </c>
      <c r="E495" t="s">
        <v>179</v>
      </c>
      <c r="F495">
        <v>400</v>
      </c>
      <c r="G495" t="s">
        <v>606</v>
      </c>
      <c r="H495" t="s">
        <v>36</v>
      </c>
      <c r="I495">
        <v>0.7</v>
      </c>
      <c r="J495" t="s">
        <v>25</v>
      </c>
      <c r="K495">
        <v>9.1</v>
      </c>
      <c r="L495" t="s">
        <v>210</v>
      </c>
      <c r="M495">
        <v>24</v>
      </c>
      <c r="N495">
        <v>10</v>
      </c>
      <c r="O495" t="s">
        <v>347</v>
      </c>
      <c r="P495" t="s">
        <v>257</v>
      </c>
      <c r="Q495" t="s">
        <v>319</v>
      </c>
      <c r="R495" t="s">
        <v>605</v>
      </c>
      <c r="S495">
        <v>0</v>
      </c>
      <c r="T495" t="s">
        <v>8</v>
      </c>
      <c r="U495" t="s">
        <v>425</v>
      </c>
    </row>
    <row r="496" spans="1:21" x14ac:dyDescent="0.25">
      <c r="A496">
        <v>38</v>
      </c>
      <c r="B496">
        <v>36</v>
      </c>
      <c r="C496">
        <v>0.5</v>
      </c>
      <c r="D496">
        <v>142.58189999999999</v>
      </c>
      <c r="E496" t="s">
        <v>179</v>
      </c>
      <c r="F496">
        <v>400</v>
      </c>
      <c r="G496" t="s">
        <v>606</v>
      </c>
      <c r="H496" t="s">
        <v>36</v>
      </c>
      <c r="I496">
        <v>0.7</v>
      </c>
      <c r="J496" t="s">
        <v>25</v>
      </c>
      <c r="K496">
        <v>9.1</v>
      </c>
      <c r="L496" t="s">
        <v>210</v>
      </c>
      <c r="M496">
        <v>24</v>
      </c>
      <c r="N496">
        <v>10</v>
      </c>
      <c r="O496" t="s">
        <v>347</v>
      </c>
      <c r="P496" t="s">
        <v>257</v>
      </c>
      <c r="Q496" t="s">
        <v>319</v>
      </c>
      <c r="R496" t="s">
        <v>605</v>
      </c>
      <c r="S496">
        <v>142.58189999999999</v>
      </c>
      <c r="T496" t="s">
        <v>8</v>
      </c>
      <c r="U496" t="s">
        <v>425</v>
      </c>
    </row>
    <row r="497" spans="1:21" x14ac:dyDescent="0.25">
      <c r="A497">
        <v>38</v>
      </c>
      <c r="B497">
        <v>36</v>
      </c>
      <c r="C497">
        <v>1</v>
      </c>
      <c r="D497">
        <v>496.7244</v>
      </c>
      <c r="E497" t="s">
        <v>179</v>
      </c>
      <c r="F497">
        <v>400</v>
      </c>
      <c r="G497" t="s">
        <v>606</v>
      </c>
      <c r="H497" t="s">
        <v>36</v>
      </c>
      <c r="I497">
        <v>0.7</v>
      </c>
      <c r="J497" t="s">
        <v>25</v>
      </c>
      <c r="K497">
        <v>9.1</v>
      </c>
      <c r="L497" t="s">
        <v>210</v>
      </c>
      <c r="M497">
        <v>24</v>
      </c>
      <c r="N497">
        <v>10</v>
      </c>
      <c r="O497" t="s">
        <v>347</v>
      </c>
      <c r="P497" t="s">
        <v>257</v>
      </c>
      <c r="Q497" t="s">
        <v>319</v>
      </c>
      <c r="R497" t="s">
        <v>605</v>
      </c>
      <c r="S497">
        <v>496.7244</v>
      </c>
      <c r="T497" t="s">
        <v>8</v>
      </c>
      <c r="U497" t="s">
        <v>425</v>
      </c>
    </row>
    <row r="498" spans="1:21" x14ac:dyDescent="0.25">
      <c r="A498">
        <v>38</v>
      </c>
      <c r="B498">
        <v>36</v>
      </c>
      <c r="C498">
        <v>1.5</v>
      </c>
      <c r="D498">
        <v>574.529</v>
      </c>
      <c r="E498" t="s">
        <v>179</v>
      </c>
      <c r="F498">
        <v>400</v>
      </c>
      <c r="G498" t="s">
        <v>606</v>
      </c>
      <c r="H498" t="s">
        <v>36</v>
      </c>
      <c r="I498">
        <v>0.7</v>
      </c>
      <c r="J498" t="s">
        <v>25</v>
      </c>
      <c r="K498">
        <v>9.1</v>
      </c>
      <c r="L498" t="s">
        <v>210</v>
      </c>
      <c r="M498">
        <v>24</v>
      </c>
      <c r="N498">
        <v>10</v>
      </c>
      <c r="O498" t="s">
        <v>347</v>
      </c>
      <c r="P498" t="s">
        <v>257</v>
      </c>
      <c r="Q498" t="s">
        <v>319</v>
      </c>
      <c r="R498" t="s">
        <v>605</v>
      </c>
      <c r="S498">
        <v>574.529</v>
      </c>
      <c r="T498" t="s">
        <v>8</v>
      </c>
      <c r="U498" t="s">
        <v>425</v>
      </c>
    </row>
    <row r="499" spans="1:21" x14ac:dyDescent="0.25">
      <c r="A499">
        <v>38</v>
      </c>
      <c r="B499">
        <v>36</v>
      </c>
      <c r="C499">
        <v>2</v>
      </c>
      <c r="D499">
        <v>583.24379999999996</v>
      </c>
      <c r="E499" t="s">
        <v>179</v>
      </c>
      <c r="F499">
        <v>400</v>
      </c>
      <c r="G499" t="s">
        <v>606</v>
      </c>
      <c r="H499" t="s">
        <v>36</v>
      </c>
      <c r="I499">
        <v>0.7</v>
      </c>
      <c r="J499" t="s">
        <v>25</v>
      </c>
      <c r="K499">
        <v>9.1</v>
      </c>
      <c r="L499" t="s">
        <v>210</v>
      </c>
      <c r="M499">
        <v>24</v>
      </c>
      <c r="N499">
        <v>10</v>
      </c>
      <c r="O499" t="s">
        <v>347</v>
      </c>
      <c r="P499" t="s">
        <v>257</v>
      </c>
      <c r="Q499" t="s">
        <v>319</v>
      </c>
      <c r="R499" t="s">
        <v>605</v>
      </c>
      <c r="S499">
        <v>583.24379999999996</v>
      </c>
      <c r="T499" t="s">
        <v>8</v>
      </c>
      <c r="U499" t="s">
        <v>425</v>
      </c>
    </row>
    <row r="500" spans="1:21" x14ac:dyDescent="0.25">
      <c r="A500">
        <v>38</v>
      </c>
      <c r="B500">
        <v>36</v>
      </c>
      <c r="C500">
        <v>3</v>
      </c>
      <c r="D500">
        <v>643.8777</v>
      </c>
      <c r="E500" t="s">
        <v>179</v>
      </c>
      <c r="F500">
        <v>400</v>
      </c>
      <c r="G500" t="s">
        <v>606</v>
      </c>
      <c r="H500" t="s">
        <v>36</v>
      </c>
      <c r="I500">
        <v>0.7</v>
      </c>
      <c r="J500" t="s">
        <v>25</v>
      </c>
      <c r="K500">
        <v>9.1</v>
      </c>
      <c r="L500" t="s">
        <v>210</v>
      </c>
      <c r="M500">
        <v>24</v>
      </c>
      <c r="N500">
        <v>10</v>
      </c>
      <c r="O500" t="s">
        <v>347</v>
      </c>
      <c r="P500" t="s">
        <v>257</v>
      </c>
      <c r="Q500" t="s">
        <v>319</v>
      </c>
      <c r="R500" t="s">
        <v>605</v>
      </c>
      <c r="S500">
        <v>643.8777</v>
      </c>
      <c r="T500" t="s">
        <v>8</v>
      </c>
      <c r="U500" t="s">
        <v>425</v>
      </c>
    </row>
    <row r="501" spans="1:21" x14ac:dyDescent="0.25">
      <c r="A501">
        <v>38</v>
      </c>
      <c r="B501">
        <v>36</v>
      </c>
      <c r="C501">
        <v>4</v>
      </c>
      <c r="D501">
        <v>384.98</v>
      </c>
      <c r="E501" t="s">
        <v>179</v>
      </c>
      <c r="F501">
        <v>400</v>
      </c>
      <c r="G501" t="s">
        <v>606</v>
      </c>
      <c r="H501" t="s">
        <v>36</v>
      </c>
      <c r="I501">
        <v>0.7</v>
      </c>
      <c r="J501" t="s">
        <v>25</v>
      </c>
      <c r="K501">
        <v>9.1</v>
      </c>
      <c r="L501" t="s">
        <v>210</v>
      </c>
      <c r="M501">
        <v>24</v>
      </c>
      <c r="N501">
        <v>10</v>
      </c>
      <c r="O501" t="s">
        <v>347</v>
      </c>
      <c r="P501" t="s">
        <v>257</v>
      </c>
      <c r="Q501" t="s">
        <v>319</v>
      </c>
      <c r="R501" t="s">
        <v>605</v>
      </c>
      <c r="S501">
        <v>384.98</v>
      </c>
      <c r="T501" t="s">
        <v>8</v>
      </c>
      <c r="U501" t="s">
        <v>425</v>
      </c>
    </row>
    <row r="502" spans="1:21" x14ac:dyDescent="0.25">
      <c r="A502">
        <v>38</v>
      </c>
      <c r="B502">
        <v>36</v>
      </c>
      <c r="C502">
        <v>6</v>
      </c>
      <c r="D502">
        <v>316.23910000000001</v>
      </c>
      <c r="E502" t="s">
        <v>179</v>
      </c>
      <c r="F502">
        <v>400</v>
      </c>
      <c r="G502" t="s">
        <v>606</v>
      </c>
      <c r="H502" t="s">
        <v>36</v>
      </c>
      <c r="I502">
        <v>0.7</v>
      </c>
      <c r="J502" t="s">
        <v>25</v>
      </c>
      <c r="K502">
        <v>9.1</v>
      </c>
      <c r="L502" t="s">
        <v>210</v>
      </c>
      <c r="M502">
        <v>24</v>
      </c>
      <c r="N502">
        <v>10</v>
      </c>
      <c r="O502" t="s">
        <v>347</v>
      </c>
      <c r="P502" t="s">
        <v>257</v>
      </c>
      <c r="Q502" t="s">
        <v>319</v>
      </c>
      <c r="R502" t="s">
        <v>605</v>
      </c>
      <c r="S502">
        <v>316.23910000000001</v>
      </c>
      <c r="T502" t="s">
        <v>8</v>
      </c>
      <c r="U502" t="s">
        <v>425</v>
      </c>
    </row>
    <row r="503" spans="1:21" x14ac:dyDescent="0.25">
      <c r="A503">
        <v>38</v>
      </c>
      <c r="B503">
        <v>36</v>
      </c>
      <c r="C503">
        <v>8</v>
      </c>
      <c r="D503">
        <v>126.595</v>
      </c>
      <c r="E503" t="s">
        <v>179</v>
      </c>
      <c r="F503">
        <v>400</v>
      </c>
      <c r="G503" t="s">
        <v>606</v>
      </c>
      <c r="H503" t="s">
        <v>36</v>
      </c>
      <c r="I503">
        <v>0.7</v>
      </c>
      <c r="J503" t="s">
        <v>25</v>
      </c>
      <c r="K503">
        <v>9.1</v>
      </c>
      <c r="L503" t="s">
        <v>210</v>
      </c>
      <c r="M503">
        <v>24</v>
      </c>
      <c r="N503">
        <v>10</v>
      </c>
      <c r="O503" t="s">
        <v>347</v>
      </c>
      <c r="P503" t="s">
        <v>257</v>
      </c>
      <c r="Q503" t="s">
        <v>319</v>
      </c>
      <c r="R503" t="s">
        <v>605</v>
      </c>
      <c r="S503">
        <v>126.595</v>
      </c>
      <c r="T503" t="s">
        <v>8</v>
      </c>
      <c r="U503" t="s">
        <v>425</v>
      </c>
    </row>
    <row r="504" spans="1:21" x14ac:dyDescent="0.25">
      <c r="A504">
        <v>38</v>
      </c>
      <c r="B504">
        <v>36</v>
      </c>
      <c r="C504">
        <v>12</v>
      </c>
      <c r="D504">
        <v>75.479200000000006</v>
      </c>
      <c r="E504" t="s">
        <v>179</v>
      </c>
      <c r="F504">
        <v>400</v>
      </c>
      <c r="G504" t="s">
        <v>606</v>
      </c>
      <c r="H504" t="s">
        <v>36</v>
      </c>
      <c r="I504">
        <v>0.7</v>
      </c>
      <c r="J504" t="s">
        <v>25</v>
      </c>
      <c r="K504">
        <v>9.1</v>
      </c>
      <c r="L504" t="s">
        <v>210</v>
      </c>
      <c r="M504">
        <v>24</v>
      </c>
      <c r="N504">
        <v>10</v>
      </c>
      <c r="O504" t="s">
        <v>347</v>
      </c>
      <c r="P504" t="s">
        <v>257</v>
      </c>
      <c r="Q504" t="s">
        <v>319</v>
      </c>
      <c r="R504" t="s">
        <v>605</v>
      </c>
      <c r="S504">
        <v>75.479200000000006</v>
      </c>
      <c r="T504" t="s">
        <v>8</v>
      </c>
      <c r="U504" t="s">
        <v>425</v>
      </c>
    </row>
    <row r="505" spans="1:21" x14ac:dyDescent="0.25">
      <c r="A505">
        <v>38</v>
      </c>
      <c r="B505">
        <v>36</v>
      </c>
      <c r="C505">
        <v>24</v>
      </c>
      <c r="D505">
        <v>8.3712999999999997</v>
      </c>
      <c r="E505" t="s">
        <v>179</v>
      </c>
      <c r="F505">
        <v>400</v>
      </c>
      <c r="G505" t="s">
        <v>606</v>
      </c>
      <c r="H505" t="s">
        <v>36</v>
      </c>
      <c r="I505">
        <v>0.7</v>
      </c>
      <c r="J505" t="s">
        <v>25</v>
      </c>
      <c r="K505">
        <v>9.1</v>
      </c>
      <c r="L505" t="s">
        <v>210</v>
      </c>
      <c r="M505">
        <v>24</v>
      </c>
      <c r="N505">
        <v>10</v>
      </c>
      <c r="O505" t="s">
        <v>347</v>
      </c>
      <c r="P505" t="s">
        <v>257</v>
      </c>
      <c r="Q505" t="s">
        <v>319</v>
      </c>
      <c r="R505" t="s">
        <v>605</v>
      </c>
      <c r="S505">
        <v>8.3712999999999997</v>
      </c>
      <c r="T505" t="s">
        <v>8</v>
      </c>
      <c r="U505" t="s">
        <v>425</v>
      </c>
    </row>
    <row r="506" spans="1:21" x14ac:dyDescent="0.25">
      <c r="A506">
        <v>40</v>
      </c>
      <c r="B506">
        <v>37</v>
      </c>
      <c r="C506">
        <v>0</v>
      </c>
      <c r="D506">
        <f>S506*1000</f>
        <v>0</v>
      </c>
      <c r="E506" t="s">
        <v>179</v>
      </c>
      <c r="F506">
        <v>400</v>
      </c>
      <c r="G506" t="s">
        <v>606</v>
      </c>
      <c r="H506" t="s">
        <v>37</v>
      </c>
      <c r="I506">
        <v>0.4</v>
      </c>
      <c r="J506" t="s">
        <v>25</v>
      </c>
      <c r="K506">
        <v>29</v>
      </c>
      <c r="L506" t="s">
        <v>278</v>
      </c>
      <c r="M506">
        <v>83</v>
      </c>
      <c r="N506">
        <v>10</v>
      </c>
      <c r="O506" t="s">
        <v>275</v>
      </c>
      <c r="P506" t="s">
        <v>290</v>
      </c>
      <c r="Q506" t="s">
        <v>275</v>
      </c>
      <c r="R506" t="s">
        <v>275</v>
      </c>
      <c r="S506">
        <v>0</v>
      </c>
      <c r="T506" t="s">
        <v>84</v>
      </c>
      <c r="U506" t="s">
        <v>142</v>
      </c>
    </row>
    <row r="507" spans="1:21" x14ac:dyDescent="0.25">
      <c r="A507">
        <v>40</v>
      </c>
      <c r="B507">
        <v>37</v>
      </c>
      <c r="C507">
        <v>1</v>
      </c>
      <c r="D507">
        <f t="shared" ref="D507:D518" si="14">S507*1000</f>
        <v>346.4</v>
      </c>
      <c r="E507" t="s">
        <v>179</v>
      </c>
      <c r="F507">
        <v>400</v>
      </c>
      <c r="G507" t="s">
        <v>606</v>
      </c>
      <c r="H507" t="s">
        <v>37</v>
      </c>
      <c r="I507">
        <v>0.4</v>
      </c>
      <c r="J507" t="s">
        <v>25</v>
      </c>
      <c r="K507">
        <v>29</v>
      </c>
      <c r="L507" t="s">
        <v>278</v>
      </c>
      <c r="M507">
        <v>83</v>
      </c>
      <c r="N507">
        <v>10</v>
      </c>
      <c r="O507" t="s">
        <v>275</v>
      </c>
      <c r="P507" t="s">
        <v>290</v>
      </c>
      <c r="Q507" t="s">
        <v>275</v>
      </c>
      <c r="R507" t="s">
        <v>275</v>
      </c>
      <c r="S507">
        <v>0.34639999999999999</v>
      </c>
      <c r="T507" t="s">
        <v>84</v>
      </c>
      <c r="U507" t="s">
        <v>142</v>
      </c>
    </row>
    <row r="508" spans="1:21" x14ac:dyDescent="0.25">
      <c r="A508">
        <v>40</v>
      </c>
      <c r="B508">
        <v>37</v>
      </c>
      <c r="C508">
        <v>2</v>
      </c>
      <c r="D508">
        <f t="shared" si="14"/>
        <v>584</v>
      </c>
      <c r="E508" t="s">
        <v>179</v>
      </c>
      <c r="F508">
        <v>400</v>
      </c>
      <c r="G508" t="s">
        <v>606</v>
      </c>
      <c r="H508" t="s">
        <v>37</v>
      </c>
      <c r="I508">
        <v>0.4</v>
      </c>
      <c r="J508" t="s">
        <v>25</v>
      </c>
      <c r="K508">
        <v>29</v>
      </c>
      <c r="L508" t="s">
        <v>278</v>
      </c>
      <c r="M508">
        <v>83</v>
      </c>
      <c r="N508">
        <v>10</v>
      </c>
      <c r="O508" t="s">
        <v>275</v>
      </c>
      <c r="P508" t="s">
        <v>290</v>
      </c>
      <c r="Q508" t="s">
        <v>275</v>
      </c>
      <c r="R508" t="s">
        <v>275</v>
      </c>
      <c r="S508">
        <v>0.58399999999999996</v>
      </c>
      <c r="T508" t="s">
        <v>84</v>
      </c>
      <c r="U508" t="s">
        <v>142</v>
      </c>
    </row>
    <row r="509" spans="1:21" x14ac:dyDescent="0.25">
      <c r="A509">
        <v>40</v>
      </c>
      <c r="B509">
        <v>37</v>
      </c>
      <c r="C509">
        <v>3</v>
      </c>
      <c r="D509">
        <f t="shared" si="14"/>
        <v>523.20000000000005</v>
      </c>
      <c r="E509" t="s">
        <v>179</v>
      </c>
      <c r="F509">
        <v>400</v>
      </c>
      <c r="G509" t="s">
        <v>606</v>
      </c>
      <c r="H509" t="s">
        <v>37</v>
      </c>
      <c r="I509">
        <v>0.4</v>
      </c>
      <c r="J509" t="s">
        <v>25</v>
      </c>
      <c r="K509">
        <v>29</v>
      </c>
      <c r="L509" t="s">
        <v>278</v>
      </c>
      <c r="M509">
        <v>83</v>
      </c>
      <c r="N509">
        <v>10</v>
      </c>
      <c r="O509" t="s">
        <v>275</v>
      </c>
      <c r="P509" t="s">
        <v>290</v>
      </c>
      <c r="Q509" t="s">
        <v>275</v>
      </c>
      <c r="R509" t="s">
        <v>275</v>
      </c>
      <c r="S509">
        <v>0.5232</v>
      </c>
      <c r="T509" t="s">
        <v>84</v>
      </c>
      <c r="U509" t="s">
        <v>142</v>
      </c>
    </row>
    <row r="510" spans="1:21" x14ac:dyDescent="0.25">
      <c r="A510">
        <v>40</v>
      </c>
      <c r="B510">
        <v>37</v>
      </c>
      <c r="C510">
        <v>4</v>
      </c>
      <c r="D510">
        <f t="shared" si="14"/>
        <v>348.3</v>
      </c>
      <c r="E510" t="s">
        <v>179</v>
      </c>
      <c r="F510">
        <v>400</v>
      </c>
      <c r="G510" t="s">
        <v>606</v>
      </c>
      <c r="H510" t="s">
        <v>37</v>
      </c>
      <c r="I510">
        <v>0.4</v>
      </c>
      <c r="J510" t="s">
        <v>25</v>
      </c>
      <c r="K510">
        <v>29</v>
      </c>
      <c r="L510" t="s">
        <v>278</v>
      </c>
      <c r="M510">
        <v>83</v>
      </c>
      <c r="N510">
        <v>10</v>
      </c>
      <c r="O510" t="s">
        <v>275</v>
      </c>
      <c r="P510" t="s">
        <v>290</v>
      </c>
      <c r="Q510" t="s">
        <v>275</v>
      </c>
      <c r="R510" t="s">
        <v>275</v>
      </c>
      <c r="S510">
        <v>0.3483</v>
      </c>
      <c r="T510" t="s">
        <v>84</v>
      </c>
      <c r="U510" t="s">
        <v>142</v>
      </c>
    </row>
    <row r="511" spans="1:21" x14ac:dyDescent="0.25">
      <c r="A511">
        <v>40</v>
      </c>
      <c r="B511">
        <v>37</v>
      </c>
      <c r="C511">
        <v>5</v>
      </c>
      <c r="D511">
        <f t="shared" si="14"/>
        <v>307.5</v>
      </c>
      <c r="E511" t="s">
        <v>179</v>
      </c>
      <c r="F511">
        <v>400</v>
      </c>
      <c r="G511" t="s">
        <v>606</v>
      </c>
      <c r="H511" t="s">
        <v>37</v>
      </c>
      <c r="I511">
        <v>0.4</v>
      </c>
      <c r="J511" t="s">
        <v>25</v>
      </c>
      <c r="K511">
        <v>29</v>
      </c>
      <c r="L511" t="s">
        <v>278</v>
      </c>
      <c r="M511">
        <v>83</v>
      </c>
      <c r="N511">
        <v>10</v>
      </c>
      <c r="O511" t="s">
        <v>275</v>
      </c>
      <c r="P511" t="s">
        <v>290</v>
      </c>
      <c r="Q511" t="s">
        <v>275</v>
      </c>
      <c r="R511" t="s">
        <v>275</v>
      </c>
      <c r="S511">
        <v>0.3075</v>
      </c>
      <c r="T511" t="s">
        <v>84</v>
      </c>
      <c r="U511" t="s">
        <v>142</v>
      </c>
    </row>
    <row r="512" spans="1:21" x14ac:dyDescent="0.25">
      <c r="A512">
        <v>40</v>
      </c>
      <c r="B512">
        <v>37</v>
      </c>
      <c r="C512">
        <v>6</v>
      </c>
      <c r="D512">
        <f t="shared" si="14"/>
        <v>256.40000000000003</v>
      </c>
      <c r="E512" t="s">
        <v>179</v>
      </c>
      <c r="F512">
        <v>400</v>
      </c>
      <c r="G512" t="s">
        <v>606</v>
      </c>
      <c r="H512" t="s">
        <v>37</v>
      </c>
      <c r="I512">
        <v>0.4</v>
      </c>
      <c r="J512" t="s">
        <v>25</v>
      </c>
      <c r="K512">
        <v>29</v>
      </c>
      <c r="L512" t="s">
        <v>278</v>
      </c>
      <c r="M512">
        <v>83</v>
      </c>
      <c r="N512">
        <v>10</v>
      </c>
      <c r="O512" t="s">
        <v>275</v>
      </c>
      <c r="P512" t="s">
        <v>290</v>
      </c>
      <c r="Q512" t="s">
        <v>275</v>
      </c>
      <c r="R512" t="s">
        <v>275</v>
      </c>
      <c r="S512">
        <v>0.25640000000000002</v>
      </c>
      <c r="T512" t="s">
        <v>84</v>
      </c>
      <c r="U512" t="s">
        <v>142</v>
      </c>
    </row>
    <row r="513" spans="1:21" x14ac:dyDescent="0.25">
      <c r="A513">
        <v>40</v>
      </c>
      <c r="B513">
        <v>37</v>
      </c>
      <c r="C513">
        <v>7</v>
      </c>
      <c r="D513">
        <f t="shared" si="14"/>
        <v>205.3</v>
      </c>
      <c r="E513" t="s">
        <v>179</v>
      </c>
      <c r="F513">
        <v>400</v>
      </c>
      <c r="G513" t="s">
        <v>606</v>
      </c>
      <c r="H513" t="s">
        <v>37</v>
      </c>
      <c r="I513">
        <v>0.4</v>
      </c>
      <c r="J513" t="s">
        <v>25</v>
      </c>
      <c r="K513">
        <v>29</v>
      </c>
      <c r="L513" t="s">
        <v>278</v>
      </c>
      <c r="M513">
        <v>83</v>
      </c>
      <c r="N513">
        <v>10</v>
      </c>
      <c r="O513" t="s">
        <v>275</v>
      </c>
      <c r="P513" t="s">
        <v>290</v>
      </c>
      <c r="Q513" t="s">
        <v>275</v>
      </c>
      <c r="R513" t="s">
        <v>275</v>
      </c>
      <c r="S513">
        <v>0.20530000000000001</v>
      </c>
      <c r="T513" t="s">
        <v>84</v>
      </c>
      <c r="U513" t="s">
        <v>142</v>
      </c>
    </row>
    <row r="514" spans="1:21" x14ac:dyDescent="0.25">
      <c r="A514">
        <v>40</v>
      </c>
      <c r="B514">
        <v>37</v>
      </c>
      <c r="C514">
        <v>8</v>
      </c>
      <c r="D514">
        <f t="shared" si="14"/>
        <v>180</v>
      </c>
      <c r="E514" t="s">
        <v>179</v>
      </c>
      <c r="F514">
        <v>400</v>
      </c>
      <c r="G514" t="s">
        <v>606</v>
      </c>
      <c r="H514" t="s">
        <v>37</v>
      </c>
      <c r="I514">
        <v>0.4</v>
      </c>
      <c r="J514" t="s">
        <v>25</v>
      </c>
      <c r="K514">
        <v>29</v>
      </c>
      <c r="L514" t="s">
        <v>278</v>
      </c>
      <c r="M514">
        <v>83</v>
      </c>
      <c r="N514">
        <v>10</v>
      </c>
      <c r="O514" t="s">
        <v>275</v>
      </c>
      <c r="P514" t="s">
        <v>290</v>
      </c>
      <c r="Q514" t="s">
        <v>275</v>
      </c>
      <c r="R514" t="s">
        <v>275</v>
      </c>
      <c r="S514">
        <v>0.18</v>
      </c>
      <c r="T514" t="s">
        <v>84</v>
      </c>
      <c r="U514" t="s">
        <v>142</v>
      </c>
    </row>
    <row r="515" spans="1:21" x14ac:dyDescent="0.25">
      <c r="A515">
        <v>40</v>
      </c>
      <c r="B515">
        <v>37</v>
      </c>
      <c r="C515">
        <v>10</v>
      </c>
      <c r="D515">
        <f t="shared" si="14"/>
        <v>154.79999999999998</v>
      </c>
      <c r="E515" t="s">
        <v>179</v>
      </c>
      <c r="F515">
        <v>400</v>
      </c>
      <c r="G515" t="s">
        <v>606</v>
      </c>
      <c r="H515" t="s">
        <v>37</v>
      </c>
      <c r="I515">
        <v>0.4</v>
      </c>
      <c r="J515" t="s">
        <v>25</v>
      </c>
      <c r="K515">
        <v>29</v>
      </c>
      <c r="L515" t="s">
        <v>278</v>
      </c>
      <c r="M515">
        <v>83</v>
      </c>
      <c r="N515">
        <v>10</v>
      </c>
      <c r="O515" t="s">
        <v>275</v>
      </c>
      <c r="P515" t="s">
        <v>290</v>
      </c>
      <c r="Q515" t="s">
        <v>275</v>
      </c>
      <c r="R515" t="s">
        <v>275</v>
      </c>
      <c r="S515">
        <v>0.15479999999999999</v>
      </c>
      <c r="T515" t="s">
        <v>84</v>
      </c>
      <c r="U515" t="s">
        <v>142</v>
      </c>
    </row>
    <row r="516" spans="1:21" x14ac:dyDescent="0.25">
      <c r="A516">
        <v>40</v>
      </c>
      <c r="B516">
        <v>37</v>
      </c>
      <c r="C516">
        <v>11</v>
      </c>
      <c r="D516">
        <f t="shared" si="14"/>
        <v>150.19999999999999</v>
      </c>
      <c r="E516" t="s">
        <v>179</v>
      </c>
      <c r="F516">
        <v>400</v>
      </c>
      <c r="G516" t="s">
        <v>606</v>
      </c>
      <c r="H516" t="s">
        <v>37</v>
      </c>
      <c r="I516">
        <v>0.4</v>
      </c>
      <c r="J516" t="s">
        <v>25</v>
      </c>
      <c r="K516">
        <v>29</v>
      </c>
      <c r="L516" t="s">
        <v>278</v>
      </c>
      <c r="M516">
        <v>83</v>
      </c>
      <c r="N516">
        <v>10</v>
      </c>
      <c r="O516" t="s">
        <v>275</v>
      </c>
      <c r="P516" t="s">
        <v>290</v>
      </c>
      <c r="Q516" t="s">
        <v>275</v>
      </c>
      <c r="R516" t="s">
        <v>275</v>
      </c>
      <c r="S516">
        <v>0.1502</v>
      </c>
      <c r="T516" t="s">
        <v>84</v>
      </c>
      <c r="U516" t="s">
        <v>142</v>
      </c>
    </row>
    <row r="517" spans="1:21" x14ac:dyDescent="0.25">
      <c r="A517">
        <v>40</v>
      </c>
      <c r="B517">
        <v>37</v>
      </c>
      <c r="C517">
        <v>12</v>
      </c>
      <c r="D517">
        <f t="shared" si="14"/>
        <v>119.8</v>
      </c>
      <c r="E517" t="s">
        <v>179</v>
      </c>
      <c r="F517">
        <v>400</v>
      </c>
      <c r="G517" t="s">
        <v>606</v>
      </c>
      <c r="H517" t="s">
        <v>37</v>
      </c>
      <c r="I517">
        <v>0.4</v>
      </c>
      <c r="J517" t="s">
        <v>25</v>
      </c>
      <c r="K517">
        <v>29</v>
      </c>
      <c r="L517" t="s">
        <v>278</v>
      </c>
      <c r="M517">
        <v>83</v>
      </c>
      <c r="N517">
        <v>10</v>
      </c>
      <c r="O517" t="s">
        <v>275</v>
      </c>
      <c r="P517" t="s">
        <v>290</v>
      </c>
      <c r="Q517" t="s">
        <v>275</v>
      </c>
      <c r="R517" t="s">
        <v>275</v>
      </c>
      <c r="S517">
        <v>0.1198</v>
      </c>
      <c r="T517" t="s">
        <v>84</v>
      </c>
      <c r="U517" t="s">
        <v>142</v>
      </c>
    </row>
    <row r="518" spans="1:21" x14ac:dyDescent="0.25">
      <c r="A518">
        <v>40</v>
      </c>
      <c r="B518">
        <v>37</v>
      </c>
      <c r="C518">
        <v>24</v>
      </c>
      <c r="D518">
        <f t="shared" si="14"/>
        <v>59.1</v>
      </c>
      <c r="E518" t="s">
        <v>179</v>
      </c>
      <c r="F518">
        <v>400</v>
      </c>
      <c r="G518" t="s">
        <v>606</v>
      </c>
      <c r="H518" t="s">
        <v>37</v>
      </c>
      <c r="I518">
        <v>0.4</v>
      </c>
      <c r="J518" t="s">
        <v>25</v>
      </c>
      <c r="K518">
        <v>29</v>
      </c>
      <c r="L518" t="s">
        <v>278</v>
      </c>
      <c r="M518">
        <v>83</v>
      </c>
      <c r="N518">
        <v>10</v>
      </c>
      <c r="O518" t="s">
        <v>275</v>
      </c>
      <c r="P518" t="s">
        <v>290</v>
      </c>
      <c r="Q518" t="s">
        <v>275</v>
      </c>
      <c r="R518" t="s">
        <v>275</v>
      </c>
      <c r="S518">
        <v>5.91E-2</v>
      </c>
      <c r="T518" t="s">
        <v>84</v>
      </c>
      <c r="U518" t="s">
        <v>142</v>
      </c>
    </row>
    <row r="519" spans="1:21" x14ac:dyDescent="0.25">
      <c r="A519">
        <v>42</v>
      </c>
      <c r="B519">
        <v>38</v>
      </c>
      <c r="C519">
        <v>0</v>
      </c>
      <c r="D519">
        <f>S519*1000</f>
        <v>0</v>
      </c>
      <c r="E519" t="s">
        <v>179</v>
      </c>
      <c r="F519">
        <f>5*77</f>
        <v>385</v>
      </c>
      <c r="G519" t="s">
        <v>606</v>
      </c>
      <c r="H519" t="s">
        <v>37</v>
      </c>
      <c r="I519">
        <v>1</v>
      </c>
      <c r="J519" t="s">
        <v>23</v>
      </c>
      <c r="K519">
        <v>20</v>
      </c>
      <c r="L519" t="s">
        <v>278</v>
      </c>
      <c r="M519">
        <v>77</v>
      </c>
      <c r="N519">
        <v>6</v>
      </c>
      <c r="O519" t="s">
        <v>275</v>
      </c>
      <c r="P519" t="s">
        <v>290</v>
      </c>
      <c r="Q519" t="s">
        <v>275</v>
      </c>
      <c r="R519" t="s">
        <v>275</v>
      </c>
      <c r="S519">
        <v>0</v>
      </c>
      <c r="T519" t="s">
        <v>84</v>
      </c>
      <c r="U519" t="s">
        <v>142</v>
      </c>
    </row>
    <row r="520" spans="1:21" x14ac:dyDescent="0.25">
      <c r="A520">
        <v>42</v>
      </c>
      <c r="B520">
        <v>38</v>
      </c>
      <c r="C520">
        <v>1</v>
      </c>
      <c r="D520">
        <f t="shared" ref="D520:D554" si="15">S520*1000</f>
        <v>235.5</v>
      </c>
      <c r="E520" t="s">
        <v>179</v>
      </c>
      <c r="F520">
        <f t="shared" ref="F520:F527" si="16">5*77</f>
        <v>385</v>
      </c>
      <c r="G520" t="s">
        <v>606</v>
      </c>
      <c r="H520" t="s">
        <v>37</v>
      </c>
      <c r="I520">
        <v>1</v>
      </c>
      <c r="J520" t="s">
        <v>23</v>
      </c>
      <c r="K520">
        <v>20</v>
      </c>
      <c r="L520" t="s">
        <v>278</v>
      </c>
      <c r="M520">
        <v>77</v>
      </c>
      <c r="N520">
        <v>6</v>
      </c>
      <c r="O520" t="s">
        <v>275</v>
      </c>
      <c r="P520" t="s">
        <v>290</v>
      </c>
      <c r="Q520" t="s">
        <v>275</v>
      </c>
      <c r="R520" t="s">
        <v>275</v>
      </c>
      <c r="S520">
        <v>0.23549999999999999</v>
      </c>
      <c r="T520" t="s">
        <v>84</v>
      </c>
      <c r="U520" t="s">
        <v>142</v>
      </c>
    </row>
    <row r="521" spans="1:21" x14ac:dyDescent="0.25">
      <c r="A521">
        <v>42</v>
      </c>
      <c r="B521">
        <v>38</v>
      </c>
      <c r="C521">
        <v>2</v>
      </c>
      <c r="D521">
        <f t="shared" si="15"/>
        <v>593.9</v>
      </c>
      <c r="E521" t="s">
        <v>179</v>
      </c>
      <c r="F521">
        <f t="shared" si="16"/>
        <v>385</v>
      </c>
      <c r="G521" t="s">
        <v>606</v>
      </c>
      <c r="H521" t="s">
        <v>37</v>
      </c>
      <c r="I521">
        <v>1</v>
      </c>
      <c r="J521" t="s">
        <v>23</v>
      </c>
      <c r="K521">
        <v>20</v>
      </c>
      <c r="L521" t="s">
        <v>278</v>
      </c>
      <c r="M521">
        <v>77</v>
      </c>
      <c r="N521">
        <v>6</v>
      </c>
      <c r="O521" t="s">
        <v>275</v>
      </c>
      <c r="P521" t="s">
        <v>290</v>
      </c>
      <c r="Q521" t="s">
        <v>275</v>
      </c>
      <c r="R521" t="s">
        <v>275</v>
      </c>
      <c r="S521">
        <v>0.59389999999999998</v>
      </c>
      <c r="T521" t="s">
        <v>84</v>
      </c>
      <c r="U521" t="s">
        <v>142</v>
      </c>
    </row>
    <row r="522" spans="1:21" x14ac:dyDescent="0.25">
      <c r="A522">
        <v>42</v>
      </c>
      <c r="B522">
        <v>38</v>
      </c>
      <c r="C522">
        <v>3</v>
      </c>
      <c r="D522">
        <f t="shared" si="15"/>
        <v>511.8</v>
      </c>
      <c r="E522" t="s">
        <v>179</v>
      </c>
      <c r="F522">
        <f t="shared" si="16"/>
        <v>385</v>
      </c>
      <c r="G522" t="s">
        <v>606</v>
      </c>
      <c r="H522" t="s">
        <v>37</v>
      </c>
      <c r="I522">
        <v>1</v>
      </c>
      <c r="J522" t="s">
        <v>23</v>
      </c>
      <c r="K522">
        <v>20</v>
      </c>
      <c r="L522" t="s">
        <v>278</v>
      </c>
      <c r="M522">
        <v>77</v>
      </c>
      <c r="N522">
        <v>6</v>
      </c>
      <c r="O522" t="s">
        <v>275</v>
      </c>
      <c r="P522" t="s">
        <v>290</v>
      </c>
      <c r="Q522" t="s">
        <v>275</v>
      </c>
      <c r="R522" t="s">
        <v>275</v>
      </c>
      <c r="S522">
        <v>0.51180000000000003</v>
      </c>
      <c r="T522" t="s">
        <v>84</v>
      </c>
      <c r="U522" t="s">
        <v>142</v>
      </c>
    </row>
    <row r="523" spans="1:21" x14ac:dyDescent="0.25">
      <c r="A523">
        <v>42</v>
      </c>
      <c r="B523">
        <v>38</v>
      </c>
      <c r="C523">
        <v>4</v>
      </c>
      <c r="D523">
        <f t="shared" si="15"/>
        <v>498.8</v>
      </c>
      <c r="E523" t="s">
        <v>179</v>
      </c>
      <c r="F523">
        <f t="shared" si="16"/>
        <v>385</v>
      </c>
      <c r="G523" t="s">
        <v>606</v>
      </c>
      <c r="H523" t="s">
        <v>37</v>
      </c>
      <c r="I523">
        <v>1</v>
      </c>
      <c r="J523" t="s">
        <v>23</v>
      </c>
      <c r="K523">
        <v>20</v>
      </c>
      <c r="L523" t="s">
        <v>278</v>
      </c>
      <c r="M523">
        <v>77</v>
      </c>
      <c r="N523">
        <v>6</v>
      </c>
      <c r="O523" t="s">
        <v>275</v>
      </c>
      <c r="P523" t="s">
        <v>290</v>
      </c>
      <c r="Q523" t="s">
        <v>275</v>
      </c>
      <c r="R523" t="s">
        <v>275</v>
      </c>
      <c r="S523">
        <v>0.49880000000000002</v>
      </c>
      <c r="T523" t="s">
        <v>84</v>
      </c>
      <c r="U523" t="s">
        <v>142</v>
      </c>
    </row>
    <row r="524" spans="1:21" x14ac:dyDescent="0.25">
      <c r="A524">
        <v>42</v>
      </c>
      <c r="B524">
        <v>38</v>
      </c>
      <c r="C524">
        <v>6</v>
      </c>
      <c r="D524">
        <f t="shared" si="15"/>
        <v>350</v>
      </c>
      <c r="E524" t="s">
        <v>179</v>
      </c>
      <c r="F524">
        <f t="shared" si="16"/>
        <v>385</v>
      </c>
      <c r="G524" t="s">
        <v>606</v>
      </c>
      <c r="H524" t="s">
        <v>37</v>
      </c>
      <c r="I524">
        <v>1</v>
      </c>
      <c r="J524" t="s">
        <v>23</v>
      </c>
      <c r="K524">
        <v>20</v>
      </c>
      <c r="L524" t="s">
        <v>278</v>
      </c>
      <c r="M524">
        <v>77</v>
      </c>
      <c r="N524">
        <v>6</v>
      </c>
      <c r="O524" t="s">
        <v>275</v>
      </c>
      <c r="P524" t="s">
        <v>290</v>
      </c>
      <c r="Q524" t="s">
        <v>275</v>
      </c>
      <c r="R524" t="s">
        <v>275</v>
      </c>
      <c r="S524">
        <v>0.35</v>
      </c>
      <c r="T524" t="s">
        <v>84</v>
      </c>
      <c r="U524" t="s">
        <v>142</v>
      </c>
    </row>
    <row r="525" spans="1:21" x14ac:dyDescent="0.25">
      <c r="A525">
        <v>42</v>
      </c>
      <c r="B525">
        <v>38</v>
      </c>
      <c r="C525">
        <v>8</v>
      </c>
      <c r="D525">
        <f t="shared" si="15"/>
        <v>283</v>
      </c>
      <c r="E525" t="s">
        <v>179</v>
      </c>
      <c r="F525">
        <f t="shared" si="16"/>
        <v>385</v>
      </c>
      <c r="G525" t="s">
        <v>606</v>
      </c>
      <c r="H525" t="s">
        <v>37</v>
      </c>
      <c r="I525">
        <v>1</v>
      </c>
      <c r="J525" t="s">
        <v>23</v>
      </c>
      <c r="K525">
        <v>20</v>
      </c>
      <c r="L525" t="s">
        <v>278</v>
      </c>
      <c r="M525">
        <v>77</v>
      </c>
      <c r="N525">
        <v>6</v>
      </c>
      <c r="O525" t="s">
        <v>275</v>
      </c>
      <c r="P525" t="s">
        <v>290</v>
      </c>
      <c r="Q525" t="s">
        <v>275</v>
      </c>
      <c r="R525" t="s">
        <v>275</v>
      </c>
      <c r="S525">
        <v>0.28299999999999997</v>
      </c>
      <c r="T525" t="s">
        <v>84</v>
      </c>
      <c r="U525" t="s">
        <v>142</v>
      </c>
    </row>
    <row r="526" spans="1:21" x14ac:dyDescent="0.25">
      <c r="A526">
        <v>42</v>
      </c>
      <c r="B526">
        <v>38</v>
      </c>
      <c r="C526">
        <v>11</v>
      </c>
      <c r="D526">
        <f t="shared" si="15"/>
        <v>223.6</v>
      </c>
      <c r="E526" t="s">
        <v>179</v>
      </c>
      <c r="F526">
        <f t="shared" si="16"/>
        <v>385</v>
      </c>
      <c r="G526" t="s">
        <v>606</v>
      </c>
      <c r="H526" t="s">
        <v>37</v>
      </c>
      <c r="I526">
        <v>1</v>
      </c>
      <c r="J526" t="s">
        <v>23</v>
      </c>
      <c r="K526">
        <v>20</v>
      </c>
      <c r="L526" t="s">
        <v>278</v>
      </c>
      <c r="M526">
        <v>77</v>
      </c>
      <c r="N526">
        <v>6</v>
      </c>
      <c r="O526" t="s">
        <v>275</v>
      </c>
      <c r="P526" t="s">
        <v>290</v>
      </c>
      <c r="Q526" t="s">
        <v>275</v>
      </c>
      <c r="R526" t="s">
        <v>275</v>
      </c>
      <c r="S526">
        <v>0.22359999999999999</v>
      </c>
      <c r="T526" t="s">
        <v>84</v>
      </c>
      <c r="U526" t="s">
        <v>142</v>
      </c>
    </row>
    <row r="527" spans="1:21" x14ac:dyDescent="0.25">
      <c r="A527">
        <v>42</v>
      </c>
      <c r="B527">
        <v>38</v>
      </c>
      <c r="C527">
        <v>24</v>
      </c>
      <c r="D527">
        <f t="shared" si="15"/>
        <v>70.400000000000006</v>
      </c>
      <c r="E527" t="s">
        <v>179</v>
      </c>
      <c r="F527">
        <f t="shared" si="16"/>
        <v>385</v>
      </c>
      <c r="G527" t="s">
        <v>606</v>
      </c>
      <c r="H527" t="s">
        <v>37</v>
      </c>
      <c r="I527">
        <v>1</v>
      </c>
      <c r="J527" t="s">
        <v>23</v>
      </c>
      <c r="K527">
        <v>20</v>
      </c>
      <c r="L527" t="s">
        <v>278</v>
      </c>
      <c r="M527">
        <v>77</v>
      </c>
      <c r="N527">
        <v>6</v>
      </c>
      <c r="O527" t="s">
        <v>275</v>
      </c>
      <c r="P527" t="s">
        <v>290</v>
      </c>
      <c r="Q527" t="s">
        <v>275</v>
      </c>
      <c r="R527" t="s">
        <v>275</v>
      </c>
      <c r="S527">
        <v>7.0400000000000004E-2</v>
      </c>
      <c r="T527" t="s">
        <v>84</v>
      </c>
      <c r="U527" t="s">
        <v>142</v>
      </c>
    </row>
    <row r="528" spans="1:21" x14ac:dyDescent="0.25">
      <c r="A528">
        <v>42</v>
      </c>
      <c r="B528">
        <v>39</v>
      </c>
      <c r="C528">
        <v>0</v>
      </c>
      <c r="D528">
        <f t="shared" si="15"/>
        <v>0</v>
      </c>
      <c r="E528" t="s">
        <v>179</v>
      </c>
      <c r="F528">
        <f>77*10</f>
        <v>770</v>
      </c>
      <c r="G528" t="s">
        <v>607</v>
      </c>
      <c r="H528" t="s">
        <v>37</v>
      </c>
      <c r="I528">
        <v>1</v>
      </c>
      <c r="J528" t="s">
        <v>23</v>
      </c>
      <c r="K528">
        <v>20</v>
      </c>
      <c r="L528" t="s">
        <v>278</v>
      </c>
      <c r="M528">
        <v>77</v>
      </c>
      <c r="N528">
        <v>6</v>
      </c>
      <c r="O528" t="s">
        <v>275</v>
      </c>
      <c r="P528" t="s">
        <v>290</v>
      </c>
      <c r="Q528" t="s">
        <v>275</v>
      </c>
      <c r="R528" t="s">
        <v>275</v>
      </c>
      <c r="S528">
        <v>0</v>
      </c>
      <c r="T528" t="s">
        <v>84</v>
      </c>
      <c r="U528" t="s">
        <v>142</v>
      </c>
    </row>
    <row r="529" spans="1:21" x14ac:dyDescent="0.25">
      <c r="A529">
        <v>42</v>
      </c>
      <c r="B529">
        <v>39</v>
      </c>
      <c r="C529">
        <v>1</v>
      </c>
      <c r="D529">
        <f t="shared" si="15"/>
        <v>327.7</v>
      </c>
      <c r="E529" t="s">
        <v>179</v>
      </c>
      <c r="F529">
        <f t="shared" ref="F529:F536" si="17">77*10</f>
        <v>770</v>
      </c>
      <c r="G529" t="s">
        <v>607</v>
      </c>
      <c r="H529" t="s">
        <v>37</v>
      </c>
      <c r="I529">
        <v>1</v>
      </c>
      <c r="J529" t="s">
        <v>23</v>
      </c>
      <c r="K529">
        <v>20</v>
      </c>
      <c r="L529" t="s">
        <v>278</v>
      </c>
      <c r="M529">
        <v>77</v>
      </c>
      <c r="N529">
        <v>6</v>
      </c>
      <c r="O529" t="s">
        <v>275</v>
      </c>
      <c r="P529" t="s">
        <v>290</v>
      </c>
      <c r="Q529" t="s">
        <v>275</v>
      </c>
      <c r="R529" t="s">
        <v>275</v>
      </c>
      <c r="S529">
        <v>0.32769999999999999</v>
      </c>
      <c r="T529" t="s">
        <v>84</v>
      </c>
      <c r="U529" t="s">
        <v>142</v>
      </c>
    </row>
    <row r="530" spans="1:21" x14ac:dyDescent="0.25">
      <c r="A530">
        <v>42</v>
      </c>
      <c r="B530">
        <v>39</v>
      </c>
      <c r="C530">
        <v>2</v>
      </c>
      <c r="D530">
        <f t="shared" si="15"/>
        <v>512</v>
      </c>
      <c r="E530" t="s">
        <v>179</v>
      </c>
      <c r="F530">
        <f t="shared" si="17"/>
        <v>770</v>
      </c>
      <c r="G530" t="s">
        <v>607</v>
      </c>
      <c r="H530" t="s">
        <v>37</v>
      </c>
      <c r="I530">
        <v>1</v>
      </c>
      <c r="J530" t="s">
        <v>23</v>
      </c>
      <c r="K530">
        <v>20</v>
      </c>
      <c r="L530" t="s">
        <v>278</v>
      </c>
      <c r="M530">
        <v>77</v>
      </c>
      <c r="N530">
        <v>6</v>
      </c>
      <c r="O530" t="s">
        <v>275</v>
      </c>
      <c r="P530" t="s">
        <v>290</v>
      </c>
      <c r="Q530" t="s">
        <v>275</v>
      </c>
      <c r="R530" t="s">
        <v>275</v>
      </c>
      <c r="S530">
        <v>0.51200000000000001</v>
      </c>
      <c r="T530" t="s">
        <v>84</v>
      </c>
      <c r="U530" t="s">
        <v>142</v>
      </c>
    </row>
    <row r="531" spans="1:21" x14ac:dyDescent="0.25">
      <c r="A531">
        <v>42</v>
      </c>
      <c r="B531">
        <v>39</v>
      </c>
      <c r="C531">
        <v>3</v>
      </c>
      <c r="D531">
        <f t="shared" si="15"/>
        <v>563</v>
      </c>
      <c r="E531" t="s">
        <v>179</v>
      </c>
      <c r="F531">
        <f t="shared" si="17"/>
        <v>770</v>
      </c>
      <c r="G531" t="s">
        <v>607</v>
      </c>
      <c r="H531" t="s">
        <v>37</v>
      </c>
      <c r="I531">
        <v>1</v>
      </c>
      <c r="J531" t="s">
        <v>23</v>
      </c>
      <c r="K531">
        <v>20</v>
      </c>
      <c r="L531" t="s">
        <v>278</v>
      </c>
      <c r="M531">
        <v>77</v>
      </c>
      <c r="N531">
        <v>6</v>
      </c>
      <c r="O531" t="s">
        <v>275</v>
      </c>
      <c r="P531" t="s">
        <v>290</v>
      </c>
      <c r="Q531" t="s">
        <v>275</v>
      </c>
      <c r="R531" t="s">
        <v>275</v>
      </c>
      <c r="S531">
        <v>0.56299999999999994</v>
      </c>
      <c r="T531" t="s">
        <v>84</v>
      </c>
      <c r="U531" t="s">
        <v>142</v>
      </c>
    </row>
    <row r="532" spans="1:21" x14ac:dyDescent="0.25">
      <c r="A532">
        <v>42</v>
      </c>
      <c r="B532">
        <v>39</v>
      </c>
      <c r="C532">
        <v>4</v>
      </c>
      <c r="D532">
        <f t="shared" si="15"/>
        <v>498.8</v>
      </c>
      <c r="E532" t="s">
        <v>179</v>
      </c>
      <c r="F532">
        <f t="shared" si="17"/>
        <v>770</v>
      </c>
      <c r="G532" t="s">
        <v>607</v>
      </c>
      <c r="H532" t="s">
        <v>37</v>
      </c>
      <c r="I532">
        <v>1</v>
      </c>
      <c r="J532" t="s">
        <v>23</v>
      </c>
      <c r="K532">
        <v>20</v>
      </c>
      <c r="L532" t="s">
        <v>278</v>
      </c>
      <c r="M532">
        <v>77</v>
      </c>
      <c r="N532">
        <v>6</v>
      </c>
      <c r="O532" t="s">
        <v>275</v>
      </c>
      <c r="P532" t="s">
        <v>290</v>
      </c>
      <c r="Q532" t="s">
        <v>275</v>
      </c>
      <c r="R532" t="s">
        <v>275</v>
      </c>
      <c r="S532">
        <v>0.49880000000000002</v>
      </c>
      <c r="T532" t="s">
        <v>84</v>
      </c>
      <c r="U532" t="s">
        <v>142</v>
      </c>
    </row>
    <row r="533" spans="1:21" x14ac:dyDescent="0.25">
      <c r="A533">
        <v>42</v>
      </c>
      <c r="B533">
        <v>39</v>
      </c>
      <c r="C533">
        <v>6</v>
      </c>
      <c r="D533">
        <f t="shared" si="15"/>
        <v>319.2</v>
      </c>
      <c r="E533" t="s">
        <v>179</v>
      </c>
      <c r="F533">
        <f t="shared" si="17"/>
        <v>770</v>
      </c>
      <c r="G533" t="s">
        <v>607</v>
      </c>
      <c r="H533" t="s">
        <v>37</v>
      </c>
      <c r="I533">
        <v>1</v>
      </c>
      <c r="J533" t="s">
        <v>23</v>
      </c>
      <c r="K533">
        <v>20</v>
      </c>
      <c r="L533" t="s">
        <v>278</v>
      </c>
      <c r="M533">
        <v>77</v>
      </c>
      <c r="N533">
        <v>6</v>
      </c>
      <c r="O533" t="s">
        <v>275</v>
      </c>
      <c r="P533" t="s">
        <v>290</v>
      </c>
      <c r="Q533" t="s">
        <v>275</v>
      </c>
      <c r="R533" t="s">
        <v>275</v>
      </c>
      <c r="S533">
        <v>0.31919999999999998</v>
      </c>
      <c r="T533" t="s">
        <v>84</v>
      </c>
      <c r="U533" t="s">
        <v>142</v>
      </c>
    </row>
    <row r="534" spans="1:21" x14ac:dyDescent="0.25">
      <c r="A534">
        <v>42</v>
      </c>
      <c r="B534">
        <v>39</v>
      </c>
      <c r="C534">
        <v>8</v>
      </c>
      <c r="D534">
        <f t="shared" si="15"/>
        <v>293.3</v>
      </c>
      <c r="E534" t="s">
        <v>179</v>
      </c>
      <c r="F534">
        <f t="shared" si="17"/>
        <v>770</v>
      </c>
      <c r="G534" t="s">
        <v>607</v>
      </c>
      <c r="H534" t="s">
        <v>37</v>
      </c>
      <c r="I534">
        <v>1</v>
      </c>
      <c r="J534" t="s">
        <v>23</v>
      </c>
      <c r="K534">
        <v>20</v>
      </c>
      <c r="L534" t="s">
        <v>278</v>
      </c>
      <c r="M534">
        <v>77</v>
      </c>
      <c r="N534">
        <v>6</v>
      </c>
      <c r="O534" t="s">
        <v>275</v>
      </c>
      <c r="P534" t="s">
        <v>290</v>
      </c>
      <c r="Q534" t="s">
        <v>275</v>
      </c>
      <c r="R534" t="s">
        <v>275</v>
      </c>
      <c r="S534">
        <v>0.29330000000000001</v>
      </c>
      <c r="T534" t="s">
        <v>84</v>
      </c>
      <c r="U534" t="s">
        <v>142</v>
      </c>
    </row>
    <row r="535" spans="1:21" x14ac:dyDescent="0.25">
      <c r="A535">
        <v>42</v>
      </c>
      <c r="B535">
        <v>39</v>
      </c>
      <c r="C535">
        <v>11</v>
      </c>
      <c r="D535">
        <f t="shared" si="15"/>
        <v>205.7</v>
      </c>
      <c r="E535" t="s">
        <v>179</v>
      </c>
      <c r="F535">
        <f t="shared" si="17"/>
        <v>770</v>
      </c>
      <c r="G535" t="s">
        <v>607</v>
      </c>
      <c r="H535" t="s">
        <v>37</v>
      </c>
      <c r="I535">
        <v>1</v>
      </c>
      <c r="J535" t="s">
        <v>23</v>
      </c>
      <c r="K535">
        <v>20</v>
      </c>
      <c r="L535" t="s">
        <v>278</v>
      </c>
      <c r="M535">
        <v>77</v>
      </c>
      <c r="N535">
        <v>6</v>
      </c>
      <c r="O535" t="s">
        <v>275</v>
      </c>
      <c r="P535" t="s">
        <v>290</v>
      </c>
      <c r="Q535" t="s">
        <v>275</v>
      </c>
      <c r="R535" t="s">
        <v>275</v>
      </c>
      <c r="S535">
        <v>0.20569999999999999</v>
      </c>
      <c r="T535" t="s">
        <v>84</v>
      </c>
      <c r="U535" t="s">
        <v>142</v>
      </c>
    </row>
    <row r="536" spans="1:21" x14ac:dyDescent="0.25">
      <c r="A536">
        <v>42</v>
      </c>
      <c r="B536">
        <v>39</v>
      </c>
      <c r="C536">
        <v>24</v>
      </c>
      <c r="D536">
        <f t="shared" si="15"/>
        <v>126.8</v>
      </c>
      <c r="E536" t="s">
        <v>179</v>
      </c>
      <c r="F536">
        <f t="shared" si="17"/>
        <v>770</v>
      </c>
      <c r="G536" t="s">
        <v>607</v>
      </c>
      <c r="H536" t="s">
        <v>37</v>
      </c>
      <c r="I536">
        <v>1</v>
      </c>
      <c r="J536" t="s">
        <v>23</v>
      </c>
      <c r="K536">
        <v>20</v>
      </c>
      <c r="L536" t="s">
        <v>278</v>
      </c>
      <c r="M536">
        <v>77</v>
      </c>
      <c r="N536">
        <v>6</v>
      </c>
      <c r="O536" t="s">
        <v>275</v>
      </c>
      <c r="P536" t="s">
        <v>290</v>
      </c>
      <c r="Q536" t="s">
        <v>275</v>
      </c>
      <c r="R536" t="s">
        <v>275</v>
      </c>
      <c r="S536">
        <v>0.1268</v>
      </c>
      <c r="T536" t="s">
        <v>84</v>
      </c>
      <c r="U536" t="s">
        <v>142</v>
      </c>
    </row>
    <row r="537" spans="1:21" x14ac:dyDescent="0.25">
      <c r="A537">
        <v>42</v>
      </c>
      <c r="B537">
        <v>40</v>
      </c>
      <c r="C537">
        <v>0</v>
      </c>
      <c r="D537">
        <f t="shared" si="15"/>
        <v>0</v>
      </c>
      <c r="E537" t="s">
        <v>179</v>
      </c>
      <c r="F537">
        <f>77*20</f>
        <v>1540</v>
      </c>
      <c r="G537" t="s">
        <v>607</v>
      </c>
      <c r="H537" t="s">
        <v>37</v>
      </c>
      <c r="I537">
        <v>1</v>
      </c>
      <c r="J537" t="s">
        <v>23</v>
      </c>
      <c r="K537">
        <v>20</v>
      </c>
      <c r="L537" t="s">
        <v>278</v>
      </c>
      <c r="M537">
        <v>77</v>
      </c>
      <c r="N537">
        <v>6</v>
      </c>
      <c r="O537" t="s">
        <v>275</v>
      </c>
      <c r="P537" t="s">
        <v>290</v>
      </c>
      <c r="Q537" t="s">
        <v>275</v>
      </c>
      <c r="R537" t="s">
        <v>275</v>
      </c>
      <c r="S537">
        <v>0</v>
      </c>
      <c r="T537" t="s">
        <v>84</v>
      </c>
      <c r="U537" t="s">
        <v>142</v>
      </c>
    </row>
    <row r="538" spans="1:21" x14ac:dyDescent="0.25">
      <c r="A538">
        <v>42</v>
      </c>
      <c r="B538">
        <v>40</v>
      </c>
      <c r="C538">
        <v>1</v>
      </c>
      <c r="D538">
        <f t="shared" si="15"/>
        <v>448.1</v>
      </c>
      <c r="E538" t="s">
        <v>179</v>
      </c>
      <c r="F538">
        <f t="shared" ref="F538:F545" si="18">77*20</f>
        <v>1540</v>
      </c>
      <c r="G538" t="s">
        <v>607</v>
      </c>
      <c r="H538" t="s">
        <v>37</v>
      </c>
      <c r="I538">
        <v>1</v>
      </c>
      <c r="J538" t="s">
        <v>23</v>
      </c>
      <c r="K538">
        <v>20</v>
      </c>
      <c r="L538" t="s">
        <v>278</v>
      </c>
      <c r="M538">
        <v>77</v>
      </c>
      <c r="N538">
        <v>6</v>
      </c>
      <c r="O538" t="s">
        <v>275</v>
      </c>
      <c r="P538" t="s">
        <v>290</v>
      </c>
      <c r="Q538" t="s">
        <v>275</v>
      </c>
      <c r="R538" t="s">
        <v>275</v>
      </c>
      <c r="S538">
        <v>0.4481</v>
      </c>
      <c r="T538" t="s">
        <v>84</v>
      </c>
      <c r="U538" t="s">
        <v>142</v>
      </c>
    </row>
    <row r="539" spans="1:21" x14ac:dyDescent="0.25">
      <c r="A539">
        <v>42</v>
      </c>
      <c r="B539">
        <v>40</v>
      </c>
      <c r="C539">
        <v>2</v>
      </c>
      <c r="D539">
        <f t="shared" si="15"/>
        <v>691.2</v>
      </c>
      <c r="E539" t="s">
        <v>179</v>
      </c>
      <c r="F539">
        <f t="shared" si="18"/>
        <v>1540</v>
      </c>
      <c r="G539" t="s">
        <v>607</v>
      </c>
      <c r="H539" t="s">
        <v>37</v>
      </c>
      <c r="I539">
        <v>1</v>
      </c>
      <c r="J539" t="s">
        <v>23</v>
      </c>
      <c r="K539">
        <v>20</v>
      </c>
      <c r="L539" t="s">
        <v>278</v>
      </c>
      <c r="M539">
        <v>77</v>
      </c>
      <c r="N539">
        <v>6</v>
      </c>
      <c r="O539" t="s">
        <v>275</v>
      </c>
      <c r="P539" t="s">
        <v>290</v>
      </c>
      <c r="Q539" t="s">
        <v>275</v>
      </c>
      <c r="R539" t="s">
        <v>275</v>
      </c>
      <c r="S539">
        <v>0.69120000000000004</v>
      </c>
      <c r="T539" t="s">
        <v>84</v>
      </c>
      <c r="U539" t="s">
        <v>142</v>
      </c>
    </row>
    <row r="540" spans="1:21" x14ac:dyDescent="0.25">
      <c r="A540">
        <v>42</v>
      </c>
      <c r="B540">
        <v>40</v>
      </c>
      <c r="C540">
        <v>3</v>
      </c>
      <c r="D540">
        <f t="shared" si="15"/>
        <v>824.30000000000007</v>
      </c>
      <c r="E540" t="s">
        <v>179</v>
      </c>
      <c r="F540">
        <f t="shared" si="18"/>
        <v>1540</v>
      </c>
      <c r="G540" t="s">
        <v>607</v>
      </c>
      <c r="H540" t="s">
        <v>37</v>
      </c>
      <c r="I540">
        <v>1</v>
      </c>
      <c r="J540" t="s">
        <v>23</v>
      </c>
      <c r="K540">
        <v>20</v>
      </c>
      <c r="L540" t="s">
        <v>278</v>
      </c>
      <c r="M540">
        <v>77</v>
      </c>
      <c r="N540">
        <v>6</v>
      </c>
      <c r="O540" t="s">
        <v>275</v>
      </c>
      <c r="P540" t="s">
        <v>290</v>
      </c>
      <c r="Q540" t="s">
        <v>275</v>
      </c>
      <c r="R540" t="s">
        <v>275</v>
      </c>
      <c r="S540">
        <v>0.82430000000000003</v>
      </c>
      <c r="T540" t="s">
        <v>84</v>
      </c>
      <c r="U540" t="s">
        <v>142</v>
      </c>
    </row>
    <row r="541" spans="1:21" x14ac:dyDescent="0.25">
      <c r="A541">
        <v>42</v>
      </c>
      <c r="B541">
        <v>40</v>
      </c>
      <c r="C541">
        <v>4</v>
      </c>
      <c r="D541">
        <f t="shared" si="15"/>
        <v>739.6</v>
      </c>
      <c r="E541" t="s">
        <v>179</v>
      </c>
      <c r="F541">
        <f t="shared" si="18"/>
        <v>1540</v>
      </c>
      <c r="G541" t="s">
        <v>607</v>
      </c>
      <c r="H541" t="s">
        <v>37</v>
      </c>
      <c r="I541">
        <v>1</v>
      </c>
      <c r="J541" t="s">
        <v>23</v>
      </c>
      <c r="K541">
        <v>20</v>
      </c>
      <c r="L541" t="s">
        <v>278</v>
      </c>
      <c r="M541">
        <v>77</v>
      </c>
      <c r="N541">
        <v>6</v>
      </c>
      <c r="O541" t="s">
        <v>275</v>
      </c>
      <c r="P541" t="s">
        <v>290</v>
      </c>
      <c r="Q541" t="s">
        <v>275</v>
      </c>
      <c r="R541" t="s">
        <v>275</v>
      </c>
      <c r="S541">
        <v>0.73960000000000004</v>
      </c>
      <c r="T541" t="s">
        <v>84</v>
      </c>
      <c r="U541" t="s">
        <v>142</v>
      </c>
    </row>
    <row r="542" spans="1:21" x14ac:dyDescent="0.25">
      <c r="A542">
        <v>42</v>
      </c>
      <c r="B542">
        <v>40</v>
      </c>
      <c r="C542">
        <v>6</v>
      </c>
      <c r="D542">
        <f t="shared" si="15"/>
        <v>480.6</v>
      </c>
      <c r="E542" t="s">
        <v>179</v>
      </c>
      <c r="F542">
        <f t="shared" si="18"/>
        <v>1540</v>
      </c>
      <c r="G542" t="s">
        <v>607</v>
      </c>
      <c r="H542" t="s">
        <v>37</v>
      </c>
      <c r="I542">
        <v>1</v>
      </c>
      <c r="J542" t="s">
        <v>23</v>
      </c>
      <c r="K542">
        <v>20</v>
      </c>
      <c r="L542" t="s">
        <v>278</v>
      </c>
      <c r="M542">
        <v>77</v>
      </c>
      <c r="N542">
        <v>6</v>
      </c>
      <c r="O542" t="s">
        <v>275</v>
      </c>
      <c r="P542" t="s">
        <v>290</v>
      </c>
      <c r="Q542" t="s">
        <v>275</v>
      </c>
      <c r="R542" t="s">
        <v>275</v>
      </c>
      <c r="S542">
        <v>0.48060000000000003</v>
      </c>
      <c r="T542" t="s">
        <v>84</v>
      </c>
      <c r="U542" t="s">
        <v>142</v>
      </c>
    </row>
    <row r="543" spans="1:21" x14ac:dyDescent="0.25">
      <c r="A543">
        <v>42</v>
      </c>
      <c r="B543">
        <v>40</v>
      </c>
      <c r="C543">
        <v>8</v>
      </c>
      <c r="D543">
        <f t="shared" si="15"/>
        <v>398.2</v>
      </c>
      <c r="E543" t="s">
        <v>179</v>
      </c>
      <c r="F543">
        <f t="shared" si="18"/>
        <v>1540</v>
      </c>
      <c r="G543" t="s">
        <v>607</v>
      </c>
      <c r="H543" t="s">
        <v>37</v>
      </c>
      <c r="I543">
        <v>1</v>
      </c>
      <c r="J543" t="s">
        <v>23</v>
      </c>
      <c r="K543">
        <v>20</v>
      </c>
      <c r="L543" t="s">
        <v>278</v>
      </c>
      <c r="M543">
        <v>77</v>
      </c>
      <c r="N543">
        <v>6</v>
      </c>
      <c r="O543" t="s">
        <v>275</v>
      </c>
      <c r="P543" t="s">
        <v>290</v>
      </c>
      <c r="Q543" t="s">
        <v>275</v>
      </c>
      <c r="R543" t="s">
        <v>275</v>
      </c>
      <c r="S543">
        <v>0.3982</v>
      </c>
      <c r="T543" t="s">
        <v>84</v>
      </c>
      <c r="U543" t="s">
        <v>142</v>
      </c>
    </row>
    <row r="544" spans="1:21" x14ac:dyDescent="0.25">
      <c r="A544">
        <v>42</v>
      </c>
      <c r="B544">
        <v>40</v>
      </c>
      <c r="C544">
        <v>11</v>
      </c>
      <c r="D544">
        <f t="shared" si="15"/>
        <v>264.60000000000002</v>
      </c>
      <c r="E544" t="s">
        <v>179</v>
      </c>
      <c r="F544">
        <f t="shared" si="18"/>
        <v>1540</v>
      </c>
      <c r="G544" t="s">
        <v>607</v>
      </c>
      <c r="H544" t="s">
        <v>37</v>
      </c>
      <c r="I544">
        <v>1</v>
      </c>
      <c r="J544" t="s">
        <v>23</v>
      </c>
      <c r="K544">
        <v>20</v>
      </c>
      <c r="L544" t="s">
        <v>278</v>
      </c>
      <c r="M544">
        <v>77</v>
      </c>
      <c r="N544">
        <v>6</v>
      </c>
      <c r="O544" t="s">
        <v>275</v>
      </c>
      <c r="P544" t="s">
        <v>290</v>
      </c>
      <c r="Q544" t="s">
        <v>275</v>
      </c>
      <c r="R544" t="s">
        <v>275</v>
      </c>
      <c r="S544">
        <v>0.2646</v>
      </c>
      <c r="T544" t="s">
        <v>84</v>
      </c>
      <c r="U544" t="s">
        <v>142</v>
      </c>
    </row>
    <row r="545" spans="1:21" x14ac:dyDescent="0.25">
      <c r="A545">
        <v>42</v>
      </c>
      <c r="B545">
        <v>40</v>
      </c>
      <c r="C545">
        <v>24</v>
      </c>
      <c r="D545">
        <f t="shared" si="15"/>
        <v>142.1</v>
      </c>
      <c r="E545" t="s">
        <v>179</v>
      </c>
      <c r="F545">
        <f t="shared" si="18"/>
        <v>1540</v>
      </c>
      <c r="G545" t="s">
        <v>607</v>
      </c>
      <c r="H545" t="s">
        <v>37</v>
      </c>
      <c r="I545">
        <v>1</v>
      </c>
      <c r="J545" t="s">
        <v>23</v>
      </c>
      <c r="K545">
        <v>20</v>
      </c>
      <c r="L545" t="s">
        <v>278</v>
      </c>
      <c r="M545">
        <v>77</v>
      </c>
      <c r="N545">
        <v>6</v>
      </c>
      <c r="O545" t="s">
        <v>275</v>
      </c>
      <c r="P545" t="s">
        <v>290</v>
      </c>
      <c r="Q545" t="s">
        <v>275</v>
      </c>
      <c r="R545" t="s">
        <v>275</v>
      </c>
      <c r="S545">
        <v>0.1421</v>
      </c>
      <c r="T545" t="s">
        <v>84</v>
      </c>
      <c r="U545" t="s">
        <v>142</v>
      </c>
    </row>
    <row r="546" spans="1:21" x14ac:dyDescent="0.25">
      <c r="A546">
        <v>42</v>
      </c>
      <c r="B546">
        <v>41</v>
      </c>
      <c r="C546">
        <v>0</v>
      </c>
      <c r="D546">
        <f t="shared" si="15"/>
        <v>0</v>
      </c>
      <c r="E546" t="s">
        <v>179</v>
      </c>
      <c r="F546">
        <f>77*30</f>
        <v>2310</v>
      </c>
      <c r="G546" t="s">
        <v>607</v>
      </c>
      <c r="H546" t="s">
        <v>37</v>
      </c>
      <c r="I546">
        <v>1</v>
      </c>
      <c r="J546" t="s">
        <v>23</v>
      </c>
      <c r="K546">
        <v>20</v>
      </c>
      <c r="L546" t="s">
        <v>278</v>
      </c>
      <c r="M546">
        <v>77</v>
      </c>
      <c r="N546">
        <v>6</v>
      </c>
      <c r="O546" t="s">
        <v>275</v>
      </c>
      <c r="P546" t="s">
        <v>290</v>
      </c>
      <c r="Q546" t="s">
        <v>275</v>
      </c>
      <c r="R546" t="s">
        <v>275</v>
      </c>
      <c r="S546">
        <v>0</v>
      </c>
      <c r="T546" t="s">
        <v>84</v>
      </c>
      <c r="U546" t="s">
        <v>142</v>
      </c>
    </row>
    <row r="547" spans="1:21" x14ac:dyDescent="0.25">
      <c r="A547">
        <v>42</v>
      </c>
      <c r="B547">
        <v>41</v>
      </c>
      <c r="C547">
        <v>1</v>
      </c>
      <c r="D547">
        <f t="shared" si="15"/>
        <v>478.8</v>
      </c>
      <c r="E547" t="s">
        <v>179</v>
      </c>
      <c r="F547">
        <f t="shared" ref="F547:F554" si="19">77*30</f>
        <v>2310</v>
      </c>
      <c r="G547" t="s">
        <v>607</v>
      </c>
      <c r="H547" t="s">
        <v>37</v>
      </c>
      <c r="I547">
        <v>1</v>
      </c>
      <c r="J547" t="s">
        <v>23</v>
      </c>
      <c r="K547">
        <v>20</v>
      </c>
      <c r="L547" t="s">
        <v>278</v>
      </c>
      <c r="M547">
        <v>77</v>
      </c>
      <c r="N547">
        <v>6</v>
      </c>
      <c r="O547" t="s">
        <v>275</v>
      </c>
      <c r="P547" t="s">
        <v>290</v>
      </c>
      <c r="Q547" t="s">
        <v>275</v>
      </c>
      <c r="R547" t="s">
        <v>275</v>
      </c>
      <c r="S547">
        <v>0.4788</v>
      </c>
      <c r="T547" t="s">
        <v>84</v>
      </c>
      <c r="U547" t="s">
        <v>142</v>
      </c>
    </row>
    <row r="548" spans="1:21" x14ac:dyDescent="0.25">
      <c r="A548">
        <v>42</v>
      </c>
      <c r="B548">
        <v>41</v>
      </c>
      <c r="C548">
        <v>2</v>
      </c>
      <c r="D548">
        <f t="shared" si="15"/>
        <v>870.6</v>
      </c>
      <c r="E548" t="s">
        <v>179</v>
      </c>
      <c r="F548">
        <f t="shared" si="19"/>
        <v>2310</v>
      </c>
      <c r="G548" t="s">
        <v>607</v>
      </c>
      <c r="H548" t="s">
        <v>37</v>
      </c>
      <c r="I548">
        <v>1</v>
      </c>
      <c r="J548" t="s">
        <v>23</v>
      </c>
      <c r="K548">
        <v>20</v>
      </c>
      <c r="L548" t="s">
        <v>278</v>
      </c>
      <c r="M548">
        <v>77</v>
      </c>
      <c r="N548">
        <v>6</v>
      </c>
      <c r="O548" t="s">
        <v>275</v>
      </c>
      <c r="P548" t="s">
        <v>290</v>
      </c>
      <c r="Q548" t="s">
        <v>275</v>
      </c>
      <c r="R548" t="s">
        <v>275</v>
      </c>
      <c r="S548">
        <v>0.87060000000000004</v>
      </c>
      <c r="T548" t="s">
        <v>84</v>
      </c>
      <c r="U548" t="s">
        <v>142</v>
      </c>
    </row>
    <row r="549" spans="1:21" x14ac:dyDescent="0.25">
      <c r="A549">
        <v>42</v>
      </c>
      <c r="B549">
        <v>41</v>
      </c>
      <c r="C549">
        <v>3</v>
      </c>
      <c r="D549">
        <f t="shared" si="15"/>
        <v>1098.3</v>
      </c>
      <c r="E549" t="s">
        <v>179</v>
      </c>
      <c r="F549">
        <f t="shared" si="19"/>
        <v>2310</v>
      </c>
      <c r="G549" t="s">
        <v>607</v>
      </c>
      <c r="H549" t="s">
        <v>37</v>
      </c>
      <c r="I549">
        <v>1</v>
      </c>
      <c r="J549" t="s">
        <v>23</v>
      </c>
      <c r="K549">
        <v>20</v>
      </c>
      <c r="L549" t="s">
        <v>278</v>
      </c>
      <c r="M549">
        <v>77</v>
      </c>
      <c r="N549">
        <v>6</v>
      </c>
      <c r="O549" t="s">
        <v>275</v>
      </c>
      <c r="P549" t="s">
        <v>290</v>
      </c>
      <c r="Q549" t="s">
        <v>275</v>
      </c>
      <c r="R549" t="s">
        <v>275</v>
      </c>
      <c r="S549">
        <v>1.0983000000000001</v>
      </c>
      <c r="T549" t="s">
        <v>84</v>
      </c>
      <c r="U549" t="s">
        <v>142</v>
      </c>
    </row>
    <row r="550" spans="1:21" x14ac:dyDescent="0.25">
      <c r="A550">
        <v>42</v>
      </c>
      <c r="B550">
        <v>41</v>
      </c>
      <c r="C550">
        <v>4</v>
      </c>
      <c r="D550">
        <f t="shared" si="15"/>
        <v>959.9</v>
      </c>
      <c r="E550" t="s">
        <v>179</v>
      </c>
      <c r="F550">
        <f t="shared" si="19"/>
        <v>2310</v>
      </c>
      <c r="G550" t="s">
        <v>607</v>
      </c>
      <c r="H550" t="s">
        <v>37</v>
      </c>
      <c r="I550">
        <v>1</v>
      </c>
      <c r="J550" t="s">
        <v>23</v>
      </c>
      <c r="K550">
        <v>20</v>
      </c>
      <c r="L550" t="s">
        <v>278</v>
      </c>
      <c r="M550">
        <v>77</v>
      </c>
      <c r="N550">
        <v>6</v>
      </c>
      <c r="O550" t="s">
        <v>275</v>
      </c>
      <c r="P550" t="s">
        <v>290</v>
      </c>
      <c r="Q550" t="s">
        <v>275</v>
      </c>
      <c r="R550" t="s">
        <v>275</v>
      </c>
      <c r="S550">
        <v>0.95989999999999998</v>
      </c>
      <c r="T550" t="s">
        <v>84</v>
      </c>
      <c r="U550" t="s">
        <v>142</v>
      </c>
    </row>
    <row r="551" spans="1:21" x14ac:dyDescent="0.25">
      <c r="A551">
        <v>42</v>
      </c>
      <c r="B551">
        <v>41</v>
      </c>
      <c r="C551">
        <v>6</v>
      </c>
      <c r="D551">
        <f t="shared" si="15"/>
        <v>659.90000000000009</v>
      </c>
      <c r="E551" t="s">
        <v>179</v>
      </c>
      <c r="F551">
        <f t="shared" si="19"/>
        <v>2310</v>
      </c>
      <c r="G551" t="s">
        <v>607</v>
      </c>
      <c r="H551" t="s">
        <v>37</v>
      </c>
      <c r="I551">
        <v>1</v>
      </c>
      <c r="J551" t="s">
        <v>23</v>
      </c>
      <c r="K551">
        <v>20</v>
      </c>
      <c r="L551" t="s">
        <v>278</v>
      </c>
      <c r="M551">
        <v>77</v>
      </c>
      <c r="N551">
        <v>6</v>
      </c>
      <c r="O551" t="s">
        <v>275</v>
      </c>
      <c r="P551" t="s">
        <v>290</v>
      </c>
      <c r="Q551" t="s">
        <v>275</v>
      </c>
      <c r="R551" t="s">
        <v>275</v>
      </c>
      <c r="S551">
        <v>0.65990000000000004</v>
      </c>
      <c r="T551" t="s">
        <v>84</v>
      </c>
      <c r="U551" t="s">
        <v>142</v>
      </c>
    </row>
    <row r="552" spans="1:21" x14ac:dyDescent="0.25">
      <c r="A552">
        <v>42</v>
      </c>
      <c r="B552">
        <v>41</v>
      </c>
      <c r="C552">
        <v>8</v>
      </c>
      <c r="D552">
        <f t="shared" si="15"/>
        <v>541.69999999999993</v>
      </c>
      <c r="E552" t="s">
        <v>179</v>
      </c>
      <c r="F552">
        <f t="shared" si="19"/>
        <v>2310</v>
      </c>
      <c r="G552" t="s">
        <v>607</v>
      </c>
      <c r="H552" t="s">
        <v>37</v>
      </c>
      <c r="I552">
        <v>1</v>
      </c>
      <c r="J552" t="s">
        <v>23</v>
      </c>
      <c r="K552">
        <v>20</v>
      </c>
      <c r="L552" t="s">
        <v>278</v>
      </c>
      <c r="M552">
        <v>77</v>
      </c>
      <c r="N552">
        <v>6</v>
      </c>
      <c r="O552" t="s">
        <v>275</v>
      </c>
      <c r="P552" t="s">
        <v>290</v>
      </c>
      <c r="Q552" t="s">
        <v>275</v>
      </c>
      <c r="R552" t="s">
        <v>275</v>
      </c>
      <c r="S552">
        <v>0.54169999999999996</v>
      </c>
      <c r="T552" t="s">
        <v>84</v>
      </c>
      <c r="U552" t="s">
        <v>142</v>
      </c>
    </row>
    <row r="553" spans="1:21" x14ac:dyDescent="0.25">
      <c r="A553">
        <v>42</v>
      </c>
      <c r="B553">
        <v>41</v>
      </c>
      <c r="C553">
        <v>11</v>
      </c>
      <c r="D553">
        <f t="shared" si="15"/>
        <v>410.6</v>
      </c>
      <c r="E553" t="s">
        <v>179</v>
      </c>
      <c r="F553">
        <f t="shared" si="19"/>
        <v>2310</v>
      </c>
      <c r="G553" t="s">
        <v>607</v>
      </c>
      <c r="H553" t="s">
        <v>37</v>
      </c>
      <c r="I553">
        <v>1</v>
      </c>
      <c r="J553" t="s">
        <v>23</v>
      </c>
      <c r="K553">
        <v>20</v>
      </c>
      <c r="L553" t="s">
        <v>278</v>
      </c>
      <c r="M553">
        <v>77</v>
      </c>
      <c r="N553">
        <v>6</v>
      </c>
      <c r="O553" t="s">
        <v>275</v>
      </c>
      <c r="P553" t="s">
        <v>290</v>
      </c>
      <c r="Q553" t="s">
        <v>275</v>
      </c>
      <c r="R553" t="s">
        <v>275</v>
      </c>
      <c r="S553">
        <v>0.41060000000000002</v>
      </c>
      <c r="T553" t="s">
        <v>84</v>
      </c>
      <c r="U553" t="s">
        <v>142</v>
      </c>
    </row>
    <row r="554" spans="1:21" x14ac:dyDescent="0.25">
      <c r="A554">
        <v>42</v>
      </c>
      <c r="B554">
        <v>41</v>
      </c>
      <c r="C554">
        <v>24</v>
      </c>
      <c r="D554">
        <f t="shared" si="15"/>
        <v>152.4</v>
      </c>
      <c r="E554" t="s">
        <v>179</v>
      </c>
      <c r="F554">
        <f t="shared" si="19"/>
        <v>2310</v>
      </c>
      <c r="G554" t="s">
        <v>607</v>
      </c>
      <c r="H554" t="s">
        <v>37</v>
      </c>
      <c r="I554">
        <v>1</v>
      </c>
      <c r="J554" t="s">
        <v>23</v>
      </c>
      <c r="K554">
        <v>20</v>
      </c>
      <c r="L554" t="s">
        <v>278</v>
      </c>
      <c r="M554">
        <v>77</v>
      </c>
      <c r="N554">
        <v>6</v>
      </c>
      <c r="O554" t="s">
        <v>275</v>
      </c>
      <c r="P554" t="s">
        <v>290</v>
      </c>
      <c r="Q554" t="s">
        <v>275</v>
      </c>
      <c r="R554" t="s">
        <v>275</v>
      </c>
      <c r="S554">
        <v>0.15240000000000001</v>
      </c>
      <c r="T554" t="s">
        <v>84</v>
      </c>
      <c r="U554" t="s">
        <v>142</v>
      </c>
    </row>
    <row r="555" spans="1:21" x14ac:dyDescent="0.25">
      <c r="A555">
        <v>43</v>
      </c>
      <c r="B555">
        <v>42</v>
      </c>
      <c r="C555">
        <v>0</v>
      </c>
      <c r="D555">
        <v>0</v>
      </c>
      <c r="E555" t="s">
        <v>22</v>
      </c>
      <c r="F555">
        <v>400</v>
      </c>
      <c r="G555" t="s">
        <v>606</v>
      </c>
      <c r="H555" t="s">
        <v>36</v>
      </c>
      <c r="I555">
        <v>1</v>
      </c>
      <c r="J555" t="s">
        <v>23</v>
      </c>
      <c r="K555">
        <v>16</v>
      </c>
      <c r="L555" t="s">
        <v>210</v>
      </c>
      <c r="M555">
        <v>55</v>
      </c>
      <c r="N555">
        <v>10</v>
      </c>
      <c r="O555" t="s">
        <v>354</v>
      </c>
      <c r="P555" t="s">
        <v>257</v>
      </c>
      <c r="Q555" t="s">
        <v>356</v>
      </c>
      <c r="R555" t="s">
        <v>605</v>
      </c>
      <c r="S555">
        <v>0</v>
      </c>
      <c r="T555" t="s">
        <v>8</v>
      </c>
      <c r="U555" t="s">
        <v>425</v>
      </c>
    </row>
    <row r="556" spans="1:21" x14ac:dyDescent="0.25">
      <c r="A556">
        <v>43</v>
      </c>
      <c r="B556">
        <v>42</v>
      </c>
      <c r="C556">
        <v>1</v>
      </c>
      <c r="D556">
        <v>9.0870999999999995</v>
      </c>
      <c r="E556" t="s">
        <v>22</v>
      </c>
      <c r="F556">
        <v>400</v>
      </c>
      <c r="G556" t="s">
        <v>606</v>
      </c>
      <c r="H556" t="s">
        <v>36</v>
      </c>
      <c r="I556">
        <v>1</v>
      </c>
      <c r="J556" t="s">
        <v>23</v>
      </c>
      <c r="K556">
        <v>16</v>
      </c>
      <c r="L556" t="s">
        <v>210</v>
      </c>
      <c r="M556">
        <v>55</v>
      </c>
      <c r="N556">
        <v>10</v>
      </c>
      <c r="O556" t="s">
        <v>354</v>
      </c>
      <c r="P556" t="s">
        <v>257</v>
      </c>
      <c r="Q556" t="s">
        <v>356</v>
      </c>
      <c r="R556" t="s">
        <v>605</v>
      </c>
      <c r="S556">
        <v>9.0870999999999995</v>
      </c>
      <c r="T556" t="s">
        <v>8</v>
      </c>
      <c r="U556" t="s">
        <v>425</v>
      </c>
    </row>
    <row r="557" spans="1:21" x14ac:dyDescent="0.25">
      <c r="A557">
        <v>43</v>
      </c>
      <c r="B557">
        <v>42</v>
      </c>
      <c r="C557">
        <v>2</v>
      </c>
      <c r="D557">
        <v>17.053899999999999</v>
      </c>
      <c r="E557" t="s">
        <v>22</v>
      </c>
      <c r="F557">
        <v>400</v>
      </c>
      <c r="G557" t="s">
        <v>606</v>
      </c>
      <c r="H557" t="s">
        <v>36</v>
      </c>
      <c r="I557">
        <v>1</v>
      </c>
      <c r="J557" t="s">
        <v>23</v>
      </c>
      <c r="K557">
        <v>16</v>
      </c>
      <c r="L557" t="s">
        <v>210</v>
      </c>
      <c r="M557">
        <v>55</v>
      </c>
      <c r="N557">
        <v>10</v>
      </c>
      <c r="O557" t="s">
        <v>354</v>
      </c>
      <c r="P557" t="s">
        <v>257</v>
      </c>
      <c r="Q557" t="s">
        <v>356</v>
      </c>
      <c r="R557" t="s">
        <v>605</v>
      </c>
      <c r="S557">
        <v>17.053899999999999</v>
      </c>
      <c r="T557" t="s">
        <v>8</v>
      </c>
      <c r="U557" t="s">
        <v>425</v>
      </c>
    </row>
    <row r="558" spans="1:21" x14ac:dyDescent="0.25">
      <c r="A558">
        <v>43</v>
      </c>
      <c r="B558">
        <v>42</v>
      </c>
      <c r="C558">
        <v>3</v>
      </c>
      <c r="D558">
        <v>12.8216</v>
      </c>
      <c r="E558" t="s">
        <v>22</v>
      </c>
      <c r="F558">
        <v>400</v>
      </c>
      <c r="G558" t="s">
        <v>606</v>
      </c>
      <c r="H558" t="s">
        <v>36</v>
      </c>
      <c r="I558">
        <v>1</v>
      </c>
      <c r="J558" t="s">
        <v>23</v>
      </c>
      <c r="K558">
        <v>16</v>
      </c>
      <c r="L558" t="s">
        <v>210</v>
      </c>
      <c r="M558">
        <v>55</v>
      </c>
      <c r="N558">
        <v>10</v>
      </c>
      <c r="O558" t="s">
        <v>354</v>
      </c>
      <c r="P558" t="s">
        <v>257</v>
      </c>
      <c r="Q558" t="s">
        <v>356</v>
      </c>
      <c r="R558" t="s">
        <v>605</v>
      </c>
      <c r="S558">
        <v>12.8216</v>
      </c>
      <c r="T558" t="s">
        <v>8</v>
      </c>
      <c r="U558" t="s">
        <v>425</v>
      </c>
    </row>
    <row r="559" spans="1:21" x14ac:dyDescent="0.25">
      <c r="A559">
        <v>43</v>
      </c>
      <c r="B559">
        <v>42</v>
      </c>
      <c r="C559">
        <v>4</v>
      </c>
      <c r="D559">
        <v>10.9544</v>
      </c>
      <c r="E559" t="s">
        <v>22</v>
      </c>
      <c r="F559">
        <v>400</v>
      </c>
      <c r="G559" t="s">
        <v>606</v>
      </c>
      <c r="H559" t="s">
        <v>36</v>
      </c>
      <c r="I559">
        <v>1</v>
      </c>
      <c r="J559" t="s">
        <v>23</v>
      </c>
      <c r="K559">
        <v>16</v>
      </c>
      <c r="L559" t="s">
        <v>210</v>
      </c>
      <c r="M559">
        <v>55</v>
      </c>
      <c r="N559">
        <v>10</v>
      </c>
      <c r="O559" t="s">
        <v>354</v>
      </c>
      <c r="P559" t="s">
        <v>257</v>
      </c>
      <c r="Q559" t="s">
        <v>356</v>
      </c>
      <c r="R559" t="s">
        <v>605</v>
      </c>
      <c r="S559">
        <v>10.9544</v>
      </c>
      <c r="T559" t="s">
        <v>8</v>
      </c>
      <c r="U559" t="s">
        <v>425</v>
      </c>
    </row>
    <row r="560" spans="1:21" x14ac:dyDescent="0.25">
      <c r="A560">
        <v>43</v>
      </c>
      <c r="B560">
        <v>42</v>
      </c>
      <c r="C560">
        <v>5</v>
      </c>
      <c r="D560">
        <v>5.8506</v>
      </c>
      <c r="E560" t="s">
        <v>22</v>
      </c>
      <c r="F560">
        <v>400</v>
      </c>
      <c r="G560" t="s">
        <v>606</v>
      </c>
      <c r="H560" t="s">
        <v>36</v>
      </c>
      <c r="I560">
        <v>1</v>
      </c>
      <c r="J560" t="s">
        <v>23</v>
      </c>
      <c r="K560">
        <v>16</v>
      </c>
      <c r="L560" t="s">
        <v>210</v>
      </c>
      <c r="M560">
        <v>55</v>
      </c>
      <c r="N560">
        <v>10</v>
      </c>
      <c r="O560" t="s">
        <v>354</v>
      </c>
      <c r="P560" t="s">
        <v>257</v>
      </c>
      <c r="Q560" t="s">
        <v>356</v>
      </c>
      <c r="R560" t="s">
        <v>605</v>
      </c>
      <c r="S560">
        <v>5.8506</v>
      </c>
      <c r="T560" t="s">
        <v>8</v>
      </c>
      <c r="U560" t="s">
        <v>425</v>
      </c>
    </row>
    <row r="561" spans="1:21" x14ac:dyDescent="0.25">
      <c r="A561">
        <v>43</v>
      </c>
      <c r="B561">
        <v>42</v>
      </c>
      <c r="C561">
        <v>6</v>
      </c>
      <c r="D561">
        <v>2.9876</v>
      </c>
      <c r="E561" t="s">
        <v>22</v>
      </c>
      <c r="F561">
        <v>400</v>
      </c>
      <c r="G561" t="s">
        <v>606</v>
      </c>
      <c r="H561" t="s">
        <v>36</v>
      </c>
      <c r="I561">
        <v>1</v>
      </c>
      <c r="J561" t="s">
        <v>23</v>
      </c>
      <c r="K561">
        <v>16</v>
      </c>
      <c r="L561" t="s">
        <v>210</v>
      </c>
      <c r="M561">
        <v>55</v>
      </c>
      <c r="N561">
        <v>10</v>
      </c>
      <c r="O561" t="s">
        <v>354</v>
      </c>
      <c r="P561" t="s">
        <v>257</v>
      </c>
      <c r="Q561" t="s">
        <v>356</v>
      </c>
      <c r="R561" t="s">
        <v>605</v>
      </c>
      <c r="S561">
        <v>2.9876</v>
      </c>
      <c r="T561" t="s">
        <v>8</v>
      </c>
      <c r="U561" t="s">
        <v>425</v>
      </c>
    </row>
    <row r="562" spans="1:21" x14ac:dyDescent="0.25">
      <c r="A562">
        <v>43</v>
      </c>
      <c r="B562">
        <v>42</v>
      </c>
      <c r="C562">
        <v>7</v>
      </c>
      <c r="D562">
        <v>0.87139999999999995</v>
      </c>
      <c r="E562" t="s">
        <v>22</v>
      </c>
      <c r="F562">
        <v>400</v>
      </c>
      <c r="G562" t="s">
        <v>606</v>
      </c>
      <c r="H562" t="s">
        <v>36</v>
      </c>
      <c r="I562">
        <v>1</v>
      </c>
      <c r="J562" t="s">
        <v>23</v>
      </c>
      <c r="K562">
        <v>16</v>
      </c>
      <c r="L562" t="s">
        <v>210</v>
      </c>
      <c r="M562">
        <v>55</v>
      </c>
      <c r="N562">
        <v>10</v>
      </c>
      <c r="O562" t="s">
        <v>354</v>
      </c>
      <c r="P562" t="s">
        <v>257</v>
      </c>
      <c r="Q562" t="s">
        <v>356</v>
      </c>
      <c r="R562" t="s">
        <v>605</v>
      </c>
      <c r="S562">
        <v>0.87139999999999995</v>
      </c>
      <c r="T562" t="s">
        <v>8</v>
      </c>
      <c r="U562" t="s">
        <v>425</v>
      </c>
    </row>
    <row r="563" spans="1:21" x14ac:dyDescent="0.25">
      <c r="A563">
        <v>43</v>
      </c>
      <c r="B563">
        <v>42</v>
      </c>
      <c r="C563">
        <v>8</v>
      </c>
      <c r="D563">
        <v>0.87139999999999995</v>
      </c>
      <c r="E563" t="s">
        <v>22</v>
      </c>
      <c r="F563">
        <v>400</v>
      </c>
      <c r="G563" t="s">
        <v>606</v>
      </c>
      <c r="H563" t="s">
        <v>36</v>
      </c>
      <c r="I563">
        <v>1</v>
      </c>
      <c r="J563" t="s">
        <v>23</v>
      </c>
      <c r="K563">
        <v>16</v>
      </c>
      <c r="L563" t="s">
        <v>210</v>
      </c>
      <c r="M563">
        <v>55</v>
      </c>
      <c r="N563">
        <v>10</v>
      </c>
      <c r="O563" t="s">
        <v>354</v>
      </c>
      <c r="P563" t="s">
        <v>257</v>
      </c>
      <c r="Q563" t="s">
        <v>356</v>
      </c>
      <c r="R563" t="s">
        <v>605</v>
      </c>
      <c r="S563">
        <v>0.87139999999999995</v>
      </c>
      <c r="T563" t="s">
        <v>8</v>
      </c>
      <c r="U563" t="s">
        <v>425</v>
      </c>
    </row>
    <row r="564" spans="1:21" x14ac:dyDescent="0.25">
      <c r="A564">
        <v>43</v>
      </c>
      <c r="B564">
        <v>42</v>
      </c>
      <c r="C564">
        <v>24</v>
      </c>
      <c r="D564" s="2">
        <v>0</v>
      </c>
      <c r="E564" t="s">
        <v>22</v>
      </c>
      <c r="F564">
        <v>400</v>
      </c>
      <c r="G564" t="s">
        <v>606</v>
      </c>
      <c r="H564" t="s">
        <v>36</v>
      </c>
      <c r="I564">
        <v>1</v>
      </c>
      <c r="J564" t="s">
        <v>23</v>
      </c>
      <c r="K564">
        <v>16</v>
      </c>
      <c r="L564" t="s">
        <v>210</v>
      </c>
      <c r="M564">
        <v>55</v>
      </c>
      <c r="N564">
        <v>10</v>
      </c>
      <c r="O564" t="s">
        <v>354</v>
      </c>
      <c r="P564" t="s">
        <v>257</v>
      </c>
      <c r="Q564" t="s">
        <v>356</v>
      </c>
      <c r="R564" t="s">
        <v>605</v>
      </c>
      <c r="S564" s="2">
        <v>0</v>
      </c>
      <c r="T564" t="s">
        <v>8</v>
      </c>
      <c r="U564" t="s">
        <v>425</v>
      </c>
    </row>
    <row r="565" spans="1:21" x14ac:dyDescent="0.25">
      <c r="A565">
        <v>43</v>
      </c>
      <c r="B565">
        <v>42</v>
      </c>
      <c r="C565">
        <v>0</v>
      </c>
      <c r="D565">
        <v>0</v>
      </c>
      <c r="E565" t="s">
        <v>179</v>
      </c>
      <c r="F565">
        <v>400</v>
      </c>
      <c r="G565" t="s">
        <v>606</v>
      </c>
      <c r="H565" t="s">
        <v>36</v>
      </c>
      <c r="I565">
        <v>1</v>
      </c>
      <c r="J565" t="s">
        <v>23</v>
      </c>
      <c r="K565">
        <v>16</v>
      </c>
      <c r="L565" t="s">
        <v>210</v>
      </c>
      <c r="M565">
        <v>55</v>
      </c>
      <c r="N565">
        <v>10</v>
      </c>
      <c r="O565" t="s">
        <v>354</v>
      </c>
      <c r="P565" t="s">
        <v>257</v>
      </c>
      <c r="Q565" t="s">
        <v>356</v>
      </c>
      <c r="R565" t="s">
        <v>605</v>
      </c>
      <c r="S565">
        <v>0</v>
      </c>
      <c r="T565" t="s">
        <v>8</v>
      </c>
      <c r="U565" t="s">
        <v>425</v>
      </c>
    </row>
    <row r="566" spans="1:21" x14ac:dyDescent="0.25">
      <c r="A566">
        <v>43</v>
      </c>
      <c r="B566">
        <v>42</v>
      </c>
      <c r="C566">
        <v>1</v>
      </c>
      <c r="D566">
        <v>116.4199</v>
      </c>
      <c r="E566" t="s">
        <v>179</v>
      </c>
      <c r="F566">
        <v>400</v>
      </c>
      <c r="G566" t="s">
        <v>606</v>
      </c>
      <c r="H566" t="s">
        <v>36</v>
      </c>
      <c r="I566">
        <v>1</v>
      </c>
      <c r="J566" t="s">
        <v>23</v>
      </c>
      <c r="K566">
        <v>16</v>
      </c>
      <c r="L566" t="s">
        <v>210</v>
      </c>
      <c r="M566">
        <v>55</v>
      </c>
      <c r="N566">
        <v>10</v>
      </c>
      <c r="O566" t="s">
        <v>354</v>
      </c>
      <c r="P566" t="s">
        <v>257</v>
      </c>
      <c r="Q566" t="s">
        <v>356</v>
      </c>
      <c r="R566" t="s">
        <v>605</v>
      </c>
      <c r="S566">
        <v>116.4199</v>
      </c>
      <c r="T566" t="s">
        <v>8</v>
      </c>
      <c r="U566" t="s">
        <v>425</v>
      </c>
    </row>
    <row r="567" spans="1:21" x14ac:dyDescent="0.25">
      <c r="A567">
        <v>43</v>
      </c>
      <c r="B567">
        <v>42</v>
      </c>
      <c r="C567">
        <v>2</v>
      </c>
      <c r="D567">
        <v>247.77760000000001</v>
      </c>
      <c r="E567" t="s">
        <v>179</v>
      </c>
      <c r="F567">
        <v>400</v>
      </c>
      <c r="G567" t="s">
        <v>606</v>
      </c>
      <c r="H567" t="s">
        <v>36</v>
      </c>
      <c r="I567">
        <v>1</v>
      </c>
      <c r="J567" t="s">
        <v>23</v>
      </c>
      <c r="K567">
        <v>16</v>
      </c>
      <c r="L567" t="s">
        <v>210</v>
      </c>
      <c r="M567">
        <v>55</v>
      </c>
      <c r="N567">
        <v>10</v>
      </c>
      <c r="O567" t="s">
        <v>354</v>
      </c>
      <c r="P567" t="s">
        <v>257</v>
      </c>
      <c r="Q567" t="s">
        <v>356</v>
      </c>
      <c r="R567" t="s">
        <v>605</v>
      </c>
      <c r="S567">
        <v>247.77760000000001</v>
      </c>
      <c r="T567" t="s">
        <v>8</v>
      </c>
      <c r="U567" t="s">
        <v>425</v>
      </c>
    </row>
    <row r="568" spans="1:21" x14ac:dyDescent="0.25">
      <c r="A568">
        <v>43</v>
      </c>
      <c r="B568">
        <v>42</v>
      </c>
      <c r="C568">
        <v>3</v>
      </c>
      <c r="D568">
        <v>323.61779999999999</v>
      </c>
      <c r="E568" t="s">
        <v>179</v>
      </c>
      <c r="F568">
        <v>400</v>
      </c>
      <c r="G568" t="s">
        <v>606</v>
      </c>
      <c r="H568" t="s">
        <v>36</v>
      </c>
      <c r="I568">
        <v>1</v>
      </c>
      <c r="J568" t="s">
        <v>23</v>
      </c>
      <c r="K568">
        <v>16</v>
      </c>
      <c r="L568" t="s">
        <v>210</v>
      </c>
      <c r="M568">
        <v>55</v>
      </c>
      <c r="N568">
        <v>10</v>
      </c>
      <c r="O568" t="s">
        <v>354</v>
      </c>
      <c r="P568" t="s">
        <v>257</v>
      </c>
      <c r="Q568" t="s">
        <v>356</v>
      </c>
      <c r="R568" t="s">
        <v>605</v>
      </c>
      <c r="S568">
        <v>323.61779999999999</v>
      </c>
      <c r="T568" t="s">
        <v>8</v>
      </c>
      <c r="U568" t="s">
        <v>425</v>
      </c>
    </row>
    <row r="569" spans="1:21" x14ac:dyDescent="0.25">
      <c r="A569">
        <v>43</v>
      </c>
      <c r="B569">
        <v>42</v>
      </c>
      <c r="C569">
        <v>4</v>
      </c>
      <c r="D569">
        <v>339.67520000000002</v>
      </c>
      <c r="E569" t="s">
        <v>179</v>
      </c>
      <c r="F569">
        <v>400</v>
      </c>
      <c r="G569" t="s">
        <v>606</v>
      </c>
      <c r="H569" t="s">
        <v>36</v>
      </c>
      <c r="I569">
        <v>1</v>
      </c>
      <c r="J569" t="s">
        <v>23</v>
      </c>
      <c r="K569">
        <v>16</v>
      </c>
      <c r="L569" t="s">
        <v>210</v>
      </c>
      <c r="M569">
        <v>55</v>
      </c>
      <c r="N569">
        <v>10</v>
      </c>
      <c r="O569" t="s">
        <v>354</v>
      </c>
      <c r="P569" t="s">
        <v>257</v>
      </c>
      <c r="Q569" t="s">
        <v>356</v>
      </c>
      <c r="R569" t="s">
        <v>605</v>
      </c>
      <c r="S569">
        <v>339.67520000000002</v>
      </c>
      <c r="T569" t="s">
        <v>8</v>
      </c>
      <c r="U569" t="s">
        <v>425</v>
      </c>
    </row>
    <row r="570" spans="1:21" x14ac:dyDescent="0.25">
      <c r="A570">
        <v>43</v>
      </c>
      <c r="B570">
        <v>42</v>
      </c>
      <c r="C570">
        <v>5</v>
      </c>
      <c r="D570">
        <v>291.67160000000001</v>
      </c>
      <c r="E570" t="s">
        <v>179</v>
      </c>
      <c r="F570">
        <v>400</v>
      </c>
      <c r="G570" t="s">
        <v>606</v>
      </c>
      <c r="H570" t="s">
        <v>36</v>
      </c>
      <c r="I570">
        <v>1</v>
      </c>
      <c r="J570" t="s">
        <v>23</v>
      </c>
      <c r="K570">
        <v>16</v>
      </c>
      <c r="L570" t="s">
        <v>210</v>
      </c>
      <c r="M570">
        <v>55</v>
      </c>
      <c r="N570">
        <v>10</v>
      </c>
      <c r="O570" t="s">
        <v>354</v>
      </c>
      <c r="P570" t="s">
        <v>257</v>
      </c>
      <c r="Q570" t="s">
        <v>356</v>
      </c>
      <c r="R570" t="s">
        <v>605</v>
      </c>
      <c r="S570">
        <v>291.67160000000001</v>
      </c>
      <c r="T570" t="s">
        <v>8</v>
      </c>
      <c r="U570" t="s">
        <v>425</v>
      </c>
    </row>
    <row r="571" spans="1:21" x14ac:dyDescent="0.25">
      <c r="A571">
        <v>43</v>
      </c>
      <c r="B571">
        <v>42</v>
      </c>
      <c r="C571">
        <v>6</v>
      </c>
      <c r="D571">
        <v>272.49880000000002</v>
      </c>
      <c r="E571" t="s">
        <v>179</v>
      </c>
      <c r="F571">
        <v>400</v>
      </c>
      <c r="G571" t="s">
        <v>606</v>
      </c>
      <c r="H571" t="s">
        <v>36</v>
      </c>
      <c r="I571">
        <v>1</v>
      </c>
      <c r="J571" t="s">
        <v>23</v>
      </c>
      <c r="K571">
        <v>16</v>
      </c>
      <c r="L571" t="s">
        <v>210</v>
      </c>
      <c r="M571">
        <v>55</v>
      </c>
      <c r="N571">
        <v>10</v>
      </c>
      <c r="O571" t="s">
        <v>354</v>
      </c>
      <c r="P571" t="s">
        <v>257</v>
      </c>
      <c r="Q571" t="s">
        <v>356</v>
      </c>
      <c r="R571" t="s">
        <v>605</v>
      </c>
      <c r="S571">
        <v>272.49880000000002</v>
      </c>
      <c r="T571" t="s">
        <v>8</v>
      </c>
      <c r="U571" t="s">
        <v>425</v>
      </c>
    </row>
    <row r="572" spans="1:21" x14ac:dyDescent="0.25">
      <c r="A572">
        <v>43</v>
      </c>
      <c r="B572">
        <v>42</v>
      </c>
      <c r="C572">
        <v>7</v>
      </c>
      <c r="D572">
        <v>228.7732</v>
      </c>
      <c r="E572" t="s">
        <v>179</v>
      </c>
      <c r="F572">
        <v>400</v>
      </c>
      <c r="G572" t="s">
        <v>606</v>
      </c>
      <c r="H572" t="s">
        <v>36</v>
      </c>
      <c r="I572">
        <v>1</v>
      </c>
      <c r="J572" t="s">
        <v>23</v>
      </c>
      <c r="K572">
        <v>16</v>
      </c>
      <c r="L572" t="s">
        <v>210</v>
      </c>
      <c r="M572">
        <v>55</v>
      </c>
      <c r="N572">
        <v>10</v>
      </c>
      <c r="O572" t="s">
        <v>354</v>
      </c>
      <c r="P572" t="s">
        <v>257</v>
      </c>
      <c r="Q572" t="s">
        <v>356</v>
      </c>
      <c r="R572" t="s">
        <v>605</v>
      </c>
      <c r="S572">
        <v>228.7732</v>
      </c>
      <c r="T572" t="s">
        <v>8</v>
      </c>
      <c r="U572" t="s">
        <v>425</v>
      </c>
    </row>
    <row r="573" spans="1:21" x14ac:dyDescent="0.25">
      <c r="A573">
        <v>43</v>
      </c>
      <c r="B573">
        <v>42</v>
      </c>
      <c r="C573">
        <v>8</v>
      </c>
      <c r="D573">
        <v>229.88399999999999</v>
      </c>
      <c r="E573" t="s">
        <v>179</v>
      </c>
      <c r="F573">
        <v>400</v>
      </c>
      <c r="G573" t="s">
        <v>606</v>
      </c>
      <c r="H573" t="s">
        <v>36</v>
      </c>
      <c r="I573">
        <v>1</v>
      </c>
      <c r="J573" t="s">
        <v>23</v>
      </c>
      <c r="K573">
        <v>16</v>
      </c>
      <c r="L573" t="s">
        <v>210</v>
      </c>
      <c r="M573">
        <v>55</v>
      </c>
      <c r="N573">
        <v>10</v>
      </c>
      <c r="O573" t="s">
        <v>354</v>
      </c>
      <c r="P573" t="s">
        <v>257</v>
      </c>
      <c r="Q573" t="s">
        <v>356</v>
      </c>
      <c r="R573" t="s">
        <v>605</v>
      </c>
      <c r="S573">
        <v>229.88399999999999</v>
      </c>
      <c r="T573" t="s">
        <v>8</v>
      </c>
      <c r="U573" t="s">
        <v>425</v>
      </c>
    </row>
    <row r="574" spans="1:21" x14ac:dyDescent="0.25">
      <c r="A574">
        <v>43</v>
      </c>
      <c r="B574">
        <v>42</v>
      </c>
      <c r="C574">
        <v>24</v>
      </c>
      <c r="D574">
        <v>56.5426</v>
      </c>
      <c r="E574" t="s">
        <v>179</v>
      </c>
      <c r="F574">
        <v>400</v>
      </c>
      <c r="G574" t="s">
        <v>606</v>
      </c>
      <c r="H574" t="s">
        <v>36</v>
      </c>
      <c r="I574">
        <v>1</v>
      </c>
      <c r="J574" t="s">
        <v>23</v>
      </c>
      <c r="K574">
        <v>16</v>
      </c>
      <c r="L574" t="s">
        <v>210</v>
      </c>
      <c r="M574">
        <v>55</v>
      </c>
      <c r="N574">
        <v>10</v>
      </c>
      <c r="O574" t="s">
        <v>354</v>
      </c>
      <c r="P574" t="s">
        <v>257</v>
      </c>
      <c r="Q574" t="s">
        <v>356</v>
      </c>
      <c r="R574" t="s">
        <v>605</v>
      </c>
      <c r="S574">
        <v>56.5426</v>
      </c>
      <c r="T574" t="s">
        <v>8</v>
      </c>
      <c r="U574" t="s">
        <v>425</v>
      </c>
    </row>
    <row r="575" spans="1:21" x14ac:dyDescent="0.25">
      <c r="A575">
        <v>44</v>
      </c>
      <c r="B575">
        <v>43</v>
      </c>
      <c r="C575">
        <v>0</v>
      </c>
      <c r="D575">
        <v>0</v>
      </c>
      <c r="E575" t="s">
        <v>22</v>
      </c>
      <c r="F575">
        <v>400</v>
      </c>
      <c r="G575" t="s">
        <v>606</v>
      </c>
      <c r="H575" t="s">
        <v>27</v>
      </c>
      <c r="I575">
        <f>34/42</f>
        <v>0.80952380952380953</v>
      </c>
      <c r="J575" t="s">
        <v>25</v>
      </c>
      <c r="K575">
        <v>35</v>
      </c>
      <c r="L575" t="s">
        <v>278</v>
      </c>
      <c r="M575" s="10">
        <v>36.5</v>
      </c>
      <c r="N575">
        <v>14</v>
      </c>
      <c r="O575" t="s">
        <v>275</v>
      </c>
      <c r="P575" t="s">
        <v>290</v>
      </c>
      <c r="Q575" t="s">
        <v>275</v>
      </c>
      <c r="R575" t="s">
        <v>275</v>
      </c>
      <c r="S575">
        <v>0</v>
      </c>
      <c r="T575" t="s">
        <v>8</v>
      </c>
      <c r="U575" t="s">
        <v>425</v>
      </c>
    </row>
    <row r="576" spans="1:21" x14ac:dyDescent="0.25">
      <c r="A576">
        <v>44</v>
      </c>
      <c r="B576">
        <v>43</v>
      </c>
      <c r="C576">
        <v>0.66</v>
      </c>
      <c r="D576">
        <v>48.9101</v>
      </c>
      <c r="E576" t="s">
        <v>22</v>
      </c>
      <c r="F576">
        <v>400</v>
      </c>
      <c r="G576" t="s">
        <v>606</v>
      </c>
      <c r="H576" t="s">
        <v>27</v>
      </c>
      <c r="I576">
        <f t="shared" ref="I576:I617" si="20">34/42</f>
        <v>0.80952380952380953</v>
      </c>
      <c r="J576" t="s">
        <v>25</v>
      </c>
      <c r="K576">
        <v>35</v>
      </c>
      <c r="L576" t="s">
        <v>278</v>
      </c>
      <c r="M576" s="10">
        <v>36.5</v>
      </c>
      <c r="N576">
        <v>14</v>
      </c>
      <c r="O576" t="s">
        <v>275</v>
      </c>
      <c r="P576" t="s">
        <v>290</v>
      </c>
      <c r="Q576" t="s">
        <v>275</v>
      </c>
      <c r="R576" t="s">
        <v>275</v>
      </c>
      <c r="S576">
        <v>48.9101</v>
      </c>
      <c r="T576" t="s">
        <v>8</v>
      </c>
      <c r="U576" t="s">
        <v>425</v>
      </c>
    </row>
    <row r="577" spans="1:21" x14ac:dyDescent="0.25">
      <c r="A577">
        <v>44</v>
      </c>
      <c r="B577">
        <v>43</v>
      </c>
      <c r="C577">
        <v>1</v>
      </c>
      <c r="D577">
        <v>49.517000000000003</v>
      </c>
      <c r="E577" t="s">
        <v>22</v>
      </c>
      <c r="F577">
        <v>400</v>
      </c>
      <c r="G577" t="s">
        <v>606</v>
      </c>
      <c r="H577" t="s">
        <v>27</v>
      </c>
      <c r="I577">
        <f t="shared" si="20"/>
        <v>0.80952380952380953</v>
      </c>
      <c r="J577" t="s">
        <v>25</v>
      </c>
      <c r="K577">
        <v>35</v>
      </c>
      <c r="L577" t="s">
        <v>278</v>
      </c>
      <c r="M577" s="10">
        <v>36.5</v>
      </c>
      <c r="N577">
        <v>14</v>
      </c>
      <c r="O577" t="s">
        <v>275</v>
      </c>
      <c r="P577" t="s">
        <v>290</v>
      </c>
      <c r="Q577" t="s">
        <v>275</v>
      </c>
      <c r="R577" t="s">
        <v>275</v>
      </c>
      <c r="S577">
        <v>49.517000000000003</v>
      </c>
      <c r="T577" t="s">
        <v>8</v>
      </c>
      <c r="U577" t="s">
        <v>425</v>
      </c>
    </row>
    <row r="578" spans="1:21" x14ac:dyDescent="0.25">
      <c r="A578">
        <v>44</v>
      </c>
      <c r="B578">
        <v>43</v>
      </c>
      <c r="C578">
        <v>1.5</v>
      </c>
      <c r="D578">
        <v>58.523400000000002</v>
      </c>
      <c r="E578" t="s">
        <v>22</v>
      </c>
      <c r="F578">
        <v>400</v>
      </c>
      <c r="G578" t="s">
        <v>606</v>
      </c>
      <c r="H578" t="s">
        <v>27</v>
      </c>
      <c r="I578">
        <f t="shared" si="20"/>
        <v>0.80952380952380953</v>
      </c>
      <c r="J578" t="s">
        <v>25</v>
      </c>
      <c r="K578">
        <v>35</v>
      </c>
      <c r="L578" t="s">
        <v>278</v>
      </c>
      <c r="M578" s="10">
        <v>36.5</v>
      </c>
      <c r="N578">
        <v>14</v>
      </c>
      <c r="O578" t="s">
        <v>275</v>
      </c>
      <c r="P578" t="s">
        <v>290</v>
      </c>
      <c r="Q578" t="s">
        <v>275</v>
      </c>
      <c r="R578" t="s">
        <v>275</v>
      </c>
      <c r="S578">
        <v>58.523400000000002</v>
      </c>
      <c r="T578" t="s">
        <v>8</v>
      </c>
      <c r="U578" t="s">
        <v>425</v>
      </c>
    </row>
    <row r="579" spans="1:21" x14ac:dyDescent="0.25">
      <c r="A579">
        <v>44</v>
      </c>
      <c r="B579">
        <v>43</v>
      </c>
      <c r="C579">
        <v>2</v>
      </c>
      <c r="D579">
        <v>91.700299999999999</v>
      </c>
      <c r="E579" t="s">
        <v>22</v>
      </c>
      <c r="F579">
        <v>400</v>
      </c>
      <c r="G579" t="s">
        <v>606</v>
      </c>
      <c r="H579" t="s">
        <v>27</v>
      </c>
      <c r="I579">
        <f t="shared" si="20"/>
        <v>0.80952380952380953</v>
      </c>
      <c r="J579" t="s">
        <v>25</v>
      </c>
      <c r="K579">
        <v>35</v>
      </c>
      <c r="L579" t="s">
        <v>278</v>
      </c>
      <c r="M579" s="10">
        <v>36.5</v>
      </c>
      <c r="N579">
        <v>14</v>
      </c>
      <c r="O579" t="s">
        <v>275</v>
      </c>
      <c r="P579" t="s">
        <v>290</v>
      </c>
      <c r="Q579" t="s">
        <v>275</v>
      </c>
      <c r="R579" t="s">
        <v>275</v>
      </c>
      <c r="S579">
        <v>91.700299999999999</v>
      </c>
      <c r="T579" t="s">
        <v>8</v>
      </c>
      <c r="U579" t="s">
        <v>425</v>
      </c>
    </row>
    <row r="580" spans="1:21" x14ac:dyDescent="0.25">
      <c r="A580">
        <v>44</v>
      </c>
      <c r="B580">
        <v>43</v>
      </c>
      <c r="C580">
        <v>3</v>
      </c>
      <c r="D580">
        <v>52.727899999999998</v>
      </c>
      <c r="E580" t="s">
        <v>22</v>
      </c>
      <c r="F580">
        <v>400</v>
      </c>
      <c r="G580" t="s">
        <v>606</v>
      </c>
      <c r="H580" t="s">
        <v>27</v>
      </c>
      <c r="I580">
        <f t="shared" si="20"/>
        <v>0.80952380952380953</v>
      </c>
      <c r="J580" t="s">
        <v>25</v>
      </c>
      <c r="K580">
        <v>35</v>
      </c>
      <c r="L580" t="s">
        <v>278</v>
      </c>
      <c r="M580" s="10">
        <v>36.5</v>
      </c>
      <c r="N580">
        <v>14</v>
      </c>
      <c r="O580" t="s">
        <v>275</v>
      </c>
      <c r="P580" t="s">
        <v>290</v>
      </c>
      <c r="Q580" t="s">
        <v>275</v>
      </c>
      <c r="R580" t="s">
        <v>275</v>
      </c>
      <c r="S580">
        <v>52.727899999999998</v>
      </c>
      <c r="T580" t="s">
        <v>8</v>
      </c>
      <c r="U580" t="s">
        <v>425</v>
      </c>
    </row>
    <row r="581" spans="1:21" x14ac:dyDescent="0.25">
      <c r="A581">
        <v>44</v>
      </c>
      <c r="B581">
        <v>43</v>
      </c>
      <c r="C581">
        <v>4</v>
      </c>
      <c r="D581">
        <v>31.457599999999999</v>
      </c>
      <c r="E581" t="s">
        <v>22</v>
      </c>
      <c r="F581">
        <v>400</v>
      </c>
      <c r="G581" t="s">
        <v>606</v>
      </c>
      <c r="H581" t="s">
        <v>27</v>
      </c>
      <c r="I581">
        <f t="shared" si="20"/>
        <v>0.80952380952380953</v>
      </c>
      <c r="J581" t="s">
        <v>25</v>
      </c>
      <c r="K581">
        <v>35</v>
      </c>
      <c r="L581" t="s">
        <v>278</v>
      </c>
      <c r="M581" s="10">
        <v>36.5</v>
      </c>
      <c r="N581">
        <v>14</v>
      </c>
      <c r="O581" t="s">
        <v>275</v>
      </c>
      <c r="P581" t="s">
        <v>290</v>
      </c>
      <c r="Q581" t="s">
        <v>275</v>
      </c>
      <c r="R581" t="s">
        <v>275</v>
      </c>
      <c r="S581">
        <v>31.457599999999999</v>
      </c>
      <c r="T581" t="s">
        <v>8</v>
      </c>
      <c r="U581" t="s">
        <v>425</v>
      </c>
    </row>
    <row r="582" spans="1:21" x14ac:dyDescent="0.25">
      <c r="A582">
        <v>44</v>
      </c>
      <c r="B582">
        <v>43</v>
      </c>
      <c r="C582">
        <v>6</v>
      </c>
      <c r="D582">
        <v>25.175599999999999</v>
      </c>
      <c r="E582" t="s">
        <v>22</v>
      </c>
      <c r="F582">
        <v>400</v>
      </c>
      <c r="G582" t="s">
        <v>606</v>
      </c>
      <c r="H582" t="s">
        <v>27</v>
      </c>
      <c r="I582">
        <f t="shared" si="20"/>
        <v>0.80952380952380953</v>
      </c>
      <c r="J582" t="s">
        <v>25</v>
      </c>
      <c r="K582">
        <v>35</v>
      </c>
      <c r="L582" t="s">
        <v>278</v>
      </c>
      <c r="M582" s="10">
        <v>36.5</v>
      </c>
      <c r="N582">
        <v>14</v>
      </c>
      <c r="O582" t="s">
        <v>275</v>
      </c>
      <c r="P582" t="s">
        <v>290</v>
      </c>
      <c r="Q582" t="s">
        <v>275</v>
      </c>
      <c r="R582" t="s">
        <v>275</v>
      </c>
      <c r="S582">
        <v>25.175599999999999</v>
      </c>
      <c r="T582" t="s">
        <v>8</v>
      </c>
      <c r="U582" t="s">
        <v>425</v>
      </c>
    </row>
    <row r="583" spans="1:21" x14ac:dyDescent="0.25">
      <c r="A583">
        <v>44</v>
      </c>
      <c r="B583">
        <v>43</v>
      </c>
      <c r="C583">
        <v>0</v>
      </c>
      <c r="D583">
        <v>0</v>
      </c>
      <c r="E583" t="s">
        <v>179</v>
      </c>
      <c r="F583">
        <v>400</v>
      </c>
      <c r="G583" t="s">
        <v>606</v>
      </c>
      <c r="H583" t="s">
        <v>27</v>
      </c>
      <c r="I583">
        <f t="shared" si="20"/>
        <v>0.80952380952380953</v>
      </c>
      <c r="J583" t="s">
        <v>25</v>
      </c>
      <c r="K583">
        <v>35</v>
      </c>
      <c r="L583" t="s">
        <v>278</v>
      </c>
      <c r="M583" s="10">
        <v>36.5</v>
      </c>
      <c r="N583">
        <v>14</v>
      </c>
      <c r="O583" t="s">
        <v>275</v>
      </c>
      <c r="P583" t="s">
        <v>290</v>
      </c>
      <c r="Q583" t="s">
        <v>275</v>
      </c>
      <c r="R583" t="s">
        <v>275</v>
      </c>
      <c r="S583">
        <v>0</v>
      </c>
      <c r="T583" t="s">
        <v>8</v>
      </c>
      <c r="U583" t="s">
        <v>425</v>
      </c>
    </row>
    <row r="584" spans="1:21" x14ac:dyDescent="0.25">
      <c r="A584">
        <v>44</v>
      </c>
      <c r="B584">
        <v>43</v>
      </c>
      <c r="C584">
        <v>0.33</v>
      </c>
      <c r="D584">
        <v>55.1282</v>
      </c>
      <c r="E584" t="s">
        <v>179</v>
      </c>
      <c r="F584">
        <v>400</v>
      </c>
      <c r="G584" t="s">
        <v>606</v>
      </c>
      <c r="H584" t="s">
        <v>27</v>
      </c>
      <c r="I584">
        <f t="shared" si="20"/>
        <v>0.80952380952380953</v>
      </c>
      <c r="J584" t="s">
        <v>25</v>
      </c>
      <c r="K584">
        <v>35</v>
      </c>
      <c r="L584" t="s">
        <v>278</v>
      </c>
      <c r="M584" s="10">
        <v>36.5</v>
      </c>
      <c r="N584">
        <v>14</v>
      </c>
      <c r="O584" t="s">
        <v>275</v>
      </c>
      <c r="P584" t="s">
        <v>290</v>
      </c>
      <c r="Q584" t="s">
        <v>275</v>
      </c>
      <c r="R584" t="s">
        <v>275</v>
      </c>
      <c r="S584">
        <v>55.1282</v>
      </c>
      <c r="T584" t="s">
        <v>8</v>
      </c>
      <c r="U584" t="s">
        <v>425</v>
      </c>
    </row>
    <row r="585" spans="1:21" x14ac:dyDescent="0.25">
      <c r="A585">
        <v>44</v>
      </c>
      <c r="B585">
        <v>43</v>
      </c>
      <c r="C585">
        <v>0.67</v>
      </c>
      <c r="D585">
        <v>59.497700000000002</v>
      </c>
      <c r="E585" t="s">
        <v>179</v>
      </c>
      <c r="F585">
        <v>400</v>
      </c>
      <c r="G585" t="s">
        <v>606</v>
      </c>
      <c r="H585" t="s">
        <v>27</v>
      </c>
      <c r="I585">
        <f t="shared" si="20"/>
        <v>0.80952380952380953</v>
      </c>
      <c r="J585" t="s">
        <v>25</v>
      </c>
      <c r="K585">
        <v>35</v>
      </c>
      <c r="L585" t="s">
        <v>278</v>
      </c>
      <c r="M585" s="10">
        <v>36.5</v>
      </c>
      <c r="N585">
        <v>14</v>
      </c>
      <c r="O585" t="s">
        <v>275</v>
      </c>
      <c r="P585" t="s">
        <v>290</v>
      </c>
      <c r="Q585" t="s">
        <v>275</v>
      </c>
      <c r="R585" t="s">
        <v>275</v>
      </c>
      <c r="S585">
        <v>59.497700000000002</v>
      </c>
      <c r="T585" t="s">
        <v>8</v>
      </c>
      <c r="U585" t="s">
        <v>425</v>
      </c>
    </row>
    <row r="586" spans="1:21" x14ac:dyDescent="0.25">
      <c r="A586">
        <v>44</v>
      </c>
      <c r="B586">
        <v>43</v>
      </c>
      <c r="C586">
        <v>1</v>
      </c>
      <c r="D586">
        <v>144.36869999999999</v>
      </c>
      <c r="E586" t="s">
        <v>179</v>
      </c>
      <c r="F586">
        <v>400</v>
      </c>
      <c r="G586" t="s">
        <v>606</v>
      </c>
      <c r="H586" t="s">
        <v>27</v>
      </c>
      <c r="I586">
        <f t="shared" si="20"/>
        <v>0.80952380952380953</v>
      </c>
      <c r="J586" t="s">
        <v>25</v>
      </c>
      <c r="K586">
        <v>35</v>
      </c>
      <c r="L586" t="s">
        <v>278</v>
      </c>
      <c r="M586" s="10">
        <v>36.5</v>
      </c>
      <c r="N586">
        <v>14</v>
      </c>
      <c r="O586" t="s">
        <v>275</v>
      </c>
      <c r="P586" t="s">
        <v>290</v>
      </c>
      <c r="Q586" t="s">
        <v>275</v>
      </c>
      <c r="R586" t="s">
        <v>275</v>
      </c>
      <c r="S586">
        <v>144.36869999999999</v>
      </c>
      <c r="T586" t="s">
        <v>8</v>
      </c>
      <c r="U586" t="s">
        <v>425</v>
      </c>
    </row>
    <row r="587" spans="1:21" x14ac:dyDescent="0.25">
      <c r="A587">
        <v>44</v>
      </c>
      <c r="B587">
        <v>43</v>
      </c>
      <c r="C587">
        <v>1.5</v>
      </c>
      <c r="D587">
        <v>276.67140000000001</v>
      </c>
      <c r="E587" t="s">
        <v>179</v>
      </c>
      <c r="F587">
        <v>400</v>
      </c>
      <c r="G587" t="s">
        <v>606</v>
      </c>
      <c r="H587" t="s">
        <v>27</v>
      </c>
      <c r="I587">
        <f t="shared" si="20"/>
        <v>0.80952380952380953</v>
      </c>
      <c r="J587" t="s">
        <v>25</v>
      </c>
      <c r="K587">
        <v>35</v>
      </c>
      <c r="L587" t="s">
        <v>278</v>
      </c>
      <c r="M587" s="10">
        <v>36.5</v>
      </c>
      <c r="N587">
        <v>14</v>
      </c>
      <c r="O587" t="s">
        <v>275</v>
      </c>
      <c r="P587" t="s">
        <v>290</v>
      </c>
      <c r="Q587" t="s">
        <v>275</v>
      </c>
      <c r="R587" t="s">
        <v>275</v>
      </c>
      <c r="S587">
        <v>276.67140000000001</v>
      </c>
      <c r="T587" t="s">
        <v>8</v>
      </c>
      <c r="U587" t="s">
        <v>425</v>
      </c>
    </row>
    <row r="588" spans="1:21" x14ac:dyDescent="0.25">
      <c r="A588">
        <v>44</v>
      </c>
      <c r="B588">
        <v>43</v>
      </c>
      <c r="C588">
        <v>2</v>
      </c>
      <c r="D588">
        <v>434.32940000000002</v>
      </c>
      <c r="E588" t="s">
        <v>179</v>
      </c>
      <c r="F588">
        <v>400</v>
      </c>
      <c r="G588" t="s">
        <v>606</v>
      </c>
      <c r="H588" t="s">
        <v>27</v>
      </c>
      <c r="I588">
        <f t="shared" si="20"/>
        <v>0.80952380952380953</v>
      </c>
      <c r="J588" t="s">
        <v>25</v>
      </c>
      <c r="K588">
        <v>35</v>
      </c>
      <c r="L588" t="s">
        <v>278</v>
      </c>
      <c r="M588" s="10">
        <v>36.5</v>
      </c>
      <c r="N588">
        <v>14</v>
      </c>
      <c r="O588" t="s">
        <v>275</v>
      </c>
      <c r="P588" t="s">
        <v>290</v>
      </c>
      <c r="Q588" t="s">
        <v>275</v>
      </c>
      <c r="R588" t="s">
        <v>275</v>
      </c>
      <c r="S588">
        <v>434.32940000000002</v>
      </c>
      <c r="T588" t="s">
        <v>8</v>
      </c>
      <c r="U588" t="s">
        <v>425</v>
      </c>
    </row>
    <row r="589" spans="1:21" x14ac:dyDescent="0.25">
      <c r="A589">
        <v>44</v>
      </c>
      <c r="B589">
        <v>43</v>
      </c>
      <c r="C589">
        <v>3</v>
      </c>
      <c r="D589">
        <v>561.06330000000003</v>
      </c>
      <c r="E589" t="s">
        <v>179</v>
      </c>
      <c r="F589">
        <v>400</v>
      </c>
      <c r="G589" t="s">
        <v>606</v>
      </c>
      <c r="H589" t="s">
        <v>27</v>
      </c>
      <c r="I589">
        <f t="shared" si="20"/>
        <v>0.80952380952380953</v>
      </c>
      <c r="J589" t="s">
        <v>25</v>
      </c>
      <c r="K589">
        <v>35</v>
      </c>
      <c r="L589" t="s">
        <v>278</v>
      </c>
      <c r="M589" s="10">
        <v>36.5</v>
      </c>
      <c r="N589">
        <v>14</v>
      </c>
      <c r="O589" t="s">
        <v>275</v>
      </c>
      <c r="P589" t="s">
        <v>290</v>
      </c>
      <c r="Q589" t="s">
        <v>275</v>
      </c>
      <c r="R589" t="s">
        <v>275</v>
      </c>
      <c r="S589">
        <v>561.06330000000003</v>
      </c>
      <c r="T589" t="s">
        <v>8</v>
      </c>
      <c r="U589" t="s">
        <v>425</v>
      </c>
    </row>
    <row r="590" spans="1:21" x14ac:dyDescent="0.25">
      <c r="A590">
        <v>44</v>
      </c>
      <c r="B590">
        <v>43</v>
      </c>
      <c r="C590">
        <v>4</v>
      </c>
      <c r="D590">
        <v>533.36969999999997</v>
      </c>
      <c r="E590" t="s">
        <v>179</v>
      </c>
      <c r="F590">
        <v>400</v>
      </c>
      <c r="G590" t="s">
        <v>606</v>
      </c>
      <c r="H590" t="s">
        <v>27</v>
      </c>
      <c r="I590">
        <f t="shared" si="20"/>
        <v>0.80952380952380953</v>
      </c>
      <c r="J590" t="s">
        <v>25</v>
      </c>
      <c r="K590">
        <v>35</v>
      </c>
      <c r="L590" t="s">
        <v>278</v>
      </c>
      <c r="M590" s="10">
        <v>36.5</v>
      </c>
      <c r="N590">
        <v>14</v>
      </c>
      <c r="O590" t="s">
        <v>275</v>
      </c>
      <c r="P590" t="s">
        <v>290</v>
      </c>
      <c r="Q590" t="s">
        <v>275</v>
      </c>
      <c r="R590" t="s">
        <v>275</v>
      </c>
      <c r="S590">
        <v>533.36969999999997</v>
      </c>
      <c r="T590" t="s">
        <v>8</v>
      </c>
      <c r="U590" t="s">
        <v>425</v>
      </c>
    </row>
    <row r="591" spans="1:21" x14ac:dyDescent="0.25">
      <c r="A591">
        <v>44</v>
      </c>
      <c r="B591">
        <v>43</v>
      </c>
      <c r="C591">
        <v>6</v>
      </c>
      <c r="D591">
        <v>411.83120000000002</v>
      </c>
      <c r="E591" t="s">
        <v>179</v>
      </c>
      <c r="F591">
        <v>400</v>
      </c>
      <c r="G591" t="s">
        <v>606</v>
      </c>
      <c r="H591" t="s">
        <v>27</v>
      </c>
      <c r="I591">
        <f t="shared" si="20"/>
        <v>0.80952380952380953</v>
      </c>
      <c r="J591" t="s">
        <v>25</v>
      </c>
      <c r="K591">
        <v>35</v>
      </c>
      <c r="L591" t="s">
        <v>278</v>
      </c>
      <c r="M591" s="10">
        <v>36.5</v>
      </c>
      <c r="N591">
        <v>14</v>
      </c>
      <c r="O591" t="s">
        <v>275</v>
      </c>
      <c r="P591" t="s">
        <v>290</v>
      </c>
      <c r="Q591" t="s">
        <v>275</v>
      </c>
      <c r="R591" t="s">
        <v>275</v>
      </c>
      <c r="S591">
        <v>411.83120000000002</v>
      </c>
      <c r="T591" t="s">
        <v>8</v>
      </c>
      <c r="U591" t="s">
        <v>425</v>
      </c>
    </row>
    <row r="592" spans="1:21" x14ac:dyDescent="0.25">
      <c r="A592">
        <v>44</v>
      </c>
      <c r="B592">
        <v>43</v>
      </c>
      <c r="C592">
        <v>8</v>
      </c>
      <c r="D592">
        <v>323.37439999999998</v>
      </c>
      <c r="E592" t="s">
        <v>179</v>
      </c>
      <c r="F592">
        <v>400</v>
      </c>
      <c r="G592" t="s">
        <v>606</v>
      </c>
      <c r="H592" t="s">
        <v>27</v>
      </c>
      <c r="I592">
        <f t="shared" si="20"/>
        <v>0.80952380952380953</v>
      </c>
      <c r="J592" t="s">
        <v>25</v>
      </c>
      <c r="K592">
        <v>35</v>
      </c>
      <c r="L592" t="s">
        <v>278</v>
      </c>
      <c r="M592" s="10">
        <v>36.5</v>
      </c>
      <c r="N592">
        <v>14</v>
      </c>
      <c r="O592" t="s">
        <v>275</v>
      </c>
      <c r="P592" t="s">
        <v>290</v>
      </c>
      <c r="Q592" t="s">
        <v>275</v>
      </c>
      <c r="R592" t="s">
        <v>275</v>
      </c>
      <c r="S592">
        <v>323.37439999999998</v>
      </c>
      <c r="T592" t="s">
        <v>8</v>
      </c>
      <c r="U592" t="s">
        <v>425</v>
      </c>
    </row>
    <row r="593" spans="1:21" x14ac:dyDescent="0.25">
      <c r="A593">
        <v>44</v>
      </c>
      <c r="B593">
        <v>43</v>
      </c>
      <c r="C593">
        <v>12</v>
      </c>
      <c r="D593">
        <v>241.31219999999999</v>
      </c>
      <c r="E593" t="s">
        <v>179</v>
      </c>
      <c r="F593">
        <v>400</v>
      </c>
      <c r="G593" t="s">
        <v>606</v>
      </c>
      <c r="H593" t="s">
        <v>27</v>
      </c>
      <c r="I593">
        <f t="shared" si="20"/>
        <v>0.80952380952380953</v>
      </c>
      <c r="J593" t="s">
        <v>25</v>
      </c>
      <c r="K593">
        <v>35</v>
      </c>
      <c r="L593" t="s">
        <v>278</v>
      </c>
      <c r="M593" s="10">
        <v>36.5</v>
      </c>
      <c r="N593">
        <v>14</v>
      </c>
      <c r="O593" t="s">
        <v>275</v>
      </c>
      <c r="P593" t="s">
        <v>290</v>
      </c>
      <c r="Q593" t="s">
        <v>275</v>
      </c>
      <c r="R593" t="s">
        <v>275</v>
      </c>
      <c r="S593">
        <v>241.31219999999999</v>
      </c>
      <c r="T593" t="s">
        <v>8</v>
      </c>
      <c r="U593" t="s">
        <v>425</v>
      </c>
    </row>
    <row r="594" spans="1:21" x14ac:dyDescent="0.25">
      <c r="A594">
        <v>44</v>
      </c>
      <c r="B594">
        <v>43</v>
      </c>
      <c r="C594">
        <v>24</v>
      </c>
      <c r="D594">
        <v>138.5179</v>
      </c>
      <c r="E594" t="s">
        <v>179</v>
      </c>
      <c r="F594">
        <v>400</v>
      </c>
      <c r="G594" t="s">
        <v>606</v>
      </c>
      <c r="H594" t="s">
        <v>27</v>
      </c>
      <c r="I594">
        <f t="shared" si="20"/>
        <v>0.80952380952380953</v>
      </c>
      <c r="J594" t="s">
        <v>25</v>
      </c>
      <c r="K594">
        <v>35</v>
      </c>
      <c r="L594" t="s">
        <v>278</v>
      </c>
      <c r="M594" s="10">
        <v>36.5</v>
      </c>
      <c r="N594">
        <v>14</v>
      </c>
      <c r="O594" t="s">
        <v>275</v>
      </c>
      <c r="P594" t="s">
        <v>290</v>
      </c>
      <c r="Q594" t="s">
        <v>275</v>
      </c>
      <c r="R594" t="s">
        <v>275</v>
      </c>
      <c r="S594">
        <v>138.5179</v>
      </c>
      <c r="T594" t="s">
        <v>8</v>
      </c>
      <c r="U594" t="s">
        <v>425</v>
      </c>
    </row>
    <row r="595" spans="1:21" x14ac:dyDescent="0.25">
      <c r="A595">
        <v>44</v>
      </c>
      <c r="B595">
        <v>43</v>
      </c>
      <c r="C595">
        <v>36</v>
      </c>
      <c r="D595">
        <v>57.7761</v>
      </c>
      <c r="E595" t="s">
        <v>179</v>
      </c>
      <c r="F595">
        <v>400</v>
      </c>
      <c r="G595" t="s">
        <v>606</v>
      </c>
      <c r="H595" t="s">
        <v>27</v>
      </c>
      <c r="I595">
        <f t="shared" si="20"/>
        <v>0.80952380952380953</v>
      </c>
      <c r="J595" t="s">
        <v>25</v>
      </c>
      <c r="K595">
        <v>35</v>
      </c>
      <c r="L595" t="s">
        <v>278</v>
      </c>
      <c r="M595" s="10">
        <v>36.5</v>
      </c>
      <c r="N595">
        <v>14</v>
      </c>
      <c r="O595" t="s">
        <v>275</v>
      </c>
      <c r="P595" t="s">
        <v>290</v>
      </c>
      <c r="Q595" t="s">
        <v>275</v>
      </c>
      <c r="R595" t="s">
        <v>275</v>
      </c>
      <c r="S595">
        <v>57.7761</v>
      </c>
      <c r="T595" t="s">
        <v>8</v>
      </c>
      <c r="U595" t="s">
        <v>425</v>
      </c>
    </row>
    <row r="596" spans="1:21" x14ac:dyDescent="0.25">
      <c r="A596">
        <v>44</v>
      </c>
      <c r="B596">
        <v>44</v>
      </c>
      <c r="C596">
        <v>0</v>
      </c>
      <c r="D596">
        <v>0</v>
      </c>
      <c r="E596" t="s">
        <v>22</v>
      </c>
      <c r="F596">
        <v>400</v>
      </c>
      <c r="G596" t="s">
        <v>606</v>
      </c>
      <c r="H596" t="s">
        <v>27</v>
      </c>
      <c r="I596">
        <f t="shared" si="20"/>
        <v>0.80952380952380953</v>
      </c>
      <c r="J596" t="s">
        <v>25</v>
      </c>
      <c r="K596">
        <v>35</v>
      </c>
      <c r="L596" t="s">
        <v>278</v>
      </c>
      <c r="M596" s="10">
        <v>36.5</v>
      </c>
      <c r="N596">
        <v>14</v>
      </c>
      <c r="O596" t="s">
        <v>275</v>
      </c>
      <c r="P596" t="s">
        <v>290</v>
      </c>
      <c r="Q596" t="s">
        <v>651</v>
      </c>
      <c r="R596" t="s">
        <v>605</v>
      </c>
      <c r="S596">
        <v>0</v>
      </c>
      <c r="T596" t="s">
        <v>8</v>
      </c>
      <c r="U596" t="s">
        <v>425</v>
      </c>
    </row>
    <row r="597" spans="1:21" x14ac:dyDescent="0.25">
      <c r="A597">
        <v>44</v>
      </c>
      <c r="B597">
        <v>44</v>
      </c>
      <c r="C597">
        <v>1</v>
      </c>
      <c r="D597">
        <v>57.542700000000004</v>
      </c>
      <c r="E597" t="s">
        <v>22</v>
      </c>
      <c r="F597">
        <v>400</v>
      </c>
      <c r="G597" t="s">
        <v>606</v>
      </c>
      <c r="H597" t="s">
        <v>27</v>
      </c>
      <c r="I597">
        <f t="shared" si="20"/>
        <v>0.80952380952380953</v>
      </c>
      <c r="J597" t="s">
        <v>25</v>
      </c>
      <c r="K597">
        <v>35</v>
      </c>
      <c r="L597" t="s">
        <v>278</v>
      </c>
      <c r="M597" s="10">
        <v>36.5</v>
      </c>
      <c r="N597">
        <v>14</v>
      </c>
      <c r="O597" t="s">
        <v>275</v>
      </c>
      <c r="P597" t="s">
        <v>290</v>
      </c>
      <c r="Q597" t="s">
        <v>651</v>
      </c>
      <c r="R597" t="s">
        <v>605</v>
      </c>
      <c r="S597">
        <v>57.542700000000004</v>
      </c>
      <c r="T597" t="s">
        <v>8</v>
      </c>
      <c r="U597" t="s">
        <v>425</v>
      </c>
    </row>
    <row r="598" spans="1:21" x14ac:dyDescent="0.25">
      <c r="A598">
        <v>44</v>
      </c>
      <c r="B598">
        <v>44</v>
      </c>
      <c r="C598">
        <v>1.5</v>
      </c>
      <c r="D598">
        <v>26.854199999999999</v>
      </c>
      <c r="E598" t="s">
        <v>22</v>
      </c>
      <c r="F598">
        <v>400</v>
      </c>
      <c r="G598" t="s">
        <v>606</v>
      </c>
      <c r="H598" t="s">
        <v>27</v>
      </c>
      <c r="I598">
        <f t="shared" si="20"/>
        <v>0.80952380952380953</v>
      </c>
      <c r="J598" t="s">
        <v>25</v>
      </c>
      <c r="K598">
        <v>35</v>
      </c>
      <c r="L598" t="s">
        <v>278</v>
      </c>
      <c r="M598" s="10">
        <v>36.5</v>
      </c>
      <c r="N598">
        <v>14</v>
      </c>
      <c r="O598" t="s">
        <v>275</v>
      </c>
      <c r="P598" t="s">
        <v>290</v>
      </c>
      <c r="Q598" t="s">
        <v>651</v>
      </c>
      <c r="R598" t="s">
        <v>605</v>
      </c>
      <c r="S598">
        <v>26.854199999999999</v>
      </c>
      <c r="T598" t="s">
        <v>8</v>
      </c>
      <c r="U598" t="s">
        <v>425</v>
      </c>
    </row>
    <row r="599" spans="1:21" x14ac:dyDescent="0.25">
      <c r="A599">
        <v>44</v>
      </c>
      <c r="B599">
        <v>44</v>
      </c>
      <c r="C599">
        <v>2</v>
      </c>
      <c r="D599">
        <v>48.398400000000002</v>
      </c>
      <c r="E599" t="s">
        <v>22</v>
      </c>
      <c r="F599">
        <v>400</v>
      </c>
      <c r="G599" t="s">
        <v>606</v>
      </c>
      <c r="H599" t="s">
        <v>27</v>
      </c>
      <c r="I599">
        <f t="shared" si="20"/>
        <v>0.80952380952380953</v>
      </c>
      <c r="J599" t="s">
        <v>25</v>
      </c>
      <c r="K599">
        <v>35</v>
      </c>
      <c r="L599" t="s">
        <v>278</v>
      </c>
      <c r="M599" s="10">
        <v>36.5</v>
      </c>
      <c r="N599">
        <v>14</v>
      </c>
      <c r="O599" t="s">
        <v>275</v>
      </c>
      <c r="P599" t="s">
        <v>290</v>
      </c>
      <c r="Q599" t="s">
        <v>651</v>
      </c>
      <c r="R599" t="s">
        <v>605</v>
      </c>
      <c r="S599">
        <v>48.398400000000002</v>
      </c>
      <c r="T599" t="s">
        <v>8</v>
      </c>
      <c r="U599" t="s">
        <v>425</v>
      </c>
    </row>
    <row r="600" spans="1:21" x14ac:dyDescent="0.25">
      <c r="A600">
        <v>44</v>
      </c>
      <c r="B600">
        <v>44</v>
      </c>
      <c r="C600">
        <v>3</v>
      </c>
      <c r="D600">
        <v>43.569200000000002</v>
      </c>
      <c r="E600" t="s">
        <v>22</v>
      </c>
      <c r="F600">
        <v>400</v>
      </c>
      <c r="G600" t="s">
        <v>606</v>
      </c>
      <c r="H600" t="s">
        <v>27</v>
      </c>
      <c r="I600">
        <f t="shared" si="20"/>
        <v>0.80952380952380953</v>
      </c>
      <c r="J600" t="s">
        <v>25</v>
      </c>
      <c r="K600">
        <v>35</v>
      </c>
      <c r="L600" t="s">
        <v>278</v>
      </c>
      <c r="M600" s="10">
        <v>36.5</v>
      </c>
      <c r="N600">
        <v>14</v>
      </c>
      <c r="O600" t="s">
        <v>275</v>
      </c>
      <c r="P600" t="s">
        <v>290</v>
      </c>
      <c r="Q600" t="s">
        <v>651</v>
      </c>
      <c r="R600" t="s">
        <v>605</v>
      </c>
      <c r="S600">
        <v>43.569200000000002</v>
      </c>
      <c r="T600" t="s">
        <v>8</v>
      </c>
      <c r="U600" t="s">
        <v>425</v>
      </c>
    </row>
    <row r="601" spans="1:21" x14ac:dyDescent="0.25">
      <c r="A601">
        <v>44</v>
      </c>
      <c r="B601">
        <v>44</v>
      </c>
      <c r="C601">
        <v>4</v>
      </c>
      <c r="D601">
        <v>60.317999999999998</v>
      </c>
      <c r="E601" t="s">
        <v>22</v>
      </c>
      <c r="F601">
        <v>400</v>
      </c>
      <c r="G601" t="s">
        <v>606</v>
      </c>
      <c r="H601" t="s">
        <v>27</v>
      </c>
      <c r="I601">
        <f t="shared" si="20"/>
        <v>0.80952380952380953</v>
      </c>
      <c r="J601" t="s">
        <v>25</v>
      </c>
      <c r="K601">
        <v>35</v>
      </c>
      <c r="L601" t="s">
        <v>278</v>
      </c>
      <c r="M601" s="10">
        <v>36.5</v>
      </c>
      <c r="N601">
        <v>14</v>
      </c>
      <c r="O601" t="s">
        <v>275</v>
      </c>
      <c r="P601" t="s">
        <v>290</v>
      </c>
      <c r="Q601" t="s">
        <v>651</v>
      </c>
      <c r="R601" t="s">
        <v>605</v>
      </c>
      <c r="S601">
        <v>60.317999999999998</v>
      </c>
      <c r="T601" t="s">
        <v>8</v>
      </c>
      <c r="U601" t="s">
        <v>425</v>
      </c>
    </row>
    <row r="602" spans="1:21" x14ac:dyDescent="0.25">
      <c r="A602">
        <v>44</v>
      </c>
      <c r="B602">
        <v>44</v>
      </c>
      <c r="C602">
        <v>6</v>
      </c>
      <c r="D602">
        <v>35.554600000000001</v>
      </c>
      <c r="E602" t="s">
        <v>22</v>
      </c>
      <c r="F602">
        <v>400</v>
      </c>
      <c r="G602" t="s">
        <v>606</v>
      </c>
      <c r="H602" t="s">
        <v>27</v>
      </c>
      <c r="I602">
        <f t="shared" si="20"/>
        <v>0.80952380952380953</v>
      </c>
      <c r="J602" t="s">
        <v>25</v>
      </c>
      <c r="K602">
        <v>35</v>
      </c>
      <c r="L602" t="s">
        <v>278</v>
      </c>
      <c r="M602" s="10">
        <v>36.5</v>
      </c>
      <c r="N602">
        <v>14</v>
      </c>
      <c r="O602" t="s">
        <v>275</v>
      </c>
      <c r="P602" t="s">
        <v>290</v>
      </c>
      <c r="Q602" t="s">
        <v>651</v>
      </c>
      <c r="R602" t="s">
        <v>605</v>
      </c>
      <c r="S602">
        <v>35.554600000000001</v>
      </c>
      <c r="T602" t="s">
        <v>8</v>
      </c>
      <c r="U602" t="s">
        <v>425</v>
      </c>
    </row>
    <row r="603" spans="1:21" x14ac:dyDescent="0.25">
      <c r="A603">
        <v>44</v>
      </c>
      <c r="B603">
        <v>44</v>
      </c>
      <c r="C603">
        <v>8</v>
      </c>
      <c r="D603">
        <v>26.3292</v>
      </c>
      <c r="E603" t="s">
        <v>22</v>
      </c>
      <c r="F603">
        <v>400</v>
      </c>
      <c r="G603" t="s">
        <v>606</v>
      </c>
      <c r="H603" t="s">
        <v>27</v>
      </c>
      <c r="I603">
        <f t="shared" si="20"/>
        <v>0.80952380952380953</v>
      </c>
      <c r="J603" t="s">
        <v>25</v>
      </c>
      <c r="K603">
        <v>35</v>
      </c>
      <c r="L603" t="s">
        <v>278</v>
      </c>
      <c r="M603" s="10">
        <v>36.5</v>
      </c>
      <c r="N603">
        <v>14</v>
      </c>
      <c r="O603" t="s">
        <v>275</v>
      </c>
      <c r="P603" t="s">
        <v>290</v>
      </c>
      <c r="Q603" t="s">
        <v>651</v>
      </c>
      <c r="R603" t="s">
        <v>605</v>
      </c>
      <c r="S603">
        <v>26.3292</v>
      </c>
      <c r="T603" t="s">
        <v>8</v>
      </c>
      <c r="U603" t="s">
        <v>425</v>
      </c>
    </row>
    <row r="604" spans="1:21" x14ac:dyDescent="0.25">
      <c r="A604">
        <v>44</v>
      </c>
      <c r="B604">
        <v>44</v>
      </c>
      <c r="C604">
        <v>0</v>
      </c>
      <c r="D604">
        <v>0</v>
      </c>
      <c r="E604" t="s">
        <v>179</v>
      </c>
      <c r="F604">
        <v>400</v>
      </c>
      <c r="G604" t="s">
        <v>606</v>
      </c>
      <c r="H604" t="s">
        <v>27</v>
      </c>
      <c r="I604">
        <f t="shared" si="20"/>
        <v>0.80952380952380953</v>
      </c>
      <c r="J604" t="s">
        <v>25</v>
      </c>
      <c r="K604">
        <v>35</v>
      </c>
      <c r="L604" t="s">
        <v>278</v>
      </c>
      <c r="M604" s="10">
        <v>36.5</v>
      </c>
      <c r="N604">
        <v>14</v>
      </c>
      <c r="O604" t="s">
        <v>275</v>
      </c>
      <c r="P604" t="s">
        <v>290</v>
      </c>
      <c r="Q604" t="s">
        <v>651</v>
      </c>
      <c r="R604" t="s">
        <v>605</v>
      </c>
      <c r="S604">
        <v>0</v>
      </c>
      <c r="T604" t="s">
        <v>8</v>
      </c>
      <c r="U604" t="s">
        <v>425</v>
      </c>
    </row>
    <row r="605" spans="1:21" x14ac:dyDescent="0.25">
      <c r="A605">
        <v>44</v>
      </c>
      <c r="B605">
        <v>44</v>
      </c>
      <c r="C605">
        <v>0.33</v>
      </c>
      <c r="D605">
        <v>40.974800000000002</v>
      </c>
      <c r="E605" t="s">
        <v>179</v>
      </c>
      <c r="F605">
        <v>400</v>
      </c>
      <c r="G605" t="s">
        <v>606</v>
      </c>
      <c r="H605" t="s">
        <v>27</v>
      </c>
      <c r="I605">
        <f t="shared" si="20"/>
        <v>0.80952380952380953</v>
      </c>
      <c r="J605" t="s">
        <v>25</v>
      </c>
      <c r="K605">
        <v>35</v>
      </c>
      <c r="L605" t="s">
        <v>278</v>
      </c>
      <c r="M605" s="10">
        <v>36.5</v>
      </c>
      <c r="N605">
        <v>14</v>
      </c>
      <c r="O605" t="s">
        <v>275</v>
      </c>
      <c r="P605" t="s">
        <v>290</v>
      </c>
      <c r="Q605" t="s">
        <v>651</v>
      </c>
      <c r="R605" t="s">
        <v>605</v>
      </c>
      <c r="S605">
        <v>40.974800000000002</v>
      </c>
      <c r="T605" t="s">
        <v>8</v>
      </c>
      <c r="U605" t="s">
        <v>425</v>
      </c>
    </row>
    <row r="606" spans="1:21" x14ac:dyDescent="0.25">
      <c r="A606">
        <v>44</v>
      </c>
      <c r="B606">
        <v>44</v>
      </c>
      <c r="C606">
        <v>0.67</v>
      </c>
      <c r="D606">
        <v>94.265199999999993</v>
      </c>
      <c r="E606" t="s">
        <v>179</v>
      </c>
      <c r="F606">
        <v>400</v>
      </c>
      <c r="G606" t="s">
        <v>606</v>
      </c>
      <c r="H606" t="s">
        <v>27</v>
      </c>
      <c r="I606">
        <f t="shared" si="20"/>
        <v>0.80952380952380953</v>
      </c>
      <c r="J606" t="s">
        <v>25</v>
      </c>
      <c r="K606">
        <v>35</v>
      </c>
      <c r="L606" t="s">
        <v>278</v>
      </c>
      <c r="M606" s="10">
        <v>36.5</v>
      </c>
      <c r="N606">
        <v>14</v>
      </c>
      <c r="O606" t="s">
        <v>275</v>
      </c>
      <c r="P606" t="s">
        <v>290</v>
      </c>
      <c r="Q606" t="s">
        <v>651</v>
      </c>
      <c r="R606" t="s">
        <v>605</v>
      </c>
      <c r="S606">
        <v>94.265199999999993</v>
      </c>
      <c r="T606" t="s">
        <v>8</v>
      </c>
      <c r="U606" t="s">
        <v>425</v>
      </c>
    </row>
    <row r="607" spans="1:21" x14ac:dyDescent="0.25">
      <c r="A607">
        <v>44</v>
      </c>
      <c r="B607">
        <v>44</v>
      </c>
      <c r="C607">
        <v>1</v>
      </c>
      <c r="D607">
        <v>145.5044</v>
      </c>
      <c r="E607" t="s">
        <v>179</v>
      </c>
      <c r="F607">
        <v>400</v>
      </c>
      <c r="G607" t="s">
        <v>606</v>
      </c>
      <c r="H607" t="s">
        <v>27</v>
      </c>
      <c r="I607">
        <f t="shared" si="20"/>
        <v>0.80952380952380953</v>
      </c>
      <c r="J607" t="s">
        <v>25</v>
      </c>
      <c r="K607">
        <v>35</v>
      </c>
      <c r="L607" t="s">
        <v>278</v>
      </c>
      <c r="M607" s="10">
        <v>36.5</v>
      </c>
      <c r="N607">
        <v>14</v>
      </c>
      <c r="O607" t="s">
        <v>275</v>
      </c>
      <c r="P607" t="s">
        <v>290</v>
      </c>
      <c r="Q607" t="s">
        <v>651</v>
      </c>
      <c r="R607" t="s">
        <v>605</v>
      </c>
      <c r="S607">
        <v>145.5044</v>
      </c>
      <c r="T607" t="s">
        <v>8</v>
      </c>
      <c r="U607" t="s">
        <v>425</v>
      </c>
    </row>
    <row r="608" spans="1:21" x14ac:dyDescent="0.25">
      <c r="A608">
        <v>44</v>
      </c>
      <c r="B608">
        <v>44</v>
      </c>
      <c r="C608">
        <v>1.5</v>
      </c>
      <c r="D608">
        <v>211.0607</v>
      </c>
      <c r="E608" t="s">
        <v>179</v>
      </c>
      <c r="F608">
        <v>400</v>
      </c>
      <c r="G608" t="s">
        <v>606</v>
      </c>
      <c r="H608" t="s">
        <v>27</v>
      </c>
      <c r="I608">
        <f t="shared" si="20"/>
        <v>0.80952380952380953</v>
      </c>
      <c r="J608" t="s">
        <v>25</v>
      </c>
      <c r="K608">
        <v>35</v>
      </c>
      <c r="L608" t="s">
        <v>278</v>
      </c>
      <c r="M608" s="10">
        <v>36.5</v>
      </c>
      <c r="N608">
        <v>14</v>
      </c>
      <c r="O608" t="s">
        <v>275</v>
      </c>
      <c r="P608" t="s">
        <v>290</v>
      </c>
      <c r="Q608" t="s">
        <v>651</v>
      </c>
      <c r="R608" t="s">
        <v>605</v>
      </c>
      <c r="S608">
        <v>211.0607</v>
      </c>
      <c r="T608" t="s">
        <v>8</v>
      </c>
      <c r="U608" t="s">
        <v>425</v>
      </c>
    </row>
    <row r="609" spans="1:21" x14ac:dyDescent="0.25">
      <c r="A609">
        <v>44</v>
      </c>
      <c r="B609">
        <v>44</v>
      </c>
      <c r="C609">
        <v>2</v>
      </c>
      <c r="D609">
        <v>299.20530000000002</v>
      </c>
      <c r="E609" t="s">
        <v>179</v>
      </c>
      <c r="F609">
        <v>400</v>
      </c>
      <c r="G609" t="s">
        <v>606</v>
      </c>
      <c r="H609" t="s">
        <v>27</v>
      </c>
      <c r="I609">
        <f t="shared" si="20"/>
        <v>0.80952380952380953</v>
      </c>
      <c r="J609" t="s">
        <v>25</v>
      </c>
      <c r="K609">
        <v>35</v>
      </c>
      <c r="L609" t="s">
        <v>278</v>
      </c>
      <c r="M609" s="10">
        <v>36.5</v>
      </c>
      <c r="N609">
        <v>14</v>
      </c>
      <c r="O609" t="s">
        <v>275</v>
      </c>
      <c r="P609" t="s">
        <v>290</v>
      </c>
      <c r="Q609" t="s">
        <v>651</v>
      </c>
      <c r="R609" t="s">
        <v>605</v>
      </c>
      <c r="S609">
        <v>299.20530000000002</v>
      </c>
      <c r="T609" t="s">
        <v>8</v>
      </c>
      <c r="U609" t="s">
        <v>425</v>
      </c>
    </row>
    <row r="610" spans="1:21" x14ac:dyDescent="0.25">
      <c r="A610">
        <v>44</v>
      </c>
      <c r="B610">
        <v>44</v>
      </c>
      <c r="C610">
        <v>3</v>
      </c>
      <c r="D610">
        <v>488.78620000000001</v>
      </c>
      <c r="E610" t="s">
        <v>179</v>
      </c>
      <c r="F610">
        <v>400</v>
      </c>
      <c r="G610" t="s">
        <v>606</v>
      </c>
      <c r="H610" t="s">
        <v>27</v>
      </c>
      <c r="I610">
        <f t="shared" si="20"/>
        <v>0.80952380952380953</v>
      </c>
      <c r="J610" t="s">
        <v>25</v>
      </c>
      <c r="K610">
        <v>35</v>
      </c>
      <c r="L610" t="s">
        <v>278</v>
      </c>
      <c r="M610" s="10">
        <v>36.5</v>
      </c>
      <c r="N610">
        <v>14</v>
      </c>
      <c r="O610" t="s">
        <v>275</v>
      </c>
      <c r="P610" t="s">
        <v>290</v>
      </c>
      <c r="Q610" t="s">
        <v>651</v>
      </c>
      <c r="R610" t="s">
        <v>605</v>
      </c>
      <c r="S610">
        <v>488.78620000000001</v>
      </c>
      <c r="T610" t="s">
        <v>8</v>
      </c>
      <c r="U610" t="s">
        <v>425</v>
      </c>
    </row>
    <row r="611" spans="1:21" x14ac:dyDescent="0.25">
      <c r="A611">
        <v>44</v>
      </c>
      <c r="B611">
        <v>44</v>
      </c>
      <c r="C611">
        <v>4</v>
      </c>
      <c r="D611">
        <v>573.76279999999997</v>
      </c>
      <c r="E611" t="s">
        <v>179</v>
      </c>
      <c r="F611">
        <v>400</v>
      </c>
      <c r="G611" t="s">
        <v>606</v>
      </c>
      <c r="H611" t="s">
        <v>27</v>
      </c>
      <c r="I611">
        <f t="shared" si="20"/>
        <v>0.80952380952380953</v>
      </c>
      <c r="J611" t="s">
        <v>25</v>
      </c>
      <c r="K611">
        <v>35</v>
      </c>
      <c r="L611" t="s">
        <v>278</v>
      </c>
      <c r="M611" s="10">
        <v>36.5</v>
      </c>
      <c r="N611">
        <v>14</v>
      </c>
      <c r="O611" t="s">
        <v>275</v>
      </c>
      <c r="P611" t="s">
        <v>290</v>
      </c>
      <c r="Q611" t="s">
        <v>651</v>
      </c>
      <c r="R611" t="s">
        <v>605</v>
      </c>
      <c r="S611">
        <v>573.76279999999997</v>
      </c>
      <c r="T611" t="s">
        <v>8</v>
      </c>
      <c r="U611" t="s">
        <v>425</v>
      </c>
    </row>
    <row r="612" spans="1:21" x14ac:dyDescent="0.25">
      <c r="A612">
        <v>44</v>
      </c>
      <c r="B612">
        <v>44</v>
      </c>
      <c r="C612">
        <v>6</v>
      </c>
      <c r="D612">
        <v>509.88459999999998</v>
      </c>
      <c r="E612" t="s">
        <v>179</v>
      </c>
      <c r="F612">
        <v>400</v>
      </c>
      <c r="G612" t="s">
        <v>606</v>
      </c>
      <c r="H612" t="s">
        <v>27</v>
      </c>
      <c r="I612">
        <f t="shared" si="20"/>
        <v>0.80952380952380953</v>
      </c>
      <c r="J612" t="s">
        <v>25</v>
      </c>
      <c r="K612">
        <v>35</v>
      </c>
      <c r="L612" t="s">
        <v>278</v>
      </c>
      <c r="M612" s="10">
        <v>36.5</v>
      </c>
      <c r="N612">
        <v>14</v>
      </c>
      <c r="O612" t="s">
        <v>275</v>
      </c>
      <c r="P612" t="s">
        <v>290</v>
      </c>
      <c r="Q612" t="s">
        <v>651</v>
      </c>
      <c r="R612" t="s">
        <v>605</v>
      </c>
      <c r="S612">
        <v>509.88459999999998</v>
      </c>
      <c r="T612" t="s">
        <v>8</v>
      </c>
      <c r="U612" t="s">
        <v>425</v>
      </c>
    </row>
    <row r="613" spans="1:21" x14ac:dyDescent="0.25">
      <c r="A613">
        <v>44</v>
      </c>
      <c r="B613">
        <v>44</v>
      </c>
      <c r="C613">
        <v>8</v>
      </c>
      <c r="D613">
        <v>400.89609999999999</v>
      </c>
      <c r="E613" t="s">
        <v>179</v>
      </c>
      <c r="F613">
        <v>400</v>
      </c>
      <c r="G613" t="s">
        <v>606</v>
      </c>
      <c r="H613" t="s">
        <v>27</v>
      </c>
      <c r="I613">
        <f t="shared" si="20"/>
        <v>0.80952380952380953</v>
      </c>
      <c r="J613" t="s">
        <v>25</v>
      </c>
      <c r="K613">
        <v>35</v>
      </c>
      <c r="L613" t="s">
        <v>278</v>
      </c>
      <c r="M613" s="10">
        <v>36.5</v>
      </c>
      <c r="N613">
        <v>14</v>
      </c>
      <c r="O613" t="s">
        <v>275</v>
      </c>
      <c r="P613" t="s">
        <v>290</v>
      </c>
      <c r="Q613" t="s">
        <v>651</v>
      </c>
      <c r="R613" t="s">
        <v>605</v>
      </c>
      <c r="S613">
        <v>400.89609999999999</v>
      </c>
      <c r="T613" t="s">
        <v>8</v>
      </c>
      <c r="U613" t="s">
        <v>425</v>
      </c>
    </row>
    <row r="614" spans="1:21" x14ac:dyDescent="0.25">
      <c r="A614">
        <v>44</v>
      </c>
      <c r="B614">
        <v>44</v>
      </c>
      <c r="C614">
        <v>12</v>
      </c>
      <c r="D614">
        <v>292.61810000000003</v>
      </c>
      <c r="E614" t="s">
        <v>179</v>
      </c>
      <c r="F614">
        <v>400</v>
      </c>
      <c r="G614" t="s">
        <v>606</v>
      </c>
      <c r="H614" t="s">
        <v>27</v>
      </c>
      <c r="I614">
        <f t="shared" si="20"/>
        <v>0.80952380952380953</v>
      </c>
      <c r="J614" t="s">
        <v>25</v>
      </c>
      <c r="K614">
        <v>35</v>
      </c>
      <c r="L614" t="s">
        <v>278</v>
      </c>
      <c r="M614" s="10">
        <v>36.5</v>
      </c>
      <c r="N614">
        <v>14</v>
      </c>
      <c r="O614" t="s">
        <v>275</v>
      </c>
      <c r="P614" t="s">
        <v>290</v>
      </c>
      <c r="Q614" t="s">
        <v>651</v>
      </c>
      <c r="R614" t="s">
        <v>605</v>
      </c>
      <c r="S614">
        <v>292.61810000000003</v>
      </c>
      <c r="T614" t="s">
        <v>8</v>
      </c>
      <c r="U614" t="s">
        <v>425</v>
      </c>
    </row>
    <row r="615" spans="1:21" x14ac:dyDescent="0.25">
      <c r="A615">
        <v>44</v>
      </c>
      <c r="B615">
        <v>44</v>
      </c>
      <c r="C615">
        <v>24</v>
      </c>
      <c r="D615">
        <v>125.77849999999999</v>
      </c>
      <c r="E615" t="s">
        <v>179</v>
      </c>
      <c r="F615">
        <v>400</v>
      </c>
      <c r="G615" t="s">
        <v>606</v>
      </c>
      <c r="H615" t="s">
        <v>27</v>
      </c>
      <c r="I615">
        <f t="shared" si="20"/>
        <v>0.80952380952380953</v>
      </c>
      <c r="J615" t="s">
        <v>25</v>
      </c>
      <c r="K615">
        <v>35</v>
      </c>
      <c r="L615" t="s">
        <v>278</v>
      </c>
      <c r="M615" s="10">
        <v>36.5</v>
      </c>
      <c r="N615">
        <v>14</v>
      </c>
      <c r="O615" t="s">
        <v>275</v>
      </c>
      <c r="P615" t="s">
        <v>290</v>
      </c>
      <c r="Q615" t="s">
        <v>651</v>
      </c>
      <c r="R615" t="s">
        <v>605</v>
      </c>
      <c r="S615">
        <v>125.77849999999999</v>
      </c>
      <c r="T615" t="s">
        <v>8</v>
      </c>
      <c r="U615" t="s">
        <v>425</v>
      </c>
    </row>
    <row r="616" spans="1:21" x14ac:dyDescent="0.25">
      <c r="A616">
        <v>44</v>
      </c>
      <c r="B616">
        <v>44</v>
      </c>
      <c r="C616">
        <v>36</v>
      </c>
      <c r="D616">
        <v>63.542999999999999</v>
      </c>
      <c r="E616" t="s">
        <v>179</v>
      </c>
      <c r="F616">
        <v>400</v>
      </c>
      <c r="G616" t="s">
        <v>606</v>
      </c>
      <c r="H616" t="s">
        <v>27</v>
      </c>
      <c r="I616">
        <f t="shared" si="20"/>
        <v>0.80952380952380953</v>
      </c>
      <c r="J616" t="s">
        <v>25</v>
      </c>
      <c r="K616">
        <v>35</v>
      </c>
      <c r="L616" t="s">
        <v>278</v>
      </c>
      <c r="M616" s="10">
        <v>36.5</v>
      </c>
      <c r="N616">
        <v>14</v>
      </c>
      <c r="O616" t="s">
        <v>275</v>
      </c>
      <c r="P616" t="s">
        <v>290</v>
      </c>
      <c r="Q616" t="s">
        <v>651</v>
      </c>
      <c r="R616" t="s">
        <v>605</v>
      </c>
      <c r="S616">
        <v>63.542999999999999</v>
      </c>
      <c r="T616" t="s">
        <v>8</v>
      </c>
      <c r="U616" t="s">
        <v>425</v>
      </c>
    </row>
    <row r="617" spans="1:21" x14ac:dyDescent="0.25">
      <c r="A617">
        <v>44</v>
      </c>
      <c r="B617">
        <v>44</v>
      </c>
      <c r="C617">
        <v>48</v>
      </c>
      <c r="D617">
        <v>28.9907</v>
      </c>
      <c r="E617" t="s">
        <v>179</v>
      </c>
      <c r="F617">
        <v>400</v>
      </c>
      <c r="G617" t="s">
        <v>606</v>
      </c>
      <c r="H617" t="s">
        <v>27</v>
      </c>
      <c r="I617">
        <f t="shared" si="20"/>
        <v>0.80952380952380953</v>
      </c>
      <c r="J617" t="s">
        <v>25</v>
      </c>
      <c r="K617">
        <v>35</v>
      </c>
      <c r="L617" t="s">
        <v>278</v>
      </c>
      <c r="M617" s="10">
        <v>36.5</v>
      </c>
      <c r="N617">
        <v>14</v>
      </c>
      <c r="O617" t="s">
        <v>275</v>
      </c>
      <c r="P617" t="s">
        <v>290</v>
      </c>
      <c r="Q617" t="s">
        <v>651</v>
      </c>
      <c r="R617" t="s">
        <v>605</v>
      </c>
      <c r="S617">
        <v>28.9907</v>
      </c>
      <c r="T617" t="s">
        <v>8</v>
      </c>
      <c r="U617" t="s">
        <v>425</v>
      </c>
    </row>
    <row r="618" spans="1:21" x14ac:dyDescent="0.25">
      <c r="A618">
        <v>48</v>
      </c>
      <c r="B618">
        <v>45</v>
      </c>
      <c r="C618">
        <v>0</v>
      </c>
      <c r="D618">
        <v>0</v>
      </c>
      <c r="E618" t="s">
        <v>179</v>
      </c>
      <c r="F618">
        <v>400</v>
      </c>
      <c r="G618" t="s">
        <v>606</v>
      </c>
      <c r="H618" t="s">
        <v>36</v>
      </c>
      <c r="I618">
        <v>0.5</v>
      </c>
      <c r="J618" t="s">
        <v>25</v>
      </c>
      <c r="K618">
        <v>34</v>
      </c>
      <c r="L618" t="s">
        <v>278</v>
      </c>
      <c r="M618" s="10">
        <v>49</v>
      </c>
      <c r="N618">
        <v>12</v>
      </c>
      <c r="O618" t="s">
        <v>370</v>
      </c>
      <c r="P618" t="s">
        <v>257</v>
      </c>
      <c r="Q618" t="s">
        <v>651</v>
      </c>
      <c r="R618" t="s">
        <v>605</v>
      </c>
      <c r="S618">
        <v>0</v>
      </c>
      <c r="T618" t="s">
        <v>8</v>
      </c>
      <c r="U618" t="s">
        <v>425</v>
      </c>
    </row>
    <row r="619" spans="1:21" x14ac:dyDescent="0.25">
      <c r="A619">
        <v>48</v>
      </c>
      <c r="B619">
        <v>45</v>
      </c>
      <c r="C619">
        <v>1</v>
      </c>
      <c r="D619">
        <v>38.731499999999997</v>
      </c>
      <c r="E619" t="s">
        <v>179</v>
      </c>
      <c r="F619">
        <v>400</v>
      </c>
      <c r="G619" t="s">
        <v>606</v>
      </c>
      <c r="H619" t="s">
        <v>36</v>
      </c>
      <c r="I619">
        <v>0.5</v>
      </c>
      <c r="J619" t="s">
        <v>25</v>
      </c>
      <c r="K619">
        <v>34</v>
      </c>
      <c r="L619" t="s">
        <v>278</v>
      </c>
      <c r="M619" s="10">
        <v>49</v>
      </c>
      <c r="N619">
        <v>12</v>
      </c>
      <c r="O619" t="s">
        <v>370</v>
      </c>
      <c r="P619" t="s">
        <v>257</v>
      </c>
      <c r="Q619" t="s">
        <v>651</v>
      </c>
      <c r="R619" t="s">
        <v>605</v>
      </c>
      <c r="S619">
        <v>38.731499999999997</v>
      </c>
      <c r="T619" t="s">
        <v>8</v>
      </c>
      <c r="U619" t="s">
        <v>425</v>
      </c>
    </row>
    <row r="620" spans="1:21" x14ac:dyDescent="0.25">
      <c r="A620">
        <v>48</v>
      </c>
      <c r="B620">
        <v>45</v>
      </c>
      <c r="C620">
        <v>2</v>
      </c>
      <c r="D620">
        <v>93.398099999999999</v>
      </c>
      <c r="E620" t="s">
        <v>179</v>
      </c>
      <c r="F620">
        <v>400</v>
      </c>
      <c r="G620" t="s">
        <v>606</v>
      </c>
      <c r="H620" t="s">
        <v>36</v>
      </c>
      <c r="I620">
        <v>0.5</v>
      </c>
      <c r="J620" t="s">
        <v>25</v>
      </c>
      <c r="K620">
        <v>34</v>
      </c>
      <c r="L620" t="s">
        <v>278</v>
      </c>
      <c r="M620" s="10">
        <v>49</v>
      </c>
      <c r="N620">
        <v>12</v>
      </c>
      <c r="O620" t="s">
        <v>370</v>
      </c>
      <c r="P620" t="s">
        <v>257</v>
      </c>
      <c r="Q620" t="s">
        <v>651</v>
      </c>
      <c r="R620" t="s">
        <v>605</v>
      </c>
      <c r="S620">
        <v>93.398099999999999</v>
      </c>
      <c r="T620" t="s">
        <v>8</v>
      </c>
      <c r="U620" t="s">
        <v>425</v>
      </c>
    </row>
    <row r="621" spans="1:21" x14ac:dyDescent="0.25">
      <c r="A621">
        <v>48</v>
      </c>
      <c r="B621">
        <v>45</v>
      </c>
      <c r="C621">
        <v>3</v>
      </c>
      <c r="D621">
        <v>110.1516</v>
      </c>
      <c r="E621" t="s">
        <v>179</v>
      </c>
      <c r="F621">
        <v>400</v>
      </c>
      <c r="G621" t="s">
        <v>606</v>
      </c>
      <c r="H621" t="s">
        <v>36</v>
      </c>
      <c r="I621">
        <v>0.5</v>
      </c>
      <c r="J621" t="s">
        <v>25</v>
      </c>
      <c r="K621">
        <v>34</v>
      </c>
      <c r="L621" t="s">
        <v>278</v>
      </c>
      <c r="M621" s="10">
        <v>49</v>
      </c>
      <c r="N621">
        <v>12</v>
      </c>
      <c r="O621" t="s">
        <v>370</v>
      </c>
      <c r="P621" t="s">
        <v>257</v>
      </c>
      <c r="Q621" t="s">
        <v>651</v>
      </c>
      <c r="R621" t="s">
        <v>605</v>
      </c>
      <c r="S621">
        <v>110.1516</v>
      </c>
      <c r="T621" t="s">
        <v>8</v>
      </c>
      <c r="U621" t="s">
        <v>425</v>
      </c>
    </row>
    <row r="622" spans="1:21" x14ac:dyDescent="0.25">
      <c r="A622">
        <v>48</v>
      </c>
      <c r="B622">
        <v>45</v>
      </c>
      <c r="C622">
        <v>4</v>
      </c>
      <c r="D622">
        <v>131.2998</v>
      </c>
      <c r="E622" t="s">
        <v>179</v>
      </c>
      <c r="F622">
        <v>400</v>
      </c>
      <c r="G622" t="s">
        <v>606</v>
      </c>
      <c r="H622" t="s">
        <v>36</v>
      </c>
      <c r="I622">
        <v>0.5</v>
      </c>
      <c r="J622" t="s">
        <v>25</v>
      </c>
      <c r="K622">
        <v>34</v>
      </c>
      <c r="L622" t="s">
        <v>278</v>
      </c>
      <c r="M622" s="10">
        <v>49</v>
      </c>
      <c r="N622">
        <v>12</v>
      </c>
      <c r="O622" t="s">
        <v>370</v>
      </c>
      <c r="P622" t="s">
        <v>257</v>
      </c>
      <c r="Q622" t="s">
        <v>651</v>
      </c>
      <c r="R622" t="s">
        <v>605</v>
      </c>
      <c r="S622">
        <v>131.2998</v>
      </c>
      <c r="T622" t="s">
        <v>8</v>
      </c>
      <c r="U622" t="s">
        <v>425</v>
      </c>
    </row>
    <row r="623" spans="1:21" x14ac:dyDescent="0.25">
      <c r="A623">
        <v>48</v>
      </c>
      <c r="B623">
        <v>45</v>
      </c>
      <c r="C623">
        <v>6</v>
      </c>
      <c r="D623">
        <v>143.37979999999999</v>
      </c>
      <c r="E623" t="s">
        <v>179</v>
      </c>
      <c r="F623">
        <v>400</v>
      </c>
      <c r="G623" t="s">
        <v>606</v>
      </c>
      <c r="H623" t="s">
        <v>36</v>
      </c>
      <c r="I623">
        <v>0.5</v>
      </c>
      <c r="J623" t="s">
        <v>25</v>
      </c>
      <c r="K623">
        <v>34</v>
      </c>
      <c r="L623" t="s">
        <v>278</v>
      </c>
      <c r="M623" s="10">
        <v>49</v>
      </c>
      <c r="N623">
        <v>12</v>
      </c>
      <c r="O623" t="s">
        <v>370</v>
      </c>
      <c r="P623" t="s">
        <v>257</v>
      </c>
      <c r="Q623" t="s">
        <v>651</v>
      </c>
      <c r="R623" t="s">
        <v>605</v>
      </c>
      <c r="S623">
        <v>143.37979999999999</v>
      </c>
      <c r="T623" t="s">
        <v>8</v>
      </c>
      <c r="U623" t="s">
        <v>425</v>
      </c>
    </row>
    <row r="624" spans="1:21" x14ac:dyDescent="0.25">
      <c r="A624">
        <v>48</v>
      </c>
      <c r="B624">
        <v>45</v>
      </c>
      <c r="C624">
        <v>8</v>
      </c>
      <c r="D624">
        <v>121.3927</v>
      </c>
      <c r="E624" t="s">
        <v>179</v>
      </c>
      <c r="F624">
        <v>400</v>
      </c>
      <c r="G624" t="s">
        <v>606</v>
      </c>
      <c r="H624" t="s">
        <v>36</v>
      </c>
      <c r="I624">
        <v>0.5</v>
      </c>
      <c r="J624" t="s">
        <v>25</v>
      </c>
      <c r="K624">
        <v>34</v>
      </c>
      <c r="L624" t="s">
        <v>278</v>
      </c>
      <c r="M624" s="10">
        <v>49</v>
      </c>
      <c r="N624">
        <v>12</v>
      </c>
      <c r="O624" t="s">
        <v>370</v>
      </c>
      <c r="P624" t="s">
        <v>257</v>
      </c>
      <c r="Q624" t="s">
        <v>651</v>
      </c>
      <c r="R624" t="s">
        <v>605</v>
      </c>
      <c r="S624">
        <v>121.3927</v>
      </c>
      <c r="T624" t="s">
        <v>8</v>
      </c>
      <c r="U624" t="s">
        <v>425</v>
      </c>
    </row>
    <row r="625" spans="1:21" x14ac:dyDescent="0.25">
      <c r="A625">
        <v>48</v>
      </c>
      <c r="B625">
        <v>45</v>
      </c>
      <c r="C625">
        <v>12</v>
      </c>
      <c r="D625">
        <v>89.779300000000006</v>
      </c>
      <c r="E625" t="s">
        <v>179</v>
      </c>
      <c r="F625">
        <v>400</v>
      </c>
      <c r="G625" t="s">
        <v>606</v>
      </c>
      <c r="H625" t="s">
        <v>36</v>
      </c>
      <c r="I625">
        <v>0.5</v>
      </c>
      <c r="J625" t="s">
        <v>25</v>
      </c>
      <c r="K625">
        <v>34</v>
      </c>
      <c r="L625" t="s">
        <v>278</v>
      </c>
      <c r="M625" s="10">
        <v>49</v>
      </c>
      <c r="N625">
        <v>12</v>
      </c>
      <c r="O625" t="s">
        <v>370</v>
      </c>
      <c r="P625" t="s">
        <v>257</v>
      </c>
      <c r="Q625" t="s">
        <v>651</v>
      </c>
      <c r="R625" t="s">
        <v>605</v>
      </c>
      <c r="S625">
        <v>89.779300000000006</v>
      </c>
      <c r="T625" t="s">
        <v>8</v>
      </c>
      <c r="U625" t="s">
        <v>425</v>
      </c>
    </row>
    <row r="626" spans="1:21" x14ac:dyDescent="0.25">
      <c r="A626">
        <v>48</v>
      </c>
      <c r="B626">
        <v>45</v>
      </c>
      <c r="C626">
        <v>24</v>
      </c>
      <c r="D626">
        <v>43.022599999999997</v>
      </c>
      <c r="E626" t="s">
        <v>179</v>
      </c>
      <c r="F626">
        <v>400</v>
      </c>
      <c r="G626" t="s">
        <v>606</v>
      </c>
      <c r="H626" t="s">
        <v>36</v>
      </c>
      <c r="I626">
        <v>0.5</v>
      </c>
      <c r="J626" t="s">
        <v>25</v>
      </c>
      <c r="K626">
        <v>34</v>
      </c>
      <c r="L626" t="s">
        <v>278</v>
      </c>
      <c r="M626" s="10">
        <v>49</v>
      </c>
      <c r="N626">
        <v>12</v>
      </c>
      <c r="O626" t="s">
        <v>370</v>
      </c>
      <c r="P626" t="s">
        <v>257</v>
      </c>
      <c r="Q626" t="s">
        <v>651</v>
      </c>
      <c r="R626" t="s">
        <v>605</v>
      </c>
      <c r="S626">
        <v>43.022599999999997</v>
      </c>
      <c r="T626" t="s">
        <v>8</v>
      </c>
      <c r="U626" t="s">
        <v>425</v>
      </c>
    </row>
    <row r="627" spans="1:21" x14ac:dyDescent="0.25">
      <c r="A627">
        <v>48</v>
      </c>
      <c r="B627">
        <v>45</v>
      </c>
      <c r="C627">
        <v>36</v>
      </c>
      <c r="D627">
        <v>13.0221</v>
      </c>
      <c r="E627" t="s">
        <v>179</v>
      </c>
      <c r="F627">
        <v>400</v>
      </c>
      <c r="G627" t="s">
        <v>606</v>
      </c>
      <c r="H627" t="s">
        <v>36</v>
      </c>
      <c r="I627">
        <v>0.5</v>
      </c>
      <c r="J627" t="s">
        <v>25</v>
      </c>
      <c r="K627">
        <v>34</v>
      </c>
      <c r="L627" t="s">
        <v>278</v>
      </c>
      <c r="M627" s="10">
        <v>49</v>
      </c>
      <c r="N627">
        <v>12</v>
      </c>
      <c r="O627" t="s">
        <v>370</v>
      </c>
      <c r="P627" t="s">
        <v>257</v>
      </c>
      <c r="Q627" t="s">
        <v>651</v>
      </c>
      <c r="R627" t="s">
        <v>605</v>
      </c>
      <c r="S627">
        <v>13.0221</v>
      </c>
      <c r="T627" t="s">
        <v>8</v>
      </c>
      <c r="U627" t="s">
        <v>425</v>
      </c>
    </row>
    <row r="628" spans="1:21" x14ac:dyDescent="0.25">
      <c r="A628">
        <v>48</v>
      </c>
      <c r="B628">
        <v>45</v>
      </c>
      <c r="C628">
        <v>48</v>
      </c>
      <c r="D628">
        <v>12.141999999999999</v>
      </c>
      <c r="E628" t="s">
        <v>179</v>
      </c>
      <c r="F628">
        <v>400</v>
      </c>
      <c r="G628" t="s">
        <v>606</v>
      </c>
      <c r="H628" t="s">
        <v>36</v>
      </c>
      <c r="I628">
        <v>0.5</v>
      </c>
      <c r="J628" t="s">
        <v>25</v>
      </c>
      <c r="K628">
        <v>34</v>
      </c>
      <c r="L628" t="s">
        <v>278</v>
      </c>
      <c r="M628" s="10">
        <v>49</v>
      </c>
      <c r="N628">
        <v>12</v>
      </c>
      <c r="O628" t="s">
        <v>370</v>
      </c>
      <c r="P628" t="s">
        <v>257</v>
      </c>
      <c r="Q628" t="s">
        <v>651</v>
      </c>
      <c r="R628" t="s">
        <v>605</v>
      </c>
      <c r="S628">
        <v>12.141999999999999</v>
      </c>
      <c r="T628" t="s">
        <v>8</v>
      </c>
      <c r="U628" t="s">
        <v>425</v>
      </c>
    </row>
    <row r="629" spans="1:21" x14ac:dyDescent="0.25">
      <c r="A629">
        <v>48</v>
      </c>
      <c r="B629">
        <v>45</v>
      </c>
      <c r="C629">
        <v>72</v>
      </c>
      <c r="D629">
        <v>4.3390000000000004</v>
      </c>
      <c r="E629" t="s">
        <v>179</v>
      </c>
      <c r="F629">
        <v>400</v>
      </c>
      <c r="G629" t="s">
        <v>606</v>
      </c>
      <c r="H629" t="s">
        <v>36</v>
      </c>
      <c r="I629">
        <v>0.5</v>
      </c>
      <c r="J629" t="s">
        <v>25</v>
      </c>
      <c r="K629">
        <v>34</v>
      </c>
      <c r="L629" t="s">
        <v>278</v>
      </c>
      <c r="M629" s="10">
        <v>49</v>
      </c>
      <c r="N629">
        <v>12</v>
      </c>
      <c r="O629" t="s">
        <v>370</v>
      </c>
      <c r="P629" t="s">
        <v>257</v>
      </c>
      <c r="Q629" t="s">
        <v>651</v>
      </c>
      <c r="R629" t="s">
        <v>605</v>
      </c>
      <c r="S629">
        <v>4.3390000000000004</v>
      </c>
      <c r="T629" t="s">
        <v>8</v>
      </c>
      <c r="U629" t="s">
        <v>425</v>
      </c>
    </row>
    <row r="630" spans="1:21" x14ac:dyDescent="0.25">
      <c r="A630">
        <v>48</v>
      </c>
      <c r="B630">
        <v>46</v>
      </c>
      <c r="C630">
        <v>0</v>
      </c>
      <c r="D630">
        <v>0</v>
      </c>
      <c r="E630" t="s">
        <v>179</v>
      </c>
      <c r="F630">
        <v>400</v>
      </c>
      <c r="G630" t="s">
        <v>606</v>
      </c>
      <c r="H630" t="s">
        <v>36</v>
      </c>
      <c r="I630">
        <v>0.5</v>
      </c>
      <c r="J630" t="s">
        <v>25</v>
      </c>
      <c r="K630">
        <v>39</v>
      </c>
      <c r="L630" t="s">
        <v>278</v>
      </c>
      <c r="M630" s="10">
        <v>53</v>
      </c>
      <c r="N630">
        <v>12</v>
      </c>
      <c r="O630" t="s">
        <v>370</v>
      </c>
      <c r="P630" t="s">
        <v>257</v>
      </c>
      <c r="Q630" t="s">
        <v>649</v>
      </c>
      <c r="R630" t="s">
        <v>605</v>
      </c>
      <c r="S630">
        <v>0</v>
      </c>
      <c r="T630" t="s">
        <v>8</v>
      </c>
      <c r="U630" t="s">
        <v>425</v>
      </c>
    </row>
    <row r="631" spans="1:21" x14ac:dyDescent="0.25">
      <c r="A631">
        <v>48</v>
      </c>
      <c r="B631">
        <v>46</v>
      </c>
      <c r="C631">
        <v>1</v>
      </c>
      <c r="D631">
        <v>39.281599999999997</v>
      </c>
      <c r="E631" t="s">
        <v>179</v>
      </c>
      <c r="F631">
        <v>400</v>
      </c>
      <c r="G631" t="s">
        <v>606</v>
      </c>
      <c r="H631" t="s">
        <v>36</v>
      </c>
      <c r="I631">
        <v>0.5</v>
      </c>
      <c r="J631" t="s">
        <v>25</v>
      </c>
      <c r="K631">
        <v>39</v>
      </c>
      <c r="L631" t="s">
        <v>278</v>
      </c>
      <c r="M631" s="10">
        <v>53</v>
      </c>
      <c r="N631">
        <v>12</v>
      </c>
      <c r="O631" t="s">
        <v>370</v>
      </c>
      <c r="P631" t="s">
        <v>257</v>
      </c>
      <c r="Q631" t="s">
        <v>649</v>
      </c>
      <c r="R631" t="s">
        <v>605</v>
      </c>
      <c r="S631">
        <v>39.281599999999997</v>
      </c>
      <c r="T631" t="s">
        <v>8</v>
      </c>
      <c r="U631" t="s">
        <v>425</v>
      </c>
    </row>
    <row r="632" spans="1:21" x14ac:dyDescent="0.25">
      <c r="A632">
        <v>48</v>
      </c>
      <c r="B632">
        <v>46</v>
      </c>
      <c r="C632">
        <v>2</v>
      </c>
      <c r="D632">
        <v>92.572800000000001</v>
      </c>
      <c r="E632" t="s">
        <v>179</v>
      </c>
      <c r="F632">
        <v>400</v>
      </c>
      <c r="G632" t="s">
        <v>606</v>
      </c>
      <c r="H632" t="s">
        <v>36</v>
      </c>
      <c r="I632">
        <v>0.5</v>
      </c>
      <c r="J632" t="s">
        <v>25</v>
      </c>
      <c r="K632">
        <v>39</v>
      </c>
      <c r="L632" t="s">
        <v>278</v>
      </c>
      <c r="M632" s="10">
        <v>53</v>
      </c>
      <c r="N632">
        <v>12</v>
      </c>
      <c r="O632" t="s">
        <v>370</v>
      </c>
      <c r="P632" t="s">
        <v>257</v>
      </c>
      <c r="Q632" t="s">
        <v>649</v>
      </c>
      <c r="R632" t="s">
        <v>605</v>
      </c>
      <c r="S632">
        <v>92.572800000000001</v>
      </c>
      <c r="T632" t="s">
        <v>8</v>
      </c>
      <c r="U632" t="s">
        <v>425</v>
      </c>
    </row>
    <row r="633" spans="1:21" x14ac:dyDescent="0.25">
      <c r="A633">
        <v>48</v>
      </c>
      <c r="B633">
        <v>46</v>
      </c>
      <c r="C633">
        <v>3</v>
      </c>
      <c r="D633">
        <v>124.437</v>
      </c>
      <c r="E633" t="s">
        <v>179</v>
      </c>
      <c r="F633">
        <v>400</v>
      </c>
      <c r="G633" t="s">
        <v>606</v>
      </c>
      <c r="H633" t="s">
        <v>36</v>
      </c>
      <c r="I633">
        <v>0.5</v>
      </c>
      <c r="J633" t="s">
        <v>25</v>
      </c>
      <c r="K633">
        <v>39</v>
      </c>
      <c r="L633" t="s">
        <v>278</v>
      </c>
      <c r="M633" s="10">
        <v>53</v>
      </c>
      <c r="N633">
        <v>12</v>
      </c>
      <c r="O633" t="s">
        <v>370</v>
      </c>
      <c r="P633" t="s">
        <v>257</v>
      </c>
      <c r="Q633" t="s">
        <v>649</v>
      </c>
      <c r="R633" t="s">
        <v>605</v>
      </c>
      <c r="S633">
        <v>124.437</v>
      </c>
      <c r="T633" t="s">
        <v>8</v>
      </c>
      <c r="U633" t="s">
        <v>425</v>
      </c>
    </row>
    <row r="634" spans="1:21" x14ac:dyDescent="0.25">
      <c r="A634">
        <v>48</v>
      </c>
      <c r="B634">
        <v>46</v>
      </c>
      <c r="C634">
        <v>4</v>
      </c>
      <c r="D634">
        <v>135.9701</v>
      </c>
      <c r="E634" t="s">
        <v>179</v>
      </c>
      <c r="F634">
        <v>400</v>
      </c>
      <c r="G634" t="s">
        <v>606</v>
      </c>
      <c r="H634" t="s">
        <v>36</v>
      </c>
      <c r="I634">
        <v>0.5</v>
      </c>
      <c r="J634" t="s">
        <v>25</v>
      </c>
      <c r="K634">
        <v>39</v>
      </c>
      <c r="L634" t="s">
        <v>278</v>
      </c>
      <c r="M634" s="10">
        <v>53</v>
      </c>
      <c r="N634">
        <v>12</v>
      </c>
      <c r="O634" t="s">
        <v>370</v>
      </c>
      <c r="P634" t="s">
        <v>257</v>
      </c>
      <c r="Q634" t="s">
        <v>649</v>
      </c>
      <c r="R634" t="s">
        <v>605</v>
      </c>
      <c r="S634">
        <v>135.9701</v>
      </c>
      <c r="T634" t="s">
        <v>8</v>
      </c>
      <c r="U634" t="s">
        <v>425</v>
      </c>
    </row>
    <row r="635" spans="1:21" x14ac:dyDescent="0.25">
      <c r="A635">
        <v>48</v>
      </c>
      <c r="B635">
        <v>46</v>
      </c>
      <c r="C635">
        <v>6</v>
      </c>
      <c r="D635">
        <v>145.8519</v>
      </c>
      <c r="E635" t="s">
        <v>179</v>
      </c>
      <c r="F635">
        <v>400</v>
      </c>
      <c r="G635" t="s">
        <v>606</v>
      </c>
      <c r="H635" t="s">
        <v>36</v>
      </c>
      <c r="I635">
        <v>0.5</v>
      </c>
      <c r="J635" t="s">
        <v>25</v>
      </c>
      <c r="K635">
        <v>39</v>
      </c>
      <c r="L635" t="s">
        <v>278</v>
      </c>
      <c r="M635" s="10">
        <v>53</v>
      </c>
      <c r="N635">
        <v>12</v>
      </c>
      <c r="O635" t="s">
        <v>370</v>
      </c>
      <c r="P635" t="s">
        <v>257</v>
      </c>
      <c r="Q635" t="s">
        <v>649</v>
      </c>
      <c r="R635" t="s">
        <v>605</v>
      </c>
      <c r="S635">
        <v>145.8519</v>
      </c>
      <c r="T635" t="s">
        <v>8</v>
      </c>
      <c r="U635" t="s">
        <v>425</v>
      </c>
    </row>
    <row r="636" spans="1:21" x14ac:dyDescent="0.25">
      <c r="A636">
        <v>48</v>
      </c>
      <c r="B636">
        <v>46</v>
      </c>
      <c r="C636">
        <v>8</v>
      </c>
      <c r="D636">
        <v>135.4032</v>
      </c>
      <c r="E636" t="s">
        <v>179</v>
      </c>
      <c r="F636">
        <v>400</v>
      </c>
      <c r="G636" t="s">
        <v>606</v>
      </c>
      <c r="H636" t="s">
        <v>36</v>
      </c>
      <c r="I636">
        <v>0.5</v>
      </c>
      <c r="J636" t="s">
        <v>25</v>
      </c>
      <c r="K636">
        <v>39</v>
      </c>
      <c r="L636" t="s">
        <v>278</v>
      </c>
      <c r="M636" s="10">
        <v>53</v>
      </c>
      <c r="N636">
        <v>12</v>
      </c>
      <c r="O636" t="s">
        <v>370</v>
      </c>
      <c r="P636" t="s">
        <v>257</v>
      </c>
      <c r="Q636" t="s">
        <v>649</v>
      </c>
      <c r="R636" t="s">
        <v>605</v>
      </c>
      <c r="S636">
        <v>135.4032</v>
      </c>
      <c r="T636" t="s">
        <v>8</v>
      </c>
      <c r="U636" t="s">
        <v>425</v>
      </c>
    </row>
    <row r="637" spans="1:21" x14ac:dyDescent="0.25">
      <c r="A637">
        <v>48</v>
      </c>
      <c r="B637">
        <v>46</v>
      </c>
      <c r="C637">
        <v>12</v>
      </c>
      <c r="D637">
        <v>106.5381</v>
      </c>
      <c r="E637" t="s">
        <v>179</v>
      </c>
      <c r="F637">
        <v>400</v>
      </c>
      <c r="G637" t="s">
        <v>606</v>
      </c>
      <c r="H637" t="s">
        <v>36</v>
      </c>
      <c r="I637">
        <v>0.5</v>
      </c>
      <c r="J637" t="s">
        <v>25</v>
      </c>
      <c r="K637">
        <v>39</v>
      </c>
      <c r="L637" t="s">
        <v>278</v>
      </c>
      <c r="M637" s="10">
        <v>53</v>
      </c>
      <c r="N637">
        <v>12</v>
      </c>
      <c r="O637" t="s">
        <v>370</v>
      </c>
      <c r="P637" t="s">
        <v>257</v>
      </c>
      <c r="Q637" t="s">
        <v>649</v>
      </c>
      <c r="R637" t="s">
        <v>605</v>
      </c>
      <c r="S637">
        <v>106.5381</v>
      </c>
      <c r="T637" t="s">
        <v>8</v>
      </c>
      <c r="U637" t="s">
        <v>425</v>
      </c>
    </row>
    <row r="638" spans="1:21" x14ac:dyDescent="0.25">
      <c r="A638">
        <v>48</v>
      </c>
      <c r="B638">
        <v>46</v>
      </c>
      <c r="C638">
        <v>24</v>
      </c>
      <c r="D638">
        <v>63.900700000000001</v>
      </c>
      <c r="E638" t="s">
        <v>179</v>
      </c>
      <c r="F638">
        <v>400</v>
      </c>
      <c r="G638" t="s">
        <v>606</v>
      </c>
      <c r="H638" t="s">
        <v>36</v>
      </c>
      <c r="I638">
        <v>0.5</v>
      </c>
      <c r="J638" t="s">
        <v>25</v>
      </c>
      <c r="K638">
        <v>39</v>
      </c>
      <c r="L638" t="s">
        <v>278</v>
      </c>
      <c r="M638" s="10">
        <v>53</v>
      </c>
      <c r="N638">
        <v>12</v>
      </c>
      <c r="O638" t="s">
        <v>370</v>
      </c>
      <c r="P638" t="s">
        <v>257</v>
      </c>
      <c r="Q638" t="s">
        <v>649</v>
      </c>
      <c r="R638" t="s">
        <v>605</v>
      </c>
      <c r="S638">
        <v>63.900700000000001</v>
      </c>
      <c r="T638" t="s">
        <v>8</v>
      </c>
      <c r="U638" t="s">
        <v>425</v>
      </c>
    </row>
    <row r="639" spans="1:21" x14ac:dyDescent="0.25">
      <c r="A639">
        <v>48</v>
      </c>
      <c r="B639">
        <v>46</v>
      </c>
      <c r="C639">
        <v>36</v>
      </c>
      <c r="D639">
        <v>27.581600000000002</v>
      </c>
      <c r="E639" t="s">
        <v>179</v>
      </c>
      <c r="F639">
        <v>400</v>
      </c>
      <c r="G639" t="s">
        <v>606</v>
      </c>
      <c r="H639" t="s">
        <v>36</v>
      </c>
      <c r="I639">
        <v>0.5</v>
      </c>
      <c r="J639" t="s">
        <v>25</v>
      </c>
      <c r="K639">
        <v>39</v>
      </c>
      <c r="L639" t="s">
        <v>278</v>
      </c>
      <c r="M639" s="10">
        <v>53</v>
      </c>
      <c r="N639">
        <v>12</v>
      </c>
      <c r="O639" t="s">
        <v>370</v>
      </c>
      <c r="P639" t="s">
        <v>257</v>
      </c>
      <c r="Q639" t="s">
        <v>649</v>
      </c>
      <c r="R639" t="s">
        <v>605</v>
      </c>
      <c r="S639">
        <v>27.581600000000002</v>
      </c>
      <c r="T639" t="s">
        <v>8</v>
      </c>
      <c r="U639" t="s">
        <v>425</v>
      </c>
    </row>
    <row r="640" spans="1:21" x14ac:dyDescent="0.25">
      <c r="A640">
        <v>48</v>
      </c>
      <c r="B640">
        <v>46</v>
      </c>
      <c r="C640">
        <v>48</v>
      </c>
      <c r="D640">
        <v>25.878</v>
      </c>
      <c r="E640" t="s">
        <v>179</v>
      </c>
      <c r="F640">
        <v>400</v>
      </c>
      <c r="G640" t="s">
        <v>606</v>
      </c>
      <c r="H640" t="s">
        <v>36</v>
      </c>
      <c r="I640">
        <v>0.5</v>
      </c>
      <c r="J640" t="s">
        <v>25</v>
      </c>
      <c r="K640">
        <v>39</v>
      </c>
      <c r="L640" t="s">
        <v>278</v>
      </c>
      <c r="M640" s="10">
        <v>53</v>
      </c>
      <c r="N640">
        <v>12</v>
      </c>
      <c r="O640" t="s">
        <v>370</v>
      </c>
      <c r="P640" t="s">
        <v>257</v>
      </c>
      <c r="Q640" t="s">
        <v>649</v>
      </c>
      <c r="R640" t="s">
        <v>605</v>
      </c>
      <c r="S640">
        <v>25.878</v>
      </c>
      <c r="T640" t="s">
        <v>8</v>
      </c>
      <c r="U640" t="s">
        <v>425</v>
      </c>
    </row>
    <row r="641" spans="1:21" x14ac:dyDescent="0.25">
      <c r="A641">
        <v>48</v>
      </c>
      <c r="B641">
        <v>46</v>
      </c>
      <c r="C641">
        <v>72</v>
      </c>
      <c r="D641">
        <v>17.525300000000001</v>
      </c>
      <c r="E641" t="s">
        <v>179</v>
      </c>
      <c r="F641">
        <v>400</v>
      </c>
      <c r="G641" t="s">
        <v>606</v>
      </c>
      <c r="H641" t="s">
        <v>36</v>
      </c>
      <c r="I641">
        <v>0.5</v>
      </c>
      <c r="J641" t="s">
        <v>25</v>
      </c>
      <c r="K641">
        <v>39</v>
      </c>
      <c r="L641" t="s">
        <v>278</v>
      </c>
      <c r="M641" s="10">
        <v>53</v>
      </c>
      <c r="N641">
        <v>12</v>
      </c>
      <c r="O641" t="s">
        <v>370</v>
      </c>
      <c r="P641" t="s">
        <v>257</v>
      </c>
      <c r="Q641" t="s">
        <v>649</v>
      </c>
      <c r="R641" t="s">
        <v>605</v>
      </c>
      <c r="S641">
        <v>17.525300000000001</v>
      </c>
      <c r="T641" t="s">
        <v>8</v>
      </c>
      <c r="U641" t="s">
        <v>425</v>
      </c>
    </row>
    <row r="642" spans="1:21" x14ac:dyDescent="0.25">
      <c r="A642">
        <v>51</v>
      </c>
      <c r="B642">
        <v>47</v>
      </c>
      <c r="C642">
        <v>0</v>
      </c>
      <c r="D642">
        <f>S642*1000</f>
        <v>0</v>
      </c>
      <c r="E642" t="s">
        <v>179</v>
      </c>
      <c r="F642">
        <f>12.5*66.4</f>
        <v>830.00000000000011</v>
      </c>
      <c r="G642" t="s">
        <v>607</v>
      </c>
      <c r="H642" t="s">
        <v>27</v>
      </c>
      <c r="I642">
        <v>1</v>
      </c>
      <c r="J642" t="s">
        <v>23</v>
      </c>
      <c r="K642">
        <v>29</v>
      </c>
      <c r="L642" t="s">
        <v>278</v>
      </c>
      <c r="M642" s="10">
        <v>66.400000000000006</v>
      </c>
      <c r="N642">
        <v>7</v>
      </c>
      <c r="O642" t="s">
        <v>300</v>
      </c>
      <c r="P642" t="s">
        <v>257</v>
      </c>
      <c r="Q642" t="s">
        <v>275</v>
      </c>
      <c r="R642" t="s">
        <v>275</v>
      </c>
      <c r="S642">
        <v>0</v>
      </c>
      <c r="T642" t="s">
        <v>84</v>
      </c>
      <c r="U642" t="s">
        <v>142</v>
      </c>
    </row>
    <row r="643" spans="1:21" x14ac:dyDescent="0.25">
      <c r="A643">
        <v>51</v>
      </c>
      <c r="B643">
        <v>47</v>
      </c>
      <c r="C643">
        <v>1</v>
      </c>
      <c r="D643">
        <f t="shared" ref="D643:D654" si="21">S643*1000</f>
        <v>517.1</v>
      </c>
      <c r="E643" t="s">
        <v>179</v>
      </c>
      <c r="F643">
        <f t="shared" ref="F643:F654" si="22">12.5*66.4</f>
        <v>830.00000000000011</v>
      </c>
      <c r="G643" t="s">
        <v>607</v>
      </c>
      <c r="H643" t="s">
        <v>27</v>
      </c>
      <c r="I643">
        <v>1</v>
      </c>
      <c r="J643" t="s">
        <v>23</v>
      </c>
      <c r="K643">
        <v>29</v>
      </c>
      <c r="L643" t="s">
        <v>278</v>
      </c>
      <c r="M643" s="10">
        <v>66.400000000000006</v>
      </c>
      <c r="N643">
        <v>7</v>
      </c>
      <c r="O643" t="s">
        <v>300</v>
      </c>
      <c r="P643" t="s">
        <v>257</v>
      </c>
      <c r="Q643" t="s">
        <v>275</v>
      </c>
      <c r="R643" t="s">
        <v>275</v>
      </c>
      <c r="S643">
        <v>0.5171</v>
      </c>
      <c r="T643" t="s">
        <v>84</v>
      </c>
      <c r="U643" t="s">
        <v>142</v>
      </c>
    </row>
    <row r="644" spans="1:21" x14ac:dyDescent="0.25">
      <c r="A644">
        <v>51</v>
      </c>
      <c r="B644">
        <v>47</v>
      </c>
      <c r="C644">
        <v>3</v>
      </c>
      <c r="D644">
        <f t="shared" si="21"/>
        <v>1040.7</v>
      </c>
      <c r="E644" t="s">
        <v>179</v>
      </c>
      <c r="F644">
        <f t="shared" si="22"/>
        <v>830.00000000000011</v>
      </c>
      <c r="G644" t="s">
        <v>607</v>
      </c>
      <c r="H644" t="s">
        <v>27</v>
      </c>
      <c r="I644">
        <v>1</v>
      </c>
      <c r="J644" t="s">
        <v>23</v>
      </c>
      <c r="K644">
        <v>29</v>
      </c>
      <c r="L644" t="s">
        <v>278</v>
      </c>
      <c r="M644" s="10">
        <v>66.400000000000006</v>
      </c>
      <c r="N644">
        <v>7</v>
      </c>
      <c r="O644" t="s">
        <v>300</v>
      </c>
      <c r="P644" t="s">
        <v>257</v>
      </c>
      <c r="Q644" t="s">
        <v>275</v>
      </c>
      <c r="R644" t="s">
        <v>275</v>
      </c>
      <c r="S644">
        <v>1.0407</v>
      </c>
      <c r="T644" t="s">
        <v>84</v>
      </c>
      <c r="U644" t="s">
        <v>142</v>
      </c>
    </row>
    <row r="645" spans="1:21" x14ac:dyDescent="0.25">
      <c r="A645">
        <v>51</v>
      </c>
      <c r="B645">
        <v>47</v>
      </c>
      <c r="C645">
        <v>5</v>
      </c>
      <c r="D645">
        <f t="shared" si="21"/>
        <v>916.2</v>
      </c>
      <c r="E645" t="s">
        <v>179</v>
      </c>
      <c r="F645">
        <f t="shared" si="22"/>
        <v>830.00000000000011</v>
      </c>
      <c r="G645" t="s">
        <v>607</v>
      </c>
      <c r="H645" t="s">
        <v>27</v>
      </c>
      <c r="I645">
        <v>1</v>
      </c>
      <c r="J645" t="s">
        <v>23</v>
      </c>
      <c r="K645">
        <v>29</v>
      </c>
      <c r="L645" t="s">
        <v>278</v>
      </c>
      <c r="M645" s="10">
        <v>66.400000000000006</v>
      </c>
      <c r="N645">
        <v>7</v>
      </c>
      <c r="O645" t="s">
        <v>300</v>
      </c>
      <c r="P645" t="s">
        <v>257</v>
      </c>
      <c r="Q645" t="s">
        <v>275</v>
      </c>
      <c r="R645" t="s">
        <v>275</v>
      </c>
      <c r="S645">
        <v>0.91620000000000001</v>
      </c>
      <c r="T645" t="s">
        <v>84</v>
      </c>
      <c r="U645" t="s">
        <v>142</v>
      </c>
    </row>
    <row r="646" spans="1:21" x14ac:dyDescent="0.25">
      <c r="A646">
        <v>51</v>
      </c>
      <c r="B646">
        <v>47</v>
      </c>
      <c r="C646">
        <v>6</v>
      </c>
      <c r="D646">
        <f t="shared" si="21"/>
        <v>717</v>
      </c>
      <c r="E646" t="s">
        <v>179</v>
      </c>
      <c r="F646">
        <f t="shared" si="22"/>
        <v>830.00000000000011</v>
      </c>
      <c r="G646" t="s">
        <v>607</v>
      </c>
      <c r="H646" t="s">
        <v>27</v>
      </c>
      <c r="I646">
        <v>1</v>
      </c>
      <c r="J646" t="s">
        <v>23</v>
      </c>
      <c r="K646">
        <v>29</v>
      </c>
      <c r="L646" t="s">
        <v>278</v>
      </c>
      <c r="M646" s="10">
        <v>66.400000000000006</v>
      </c>
      <c r="N646">
        <v>7</v>
      </c>
      <c r="O646" t="s">
        <v>300</v>
      </c>
      <c r="P646" t="s">
        <v>257</v>
      </c>
      <c r="Q646" t="s">
        <v>275</v>
      </c>
      <c r="R646" t="s">
        <v>275</v>
      </c>
      <c r="S646">
        <v>0.71699999999999997</v>
      </c>
      <c r="T646" t="s">
        <v>84</v>
      </c>
      <c r="U646" t="s">
        <v>142</v>
      </c>
    </row>
    <row r="647" spans="1:21" x14ac:dyDescent="0.25">
      <c r="A647">
        <v>51</v>
      </c>
      <c r="B647">
        <v>47</v>
      </c>
      <c r="C647">
        <v>8</v>
      </c>
      <c r="D647">
        <f t="shared" si="21"/>
        <v>598.70000000000005</v>
      </c>
      <c r="E647" t="s">
        <v>179</v>
      </c>
      <c r="F647">
        <f t="shared" si="22"/>
        <v>830.00000000000011</v>
      </c>
      <c r="G647" t="s">
        <v>607</v>
      </c>
      <c r="H647" t="s">
        <v>27</v>
      </c>
      <c r="I647">
        <v>1</v>
      </c>
      <c r="J647" t="s">
        <v>23</v>
      </c>
      <c r="K647">
        <v>29</v>
      </c>
      <c r="L647" t="s">
        <v>278</v>
      </c>
      <c r="M647" s="10">
        <v>66.400000000000006</v>
      </c>
      <c r="N647">
        <v>7</v>
      </c>
      <c r="O647" t="s">
        <v>300</v>
      </c>
      <c r="P647" t="s">
        <v>257</v>
      </c>
      <c r="Q647" t="s">
        <v>275</v>
      </c>
      <c r="R647" t="s">
        <v>275</v>
      </c>
      <c r="S647">
        <v>0.59870000000000001</v>
      </c>
      <c r="T647" t="s">
        <v>84</v>
      </c>
      <c r="U647" t="s">
        <v>142</v>
      </c>
    </row>
    <row r="648" spans="1:21" x14ac:dyDescent="0.25">
      <c r="A648">
        <v>51</v>
      </c>
      <c r="B648">
        <v>47</v>
      </c>
      <c r="C648">
        <v>9</v>
      </c>
      <c r="D648">
        <f t="shared" si="21"/>
        <v>595.6</v>
      </c>
      <c r="E648" t="s">
        <v>179</v>
      </c>
      <c r="F648">
        <f t="shared" si="22"/>
        <v>830.00000000000011</v>
      </c>
      <c r="G648" t="s">
        <v>607</v>
      </c>
      <c r="H648" t="s">
        <v>27</v>
      </c>
      <c r="I648">
        <v>1</v>
      </c>
      <c r="J648" t="s">
        <v>23</v>
      </c>
      <c r="K648">
        <v>29</v>
      </c>
      <c r="L648" t="s">
        <v>278</v>
      </c>
      <c r="M648" s="10">
        <v>66.400000000000006</v>
      </c>
      <c r="N648">
        <v>7</v>
      </c>
      <c r="O648" t="s">
        <v>300</v>
      </c>
      <c r="P648" t="s">
        <v>257</v>
      </c>
      <c r="Q648" t="s">
        <v>275</v>
      </c>
      <c r="R648" t="s">
        <v>275</v>
      </c>
      <c r="S648">
        <v>0.59560000000000002</v>
      </c>
      <c r="T648" t="s">
        <v>84</v>
      </c>
      <c r="U648" t="s">
        <v>142</v>
      </c>
    </row>
    <row r="649" spans="1:21" x14ac:dyDescent="0.25">
      <c r="A649">
        <v>51</v>
      </c>
      <c r="B649">
        <v>47</v>
      </c>
      <c r="C649">
        <v>11</v>
      </c>
      <c r="D649">
        <f t="shared" si="21"/>
        <v>440</v>
      </c>
      <c r="E649" t="s">
        <v>179</v>
      </c>
      <c r="F649">
        <f t="shared" si="22"/>
        <v>830.00000000000011</v>
      </c>
      <c r="G649" t="s">
        <v>607</v>
      </c>
      <c r="H649" t="s">
        <v>27</v>
      </c>
      <c r="I649">
        <v>1</v>
      </c>
      <c r="J649" t="s">
        <v>23</v>
      </c>
      <c r="K649">
        <v>29</v>
      </c>
      <c r="L649" t="s">
        <v>278</v>
      </c>
      <c r="M649" s="10">
        <v>66.400000000000006</v>
      </c>
      <c r="N649">
        <v>7</v>
      </c>
      <c r="O649" t="s">
        <v>300</v>
      </c>
      <c r="P649" t="s">
        <v>257</v>
      </c>
      <c r="Q649" t="s">
        <v>275</v>
      </c>
      <c r="R649" t="s">
        <v>275</v>
      </c>
      <c r="S649">
        <v>0.44</v>
      </c>
      <c r="T649" t="s">
        <v>84</v>
      </c>
      <c r="U649" t="s">
        <v>142</v>
      </c>
    </row>
    <row r="650" spans="1:21" x14ac:dyDescent="0.25">
      <c r="A650">
        <v>51</v>
      </c>
      <c r="B650">
        <v>47</v>
      </c>
      <c r="C650">
        <v>14</v>
      </c>
      <c r="D650">
        <f t="shared" si="21"/>
        <v>300</v>
      </c>
      <c r="E650" t="s">
        <v>179</v>
      </c>
      <c r="F650">
        <f t="shared" si="22"/>
        <v>830.00000000000011</v>
      </c>
      <c r="G650" t="s">
        <v>607</v>
      </c>
      <c r="H650" t="s">
        <v>27</v>
      </c>
      <c r="I650">
        <v>1</v>
      </c>
      <c r="J650" t="s">
        <v>23</v>
      </c>
      <c r="K650">
        <v>29</v>
      </c>
      <c r="L650" t="s">
        <v>278</v>
      </c>
      <c r="M650" s="10">
        <v>66.400000000000006</v>
      </c>
      <c r="N650">
        <v>7</v>
      </c>
      <c r="O650" t="s">
        <v>300</v>
      </c>
      <c r="P650" t="s">
        <v>257</v>
      </c>
      <c r="Q650" t="s">
        <v>275</v>
      </c>
      <c r="R650" t="s">
        <v>275</v>
      </c>
      <c r="S650">
        <v>0.3</v>
      </c>
      <c r="T650" t="s">
        <v>84</v>
      </c>
      <c r="U650" t="s">
        <v>142</v>
      </c>
    </row>
    <row r="651" spans="1:21" x14ac:dyDescent="0.25">
      <c r="A651">
        <v>51</v>
      </c>
      <c r="B651">
        <v>47</v>
      </c>
      <c r="C651">
        <v>18</v>
      </c>
      <c r="D651">
        <f t="shared" si="21"/>
        <v>203.7</v>
      </c>
      <c r="E651" t="s">
        <v>179</v>
      </c>
      <c r="F651">
        <f t="shared" si="22"/>
        <v>830.00000000000011</v>
      </c>
      <c r="G651" t="s">
        <v>607</v>
      </c>
      <c r="H651" t="s">
        <v>27</v>
      </c>
      <c r="I651">
        <v>1</v>
      </c>
      <c r="J651" t="s">
        <v>23</v>
      </c>
      <c r="K651">
        <v>29</v>
      </c>
      <c r="L651" t="s">
        <v>278</v>
      </c>
      <c r="M651" s="10">
        <v>66.400000000000006</v>
      </c>
      <c r="N651">
        <v>7</v>
      </c>
      <c r="O651" t="s">
        <v>300</v>
      </c>
      <c r="P651" t="s">
        <v>257</v>
      </c>
      <c r="Q651" t="s">
        <v>275</v>
      </c>
      <c r="R651" t="s">
        <v>275</v>
      </c>
      <c r="S651">
        <v>0.20369999999999999</v>
      </c>
      <c r="T651" t="s">
        <v>84</v>
      </c>
      <c r="U651" t="s">
        <v>142</v>
      </c>
    </row>
    <row r="652" spans="1:21" x14ac:dyDescent="0.25">
      <c r="A652">
        <v>51</v>
      </c>
      <c r="B652">
        <v>47</v>
      </c>
      <c r="C652">
        <v>24</v>
      </c>
      <c r="D652">
        <f t="shared" si="21"/>
        <v>126.2</v>
      </c>
      <c r="E652" t="s">
        <v>179</v>
      </c>
      <c r="F652">
        <f t="shared" si="22"/>
        <v>830.00000000000011</v>
      </c>
      <c r="G652" t="s">
        <v>607</v>
      </c>
      <c r="H652" t="s">
        <v>27</v>
      </c>
      <c r="I652">
        <v>1</v>
      </c>
      <c r="J652" t="s">
        <v>23</v>
      </c>
      <c r="K652">
        <v>29</v>
      </c>
      <c r="L652" t="s">
        <v>278</v>
      </c>
      <c r="M652" s="10">
        <v>66.400000000000006</v>
      </c>
      <c r="N652">
        <v>7</v>
      </c>
      <c r="O652" t="s">
        <v>300</v>
      </c>
      <c r="P652" t="s">
        <v>257</v>
      </c>
      <c r="Q652" t="s">
        <v>275</v>
      </c>
      <c r="R652" t="s">
        <v>275</v>
      </c>
      <c r="S652">
        <v>0.12620000000000001</v>
      </c>
      <c r="T652" t="s">
        <v>84</v>
      </c>
      <c r="U652" t="s">
        <v>142</v>
      </c>
    </row>
    <row r="653" spans="1:21" x14ac:dyDescent="0.25">
      <c r="A653">
        <v>51</v>
      </c>
      <c r="B653">
        <v>47</v>
      </c>
      <c r="C653">
        <v>36</v>
      </c>
      <c r="D653">
        <f t="shared" si="21"/>
        <v>89.6</v>
      </c>
      <c r="E653" t="s">
        <v>179</v>
      </c>
      <c r="F653">
        <f t="shared" si="22"/>
        <v>830.00000000000011</v>
      </c>
      <c r="G653" t="s">
        <v>607</v>
      </c>
      <c r="H653" t="s">
        <v>27</v>
      </c>
      <c r="I653">
        <v>1</v>
      </c>
      <c r="J653" t="s">
        <v>23</v>
      </c>
      <c r="K653">
        <v>29</v>
      </c>
      <c r="L653" t="s">
        <v>278</v>
      </c>
      <c r="M653" s="10">
        <v>66.400000000000006</v>
      </c>
      <c r="N653">
        <v>7</v>
      </c>
      <c r="O653" t="s">
        <v>300</v>
      </c>
      <c r="P653" t="s">
        <v>257</v>
      </c>
      <c r="Q653" t="s">
        <v>275</v>
      </c>
      <c r="R653" t="s">
        <v>275</v>
      </c>
      <c r="S653">
        <v>8.9599999999999999E-2</v>
      </c>
      <c r="T653" t="s">
        <v>84</v>
      </c>
      <c r="U653" t="s">
        <v>142</v>
      </c>
    </row>
    <row r="654" spans="1:21" x14ac:dyDescent="0.25">
      <c r="A654">
        <v>51</v>
      </c>
      <c r="B654">
        <v>47</v>
      </c>
      <c r="C654">
        <v>48</v>
      </c>
      <c r="D654">
        <f t="shared" si="21"/>
        <v>77.899999999999991</v>
      </c>
      <c r="E654" t="s">
        <v>179</v>
      </c>
      <c r="F654">
        <f t="shared" si="22"/>
        <v>830.00000000000011</v>
      </c>
      <c r="G654" t="s">
        <v>607</v>
      </c>
      <c r="H654" t="s">
        <v>27</v>
      </c>
      <c r="I654">
        <v>1</v>
      </c>
      <c r="J654" t="s">
        <v>23</v>
      </c>
      <c r="K654">
        <v>29</v>
      </c>
      <c r="L654" t="s">
        <v>278</v>
      </c>
      <c r="M654" s="10">
        <v>66.400000000000006</v>
      </c>
      <c r="N654">
        <v>7</v>
      </c>
      <c r="O654" t="s">
        <v>300</v>
      </c>
      <c r="P654" t="s">
        <v>257</v>
      </c>
      <c r="Q654" t="s">
        <v>275</v>
      </c>
      <c r="R654" t="s">
        <v>275</v>
      </c>
      <c r="S654">
        <v>7.7899999999999997E-2</v>
      </c>
      <c r="T654" t="s">
        <v>84</v>
      </c>
      <c r="U654" t="s">
        <v>142</v>
      </c>
    </row>
    <row r="655" spans="1:21" x14ac:dyDescent="0.25">
      <c r="A655">
        <v>52</v>
      </c>
      <c r="B655">
        <v>48</v>
      </c>
      <c r="C655">
        <v>0</v>
      </c>
      <c r="D655">
        <v>0</v>
      </c>
      <c r="E655" t="s">
        <v>179</v>
      </c>
      <c r="F655">
        <v>600</v>
      </c>
      <c r="G655" t="s">
        <v>607</v>
      </c>
      <c r="H655" t="s">
        <v>36</v>
      </c>
      <c r="I655" t="s">
        <v>608</v>
      </c>
      <c r="J655" t="s">
        <v>25</v>
      </c>
      <c r="K655">
        <v>32</v>
      </c>
      <c r="L655" t="s">
        <v>278</v>
      </c>
      <c r="M655" s="10">
        <v>59.8</v>
      </c>
      <c r="N655">
        <v>10</v>
      </c>
      <c r="O655" t="s">
        <v>275</v>
      </c>
      <c r="P655" t="s">
        <v>290</v>
      </c>
      <c r="Q655" t="s">
        <v>275</v>
      </c>
      <c r="R655" t="s">
        <v>275</v>
      </c>
      <c r="S655">
        <v>0</v>
      </c>
      <c r="T655" t="s">
        <v>8</v>
      </c>
      <c r="U655" t="s">
        <v>425</v>
      </c>
    </row>
    <row r="656" spans="1:21" x14ac:dyDescent="0.25">
      <c r="A656">
        <v>52</v>
      </c>
      <c r="B656">
        <v>48</v>
      </c>
      <c r="C656">
        <v>1</v>
      </c>
      <c r="D656">
        <v>192.3374</v>
      </c>
      <c r="E656" t="s">
        <v>179</v>
      </c>
      <c r="F656">
        <v>600</v>
      </c>
      <c r="G656" t="s">
        <v>607</v>
      </c>
      <c r="H656" t="s">
        <v>36</v>
      </c>
      <c r="I656" t="s">
        <v>608</v>
      </c>
      <c r="J656" t="s">
        <v>25</v>
      </c>
      <c r="K656">
        <v>32</v>
      </c>
      <c r="L656" t="s">
        <v>278</v>
      </c>
      <c r="M656" s="10">
        <v>59.8</v>
      </c>
      <c r="N656">
        <v>10</v>
      </c>
      <c r="O656" t="s">
        <v>275</v>
      </c>
      <c r="P656" t="s">
        <v>290</v>
      </c>
      <c r="Q656" t="s">
        <v>275</v>
      </c>
      <c r="R656" t="s">
        <v>275</v>
      </c>
      <c r="S656">
        <v>192.3374</v>
      </c>
      <c r="T656" t="s">
        <v>8</v>
      </c>
      <c r="U656" t="s">
        <v>425</v>
      </c>
    </row>
    <row r="657" spans="1:21" x14ac:dyDescent="0.25">
      <c r="A657">
        <v>52</v>
      </c>
      <c r="B657">
        <v>48</v>
      </c>
      <c r="C657">
        <v>2</v>
      </c>
      <c r="D657">
        <v>336.87509999999997</v>
      </c>
      <c r="E657" t="s">
        <v>179</v>
      </c>
      <c r="F657">
        <v>600</v>
      </c>
      <c r="G657" t="s">
        <v>607</v>
      </c>
      <c r="H657" t="s">
        <v>36</v>
      </c>
      <c r="I657" t="s">
        <v>608</v>
      </c>
      <c r="J657" t="s">
        <v>25</v>
      </c>
      <c r="K657">
        <v>32</v>
      </c>
      <c r="L657" t="s">
        <v>278</v>
      </c>
      <c r="M657" s="10">
        <v>59.8</v>
      </c>
      <c r="N657">
        <v>10</v>
      </c>
      <c r="O657" t="s">
        <v>275</v>
      </c>
      <c r="P657" t="s">
        <v>290</v>
      </c>
      <c r="Q657" t="s">
        <v>275</v>
      </c>
      <c r="R657" t="s">
        <v>275</v>
      </c>
      <c r="S657">
        <v>336.87509999999997</v>
      </c>
      <c r="T657" t="s">
        <v>8</v>
      </c>
      <c r="U657" t="s">
        <v>425</v>
      </c>
    </row>
    <row r="658" spans="1:21" x14ac:dyDescent="0.25">
      <c r="A658">
        <v>52</v>
      </c>
      <c r="B658">
        <v>48</v>
      </c>
      <c r="C658">
        <v>4</v>
      </c>
      <c r="D658">
        <v>361.68920000000003</v>
      </c>
      <c r="E658" t="s">
        <v>179</v>
      </c>
      <c r="F658">
        <v>600</v>
      </c>
      <c r="G658" t="s">
        <v>607</v>
      </c>
      <c r="H658" t="s">
        <v>36</v>
      </c>
      <c r="I658" t="s">
        <v>608</v>
      </c>
      <c r="J658" t="s">
        <v>25</v>
      </c>
      <c r="K658">
        <v>32</v>
      </c>
      <c r="L658" t="s">
        <v>278</v>
      </c>
      <c r="M658" s="10">
        <v>59.8</v>
      </c>
      <c r="N658">
        <v>10</v>
      </c>
      <c r="O658" t="s">
        <v>275</v>
      </c>
      <c r="P658" t="s">
        <v>290</v>
      </c>
      <c r="Q658" t="s">
        <v>275</v>
      </c>
      <c r="R658" t="s">
        <v>275</v>
      </c>
      <c r="S658">
        <v>361.68920000000003</v>
      </c>
      <c r="T658" t="s">
        <v>8</v>
      </c>
      <c r="U658" t="s">
        <v>425</v>
      </c>
    </row>
    <row r="659" spans="1:21" x14ac:dyDescent="0.25">
      <c r="A659">
        <v>52</v>
      </c>
      <c r="B659">
        <v>48</v>
      </c>
      <c r="C659">
        <v>8</v>
      </c>
      <c r="D659">
        <v>255.708</v>
      </c>
      <c r="E659" t="s">
        <v>179</v>
      </c>
      <c r="F659">
        <v>600</v>
      </c>
      <c r="G659" t="s">
        <v>607</v>
      </c>
      <c r="H659" t="s">
        <v>36</v>
      </c>
      <c r="I659" t="s">
        <v>608</v>
      </c>
      <c r="J659" t="s">
        <v>25</v>
      </c>
      <c r="K659">
        <v>32</v>
      </c>
      <c r="L659" t="s">
        <v>278</v>
      </c>
      <c r="M659" s="10">
        <v>59.8</v>
      </c>
      <c r="N659">
        <v>10</v>
      </c>
      <c r="O659" t="s">
        <v>275</v>
      </c>
      <c r="P659" t="s">
        <v>290</v>
      </c>
      <c r="Q659" t="s">
        <v>275</v>
      </c>
      <c r="R659" t="s">
        <v>275</v>
      </c>
      <c r="S659">
        <v>255.708</v>
      </c>
      <c r="T659" t="s">
        <v>8</v>
      </c>
      <c r="U659" t="s">
        <v>425</v>
      </c>
    </row>
    <row r="660" spans="1:21" x14ac:dyDescent="0.25">
      <c r="A660">
        <v>52</v>
      </c>
      <c r="B660">
        <v>48</v>
      </c>
      <c r="C660">
        <v>24</v>
      </c>
      <c r="D660">
        <v>167.02850000000001</v>
      </c>
      <c r="E660" t="s">
        <v>179</v>
      </c>
      <c r="F660">
        <v>600</v>
      </c>
      <c r="G660" t="s">
        <v>607</v>
      </c>
      <c r="H660" t="s">
        <v>36</v>
      </c>
      <c r="I660" t="s">
        <v>608</v>
      </c>
      <c r="J660" t="s">
        <v>25</v>
      </c>
      <c r="K660">
        <v>32</v>
      </c>
      <c r="L660" t="s">
        <v>278</v>
      </c>
      <c r="M660" s="10">
        <v>59.8</v>
      </c>
      <c r="N660">
        <v>10</v>
      </c>
      <c r="O660" t="s">
        <v>275</v>
      </c>
      <c r="P660" t="s">
        <v>290</v>
      </c>
      <c r="Q660" t="s">
        <v>275</v>
      </c>
      <c r="R660" t="s">
        <v>275</v>
      </c>
      <c r="S660">
        <v>167.02850000000001</v>
      </c>
      <c r="T660" t="s">
        <v>8</v>
      </c>
      <c r="U660" t="s">
        <v>425</v>
      </c>
    </row>
    <row r="661" spans="1:21" x14ac:dyDescent="0.25">
      <c r="A661">
        <v>52</v>
      </c>
      <c r="B661">
        <v>48</v>
      </c>
      <c r="C661">
        <v>48</v>
      </c>
      <c r="D661">
        <v>72.810500000000005</v>
      </c>
      <c r="E661" t="s">
        <v>179</v>
      </c>
      <c r="F661">
        <v>600</v>
      </c>
      <c r="G661" t="s">
        <v>607</v>
      </c>
      <c r="H661" t="s">
        <v>36</v>
      </c>
      <c r="I661" t="s">
        <v>608</v>
      </c>
      <c r="J661" t="s">
        <v>25</v>
      </c>
      <c r="K661">
        <v>32</v>
      </c>
      <c r="L661" t="s">
        <v>278</v>
      </c>
      <c r="M661" s="10">
        <v>59.8</v>
      </c>
      <c r="N661">
        <v>10</v>
      </c>
      <c r="O661" t="s">
        <v>275</v>
      </c>
      <c r="P661" t="s">
        <v>290</v>
      </c>
      <c r="Q661" t="s">
        <v>275</v>
      </c>
      <c r="R661" t="s">
        <v>275</v>
      </c>
      <c r="S661">
        <v>72.810500000000005</v>
      </c>
      <c r="T661" t="s">
        <v>8</v>
      </c>
      <c r="U661" t="s">
        <v>425</v>
      </c>
    </row>
    <row r="662" spans="1:21" x14ac:dyDescent="0.25">
      <c r="A662">
        <v>52</v>
      </c>
      <c r="B662">
        <v>48</v>
      </c>
      <c r="C662">
        <v>72</v>
      </c>
      <c r="D662">
        <v>43.645699999999998</v>
      </c>
      <c r="E662" t="s">
        <v>179</v>
      </c>
      <c r="F662">
        <v>600</v>
      </c>
      <c r="G662" t="s">
        <v>607</v>
      </c>
      <c r="H662" t="s">
        <v>36</v>
      </c>
      <c r="I662" t="s">
        <v>608</v>
      </c>
      <c r="J662" t="s">
        <v>25</v>
      </c>
      <c r="K662">
        <v>32</v>
      </c>
      <c r="L662" t="s">
        <v>278</v>
      </c>
      <c r="M662" s="10">
        <v>59.8</v>
      </c>
      <c r="N662">
        <v>10</v>
      </c>
      <c r="O662" t="s">
        <v>275</v>
      </c>
      <c r="P662" t="s">
        <v>290</v>
      </c>
      <c r="Q662" t="s">
        <v>275</v>
      </c>
      <c r="R662" t="s">
        <v>275</v>
      </c>
      <c r="S662">
        <v>43.645699999999998</v>
      </c>
      <c r="T662" t="s">
        <v>8</v>
      </c>
      <c r="U662" t="s">
        <v>425</v>
      </c>
    </row>
    <row r="663" spans="1:21" x14ac:dyDescent="0.25">
      <c r="A663">
        <v>53</v>
      </c>
      <c r="B663">
        <v>49</v>
      </c>
      <c r="C663">
        <v>0</v>
      </c>
      <c r="D663">
        <v>0</v>
      </c>
      <c r="E663" t="s">
        <v>179</v>
      </c>
      <c r="F663">
        <v>800</v>
      </c>
      <c r="G663" t="s">
        <v>607</v>
      </c>
      <c r="H663" t="s">
        <v>36</v>
      </c>
      <c r="I663">
        <f>9/16</f>
        <v>0.5625</v>
      </c>
      <c r="J663" t="s">
        <v>25</v>
      </c>
      <c r="K663">
        <v>25</v>
      </c>
      <c r="L663" t="s">
        <v>278</v>
      </c>
      <c r="M663" s="10">
        <v>62.9</v>
      </c>
      <c r="N663" s="10">
        <v>16</v>
      </c>
      <c r="O663" t="s">
        <v>275</v>
      </c>
      <c r="P663" t="s">
        <v>290</v>
      </c>
      <c r="Q663" t="s">
        <v>275</v>
      </c>
      <c r="R663" t="s">
        <v>275</v>
      </c>
      <c r="S663">
        <v>0</v>
      </c>
      <c r="T663" t="s">
        <v>8</v>
      </c>
      <c r="U663" t="s">
        <v>425</v>
      </c>
    </row>
    <row r="664" spans="1:21" x14ac:dyDescent="0.25">
      <c r="A664">
        <v>53</v>
      </c>
      <c r="B664">
        <v>49</v>
      </c>
      <c r="C664">
        <v>0.5</v>
      </c>
      <c r="D664">
        <v>77.25</v>
      </c>
      <c r="E664" t="s">
        <v>179</v>
      </c>
      <c r="F664">
        <v>800</v>
      </c>
      <c r="G664" t="s">
        <v>607</v>
      </c>
      <c r="H664" t="s">
        <v>36</v>
      </c>
      <c r="I664">
        <f t="shared" ref="I664:I690" si="23">9/16</f>
        <v>0.5625</v>
      </c>
      <c r="J664" t="s">
        <v>25</v>
      </c>
      <c r="K664">
        <v>25</v>
      </c>
      <c r="L664" t="s">
        <v>278</v>
      </c>
      <c r="M664" s="10">
        <v>62.9</v>
      </c>
      <c r="N664" s="10">
        <v>16</v>
      </c>
      <c r="O664" t="s">
        <v>275</v>
      </c>
      <c r="P664" t="s">
        <v>290</v>
      </c>
      <c r="Q664" t="s">
        <v>275</v>
      </c>
      <c r="R664" t="s">
        <v>275</v>
      </c>
      <c r="S664">
        <v>77.25</v>
      </c>
      <c r="T664" t="s">
        <v>8</v>
      </c>
      <c r="U664" t="s">
        <v>425</v>
      </c>
    </row>
    <row r="665" spans="1:21" x14ac:dyDescent="0.25">
      <c r="A665">
        <v>53</v>
      </c>
      <c r="B665">
        <v>49</v>
      </c>
      <c r="C665">
        <v>0.75</v>
      </c>
      <c r="D665">
        <v>131.1</v>
      </c>
      <c r="E665" t="s">
        <v>179</v>
      </c>
      <c r="F665">
        <v>800</v>
      </c>
      <c r="G665" t="s">
        <v>607</v>
      </c>
      <c r="H665" t="s">
        <v>36</v>
      </c>
      <c r="I665">
        <f t="shared" si="23"/>
        <v>0.5625</v>
      </c>
      <c r="J665" t="s">
        <v>25</v>
      </c>
      <c r="K665">
        <v>25</v>
      </c>
      <c r="L665" t="s">
        <v>278</v>
      </c>
      <c r="M665" s="10">
        <v>62.9</v>
      </c>
      <c r="N665" s="10">
        <v>16</v>
      </c>
      <c r="O665" t="s">
        <v>275</v>
      </c>
      <c r="P665" t="s">
        <v>290</v>
      </c>
      <c r="Q665" t="s">
        <v>275</v>
      </c>
      <c r="R665" t="s">
        <v>275</v>
      </c>
      <c r="S665">
        <v>131.1</v>
      </c>
      <c r="T665" t="s">
        <v>8</v>
      </c>
      <c r="U665" t="s">
        <v>425</v>
      </c>
    </row>
    <row r="666" spans="1:21" x14ac:dyDescent="0.25">
      <c r="A666">
        <v>53</v>
      </c>
      <c r="B666">
        <v>49</v>
      </c>
      <c r="C666">
        <v>1</v>
      </c>
      <c r="D666">
        <v>184.95999999999998</v>
      </c>
      <c r="E666" t="s">
        <v>179</v>
      </c>
      <c r="F666">
        <v>800</v>
      </c>
      <c r="G666" t="s">
        <v>607</v>
      </c>
      <c r="H666" t="s">
        <v>36</v>
      </c>
      <c r="I666">
        <f t="shared" si="23"/>
        <v>0.5625</v>
      </c>
      <c r="J666" t="s">
        <v>25</v>
      </c>
      <c r="K666">
        <v>25</v>
      </c>
      <c r="L666" t="s">
        <v>278</v>
      </c>
      <c r="M666" s="10">
        <v>62.9</v>
      </c>
      <c r="N666" s="10">
        <v>16</v>
      </c>
      <c r="O666" t="s">
        <v>275</v>
      </c>
      <c r="P666" t="s">
        <v>290</v>
      </c>
      <c r="Q666" t="s">
        <v>275</v>
      </c>
      <c r="R666" t="s">
        <v>275</v>
      </c>
      <c r="S666">
        <v>184.95999999999998</v>
      </c>
      <c r="T666" t="s">
        <v>8</v>
      </c>
      <c r="U666" t="s">
        <v>425</v>
      </c>
    </row>
    <row r="667" spans="1:21" x14ac:dyDescent="0.25">
      <c r="A667">
        <v>53</v>
      </c>
      <c r="B667">
        <v>49</v>
      </c>
      <c r="C667">
        <v>1.5</v>
      </c>
      <c r="D667">
        <v>372.33</v>
      </c>
      <c r="E667" t="s">
        <v>179</v>
      </c>
      <c r="F667">
        <v>800</v>
      </c>
      <c r="G667" t="s">
        <v>607</v>
      </c>
      <c r="H667" t="s">
        <v>36</v>
      </c>
      <c r="I667">
        <f t="shared" si="23"/>
        <v>0.5625</v>
      </c>
      <c r="J667" t="s">
        <v>25</v>
      </c>
      <c r="K667">
        <v>25</v>
      </c>
      <c r="L667" t="s">
        <v>278</v>
      </c>
      <c r="M667" s="10">
        <v>62.9</v>
      </c>
      <c r="N667" s="10">
        <v>16</v>
      </c>
      <c r="O667" t="s">
        <v>275</v>
      </c>
      <c r="P667" t="s">
        <v>290</v>
      </c>
      <c r="Q667" t="s">
        <v>275</v>
      </c>
      <c r="R667" t="s">
        <v>275</v>
      </c>
      <c r="S667">
        <v>372.33</v>
      </c>
      <c r="T667" t="s">
        <v>8</v>
      </c>
      <c r="U667" t="s">
        <v>425</v>
      </c>
    </row>
    <row r="668" spans="1:21" x14ac:dyDescent="0.25">
      <c r="A668">
        <v>53</v>
      </c>
      <c r="B668">
        <v>49</v>
      </c>
      <c r="C668">
        <v>2</v>
      </c>
      <c r="D668">
        <v>696.75</v>
      </c>
      <c r="E668" t="s">
        <v>179</v>
      </c>
      <c r="F668">
        <v>800</v>
      </c>
      <c r="G668" t="s">
        <v>607</v>
      </c>
      <c r="H668" t="s">
        <v>36</v>
      </c>
      <c r="I668">
        <f t="shared" si="23"/>
        <v>0.5625</v>
      </c>
      <c r="J668" t="s">
        <v>25</v>
      </c>
      <c r="K668">
        <v>25</v>
      </c>
      <c r="L668" t="s">
        <v>278</v>
      </c>
      <c r="M668" s="10">
        <v>62.9</v>
      </c>
      <c r="N668" s="10">
        <v>16</v>
      </c>
      <c r="O668" t="s">
        <v>275</v>
      </c>
      <c r="P668" t="s">
        <v>290</v>
      </c>
      <c r="Q668" t="s">
        <v>275</v>
      </c>
      <c r="R668" t="s">
        <v>275</v>
      </c>
      <c r="S668">
        <v>696.75</v>
      </c>
      <c r="T668" t="s">
        <v>8</v>
      </c>
      <c r="U668" t="s">
        <v>425</v>
      </c>
    </row>
    <row r="669" spans="1:21" x14ac:dyDescent="0.25">
      <c r="A669">
        <v>53</v>
      </c>
      <c r="B669">
        <v>49</v>
      </c>
      <c r="C669">
        <v>2.5</v>
      </c>
      <c r="D669">
        <v>950.91</v>
      </c>
      <c r="E669" t="s">
        <v>179</v>
      </c>
      <c r="F669">
        <v>800</v>
      </c>
      <c r="G669" t="s">
        <v>607</v>
      </c>
      <c r="H669" t="s">
        <v>36</v>
      </c>
      <c r="I669">
        <f t="shared" si="23"/>
        <v>0.5625</v>
      </c>
      <c r="J669" t="s">
        <v>25</v>
      </c>
      <c r="K669">
        <v>25</v>
      </c>
      <c r="L669" t="s">
        <v>278</v>
      </c>
      <c r="M669" s="10">
        <v>62.9</v>
      </c>
      <c r="N669" s="10">
        <v>16</v>
      </c>
      <c r="O669" t="s">
        <v>275</v>
      </c>
      <c r="P669" t="s">
        <v>290</v>
      </c>
      <c r="Q669" t="s">
        <v>275</v>
      </c>
      <c r="R669" t="s">
        <v>275</v>
      </c>
      <c r="S669">
        <v>950.91</v>
      </c>
      <c r="T669" t="s">
        <v>8</v>
      </c>
      <c r="U669" t="s">
        <v>425</v>
      </c>
    </row>
    <row r="670" spans="1:21" x14ac:dyDescent="0.25">
      <c r="A670">
        <v>53</v>
      </c>
      <c r="B670">
        <v>49</v>
      </c>
      <c r="C670">
        <v>3</v>
      </c>
      <c r="D670">
        <v>1206.22</v>
      </c>
      <c r="E670" t="s">
        <v>179</v>
      </c>
      <c r="F670">
        <v>800</v>
      </c>
      <c r="G670" t="s">
        <v>607</v>
      </c>
      <c r="H670" t="s">
        <v>36</v>
      </c>
      <c r="I670">
        <f t="shared" si="23"/>
        <v>0.5625</v>
      </c>
      <c r="J670" t="s">
        <v>25</v>
      </c>
      <c r="K670">
        <v>25</v>
      </c>
      <c r="L670" t="s">
        <v>278</v>
      </c>
      <c r="M670" s="10">
        <v>62.9</v>
      </c>
      <c r="N670" s="10">
        <v>16</v>
      </c>
      <c r="O670" t="s">
        <v>275</v>
      </c>
      <c r="P670" t="s">
        <v>290</v>
      </c>
      <c r="Q670" t="s">
        <v>275</v>
      </c>
      <c r="R670" t="s">
        <v>275</v>
      </c>
      <c r="S670">
        <v>1206.22</v>
      </c>
      <c r="T670" t="s">
        <v>8</v>
      </c>
      <c r="U670" t="s">
        <v>425</v>
      </c>
    </row>
    <row r="671" spans="1:21" x14ac:dyDescent="0.25">
      <c r="A671">
        <v>53</v>
      </c>
      <c r="B671">
        <v>49</v>
      </c>
      <c r="C671">
        <v>4</v>
      </c>
      <c r="D671">
        <v>1562.23</v>
      </c>
      <c r="E671" t="s">
        <v>179</v>
      </c>
      <c r="F671">
        <v>800</v>
      </c>
      <c r="G671" t="s">
        <v>607</v>
      </c>
      <c r="H671" t="s">
        <v>36</v>
      </c>
      <c r="I671">
        <f t="shared" si="23"/>
        <v>0.5625</v>
      </c>
      <c r="J671" t="s">
        <v>25</v>
      </c>
      <c r="K671">
        <v>25</v>
      </c>
      <c r="L671" t="s">
        <v>278</v>
      </c>
      <c r="M671" s="10">
        <v>62.9</v>
      </c>
      <c r="N671" s="10">
        <v>16</v>
      </c>
      <c r="O671" t="s">
        <v>275</v>
      </c>
      <c r="P671" t="s">
        <v>290</v>
      </c>
      <c r="Q671" t="s">
        <v>275</v>
      </c>
      <c r="R671" t="s">
        <v>275</v>
      </c>
      <c r="S671">
        <v>1562.23</v>
      </c>
      <c r="T671" t="s">
        <v>8</v>
      </c>
      <c r="U671" t="s">
        <v>425</v>
      </c>
    </row>
    <row r="672" spans="1:21" x14ac:dyDescent="0.25">
      <c r="A672">
        <v>53</v>
      </c>
      <c r="B672">
        <v>49</v>
      </c>
      <c r="C672">
        <v>6</v>
      </c>
      <c r="D672">
        <v>1701.3400000000001</v>
      </c>
      <c r="E672" t="s">
        <v>179</v>
      </c>
      <c r="F672">
        <v>800</v>
      </c>
      <c r="G672" t="s">
        <v>607</v>
      </c>
      <c r="H672" t="s">
        <v>36</v>
      </c>
      <c r="I672">
        <f t="shared" si="23"/>
        <v>0.5625</v>
      </c>
      <c r="J672" t="s">
        <v>25</v>
      </c>
      <c r="K672">
        <v>25</v>
      </c>
      <c r="L672" t="s">
        <v>278</v>
      </c>
      <c r="M672" s="10">
        <v>62.9</v>
      </c>
      <c r="N672" s="10">
        <v>16</v>
      </c>
      <c r="O672" t="s">
        <v>275</v>
      </c>
      <c r="P672" t="s">
        <v>290</v>
      </c>
      <c r="Q672" t="s">
        <v>275</v>
      </c>
      <c r="R672" t="s">
        <v>275</v>
      </c>
      <c r="S672">
        <v>1701.3400000000001</v>
      </c>
      <c r="T672" t="s">
        <v>8</v>
      </c>
      <c r="U672" t="s">
        <v>425</v>
      </c>
    </row>
    <row r="673" spans="1:21" x14ac:dyDescent="0.25">
      <c r="A673">
        <v>53</v>
      </c>
      <c r="B673">
        <v>49</v>
      </c>
      <c r="C673">
        <v>8</v>
      </c>
      <c r="D673">
        <v>1438.6599999999999</v>
      </c>
      <c r="E673" t="s">
        <v>179</v>
      </c>
      <c r="F673">
        <v>800</v>
      </c>
      <c r="G673" t="s">
        <v>607</v>
      </c>
      <c r="H673" t="s">
        <v>36</v>
      </c>
      <c r="I673">
        <f t="shared" si="23"/>
        <v>0.5625</v>
      </c>
      <c r="J673" t="s">
        <v>25</v>
      </c>
      <c r="K673">
        <v>25</v>
      </c>
      <c r="L673" t="s">
        <v>278</v>
      </c>
      <c r="M673" s="10">
        <v>62.9</v>
      </c>
      <c r="N673" s="10">
        <v>16</v>
      </c>
      <c r="O673" t="s">
        <v>275</v>
      </c>
      <c r="P673" t="s">
        <v>290</v>
      </c>
      <c r="Q673" t="s">
        <v>275</v>
      </c>
      <c r="R673" t="s">
        <v>275</v>
      </c>
      <c r="S673">
        <v>1438.6599999999999</v>
      </c>
      <c r="T673" t="s">
        <v>8</v>
      </c>
      <c r="U673" t="s">
        <v>425</v>
      </c>
    </row>
    <row r="674" spans="1:21" x14ac:dyDescent="0.25">
      <c r="A674">
        <v>53</v>
      </c>
      <c r="B674">
        <v>49</v>
      </c>
      <c r="C674">
        <v>12</v>
      </c>
      <c r="D674">
        <v>892.16</v>
      </c>
      <c r="E674" t="s">
        <v>179</v>
      </c>
      <c r="F674">
        <v>800</v>
      </c>
      <c r="G674" t="s">
        <v>607</v>
      </c>
      <c r="H674" t="s">
        <v>36</v>
      </c>
      <c r="I674">
        <f t="shared" si="23"/>
        <v>0.5625</v>
      </c>
      <c r="J674" t="s">
        <v>25</v>
      </c>
      <c r="K674">
        <v>25</v>
      </c>
      <c r="L674" t="s">
        <v>278</v>
      </c>
      <c r="M674" s="10">
        <v>62.9</v>
      </c>
      <c r="N674" s="10">
        <v>16</v>
      </c>
      <c r="O674" t="s">
        <v>275</v>
      </c>
      <c r="P674" t="s">
        <v>290</v>
      </c>
      <c r="Q674" t="s">
        <v>275</v>
      </c>
      <c r="R674" t="s">
        <v>275</v>
      </c>
      <c r="S674">
        <v>892.16</v>
      </c>
      <c r="T674" t="s">
        <v>8</v>
      </c>
      <c r="U674" t="s">
        <v>425</v>
      </c>
    </row>
    <row r="675" spans="1:21" x14ac:dyDescent="0.25">
      <c r="A675">
        <v>53</v>
      </c>
      <c r="B675">
        <v>49</v>
      </c>
      <c r="C675">
        <v>24</v>
      </c>
      <c r="D675">
        <v>445.31</v>
      </c>
      <c r="E675" t="s">
        <v>179</v>
      </c>
      <c r="F675">
        <v>800</v>
      </c>
      <c r="G675" t="s">
        <v>607</v>
      </c>
      <c r="H675" t="s">
        <v>36</v>
      </c>
      <c r="I675">
        <f t="shared" si="23"/>
        <v>0.5625</v>
      </c>
      <c r="J675" t="s">
        <v>25</v>
      </c>
      <c r="K675">
        <v>25</v>
      </c>
      <c r="L675" t="s">
        <v>278</v>
      </c>
      <c r="M675" s="10">
        <v>62.9</v>
      </c>
      <c r="N675" s="10">
        <v>16</v>
      </c>
      <c r="O675" t="s">
        <v>275</v>
      </c>
      <c r="P675" t="s">
        <v>290</v>
      </c>
      <c r="Q675" t="s">
        <v>275</v>
      </c>
      <c r="R675" t="s">
        <v>275</v>
      </c>
      <c r="S675">
        <v>445.31</v>
      </c>
      <c r="T675" t="s">
        <v>8</v>
      </c>
      <c r="U675" t="s">
        <v>425</v>
      </c>
    </row>
    <row r="676" spans="1:21" x14ac:dyDescent="0.25">
      <c r="A676">
        <v>53</v>
      </c>
      <c r="B676">
        <v>49</v>
      </c>
      <c r="C676">
        <v>48</v>
      </c>
      <c r="D676">
        <v>94</v>
      </c>
      <c r="E676" t="s">
        <v>179</v>
      </c>
      <c r="F676">
        <v>800</v>
      </c>
      <c r="G676" t="s">
        <v>607</v>
      </c>
      <c r="H676" t="s">
        <v>36</v>
      </c>
      <c r="I676">
        <f t="shared" si="23"/>
        <v>0.5625</v>
      </c>
      <c r="J676" t="s">
        <v>25</v>
      </c>
      <c r="K676">
        <v>25</v>
      </c>
      <c r="L676" t="s">
        <v>278</v>
      </c>
      <c r="M676" s="10">
        <v>62.9</v>
      </c>
      <c r="N676" s="10">
        <v>16</v>
      </c>
      <c r="O676" t="s">
        <v>275</v>
      </c>
      <c r="P676" t="s">
        <v>290</v>
      </c>
      <c r="Q676" t="s">
        <v>275</v>
      </c>
      <c r="R676" t="s">
        <v>275</v>
      </c>
      <c r="S676">
        <v>94</v>
      </c>
      <c r="T676" t="s">
        <v>8</v>
      </c>
      <c r="U676" t="s">
        <v>425</v>
      </c>
    </row>
    <row r="677" spans="1:21" x14ac:dyDescent="0.25">
      <c r="A677">
        <v>53</v>
      </c>
      <c r="B677">
        <v>50</v>
      </c>
      <c r="C677">
        <v>0</v>
      </c>
      <c r="D677">
        <v>0</v>
      </c>
      <c r="E677" t="s">
        <v>179</v>
      </c>
      <c r="F677">
        <v>800</v>
      </c>
      <c r="G677" t="s">
        <v>607</v>
      </c>
      <c r="H677" t="s">
        <v>37</v>
      </c>
      <c r="I677">
        <f t="shared" si="23"/>
        <v>0.5625</v>
      </c>
      <c r="J677" t="s">
        <v>25</v>
      </c>
      <c r="K677">
        <v>25</v>
      </c>
      <c r="L677" t="s">
        <v>278</v>
      </c>
      <c r="M677" s="10">
        <v>62.9</v>
      </c>
      <c r="N677" s="10">
        <v>16</v>
      </c>
      <c r="O677" t="s">
        <v>275</v>
      </c>
      <c r="P677" t="s">
        <v>290</v>
      </c>
      <c r="Q677" t="s">
        <v>275</v>
      </c>
      <c r="R677" t="s">
        <v>275</v>
      </c>
      <c r="S677">
        <v>0</v>
      </c>
      <c r="T677" t="s">
        <v>8</v>
      </c>
      <c r="U677" t="s">
        <v>425</v>
      </c>
    </row>
    <row r="678" spans="1:21" x14ac:dyDescent="0.25">
      <c r="A678">
        <v>53</v>
      </c>
      <c r="B678">
        <v>50</v>
      </c>
      <c r="C678">
        <v>0.5</v>
      </c>
      <c r="D678">
        <v>59.67</v>
      </c>
      <c r="E678" t="s">
        <v>179</v>
      </c>
      <c r="F678">
        <v>800</v>
      </c>
      <c r="G678" t="s">
        <v>607</v>
      </c>
      <c r="H678" t="s">
        <v>37</v>
      </c>
      <c r="I678">
        <f t="shared" si="23"/>
        <v>0.5625</v>
      </c>
      <c r="J678" t="s">
        <v>25</v>
      </c>
      <c r="K678">
        <v>25</v>
      </c>
      <c r="L678" t="s">
        <v>278</v>
      </c>
      <c r="M678" s="10">
        <v>62.9</v>
      </c>
      <c r="N678" s="10">
        <v>16</v>
      </c>
      <c r="O678" t="s">
        <v>275</v>
      </c>
      <c r="P678" t="s">
        <v>290</v>
      </c>
      <c r="Q678" t="s">
        <v>275</v>
      </c>
      <c r="R678" t="s">
        <v>275</v>
      </c>
      <c r="S678">
        <v>59.67</v>
      </c>
      <c r="T678" t="s">
        <v>8</v>
      </c>
      <c r="U678" t="s">
        <v>425</v>
      </c>
    </row>
    <row r="679" spans="1:21" x14ac:dyDescent="0.25">
      <c r="A679">
        <v>53</v>
      </c>
      <c r="B679">
        <v>50</v>
      </c>
      <c r="C679">
        <v>0.75</v>
      </c>
      <c r="D679">
        <v>107.66</v>
      </c>
      <c r="E679" t="s">
        <v>179</v>
      </c>
      <c r="F679">
        <v>800</v>
      </c>
      <c r="G679" t="s">
        <v>607</v>
      </c>
      <c r="H679" t="s">
        <v>37</v>
      </c>
      <c r="I679">
        <f t="shared" si="23"/>
        <v>0.5625</v>
      </c>
      <c r="J679" t="s">
        <v>25</v>
      </c>
      <c r="K679">
        <v>25</v>
      </c>
      <c r="L679" t="s">
        <v>278</v>
      </c>
      <c r="M679" s="10">
        <v>62.9</v>
      </c>
      <c r="N679" s="10">
        <v>16</v>
      </c>
      <c r="O679" t="s">
        <v>275</v>
      </c>
      <c r="P679" t="s">
        <v>290</v>
      </c>
      <c r="Q679" t="s">
        <v>275</v>
      </c>
      <c r="R679" t="s">
        <v>275</v>
      </c>
      <c r="S679">
        <v>107.66</v>
      </c>
      <c r="T679" t="s">
        <v>8</v>
      </c>
      <c r="U679" t="s">
        <v>425</v>
      </c>
    </row>
    <row r="680" spans="1:21" x14ac:dyDescent="0.25">
      <c r="A680">
        <v>53</v>
      </c>
      <c r="B680">
        <v>50</v>
      </c>
      <c r="C680">
        <v>1</v>
      </c>
      <c r="D680">
        <v>136.93</v>
      </c>
      <c r="E680" t="s">
        <v>179</v>
      </c>
      <c r="F680">
        <v>800</v>
      </c>
      <c r="G680" t="s">
        <v>607</v>
      </c>
      <c r="H680" t="s">
        <v>37</v>
      </c>
      <c r="I680">
        <f t="shared" si="23"/>
        <v>0.5625</v>
      </c>
      <c r="J680" t="s">
        <v>25</v>
      </c>
      <c r="K680">
        <v>25</v>
      </c>
      <c r="L680" t="s">
        <v>278</v>
      </c>
      <c r="M680" s="10">
        <v>62.9</v>
      </c>
      <c r="N680" s="10">
        <v>16</v>
      </c>
      <c r="O680" t="s">
        <v>275</v>
      </c>
      <c r="P680" t="s">
        <v>290</v>
      </c>
      <c r="Q680" t="s">
        <v>275</v>
      </c>
      <c r="R680" t="s">
        <v>275</v>
      </c>
      <c r="S680">
        <v>136.93</v>
      </c>
      <c r="T680" t="s">
        <v>8</v>
      </c>
      <c r="U680" t="s">
        <v>425</v>
      </c>
    </row>
    <row r="681" spans="1:21" x14ac:dyDescent="0.25">
      <c r="A681">
        <v>53</v>
      </c>
      <c r="B681">
        <v>50</v>
      </c>
      <c r="C681">
        <v>1.5</v>
      </c>
      <c r="D681">
        <v>179.03</v>
      </c>
      <c r="E681" t="s">
        <v>179</v>
      </c>
      <c r="F681">
        <v>800</v>
      </c>
      <c r="G681" t="s">
        <v>607</v>
      </c>
      <c r="H681" t="s">
        <v>37</v>
      </c>
      <c r="I681">
        <f t="shared" si="23"/>
        <v>0.5625</v>
      </c>
      <c r="J681" t="s">
        <v>25</v>
      </c>
      <c r="K681">
        <v>25</v>
      </c>
      <c r="L681" t="s">
        <v>278</v>
      </c>
      <c r="M681" s="10">
        <v>62.9</v>
      </c>
      <c r="N681" s="10">
        <v>16</v>
      </c>
      <c r="O681" t="s">
        <v>275</v>
      </c>
      <c r="P681" t="s">
        <v>290</v>
      </c>
      <c r="Q681" t="s">
        <v>275</v>
      </c>
      <c r="R681" t="s">
        <v>275</v>
      </c>
      <c r="S681">
        <v>179.03</v>
      </c>
      <c r="T681" t="s">
        <v>8</v>
      </c>
      <c r="U681" t="s">
        <v>425</v>
      </c>
    </row>
    <row r="682" spans="1:21" x14ac:dyDescent="0.25">
      <c r="A682">
        <v>53</v>
      </c>
      <c r="B682">
        <v>50</v>
      </c>
      <c r="C682">
        <v>2</v>
      </c>
      <c r="D682">
        <v>208.23000000000002</v>
      </c>
      <c r="E682" t="s">
        <v>179</v>
      </c>
      <c r="F682">
        <v>800</v>
      </c>
      <c r="G682" t="s">
        <v>607</v>
      </c>
      <c r="H682" t="s">
        <v>37</v>
      </c>
      <c r="I682">
        <f t="shared" si="23"/>
        <v>0.5625</v>
      </c>
      <c r="J682" t="s">
        <v>25</v>
      </c>
      <c r="K682">
        <v>25</v>
      </c>
      <c r="L682" t="s">
        <v>278</v>
      </c>
      <c r="M682" s="10">
        <v>62.9</v>
      </c>
      <c r="N682" s="10">
        <v>16</v>
      </c>
      <c r="O682" t="s">
        <v>275</v>
      </c>
      <c r="P682" t="s">
        <v>290</v>
      </c>
      <c r="Q682" t="s">
        <v>275</v>
      </c>
      <c r="R682" t="s">
        <v>275</v>
      </c>
      <c r="S682">
        <v>208.23000000000002</v>
      </c>
      <c r="T682" t="s">
        <v>8</v>
      </c>
      <c r="U682" t="s">
        <v>425</v>
      </c>
    </row>
    <row r="683" spans="1:21" x14ac:dyDescent="0.25">
      <c r="A683">
        <v>53</v>
      </c>
      <c r="B683">
        <v>50</v>
      </c>
      <c r="C683">
        <v>2.5</v>
      </c>
      <c r="D683">
        <v>233.93</v>
      </c>
      <c r="E683" t="s">
        <v>179</v>
      </c>
      <c r="F683">
        <v>800</v>
      </c>
      <c r="G683" t="s">
        <v>607</v>
      </c>
      <c r="H683" t="s">
        <v>37</v>
      </c>
      <c r="I683">
        <f t="shared" si="23"/>
        <v>0.5625</v>
      </c>
      <c r="J683" t="s">
        <v>25</v>
      </c>
      <c r="K683">
        <v>25</v>
      </c>
      <c r="L683" t="s">
        <v>278</v>
      </c>
      <c r="M683" s="10">
        <v>62.9</v>
      </c>
      <c r="N683" s="10">
        <v>16</v>
      </c>
      <c r="O683" t="s">
        <v>275</v>
      </c>
      <c r="P683" t="s">
        <v>290</v>
      </c>
      <c r="Q683" t="s">
        <v>275</v>
      </c>
      <c r="R683" t="s">
        <v>275</v>
      </c>
      <c r="S683">
        <v>233.93</v>
      </c>
      <c r="T683" t="s">
        <v>8</v>
      </c>
      <c r="U683" t="s">
        <v>425</v>
      </c>
    </row>
    <row r="684" spans="1:21" x14ac:dyDescent="0.25">
      <c r="A684">
        <v>53</v>
      </c>
      <c r="B684">
        <v>50</v>
      </c>
      <c r="C684">
        <v>3</v>
      </c>
      <c r="D684">
        <v>237.38000000000002</v>
      </c>
      <c r="E684" t="s">
        <v>179</v>
      </c>
      <c r="F684">
        <v>800</v>
      </c>
      <c r="G684" t="s">
        <v>607</v>
      </c>
      <c r="H684" t="s">
        <v>37</v>
      </c>
      <c r="I684">
        <f t="shared" si="23"/>
        <v>0.5625</v>
      </c>
      <c r="J684" t="s">
        <v>25</v>
      </c>
      <c r="K684">
        <v>25</v>
      </c>
      <c r="L684" t="s">
        <v>278</v>
      </c>
      <c r="M684" s="10">
        <v>62.9</v>
      </c>
      <c r="N684" s="10">
        <v>16</v>
      </c>
      <c r="O684" t="s">
        <v>275</v>
      </c>
      <c r="P684" t="s">
        <v>290</v>
      </c>
      <c r="Q684" t="s">
        <v>275</v>
      </c>
      <c r="R684" t="s">
        <v>275</v>
      </c>
      <c r="S684">
        <v>237.38000000000002</v>
      </c>
      <c r="T684" t="s">
        <v>8</v>
      </c>
      <c r="U684" t="s">
        <v>425</v>
      </c>
    </row>
    <row r="685" spans="1:21" x14ac:dyDescent="0.25">
      <c r="A685">
        <v>53</v>
      </c>
      <c r="B685">
        <v>50</v>
      </c>
      <c r="C685">
        <v>4</v>
      </c>
      <c r="D685">
        <v>238.41000000000003</v>
      </c>
      <c r="E685" t="s">
        <v>179</v>
      </c>
      <c r="F685">
        <v>800</v>
      </c>
      <c r="G685" t="s">
        <v>607</v>
      </c>
      <c r="H685" t="s">
        <v>37</v>
      </c>
      <c r="I685">
        <f t="shared" si="23"/>
        <v>0.5625</v>
      </c>
      <c r="J685" t="s">
        <v>25</v>
      </c>
      <c r="K685">
        <v>25</v>
      </c>
      <c r="L685" t="s">
        <v>278</v>
      </c>
      <c r="M685" s="10">
        <v>62.9</v>
      </c>
      <c r="N685" s="10">
        <v>16</v>
      </c>
      <c r="O685" t="s">
        <v>275</v>
      </c>
      <c r="P685" t="s">
        <v>290</v>
      </c>
      <c r="Q685" t="s">
        <v>275</v>
      </c>
      <c r="R685" t="s">
        <v>275</v>
      </c>
      <c r="S685">
        <v>238.41000000000003</v>
      </c>
      <c r="T685" t="s">
        <v>8</v>
      </c>
      <c r="U685" t="s">
        <v>425</v>
      </c>
    </row>
    <row r="686" spans="1:21" x14ac:dyDescent="0.25">
      <c r="A686">
        <v>53</v>
      </c>
      <c r="B686">
        <v>50</v>
      </c>
      <c r="C686">
        <v>6</v>
      </c>
      <c r="D686">
        <v>183.07</v>
      </c>
      <c r="E686" t="s">
        <v>179</v>
      </c>
      <c r="F686">
        <v>800</v>
      </c>
      <c r="G686" t="s">
        <v>607</v>
      </c>
      <c r="H686" t="s">
        <v>37</v>
      </c>
      <c r="I686">
        <f t="shared" si="23"/>
        <v>0.5625</v>
      </c>
      <c r="J686" t="s">
        <v>25</v>
      </c>
      <c r="K686">
        <v>25</v>
      </c>
      <c r="L686" t="s">
        <v>278</v>
      </c>
      <c r="M686" s="10">
        <v>62.9</v>
      </c>
      <c r="N686" s="10">
        <v>16</v>
      </c>
      <c r="O686" t="s">
        <v>275</v>
      </c>
      <c r="P686" t="s">
        <v>290</v>
      </c>
      <c r="Q686" t="s">
        <v>275</v>
      </c>
      <c r="R686" t="s">
        <v>275</v>
      </c>
      <c r="S686">
        <v>183.07</v>
      </c>
      <c r="T686" t="s">
        <v>8</v>
      </c>
      <c r="U686" t="s">
        <v>425</v>
      </c>
    </row>
    <row r="687" spans="1:21" x14ac:dyDescent="0.25">
      <c r="A687">
        <v>53</v>
      </c>
      <c r="B687">
        <v>50</v>
      </c>
      <c r="C687">
        <v>8</v>
      </c>
      <c r="D687">
        <v>148.82</v>
      </c>
      <c r="E687" t="s">
        <v>179</v>
      </c>
      <c r="F687">
        <v>800</v>
      </c>
      <c r="G687" t="s">
        <v>607</v>
      </c>
      <c r="H687" t="s">
        <v>37</v>
      </c>
      <c r="I687">
        <f t="shared" si="23"/>
        <v>0.5625</v>
      </c>
      <c r="J687" t="s">
        <v>25</v>
      </c>
      <c r="K687">
        <v>25</v>
      </c>
      <c r="L687" t="s">
        <v>278</v>
      </c>
      <c r="M687" s="10">
        <v>62.9</v>
      </c>
      <c r="N687" s="10">
        <v>16</v>
      </c>
      <c r="O687" t="s">
        <v>275</v>
      </c>
      <c r="P687" t="s">
        <v>290</v>
      </c>
      <c r="Q687" t="s">
        <v>275</v>
      </c>
      <c r="R687" t="s">
        <v>275</v>
      </c>
      <c r="S687">
        <v>148.82</v>
      </c>
      <c r="T687" t="s">
        <v>8</v>
      </c>
      <c r="U687" t="s">
        <v>425</v>
      </c>
    </row>
    <row r="688" spans="1:21" x14ac:dyDescent="0.25">
      <c r="A688">
        <v>53</v>
      </c>
      <c r="B688">
        <v>50</v>
      </c>
      <c r="C688">
        <v>12</v>
      </c>
      <c r="D688">
        <v>128.33000000000001</v>
      </c>
      <c r="E688" t="s">
        <v>179</v>
      </c>
      <c r="F688">
        <v>800</v>
      </c>
      <c r="G688" t="s">
        <v>607</v>
      </c>
      <c r="H688" t="s">
        <v>37</v>
      </c>
      <c r="I688">
        <f t="shared" si="23"/>
        <v>0.5625</v>
      </c>
      <c r="J688" t="s">
        <v>25</v>
      </c>
      <c r="K688">
        <v>25</v>
      </c>
      <c r="L688" t="s">
        <v>278</v>
      </c>
      <c r="M688" s="10">
        <v>62.9</v>
      </c>
      <c r="N688" s="10">
        <v>16</v>
      </c>
      <c r="O688" t="s">
        <v>275</v>
      </c>
      <c r="P688" t="s">
        <v>290</v>
      </c>
      <c r="Q688" t="s">
        <v>275</v>
      </c>
      <c r="R688" t="s">
        <v>275</v>
      </c>
      <c r="S688">
        <v>128.33000000000001</v>
      </c>
      <c r="T688" t="s">
        <v>8</v>
      </c>
      <c r="U688" t="s">
        <v>425</v>
      </c>
    </row>
    <row r="689" spans="1:21" x14ac:dyDescent="0.25">
      <c r="A689">
        <v>53</v>
      </c>
      <c r="B689">
        <v>50</v>
      </c>
      <c r="C689">
        <v>24</v>
      </c>
      <c r="D689">
        <v>99.71</v>
      </c>
      <c r="E689" t="s">
        <v>179</v>
      </c>
      <c r="F689">
        <v>800</v>
      </c>
      <c r="G689" t="s">
        <v>607</v>
      </c>
      <c r="H689" t="s">
        <v>37</v>
      </c>
      <c r="I689">
        <f t="shared" si="23"/>
        <v>0.5625</v>
      </c>
      <c r="J689" t="s">
        <v>25</v>
      </c>
      <c r="K689">
        <v>25</v>
      </c>
      <c r="L689" t="s">
        <v>278</v>
      </c>
      <c r="M689" s="10">
        <v>62.9</v>
      </c>
      <c r="N689" s="10">
        <v>16</v>
      </c>
      <c r="O689" t="s">
        <v>275</v>
      </c>
      <c r="P689" t="s">
        <v>290</v>
      </c>
      <c r="Q689" t="s">
        <v>275</v>
      </c>
      <c r="R689" t="s">
        <v>275</v>
      </c>
      <c r="S689">
        <v>99.71</v>
      </c>
      <c r="T689" t="s">
        <v>8</v>
      </c>
      <c r="U689" t="s">
        <v>425</v>
      </c>
    </row>
    <row r="690" spans="1:21" x14ac:dyDescent="0.25">
      <c r="A690">
        <v>53</v>
      </c>
      <c r="B690">
        <v>50</v>
      </c>
      <c r="C690">
        <v>48</v>
      </c>
      <c r="D690">
        <v>52.99</v>
      </c>
      <c r="E690" t="s">
        <v>179</v>
      </c>
      <c r="F690">
        <v>800</v>
      </c>
      <c r="G690" t="s">
        <v>607</v>
      </c>
      <c r="H690" t="s">
        <v>37</v>
      </c>
      <c r="I690">
        <f t="shared" si="23"/>
        <v>0.5625</v>
      </c>
      <c r="J690" t="s">
        <v>25</v>
      </c>
      <c r="K690">
        <v>25</v>
      </c>
      <c r="L690" t="s">
        <v>278</v>
      </c>
      <c r="M690" s="10">
        <v>62.9</v>
      </c>
      <c r="N690" s="10">
        <v>16</v>
      </c>
      <c r="O690" t="s">
        <v>275</v>
      </c>
      <c r="P690" t="s">
        <v>290</v>
      </c>
      <c r="Q690" t="s">
        <v>275</v>
      </c>
      <c r="R690" t="s">
        <v>275</v>
      </c>
      <c r="S690">
        <v>52.99</v>
      </c>
      <c r="T690" t="s">
        <v>8</v>
      </c>
      <c r="U690" t="s">
        <v>425</v>
      </c>
    </row>
    <row r="691" spans="1:21" x14ac:dyDescent="0.25">
      <c r="A691">
        <v>58</v>
      </c>
      <c r="B691">
        <v>51</v>
      </c>
      <c r="C691">
        <v>0</v>
      </c>
      <c r="D691">
        <v>0</v>
      </c>
      <c r="E691" t="s">
        <v>22</v>
      </c>
      <c r="F691">
        <v>400</v>
      </c>
      <c r="G691" t="s">
        <v>606</v>
      </c>
      <c r="H691" t="s">
        <v>37</v>
      </c>
      <c r="I691" t="s">
        <v>608</v>
      </c>
      <c r="J691" t="s">
        <v>27</v>
      </c>
      <c r="K691" t="s">
        <v>608</v>
      </c>
      <c r="L691" t="s">
        <v>278</v>
      </c>
      <c r="M691" t="s">
        <v>608</v>
      </c>
      <c r="N691" s="10">
        <v>51</v>
      </c>
      <c r="O691" t="s">
        <v>275</v>
      </c>
      <c r="P691" t="s">
        <v>290</v>
      </c>
      <c r="Q691" t="s">
        <v>275</v>
      </c>
      <c r="R691" t="s">
        <v>275</v>
      </c>
      <c r="S691">
        <v>0</v>
      </c>
      <c r="T691" t="s">
        <v>8</v>
      </c>
      <c r="U691" t="s">
        <v>425</v>
      </c>
    </row>
    <row r="692" spans="1:21" x14ac:dyDescent="0.25">
      <c r="A692">
        <v>58</v>
      </c>
      <c r="B692">
        <v>51</v>
      </c>
      <c r="C692">
        <v>0.5</v>
      </c>
      <c r="D692">
        <v>4.0162000000000004</v>
      </c>
      <c r="E692" t="s">
        <v>22</v>
      </c>
      <c r="F692">
        <v>400</v>
      </c>
      <c r="G692" t="s">
        <v>606</v>
      </c>
      <c r="H692" t="s">
        <v>37</v>
      </c>
      <c r="I692" t="s">
        <v>608</v>
      </c>
      <c r="J692" t="s">
        <v>27</v>
      </c>
      <c r="K692" t="s">
        <v>608</v>
      </c>
      <c r="L692" t="s">
        <v>278</v>
      </c>
      <c r="M692" t="s">
        <v>608</v>
      </c>
      <c r="N692" s="10">
        <v>51</v>
      </c>
      <c r="O692" t="s">
        <v>275</v>
      </c>
      <c r="P692" t="s">
        <v>290</v>
      </c>
      <c r="Q692" t="s">
        <v>275</v>
      </c>
      <c r="R692" t="s">
        <v>275</v>
      </c>
      <c r="S692">
        <v>4.0162000000000004</v>
      </c>
      <c r="T692" t="s">
        <v>8</v>
      </c>
      <c r="U692" t="s">
        <v>425</v>
      </c>
    </row>
    <row r="693" spans="1:21" x14ac:dyDescent="0.25">
      <c r="A693">
        <v>58</v>
      </c>
      <c r="B693">
        <v>51</v>
      </c>
      <c r="C693">
        <v>1</v>
      </c>
      <c r="D693">
        <v>8.7388999999999992</v>
      </c>
      <c r="E693" t="s">
        <v>22</v>
      </c>
      <c r="F693">
        <v>400</v>
      </c>
      <c r="G693" t="s">
        <v>606</v>
      </c>
      <c r="H693" t="s">
        <v>37</v>
      </c>
      <c r="I693" t="s">
        <v>608</v>
      </c>
      <c r="J693" t="s">
        <v>27</v>
      </c>
      <c r="K693" t="s">
        <v>608</v>
      </c>
      <c r="L693" t="s">
        <v>278</v>
      </c>
      <c r="M693" t="s">
        <v>608</v>
      </c>
      <c r="N693" s="10">
        <v>51</v>
      </c>
      <c r="O693" t="s">
        <v>275</v>
      </c>
      <c r="P693" t="s">
        <v>290</v>
      </c>
      <c r="Q693" t="s">
        <v>275</v>
      </c>
      <c r="R693" t="s">
        <v>275</v>
      </c>
      <c r="S693">
        <v>8.7388999999999992</v>
      </c>
      <c r="T693" t="s">
        <v>8</v>
      </c>
      <c r="U693" t="s">
        <v>425</v>
      </c>
    </row>
    <row r="694" spans="1:21" x14ac:dyDescent="0.25">
      <c r="A694">
        <v>58</v>
      </c>
      <c r="B694">
        <v>51</v>
      </c>
      <c r="C694">
        <v>1.5</v>
      </c>
      <c r="D694">
        <v>9.5486000000000004</v>
      </c>
      <c r="E694" t="s">
        <v>22</v>
      </c>
      <c r="F694">
        <v>400</v>
      </c>
      <c r="G694" t="s">
        <v>606</v>
      </c>
      <c r="H694" t="s">
        <v>37</v>
      </c>
      <c r="I694" t="s">
        <v>608</v>
      </c>
      <c r="J694" t="s">
        <v>27</v>
      </c>
      <c r="K694" t="s">
        <v>608</v>
      </c>
      <c r="L694" t="s">
        <v>278</v>
      </c>
      <c r="M694" t="s">
        <v>608</v>
      </c>
      <c r="N694" s="10">
        <v>51</v>
      </c>
      <c r="O694" t="s">
        <v>275</v>
      </c>
      <c r="P694" t="s">
        <v>290</v>
      </c>
      <c r="Q694" t="s">
        <v>275</v>
      </c>
      <c r="R694" t="s">
        <v>275</v>
      </c>
      <c r="S694">
        <v>9.5486000000000004</v>
      </c>
      <c r="T694" t="s">
        <v>8</v>
      </c>
      <c r="U694" t="s">
        <v>425</v>
      </c>
    </row>
    <row r="695" spans="1:21" x14ac:dyDescent="0.25">
      <c r="A695">
        <v>58</v>
      </c>
      <c r="B695">
        <v>51</v>
      </c>
      <c r="C695">
        <v>2</v>
      </c>
      <c r="D695">
        <v>9.0546000000000006</v>
      </c>
      <c r="E695" t="s">
        <v>22</v>
      </c>
      <c r="F695">
        <v>400</v>
      </c>
      <c r="G695" t="s">
        <v>606</v>
      </c>
      <c r="H695" t="s">
        <v>37</v>
      </c>
      <c r="I695" t="s">
        <v>608</v>
      </c>
      <c r="J695" t="s">
        <v>27</v>
      </c>
      <c r="K695" t="s">
        <v>608</v>
      </c>
      <c r="L695" t="s">
        <v>278</v>
      </c>
      <c r="M695" t="s">
        <v>608</v>
      </c>
      <c r="N695" s="10">
        <v>51</v>
      </c>
      <c r="O695" t="s">
        <v>275</v>
      </c>
      <c r="P695" t="s">
        <v>290</v>
      </c>
      <c r="Q695" t="s">
        <v>275</v>
      </c>
      <c r="R695" t="s">
        <v>275</v>
      </c>
      <c r="S695">
        <v>9.0546000000000006</v>
      </c>
      <c r="T695" t="s">
        <v>8</v>
      </c>
      <c r="U695" t="s">
        <v>425</v>
      </c>
    </row>
    <row r="696" spans="1:21" x14ac:dyDescent="0.25">
      <c r="A696">
        <v>58</v>
      </c>
      <c r="B696">
        <v>51</v>
      </c>
      <c r="C696">
        <v>2.33</v>
      </c>
      <c r="D696">
        <v>9.0502000000000002</v>
      </c>
      <c r="E696" t="s">
        <v>22</v>
      </c>
      <c r="F696">
        <v>400</v>
      </c>
      <c r="G696" t="s">
        <v>606</v>
      </c>
      <c r="H696" t="s">
        <v>37</v>
      </c>
      <c r="I696" t="s">
        <v>608</v>
      </c>
      <c r="J696" t="s">
        <v>27</v>
      </c>
      <c r="K696" t="s">
        <v>608</v>
      </c>
      <c r="L696" t="s">
        <v>278</v>
      </c>
      <c r="M696" t="s">
        <v>608</v>
      </c>
      <c r="N696" s="10">
        <v>51</v>
      </c>
      <c r="O696" t="s">
        <v>275</v>
      </c>
      <c r="P696" t="s">
        <v>290</v>
      </c>
      <c r="Q696" t="s">
        <v>275</v>
      </c>
      <c r="R696" t="s">
        <v>275</v>
      </c>
      <c r="S696">
        <v>9.0502000000000002</v>
      </c>
      <c r="T696" t="s">
        <v>8</v>
      </c>
      <c r="U696" t="s">
        <v>425</v>
      </c>
    </row>
    <row r="697" spans="1:21" x14ac:dyDescent="0.25">
      <c r="A697">
        <v>58</v>
      </c>
      <c r="B697">
        <v>51</v>
      </c>
      <c r="C697">
        <v>2.66</v>
      </c>
      <c r="D697">
        <v>8.8835999999999995</v>
      </c>
      <c r="E697" t="s">
        <v>22</v>
      </c>
      <c r="F697">
        <v>400</v>
      </c>
      <c r="G697" t="s">
        <v>606</v>
      </c>
      <c r="H697" t="s">
        <v>37</v>
      </c>
      <c r="I697" t="s">
        <v>608</v>
      </c>
      <c r="J697" t="s">
        <v>27</v>
      </c>
      <c r="K697" t="s">
        <v>608</v>
      </c>
      <c r="L697" t="s">
        <v>278</v>
      </c>
      <c r="M697" t="s">
        <v>608</v>
      </c>
      <c r="N697" s="10">
        <v>51</v>
      </c>
      <c r="O697" t="s">
        <v>275</v>
      </c>
      <c r="P697" t="s">
        <v>290</v>
      </c>
      <c r="Q697" t="s">
        <v>275</v>
      </c>
      <c r="R697" t="s">
        <v>275</v>
      </c>
      <c r="S697">
        <v>8.8835999999999995</v>
      </c>
      <c r="T697" t="s">
        <v>8</v>
      </c>
      <c r="U697" t="s">
        <v>425</v>
      </c>
    </row>
    <row r="698" spans="1:21" x14ac:dyDescent="0.25">
      <c r="A698">
        <v>58</v>
      </c>
      <c r="B698">
        <v>51</v>
      </c>
      <c r="C698">
        <v>3</v>
      </c>
      <c r="D698">
        <v>8.1732999999999993</v>
      </c>
      <c r="E698" t="s">
        <v>22</v>
      </c>
      <c r="F698">
        <v>400</v>
      </c>
      <c r="G698" t="s">
        <v>606</v>
      </c>
      <c r="H698" t="s">
        <v>37</v>
      </c>
      <c r="I698" t="s">
        <v>608</v>
      </c>
      <c r="J698" t="s">
        <v>27</v>
      </c>
      <c r="K698" t="s">
        <v>608</v>
      </c>
      <c r="L698" t="s">
        <v>278</v>
      </c>
      <c r="M698" t="s">
        <v>608</v>
      </c>
      <c r="N698" s="10">
        <v>51</v>
      </c>
      <c r="O698" t="s">
        <v>275</v>
      </c>
      <c r="P698" t="s">
        <v>290</v>
      </c>
      <c r="Q698" t="s">
        <v>275</v>
      </c>
      <c r="R698" t="s">
        <v>275</v>
      </c>
      <c r="S698">
        <v>8.1732999999999993</v>
      </c>
      <c r="T698" t="s">
        <v>8</v>
      </c>
      <c r="U698" t="s">
        <v>425</v>
      </c>
    </row>
    <row r="699" spans="1:21" x14ac:dyDescent="0.25">
      <c r="A699">
        <v>58</v>
      </c>
      <c r="B699">
        <v>51</v>
      </c>
      <c r="C699">
        <v>3.33</v>
      </c>
      <c r="D699">
        <v>7.6811999999999996</v>
      </c>
      <c r="E699" t="s">
        <v>22</v>
      </c>
      <c r="F699">
        <v>400</v>
      </c>
      <c r="G699" t="s">
        <v>606</v>
      </c>
      <c r="H699" t="s">
        <v>37</v>
      </c>
      <c r="I699" t="s">
        <v>608</v>
      </c>
      <c r="J699" t="s">
        <v>27</v>
      </c>
      <c r="K699" t="s">
        <v>608</v>
      </c>
      <c r="L699" t="s">
        <v>278</v>
      </c>
      <c r="M699" t="s">
        <v>608</v>
      </c>
      <c r="N699" s="10">
        <v>51</v>
      </c>
      <c r="O699" t="s">
        <v>275</v>
      </c>
      <c r="P699" t="s">
        <v>290</v>
      </c>
      <c r="Q699" t="s">
        <v>275</v>
      </c>
      <c r="R699" t="s">
        <v>275</v>
      </c>
      <c r="S699">
        <v>7.6811999999999996</v>
      </c>
      <c r="T699" t="s">
        <v>8</v>
      </c>
      <c r="U699" t="s">
        <v>425</v>
      </c>
    </row>
    <row r="700" spans="1:21" x14ac:dyDescent="0.25">
      <c r="A700">
        <v>58</v>
      </c>
      <c r="B700">
        <v>51</v>
      </c>
      <c r="C700">
        <v>3.66</v>
      </c>
      <c r="D700">
        <v>6.8621999999999996</v>
      </c>
      <c r="E700" t="s">
        <v>22</v>
      </c>
      <c r="F700">
        <v>400</v>
      </c>
      <c r="G700" t="s">
        <v>606</v>
      </c>
      <c r="H700" t="s">
        <v>37</v>
      </c>
      <c r="I700" t="s">
        <v>608</v>
      </c>
      <c r="J700" t="s">
        <v>27</v>
      </c>
      <c r="K700" t="s">
        <v>608</v>
      </c>
      <c r="L700" t="s">
        <v>278</v>
      </c>
      <c r="M700" t="s">
        <v>608</v>
      </c>
      <c r="N700" s="10">
        <v>51</v>
      </c>
      <c r="O700" t="s">
        <v>275</v>
      </c>
      <c r="P700" t="s">
        <v>290</v>
      </c>
      <c r="Q700" t="s">
        <v>275</v>
      </c>
      <c r="R700" t="s">
        <v>275</v>
      </c>
      <c r="S700">
        <v>6.8621999999999996</v>
      </c>
      <c r="T700" t="s">
        <v>8</v>
      </c>
      <c r="U700" t="s">
        <v>425</v>
      </c>
    </row>
    <row r="701" spans="1:21" x14ac:dyDescent="0.25">
      <c r="A701">
        <v>58</v>
      </c>
      <c r="B701">
        <v>51</v>
      </c>
      <c r="C701">
        <v>4</v>
      </c>
      <c r="D701">
        <v>5.4457000000000004</v>
      </c>
      <c r="E701" t="s">
        <v>22</v>
      </c>
      <c r="F701">
        <v>400</v>
      </c>
      <c r="G701" t="s">
        <v>606</v>
      </c>
      <c r="H701" t="s">
        <v>37</v>
      </c>
      <c r="I701" t="s">
        <v>608</v>
      </c>
      <c r="J701" t="s">
        <v>27</v>
      </c>
      <c r="K701" t="s">
        <v>608</v>
      </c>
      <c r="L701" t="s">
        <v>278</v>
      </c>
      <c r="M701" t="s">
        <v>608</v>
      </c>
      <c r="N701" s="10">
        <v>51</v>
      </c>
      <c r="O701" t="s">
        <v>275</v>
      </c>
      <c r="P701" t="s">
        <v>290</v>
      </c>
      <c r="Q701" t="s">
        <v>275</v>
      </c>
      <c r="R701" t="s">
        <v>275</v>
      </c>
      <c r="S701">
        <v>5.4457000000000004</v>
      </c>
      <c r="T701" t="s">
        <v>8</v>
      </c>
      <c r="U701" t="s">
        <v>425</v>
      </c>
    </row>
    <row r="702" spans="1:21" x14ac:dyDescent="0.25">
      <c r="A702">
        <v>58</v>
      </c>
      <c r="B702">
        <v>51</v>
      </c>
      <c r="C702">
        <v>4.33</v>
      </c>
      <c r="D702">
        <v>4.8438999999999997</v>
      </c>
      <c r="E702" t="s">
        <v>22</v>
      </c>
      <c r="F702">
        <v>400</v>
      </c>
      <c r="G702" t="s">
        <v>606</v>
      </c>
      <c r="H702" t="s">
        <v>37</v>
      </c>
      <c r="I702" t="s">
        <v>608</v>
      </c>
      <c r="J702" t="s">
        <v>27</v>
      </c>
      <c r="K702" t="s">
        <v>608</v>
      </c>
      <c r="L702" t="s">
        <v>278</v>
      </c>
      <c r="M702" t="s">
        <v>608</v>
      </c>
      <c r="N702" s="10">
        <v>51</v>
      </c>
      <c r="O702" t="s">
        <v>275</v>
      </c>
      <c r="P702" t="s">
        <v>290</v>
      </c>
      <c r="Q702" t="s">
        <v>275</v>
      </c>
      <c r="R702" t="s">
        <v>275</v>
      </c>
      <c r="S702">
        <v>4.8438999999999997</v>
      </c>
      <c r="T702" t="s">
        <v>8</v>
      </c>
      <c r="U702" t="s">
        <v>425</v>
      </c>
    </row>
    <row r="703" spans="1:21" x14ac:dyDescent="0.25">
      <c r="A703">
        <v>58</v>
      </c>
      <c r="B703">
        <v>51</v>
      </c>
      <c r="C703">
        <v>4.66</v>
      </c>
      <c r="D703">
        <v>4.2968000000000002</v>
      </c>
      <c r="E703" t="s">
        <v>22</v>
      </c>
      <c r="F703">
        <v>400</v>
      </c>
      <c r="G703" t="s">
        <v>606</v>
      </c>
      <c r="H703" t="s">
        <v>37</v>
      </c>
      <c r="I703" t="s">
        <v>608</v>
      </c>
      <c r="J703" t="s">
        <v>27</v>
      </c>
      <c r="K703" t="s">
        <v>608</v>
      </c>
      <c r="L703" t="s">
        <v>278</v>
      </c>
      <c r="M703" t="s">
        <v>608</v>
      </c>
      <c r="N703" s="10">
        <v>51</v>
      </c>
      <c r="O703" t="s">
        <v>275</v>
      </c>
      <c r="P703" t="s">
        <v>290</v>
      </c>
      <c r="Q703" t="s">
        <v>275</v>
      </c>
      <c r="R703" t="s">
        <v>275</v>
      </c>
      <c r="S703">
        <v>4.2968000000000002</v>
      </c>
      <c r="T703" t="s">
        <v>8</v>
      </c>
      <c r="U703" t="s">
        <v>425</v>
      </c>
    </row>
    <row r="704" spans="1:21" x14ac:dyDescent="0.25">
      <c r="A704">
        <v>58</v>
      </c>
      <c r="B704">
        <v>51</v>
      </c>
      <c r="C704">
        <v>5</v>
      </c>
      <c r="D704">
        <v>3.9127000000000001</v>
      </c>
      <c r="E704" t="s">
        <v>22</v>
      </c>
      <c r="F704">
        <v>400</v>
      </c>
      <c r="G704" t="s">
        <v>606</v>
      </c>
      <c r="H704" t="s">
        <v>37</v>
      </c>
      <c r="I704" t="s">
        <v>608</v>
      </c>
      <c r="J704" t="s">
        <v>27</v>
      </c>
      <c r="K704" t="s">
        <v>608</v>
      </c>
      <c r="L704" t="s">
        <v>278</v>
      </c>
      <c r="M704" t="s">
        <v>608</v>
      </c>
      <c r="N704" s="10">
        <v>51</v>
      </c>
      <c r="O704" t="s">
        <v>275</v>
      </c>
      <c r="P704" t="s">
        <v>290</v>
      </c>
      <c r="Q704" t="s">
        <v>275</v>
      </c>
      <c r="R704" t="s">
        <v>275</v>
      </c>
      <c r="S704">
        <v>3.9127000000000001</v>
      </c>
      <c r="T704" t="s">
        <v>8</v>
      </c>
      <c r="U704" t="s">
        <v>425</v>
      </c>
    </row>
    <row r="705" spans="1:21" x14ac:dyDescent="0.25">
      <c r="A705">
        <v>58</v>
      </c>
      <c r="B705">
        <v>51</v>
      </c>
      <c r="C705">
        <v>5.5</v>
      </c>
      <c r="D705">
        <v>3.5270999999999999</v>
      </c>
      <c r="E705" t="s">
        <v>22</v>
      </c>
      <c r="F705">
        <v>400</v>
      </c>
      <c r="G705" t="s">
        <v>606</v>
      </c>
      <c r="H705" t="s">
        <v>37</v>
      </c>
      <c r="I705" t="s">
        <v>608</v>
      </c>
      <c r="J705" t="s">
        <v>27</v>
      </c>
      <c r="K705" t="s">
        <v>608</v>
      </c>
      <c r="L705" t="s">
        <v>278</v>
      </c>
      <c r="M705" t="s">
        <v>608</v>
      </c>
      <c r="N705" s="10">
        <v>51</v>
      </c>
      <c r="O705" t="s">
        <v>275</v>
      </c>
      <c r="P705" t="s">
        <v>290</v>
      </c>
      <c r="Q705" t="s">
        <v>275</v>
      </c>
      <c r="R705" t="s">
        <v>275</v>
      </c>
      <c r="S705">
        <v>3.5270999999999999</v>
      </c>
      <c r="T705" t="s">
        <v>8</v>
      </c>
      <c r="U705" t="s">
        <v>425</v>
      </c>
    </row>
    <row r="706" spans="1:21" x14ac:dyDescent="0.25">
      <c r="A706">
        <v>58</v>
      </c>
      <c r="B706">
        <v>51</v>
      </c>
      <c r="C706">
        <v>6</v>
      </c>
      <c r="D706">
        <v>2.8691</v>
      </c>
      <c r="E706" t="s">
        <v>22</v>
      </c>
      <c r="F706">
        <v>400</v>
      </c>
      <c r="G706" t="s">
        <v>606</v>
      </c>
      <c r="H706" t="s">
        <v>37</v>
      </c>
      <c r="I706" t="s">
        <v>608</v>
      </c>
      <c r="J706" t="s">
        <v>27</v>
      </c>
      <c r="K706" t="s">
        <v>608</v>
      </c>
      <c r="L706" t="s">
        <v>278</v>
      </c>
      <c r="M706" t="s">
        <v>608</v>
      </c>
      <c r="N706" s="10">
        <v>51</v>
      </c>
      <c r="O706" t="s">
        <v>275</v>
      </c>
      <c r="P706" t="s">
        <v>290</v>
      </c>
      <c r="Q706" t="s">
        <v>275</v>
      </c>
      <c r="R706" t="s">
        <v>275</v>
      </c>
      <c r="S706">
        <v>2.8691</v>
      </c>
      <c r="T706" t="s">
        <v>8</v>
      </c>
      <c r="U706" t="s">
        <v>425</v>
      </c>
    </row>
    <row r="707" spans="1:21" x14ac:dyDescent="0.25">
      <c r="A707">
        <v>58</v>
      </c>
      <c r="B707">
        <v>51</v>
      </c>
      <c r="C707">
        <v>8</v>
      </c>
      <c r="D707">
        <v>2.0322</v>
      </c>
      <c r="E707" t="s">
        <v>22</v>
      </c>
      <c r="F707">
        <v>400</v>
      </c>
      <c r="G707" t="s">
        <v>606</v>
      </c>
      <c r="H707" t="s">
        <v>37</v>
      </c>
      <c r="I707" t="s">
        <v>608</v>
      </c>
      <c r="J707" t="s">
        <v>27</v>
      </c>
      <c r="K707" t="s">
        <v>608</v>
      </c>
      <c r="L707" t="s">
        <v>278</v>
      </c>
      <c r="M707" t="s">
        <v>608</v>
      </c>
      <c r="N707" s="10">
        <v>51</v>
      </c>
      <c r="O707" t="s">
        <v>275</v>
      </c>
      <c r="P707" t="s">
        <v>290</v>
      </c>
      <c r="Q707" t="s">
        <v>275</v>
      </c>
      <c r="R707" t="s">
        <v>275</v>
      </c>
      <c r="S707">
        <v>2.0322</v>
      </c>
      <c r="T707" t="s">
        <v>8</v>
      </c>
      <c r="U707" t="s">
        <v>425</v>
      </c>
    </row>
    <row r="708" spans="1:21" x14ac:dyDescent="0.25">
      <c r="A708">
        <v>58</v>
      </c>
      <c r="B708">
        <v>51</v>
      </c>
      <c r="C708">
        <v>10</v>
      </c>
      <c r="D708">
        <v>1.4674</v>
      </c>
      <c r="E708" t="s">
        <v>22</v>
      </c>
      <c r="F708">
        <v>400</v>
      </c>
      <c r="G708" t="s">
        <v>606</v>
      </c>
      <c r="H708" t="s">
        <v>37</v>
      </c>
      <c r="I708" t="s">
        <v>608</v>
      </c>
      <c r="J708" t="s">
        <v>27</v>
      </c>
      <c r="K708" t="s">
        <v>608</v>
      </c>
      <c r="L708" t="s">
        <v>278</v>
      </c>
      <c r="M708" t="s">
        <v>608</v>
      </c>
      <c r="N708" s="10">
        <v>51</v>
      </c>
      <c r="O708" t="s">
        <v>275</v>
      </c>
      <c r="P708" t="s">
        <v>290</v>
      </c>
      <c r="Q708" t="s">
        <v>275</v>
      </c>
      <c r="R708" t="s">
        <v>275</v>
      </c>
      <c r="S708">
        <v>1.4674</v>
      </c>
      <c r="T708" t="s">
        <v>8</v>
      </c>
      <c r="U708" t="s">
        <v>425</v>
      </c>
    </row>
    <row r="709" spans="1:21" x14ac:dyDescent="0.25">
      <c r="A709">
        <v>58</v>
      </c>
      <c r="B709">
        <v>51</v>
      </c>
      <c r="C709">
        <v>12</v>
      </c>
      <c r="D709">
        <v>1.2666999999999999</v>
      </c>
      <c r="E709" t="s">
        <v>22</v>
      </c>
      <c r="F709">
        <v>400</v>
      </c>
      <c r="G709" t="s">
        <v>606</v>
      </c>
      <c r="H709" t="s">
        <v>37</v>
      </c>
      <c r="I709" t="s">
        <v>608</v>
      </c>
      <c r="J709" t="s">
        <v>27</v>
      </c>
      <c r="K709" t="s">
        <v>608</v>
      </c>
      <c r="L709" t="s">
        <v>278</v>
      </c>
      <c r="M709" t="s">
        <v>608</v>
      </c>
      <c r="N709" s="10">
        <v>51</v>
      </c>
      <c r="O709" t="s">
        <v>275</v>
      </c>
      <c r="P709" t="s">
        <v>290</v>
      </c>
      <c r="Q709" t="s">
        <v>275</v>
      </c>
      <c r="R709" t="s">
        <v>275</v>
      </c>
      <c r="S709">
        <v>1.2666999999999999</v>
      </c>
      <c r="T709" t="s">
        <v>8</v>
      </c>
      <c r="U709" t="s">
        <v>425</v>
      </c>
    </row>
    <row r="710" spans="1:21" x14ac:dyDescent="0.25">
      <c r="A710">
        <v>58</v>
      </c>
      <c r="B710">
        <v>51</v>
      </c>
      <c r="C710">
        <v>16</v>
      </c>
      <c r="D710">
        <v>1.0105999999999999</v>
      </c>
      <c r="E710" t="s">
        <v>22</v>
      </c>
      <c r="F710">
        <v>400</v>
      </c>
      <c r="G710" t="s">
        <v>606</v>
      </c>
      <c r="H710" t="s">
        <v>37</v>
      </c>
      <c r="I710" t="s">
        <v>608</v>
      </c>
      <c r="J710" t="s">
        <v>27</v>
      </c>
      <c r="K710" t="s">
        <v>608</v>
      </c>
      <c r="L710" t="s">
        <v>278</v>
      </c>
      <c r="M710" t="s">
        <v>608</v>
      </c>
      <c r="N710" s="10">
        <v>51</v>
      </c>
      <c r="O710" t="s">
        <v>275</v>
      </c>
      <c r="P710" t="s">
        <v>290</v>
      </c>
      <c r="Q710" t="s">
        <v>275</v>
      </c>
      <c r="R710" t="s">
        <v>275</v>
      </c>
      <c r="S710">
        <v>1.0105999999999999</v>
      </c>
      <c r="T710" t="s">
        <v>8</v>
      </c>
      <c r="U710" t="s">
        <v>425</v>
      </c>
    </row>
    <row r="711" spans="1:21" x14ac:dyDescent="0.25">
      <c r="A711">
        <v>58</v>
      </c>
      <c r="B711">
        <v>51</v>
      </c>
      <c r="C711">
        <v>24</v>
      </c>
      <c r="D711">
        <v>0.63849999999999996</v>
      </c>
      <c r="E711" t="s">
        <v>22</v>
      </c>
      <c r="F711">
        <v>400</v>
      </c>
      <c r="G711" t="s">
        <v>606</v>
      </c>
      <c r="H711" t="s">
        <v>37</v>
      </c>
      <c r="I711" t="s">
        <v>608</v>
      </c>
      <c r="J711" t="s">
        <v>27</v>
      </c>
      <c r="K711" t="s">
        <v>608</v>
      </c>
      <c r="L711" t="s">
        <v>278</v>
      </c>
      <c r="M711" t="s">
        <v>608</v>
      </c>
      <c r="N711" s="10">
        <v>51</v>
      </c>
      <c r="O711" t="s">
        <v>275</v>
      </c>
      <c r="P711" t="s">
        <v>290</v>
      </c>
      <c r="Q711" t="s">
        <v>275</v>
      </c>
      <c r="R711" t="s">
        <v>275</v>
      </c>
      <c r="S711">
        <v>0.63849999999999996</v>
      </c>
      <c r="T711" t="s">
        <v>8</v>
      </c>
      <c r="U711" t="s">
        <v>425</v>
      </c>
    </row>
    <row r="712" spans="1:21" x14ac:dyDescent="0.25">
      <c r="A712">
        <v>58</v>
      </c>
      <c r="B712">
        <v>51</v>
      </c>
      <c r="C712">
        <v>48</v>
      </c>
      <c r="D712">
        <v>0.3649</v>
      </c>
      <c r="E712" t="s">
        <v>22</v>
      </c>
      <c r="F712">
        <v>400</v>
      </c>
      <c r="G712" t="s">
        <v>606</v>
      </c>
      <c r="H712" t="s">
        <v>37</v>
      </c>
      <c r="I712" t="s">
        <v>608</v>
      </c>
      <c r="J712" t="s">
        <v>27</v>
      </c>
      <c r="K712" t="s">
        <v>608</v>
      </c>
      <c r="L712" t="s">
        <v>278</v>
      </c>
      <c r="M712" t="s">
        <v>608</v>
      </c>
      <c r="N712" s="10">
        <v>51</v>
      </c>
      <c r="O712" t="s">
        <v>275</v>
      </c>
      <c r="P712" t="s">
        <v>290</v>
      </c>
      <c r="Q712" t="s">
        <v>275</v>
      </c>
      <c r="R712" t="s">
        <v>275</v>
      </c>
      <c r="S712">
        <v>0.3649</v>
      </c>
      <c r="T712" t="s">
        <v>8</v>
      </c>
      <c r="U712" t="s">
        <v>425</v>
      </c>
    </row>
    <row r="713" spans="1:21" x14ac:dyDescent="0.25">
      <c r="A713">
        <v>58</v>
      </c>
      <c r="B713">
        <v>51</v>
      </c>
      <c r="C713">
        <v>72</v>
      </c>
      <c r="D713">
        <v>0.41870000000000002</v>
      </c>
      <c r="E713" t="s">
        <v>22</v>
      </c>
      <c r="F713">
        <v>400</v>
      </c>
      <c r="G713" t="s">
        <v>606</v>
      </c>
      <c r="H713" t="s">
        <v>37</v>
      </c>
      <c r="I713" t="s">
        <v>608</v>
      </c>
      <c r="J713" t="s">
        <v>27</v>
      </c>
      <c r="K713" t="s">
        <v>608</v>
      </c>
      <c r="L713" t="s">
        <v>278</v>
      </c>
      <c r="M713" t="s">
        <v>608</v>
      </c>
      <c r="N713" s="10">
        <v>51</v>
      </c>
      <c r="O713" t="s">
        <v>275</v>
      </c>
      <c r="P713" t="s">
        <v>290</v>
      </c>
      <c r="Q713" t="s">
        <v>275</v>
      </c>
      <c r="R713" t="s">
        <v>275</v>
      </c>
      <c r="S713">
        <v>0.41870000000000002</v>
      </c>
      <c r="T713" t="s">
        <v>8</v>
      </c>
      <c r="U713" t="s">
        <v>425</v>
      </c>
    </row>
    <row r="714" spans="1:21" x14ac:dyDescent="0.25">
      <c r="A714">
        <v>58</v>
      </c>
      <c r="B714">
        <v>51</v>
      </c>
      <c r="C714">
        <v>0</v>
      </c>
      <c r="D714">
        <v>0</v>
      </c>
      <c r="E714" t="s">
        <v>179</v>
      </c>
      <c r="F714">
        <v>400</v>
      </c>
      <c r="G714" t="s">
        <v>606</v>
      </c>
      <c r="H714" t="s">
        <v>37</v>
      </c>
      <c r="I714" t="s">
        <v>608</v>
      </c>
      <c r="J714" t="s">
        <v>27</v>
      </c>
      <c r="K714" t="s">
        <v>608</v>
      </c>
      <c r="L714" t="s">
        <v>278</v>
      </c>
      <c r="M714" t="s">
        <v>608</v>
      </c>
      <c r="N714" s="10">
        <v>51</v>
      </c>
      <c r="O714" t="s">
        <v>275</v>
      </c>
      <c r="P714" t="s">
        <v>290</v>
      </c>
      <c r="Q714" t="s">
        <v>275</v>
      </c>
      <c r="R714" t="s">
        <v>275</v>
      </c>
      <c r="S714">
        <v>0</v>
      </c>
      <c r="T714" t="s">
        <v>8</v>
      </c>
      <c r="U714" t="s">
        <v>425</v>
      </c>
    </row>
    <row r="715" spans="1:21" x14ac:dyDescent="0.25">
      <c r="A715">
        <v>58</v>
      </c>
      <c r="B715">
        <v>51</v>
      </c>
      <c r="C715">
        <v>0.5</v>
      </c>
      <c r="D715">
        <v>36.783200000000001</v>
      </c>
      <c r="E715" t="s">
        <v>179</v>
      </c>
      <c r="F715">
        <v>400</v>
      </c>
      <c r="G715" t="s">
        <v>606</v>
      </c>
      <c r="H715" t="s">
        <v>37</v>
      </c>
      <c r="I715" t="s">
        <v>608</v>
      </c>
      <c r="J715" t="s">
        <v>27</v>
      </c>
      <c r="K715" t="s">
        <v>608</v>
      </c>
      <c r="L715" t="s">
        <v>278</v>
      </c>
      <c r="M715" t="s">
        <v>608</v>
      </c>
      <c r="N715" s="10">
        <v>51</v>
      </c>
      <c r="O715" t="s">
        <v>275</v>
      </c>
      <c r="P715" t="s">
        <v>290</v>
      </c>
      <c r="Q715" t="s">
        <v>275</v>
      </c>
      <c r="R715" t="s">
        <v>275</v>
      </c>
      <c r="S715">
        <v>36.783200000000001</v>
      </c>
      <c r="T715" t="s">
        <v>8</v>
      </c>
      <c r="U715" t="s">
        <v>425</v>
      </c>
    </row>
    <row r="716" spans="1:21" x14ac:dyDescent="0.25">
      <c r="A716">
        <v>58</v>
      </c>
      <c r="B716">
        <v>51</v>
      </c>
      <c r="C716">
        <v>1</v>
      </c>
      <c r="D716">
        <v>94.228800000000007</v>
      </c>
      <c r="E716" t="s">
        <v>179</v>
      </c>
      <c r="F716">
        <v>400</v>
      </c>
      <c r="G716" t="s">
        <v>606</v>
      </c>
      <c r="H716" t="s">
        <v>37</v>
      </c>
      <c r="I716" t="s">
        <v>608</v>
      </c>
      <c r="J716" t="s">
        <v>27</v>
      </c>
      <c r="K716" t="s">
        <v>608</v>
      </c>
      <c r="L716" t="s">
        <v>278</v>
      </c>
      <c r="M716" t="s">
        <v>608</v>
      </c>
      <c r="N716" s="10">
        <v>51</v>
      </c>
      <c r="O716" t="s">
        <v>275</v>
      </c>
      <c r="P716" t="s">
        <v>290</v>
      </c>
      <c r="Q716" t="s">
        <v>275</v>
      </c>
      <c r="R716" t="s">
        <v>275</v>
      </c>
      <c r="S716">
        <v>94.228800000000007</v>
      </c>
      <c r="T716" t="s">
        <v>8</v>
      </c>
      <c r="U716" t="s">
        <v>425</v>
      </c>
    </row>
    <row r="717" spans="1:21" x14ac:dyDescent="0.25">
      <c r="A717">
        <v>58</v>
      </c>
      <c r="B717">
        <v>51</v>
      </c>
      <c r="C717">
        <v>1.5</v>
      </c>
      <c r="D717">
        <v>128.31270000000001</v>
      </c>
      <c r="E717" t="s">
        <v>179</v>
      </c>
      <c r="F717">
        <v>400</v>
      </c>
      <c r="G717" t="s">
        <v>606</v>
      </c>
      <c r="H717" t="s">
        <v>37</v>
      </c>
      <c r="I717" t="s">
        <v>608</v>
      </c>
      <c r="J717" t="s">
        <v>27</v>
      </c>
      <c r="K717" t="s">
        <v>608</v>
      </c>
      <c r="L717" t="s">
        <v>278</v>
      </c>
      <c r="M717" t="s">
        <v>608</v>
      </c>
      <c r="N717" s="10">
        <v>51</v>
      </c>
      <c r="O717" t="s">
        <v>275</v>
      </c>
      <c r="P717" t="s">
        <v>290</v>
      </c>
      <c r="Q717" t="s">
        <v>275</v>
      </c>
      <c r="R717" t="s">
        <v>275</v>
      </c>
      <c r="S717">
        <v>128.31270000000001</v>
      </c>
      <c r="T717" t="s">
        <v>8</v>
      </c>
      <c r="U717" t="s">
        <v>425</v>
      </c>
    </row>
    <row r="718" spans="1:21" x14ac:dyDescent="0.25">
      <c r="A718">
        <v>58</v>
      </c>
      <c r="B718">
        <v>51</v>
      </c>
      <c r="C718">
        <v>2</v>
      </c>
      <c r="D718">
        <v>151.61179999999999</v>
      </c>
      <c r="E718" t="s">
        <v>179</v>
      </c>
      <c r="F718">
        <v>400</v>
      </c>
      <c r="G718" t="s">
        <v>606</v>
      </c>
      <c r="H718" t="s">
        <v>37</v>
      </c>
      <c r="I718" t="s">
        <v>608</v>
      </c>
      <c r="J718" t="s">
        <v>27</v>
      </c>
      <c r="K718" t="s">
        <v>608</v>
      </c>
      <c r="L718" t="s">
        <v>278</v>
      </c>
      <c r="M718" t="s">
        <v>608</v>
      </c>
      <c r="N718" s="10">
        <v>51</v>
      </c>
      <c r="O718" t="s">
        <v>275</v>
      </c>
      <c r="P718" t="s">
        <v>290</v>
      </c>
      <c r="Q718" t="s">
        <v>275</v>
      </c>
      <c r="R718" t="s">
        <v>275</v>
      </c>
      <c r="S718">
        <v>151.61179999999999</v>
      </c>
      <c r="T718" t="s">
        <v>8</v>
      </c>
      <c r="U718" t="s">
        <v>425</v>
      </c>
    </row>
    <row r="719" spans="1:21" x14ac:dyDescent="0.25">
      <c r="A719">
        <v>58</v>
      </c>
      <c r="B719">
        <v>51</v>
      </c>
      <c r="C719">
        <v>2.33</v>
      </c>
      <c r="D719">
        <v>165.93709999999999</v>
      </c>
      <c r="E719" t="s">
        <v>179</v>
      </c>
      <c r="F719">
        <v>400</v>
      </c>
      <c r="G719" t="s">
        <v>606</v>
      </c>
      <c r="H719" t="s">
        <v>37</v>
      </c>
      <c r="I719" t="s">
        <v>608</v>
      </c>
      <c r="J719" t="s">
        <v>27</v>
      </c>
      <c r="K719" t="s">
        <v>608</v>
      </c>
      <c r="L719" t="s">
        <v>278</v>
      </c>
      <c r="M719" t="s">
        <v>608</v>
      </c>
      <c r="N719" s="10">
        <v>51</v>
      </c>
      <c r="O719" t="s">
        <v>275</v>
      </c>
      <c r="P719" t="s">
        <v>290</v>
      </c>
      <c r="Q719" t="s">
        <v>275</v>
      </c>
      <c r="R719" t="s">
        <v>275</v>
      </c>
      <c r="S719">
        <v>165.93709999999999</v>
      </c>
      <c r="T719" t="s">
        <v>8</v>
      </c>
      <c r="U719" t="s">
        <v>425</v>
      </c>
    </row>
    <row r="720" spans="1:21" x14ac:dyDescent="0.25">
      <c r="A720">
        <v>58</v>
      </c>
      <c r="B720">
        <v>51</v>
      </c>
      <c r="C720">
        <v>2.66</v>
      </c>
      <c r="D720">
        <v>176.67179999999999</v>
      </c>
      <c r="E720" t="s">
        <v>179</v>
      </c>
      <c r="F720">
        <v>400</v>
      </c>
      <c r="G720" t="s">
        <v>606</v>
      </c>
      <c r="H720" t="s">
        <v>37</v>
      </c>
      <c r="I720" t="s">
        <v>608</v>
      </c>
      <c r="J720" t="s">
        <v>27</v>
      </c>
      <c r="K720" t="s">
        <v>608</v>
      </c>
      <c r="L720" t="s">
        <v>278</v>
      </c>
      <c r="M720" t="s">
        <v>608</v>
      </c>
      <c r="N720" s="10">
        <v>51</v>
      </c>
      <c r="O720" t="s">
        <v>275</v>
      </c>
      <c r="P720" t="s">
        <v>290</v>
      </c>
      <c r="Q720" t="s">
        <v>275</v>
      </c>
      <c r="R720" t="s">
        <v>275</v>
      </c>
      <c r="S720">
        <v>176.67179999999999</v>
      </c>
      <c r="T720" t="s">
        <v>8</v>
      </c>
      <c r="U720" t="s">
        <v>425</v>
      </c>
    </row>
    <row r="721" spans="1:21" x14ac:dyDescent="0.25">
      <c r="A721">
        <v>58</v>
      </c>
      <c r="B721">
        <v>51</v>
      </c>
      <c r="C721">
        <v>3</v>
      </c>
      <c r="D721">
        <v>180.19980000000001</v>
      </c>
      <c r="E721" t="s">
        <v>179</v>
      </c>
      <c r="F721">
        <v>400</v>
      </c>
      <c r="G721" t="s">
        <v>606</v>
      </c>
      <c r="H721" t="s">
        <v>37</v>
      </c>
      <c r="I721" t="s">
        <v>608</v>
      </c>
      <c r="J721" t="s">
        <v>27</v>
      </c>
      <c r="K721" t="s">
        <v>608</v>
      </c>
      <c r="L721" t="s">
        <v>278</v>
      </c>
      <c r="M721" t="s">
        <v>608</v>
      </c>
      <c r="N721" s="10">
        <v>51</v>
      </c>
      <c r="O721" t="s">
        <v>275</v>
      </c>
      <c r="P721" t="s">
        <v>290</v>
      </c>
      <c r="Q721" t="s">
        <v>275</v>
      </c>
      <c r="R721" t="s">
        <v>275</v>
      </c>
      <c r="S721">
        <v>180.19980000000001</v>
      </c>
      <c r="T721" t="s">
        <v>8</v>
      </c>
      <c r="U721" t="s">
        <v>425</v>
      </c>
    </row>
    <row r="722" spans="1:21" x14ac:dyDescent="0.25">
      <c r="A722">
        <v>58</v>
      </c>
      <c r="B722">
        <v>51</v>
      </c>
      <c r="C722">
        <v>3.33</v>
      </c>
      <c r="D722">
        <v>180.1309</v>
      </c>
      <c r="E722" t="s">
        <v>179</v>
      </c>
      <c r="F722">
        <v>400</v>
      </c>
      <c r="G722" t="s">
        <v>606</v>
      </c>
      <c r="H722" t="s">
        <v>37</v>
      </c>
      <c r="I722" t="s">
        <v>608</v>
      </c>
      <c r="J722" t="s">
        <v>27</v>
      </c>
      <c r="K722" t="s">
        <v>608</v>
      </c>
      <c r="L722" t="s">
        <v>278</v>
      </c>
      <c r="M722" t="s">
        <v>608</v>
      </c>
      <c r="N722" s="10">
        <v>51</v>
      </c>
      <c r="O722" t="s">
        <v>275</v>
      </c>
      <c r="P722" t="s">
        <v>290</v>
      </c>
      <c r="Q722" t="s">
        <v>275</v>
      </c>
      <c r="R722" t="s">
        <v>275</v>
      </c>
      <c r="S722">
        <v>180.1309</v>
      </c>
      <c r="T722" t="s">
        <v>8</v>
      </c>
      <c r="U722" t="s">
        <v>425</v>
      </c>
    </row>
    <row r="723" spans="1:21" x14ac:dyDescent="0.25">
      <c r="A723">
        <v>58</v>
      </c>
      <c r="B723">
        <v>51</v>
      </c>
      <c r="C723">
        <v>3.66</v>
      </c>
      <c r="D723">
        <v>174.66650000000001</v>
      </c>
      <c r="E723" t="s">
        <v>179</v>
      </c>
      <c r="F723">
        <v>400</v>
      </c>
      <c r="G723" t="s">
        <v>606</v>
      </c>
      <c r="H723" t="s">
        <v>37</v>
      </c>
      <c r="I723" t="s">
        <v>608</v>
      </c>
      <c r="J723" t="s">
        <v>27</v>
      </c>
      <c r="K723" t="s">
        <v>608</v>
      </c>
      <c r="L723" t="s">
        <v>278</v>
      </c>
      <c r="M723" t="s">
        <v>608</v>
      </c>
      <c r="N723" s="10">
        <v>51</v>
      </c>
      <c r="O723" t="s">
        <v>275</v>
      </c>
      <c r="P723" t="s">
        <v>290</v>
      </c>
      <c r="Q723" t="s">
        <v>275</v>
      </c>
      <c r="R723" t="s">
        <v>275</v>
      </c>
      <c r="S723">
        <v>174.66650000000001</v>
      </c>
      <c r="T723" t="s">
        <v>8</v>
      </c>
      <c r="U723" t="s">
        <v>425</v>
      </c>
    </row>
    <row r="724" spans="1:21" x14ac:dyDescent="0.25">
      <c r="A724">
        <v>58</v>
      </c>
      <c r="B724">
        <v>51</v>
      </c>
      <c r="C724">
        <v>4</v>
      </c>
      <c r="D724">
        <v>171.0256</v>
      </c>
      <c r="E724" t="s">
        <v>179</v>
      </c>
      <c r="F724">
        <v>400</v>
      </c>
      <c r="G724" t="s">
        <v>606</v>
      </c>
      <c r="H724" t="s">
        <v>37</v>
      </c>
      <c r="I724" t="s">
        <v>608</v>
      </c>
      <c r="J724" t="s">
        <v>27</v>
      </c>
      <c r="K724" t="s">
        <v>608</v>
      </c>
      <c r="L724" t="s">
        <v>278</v>
      </c>
      <c r="M724" t="s">
        <v>608</v>
      </c>
      <c r="N724" s="10">
        <v>51</v>
      </c>
      <c r="O724" t="s">
        <v>275</v>
      </c>
      <c r="P724" t="s">
        <v>290</v>
      </c>
      <c r="Q724" t="s">
        <v>275</v>
      </c>
      <c r="R724" t="s">
        <v>275</v>
      </c>
      <c r="S724">
        <v>171.0256</v>
      </c>
      <c r="T724" t="s">
        <v>8</v>
      </c>
      <c r="U724" t="s">
        <v>425</v>
      </c>
    </row>
    <row r="725" spans="1:21" x14ac:dyDescent="0.25">
      <c r="A725">
        <v>58</v>
      </c>
      <c r="B725">
        <v>51</v>
      </c>
      <c r="C725">
        <v>4.33</v>
      </c>
      <c r="D725">
        <v>165.56739999999999</v>
      </c>
      <c r="E725" t="s">
        <v>179</v>
      </c>
      <c r="F725">
        <v>400</v>
      </c>
      <c r="G725" t="s">
        <v>606</v>
      </c>
      <c r="H725" t="s">
        <v>37</v>
      </c>
      <c r="I725" t="s">
        <v>608</v>
      </c>
      <c r="J725" t="s">
        <v>27</v>
      </c>
      <c r="K725" t="s">
        <v>608</v>
      </c>
      <c r="L725" t="s">
        <v>278</v>
      </c>
      <c r="M725" t="s">
        <v>608</v>
      </c>
      <c r="N725" s="10">
        <v>51</v>
      </c>
      <c r="O725" t="s">
        <v>275</v>
      </c>
      <c r="P725" t="s">
        <v>290</v>
      </c>
      <c r="Q725" t="s">
        <v>275</v>
      </c>
      <c r="R725" t="s">
        <v>275</v>
      </c>
      <c r="S725">
        <v>165.56739999999999</v>
      </c>
      <c r="T725" t="s">
        <v>8</v>
      </c>
      <c r="U725" t="s">
        <v>425</v>
      </c>
    </row>
    <row r="726" spans="1:21" x14ac:dyDescent="0.25">
      <c r="A726">
        <v>58</v>
      </c>
      <c r="B726">
        <v>51</v>
      </c>
      <c r="C726">
        <v>4.66</v>
      </c>
      <c r="D726">
        <v>151.12299999999999</v>
      </c>
      <c r="E726" t="s">
        <v>179</v>
      </c>
      <c r="F726">
        <v>400</v>
      </c>
      <c r="G726" t="s">
        <v>606</v>
      </c>
      <c r="H726" t="s">
        <v>37</v>
      </c>
      <c r="I726" t="s">
        <v>608</v>
      </c>
      <c r="J726" t="s">
        <v>27</v>
      </c>
      <c r="K726" t="s">
        <v>608</v>
      </c>
      <c r="L726" t="s">
        <v>278</v>
      </c>
      <c r="M726" t="s">
        <v>608</v>
      </c>
      <c r="N726" s="10">
        <v>51</v>
      </c>
      <c r="O726" t="s">
        <v>275</v>
      </c>
      <c r="P726" t="s">
        <v>290</v>
      </c>
      <c r="Q726" t="s">
        <v>275</v>
      </c>
      <c r="R726" t="s">
        <v>275</v>
      </c>
      <c r="S726">
        <v>151.12299999999999</v>
      </c>
      <c r="T726" t="s">
        <v>8</v>
      </c>
      <c r="U726" t="s">
        <v>425</v>
      </c>
    </row>
    <row r="727" spans="1:21" x14ac:dyDescent="0.25">
      <c r="A727">
        <v>58</v>
      </c>
      <c r="B727">
        <v>51</v>
      </c>
      <c r="C727">
        <v>5</v>
      </c>
      <c r="D727">
        <v>138.46449999999999</v>
      </c>
      <c r="E727" t="s">
        <v>179</v>
      </c>
      <c r="F727">
        <v>400</v>
      </c>
      <c r="G727" t="s">
        <v>606</v>
      </c>
      <c r="H727" t="s">
        <v>37</v>
      </c>
      <c r="I727" t="s">
        <v>608</v>
      </c>
      <c r="J727" t="s">
        <v>27</v>
      </c>
      <c r="K727" t="s">
        <v>608</v>
      </c>
      <c r="L727" t="s">
        <v>278</v>
      </c>
      <c r="M727" t="s">
        <v>608</v>
      </c>
      <c r="N727" s="10">
        <v>51</v>
      </c>
      <c r="O727" t="s">
        <v>275</v>
      </c>
      <c r="P727" t="s">
        <v>290</v>
      </c>
      <c r="Q727" t="s">
        <v>275</v>
      </c>
      <c r="R727" t="s">
        <v>275</v>
      </c>
      <c r="S727">
        <v>138.46449999999999</v>
      </c>
      <c r="T727" t="s">
        <v>8</v>
      </c>
      <c r="U727" t="s">
        <v>425</v>
      </c>
    </row>
    <row r="728" spans="1:21" x14ac:dyDescent="0.25">
      <c r="A728">
        <v>58</v>
      </c>
      <c r="B728">
        <v>51</v>
      </c>
      <c r="C728">
        <v>5.5</v>
      </c>
      <c r="D728">
        <v>131.1764</v>
      </c>
      <c r="E728" t="s">
        <v>179</v>
      </c>
      <c r="F728">
        <v>400</v>
      </c>
      <c r="G728" t="s">
        <v>606</v>
      </c>
      <c r="H728" t="s">
        <v>37</v>
      </c>
      <c r="I728" t="s">
        <v>608</v>
      </c>
      <c r="J728" t="s">
        <v>27</v>
      </c>
      <c r="K728" t="s">
        <v>608</v>
      </c>
      <c r="L728" t="s">
        <v>278</v>
      </c>
      <c r="M728" t="s">
        <v>608</v>
      </c>
      <c r="N728" s="10">
        <v>51</v>
      </c>
      <c r="O728" t="s">
        <v>275</v>
      </c>
      <c r="P728" t="s">
        <v>290</v>
      </c>
      <c r="Q728" t="s">
        <v>275</v>
      </c>
      <c r="R728" t="s">
        <v>275</v>
      </c>
      <c r="S728">
        <v>131.1764</v>
      </c>
      <c r="T728" t="s">
        <v>8</v>
      </c>
      <c r="U728" t="s">
        <v>425</v>
      </c>
    </row>
    <row r="729" spans="1:21" x14ac:dyDescent="0.25">
      <c r="A729">
        <v>58</v>
      </c>
      <c r="B729">
        <v>51</v>
      </c>
      <c r="C729">
        <v>6</v>
      </c>
      <c r="D729">
        <v>120.3103</v>
      </c>
      <c r="E729" t="s">
        <v>179</v>
      </c>
      <c r="F729">
        <v>400</v>
      </c>
      <c r="G729" t="s">
        <v>606</v>
      </c>
      <c r="H729" t="s">
        <v>37</v>
      </c>
      <c r="I729" t="s">
        <v>608</v>
      </c>
      <c r="J729" t="s">
        <v>27</v>
      </c>
      <c r="K729" t="s">
        <v>608</v>
      </c>
      <c r="L729" t="s">
        <v>278</v>
      </c>
      <c r="M729" t="s">
        <v>608</v>
      </c>
      <c r="N729" s="10">
        <v>51</v>
      </c>
      <c r="O729" t="s">
        <v>275</v>
      </c>
      <c r="P729" t="s">
        <v>290</v>
      </c>
      <c r="Q729" t="s">
        <v>275</v>
      </c>
      <c r="R729" t="s">
        <v>275</v>
      </c>
      <c r="S729">
        <v>120.3103</v>
      </c>
      <c r="T729" t="s">
        <v>8</v>
      </c>
      <c r="U729" t="s">
        <v>425</v>
      </c>
    </row>
    <row r="730" spans="1:21" x14ac:dyDescent="0.25">
      <c r="A730">
        <v>58</v>
      </c>
      <c r="B730">
        <v>51</v>
      </c>
      <c r="C730">
        <v>8</v>
      </c>
      <c r="D730">
        <v>103.74769999999999</v>
      </c>
      <c r="E730" t="s">
        <v>179</v>
      </c>
      <c r="F730">
        <v>400</v>
      </c>
      <c r="G730" t="s">
        <v>606</v>
      </c>
      <c r="H730" t="s">
        <v>37</v>
      </c>
      <c r="I730" t="s">
        <v>608</v>
      </c>
      <c r="J730" t="s">
        <v>27</v>
      </c>
      <c r="K730" t="s">
        <v>608</v>
      </c>
      <c r="L730" t="s">
        <v>278</v>
      </c>
      <c r="M730" t="s">
        <v>608</v>
      </c>
      <c r="N730" s="10">
        <v>51</v>
      </c>
      <c r="O730" t="s">
        <v>275</v>
      </c>
      <c r="P730" t="s">
        <v>290</v>
      </c>
      <c r="Q730" t="s">
        <v>275</v>
      </c>
      <c r="R730" t="s">
        <v>275</v>
      </c>
      <c r="S730">
        <v>103.74769999999999</v>
      </c>
      <c r="T730" t="s">
        <v>8</v>
      </c>
      <c r="U730" t="s">
        <v>425</v>
      </c>
    </row>
    <row r="731" spans="1:21" x14ac:dyDescent="0.25">
      <c r="A731">
        <v>58</v>
      </c>
      <c r="B731">
        <v>51</v>
      </c>
      <c r="C731">
        <v>10</v>
      </c>
      <c r="D731">
        <v>89.002499999999998</v>
      </c>
      <c r="E731" t="s">
        <v>179</v>
      </c>
      <c r="F731">
        <v>400</v>
      </c>
      <c r="G731" t="s">
        <v>606</v>
      </c>
      <c r="H731" t="s">
        <v>37</v>
      </c>
      <c r="I731" t="s">
        <v>608</v>
      </c>
      <c r="J731" t="s">
        <v>27</v>
      </c>
      <c r="K731" t="s">
        <v>608</v>
      </c>
      <c r="L731" t="s">
        <v>278</v>
      </c>
      <c r="M731" t="s">
        <v>608</v>
      </c>
      <c r="N731" s="10">
        <v>51</v>
      </c>
      <c r="O731" t="s">
        <v>275</v>
      </c>
      <c r="P731" t="s">
        <v>290</v>
      </c>
      <c r="Q731" t="s">
        <v>275</v>
      </c>
      <c r="R731" t="s">
        <v>275</v>
      </c>
      <c r="S731">
        <v>89.002499999999998</v>
      </c>
      <c r="T731" t="s">
        <v>8</v>
      </c>
      <c r="U731" t="s">
        <v>425</v>
      </c>
    </row>
    <row r="732" spans="1:21" x14ac:dyDescent="0.25">
      <c r="A732">
        <v>58</v>
      </c>
      <c r="B732">
        <v>51</v>
      </c>
      <c r="C732">
        <v>12</v>
      </c>
      <c r="D732">
        <v>87.209800000000001</v>
      </c>
      <c r="E732" t="s">
        <v>179</v>
      </c>
      <c r="F732">
        <v>400</v>
      </c>
      <c r="G732" t="s">
        <v>606</v>
      </c>
      <c r="H732" t="s">
        <v>37</v>
      </c>
      <c r="I732" t="s">
        <v>608</v>
      </c>
      <c r="J732" t="s">
        <v>27</v>
      </c>
      <c r="K732" t="s">
        <v>608</v>
      </c>
      <c r="L732" t="s">
        <v>278</v>
      </c>
      <c r="M732" t="s">
        <v>608</v>
      </c>
      <c r="N732" s="10">
        <v>51</v>
      </c>
      <c r="O732" t="s">
        <v>275</v>
      </c>
      <c r="P732" t="s">
        <v>290</v>
      </c>
      <c r="Q732" t="s">
        <v>275</v>
      </c>
      <c r="R732" t="s">
        <v>275</v>
      </c>
      <c r="S732">
        <v>87.209800000000001</v>
      </c>
      <c r="T732" t="s">
        <v>8</v>
      </c>
      <c r="U732" t="s">
        <v>425</v>
      </c>
    </row>
    <row r="733" spans="1:21" x14ac:dyDescent="0.25">
      <c r="A733">
        <v>58</v>
      </c>
      <c r="B733">
        <v>51</v>
      </c>
      <c r="C733">
        <v>16</v>
      </c>
      <c r="D733">
        <v>67.855199999999996</v>
      </c>
      <c r="E733" t="s">
        <v>179</v>
      </c>
      <c r="F733">
        <v>400</v>
      </c>
      <c r="G733" t="s">
        <v>606</v>
      </c>
      <c r="H733" t="s">
        <v>37</v>
      </c>
      <c r="I733" t="s">
        <v>608</v>
      </c>
      <c r="J733" t="s">
        <v>27</v>
      </c>
      <c r="K733" t="s">
        <v>608</v>
      </c>
      <c r="L733" t="s">
        <v>278</v>
      </c>
      <c r="M733" t="s">
        <v>608</v>
      </c>
      <c r="N733" s="10">
        <v>51</v>
      </c>
      <c r="O733" t="s">
        <v>275</v>
      </c>
      <c r="P733" t="s">
        <v>290</v>
      </c>
      <c r="Q733" t="s">
        <v>275</v>
      </c>
      <c r="R733" t="s">
        <v>275</v>
      </c>
      <c r="S733">
        <v>67.855199999999996</v>
      </c>
      <c r="T733" t="s">
        <v>8</v>
      </c>
      <c r="U733" t="s">
        <v>425</v>
      </c>
    </row>
    <row r="734" spans="1:21" x14ac:dyDescent="0.25">
      <c r="A734">
        <v>58</v>
      </c>
      <c r="B734">
        <v>51</v>
      </c>
      <c r="C734">
        <v>24</v>
      </c>
      <c r="D734">
        <v>54.242600000000003</v>
      </c>
      <c r="E734" t="s">
        <v>179</v>
      </c>
      <c r="F734">
        <v>400</v>
      </c>
      <c r="G734" t="s">
        <v>606</v>
      </c>
      <c r="H734" t="s">
        <v>37</v>
      </c>
      <c r="I734" t="s">
        <v>608</v>
      </c>
      <c r="J734" t="s">
        <v>27</v>
      </c>
      <c r="K734" t="s">
        <v>608</v>
      </c>
      <c r="L734" t="s">
        <v>278</v>
      </c>
      <c r="M734" t="s">
        <v>608</v>
      </c>
      <c r="N734" s="10">
        <v>51</v>
      </c>
      <c r="O734" t="s">
        <v>275</v>
      </c>
      <c r="P734" t="s">
        <v>290</v>
      </c>
      <c r="Q734" t="s">
        <v>275</v>
      </c>
      <c r="R734" t="s">
        <v>275</v>
      </c>
      <c r="S734">
        <v>54.242600000000003</v>
      </c>
      <c r="T734" t="s">
        <v>8</v>
      </c>
      <c r="U734" t="s">
        <v>425</v>
      </c>
    </row>
    <row r="735" spans="1:21" x14ac:dyDescent="0.25">
      <c r="A735">
        <v>58</v>
      </c>
      <c r="B735">
        <v>51</v>
      </c>
      <c r="C735">
        <v>48</v>
      </c>
      <c r="D735">
        <v>18.243500000000001</v>
      </c>
      <c r="E735" t="s">
        <v>179</v>
      </c>
      <c r="F735">
        <v>400</v>
      </c>
      <c r="G735" t="s">
        <v>606</v>
      </c>
      <c r="H735" t="s">
        <v>37</v>
      </c>
      <c r="I735" t="s">
        <v>608</v>
      </c>
      <c r="J735" t="s">
        <v>27</v>
      </c>
      <c r="K735" t="s">
        <v>608</v>
      </c>
      <c r="L735" t="s">
        <v>278</v>
      </c>
      <c r="M735" t="s">
        <v>608</v>
      </c>
      <c r="N735" s="10">
        <v>51</v>
      </c>
      <c r="O735" t="s">
        <v>275</v>
      </c>
      <c r="P735" t="s">
        <v>290</v>
      </c>
      <c r="Q735" t="s">
        <v>275</v>
      </c>
      <c r="R735" t="s">
        <v>275</v>
      </c>
      <c r="S735">
        <v>18.243500000000001</v>
      </c>
      <c r="T735" t="s">
        <v>8</v>
      </c>
      <c r="U735" t="s">
        <v>425</v>
      </c>
    </row>
    <row r="736" spans="1:21" x14ac:dyDescent="0.25">
      <c r="A736">
        <v>58</v>
      </c>
      <c r="B736">
        <v>51</v>
      </c>
      <c r="C736">
        <v>72</v>
      </c>
      <c r="D736">
        <v>10.2285</v>
      </c>
      <c r="E736" t="s">
        <v>179</v>
      </c>
      <c r="F736">
        <v>400</v>
      </c>
      <c r="G736" t="s">
        <v>606</v>
      </c>
      <c r="H736" t="s">
        <v>37</v>
      </c>
      <c r="I736" t="s">
        <v>608</v>
      </c>
      <c r="J736" t="s">
        <v>27</v>
      </c>
      <c r="K736" t="s">
        <v>608</v>
      </c>
      <c r="L736" t="s">
        <v>278</v>
      </c>
      <c r="M736" t="s">
        <v>608</v>
      </c>
      <c r="N736" s="10">
        <v>51</v>
      </c>
      <c r="O736" t="s">
        <v>275</v>
      </c>
      <c r="P736" t="s">
        <v>290</v>
      </c>
      <c r="Q736" t="s">
        <v>275</v>
      </c>
      <c r="R736" t="s">
        <v>275</v>
      </c>
      <c r="S736">
        <v>10.2285</v>
      </c>
      <c r="T736" t="s">
        <v>8</v>
      </c>
      <c r="U736" t="s">
        <v>425</v>
      </c>
    </row>
    <row r="737" spans="1:21" x14ac:dyDescent="0.25">
      <c r="A737">
        <v>60</v>
      </c>
      <c r="B737">
        <v>52</v>
      </c>
      <c r="C737">
        <v>0</v>
      </c>
      <c r="D737">
        <f>S737*1000</f>
        <v>0</v>
      </c>
      <c r="E737" t="s">
        <v>179</v>
      </c>
      <c r="F737">
        <v>725</v>
      </c>
      <c r="G737" t="s">
        <v>607</v>
      </c>
      <c r="H737" t="s">
        <v>27</v>
      </c>
      <c r="I737">
        <v>1</v>
      </c>
      <c r="J737" t="s">
        <v>23</v>
      </c>
      <c r="K737" t="s">
        <v>608</v>
      </c>
      <c r="L737" t="s">
        <v>278</v>
      </c>
      <c r="M737">
        <v>72</v>
      </c>
      <c r="N737" s="10">
        <v>4</v>
      </c>
      <c r="O737" t="s">
        <v>275</v>
      </c>
      <c r="P737" t="s">
        <v>290</v>
      </c>
      <c r="Q737" t="s">
        <v>275</v>
      </c>
      <c r="R737" t="s">
        <v>275</v>
      </c>
      <c r="S737">
        <v>0</v>
      </c>
      <c r="T737" t="s">
        <v>19</v>
      </c>
      <c r="U737" t="s">
        <v>141</v>
      </c>
    </row>
    <row r="738" spans="1:21" x14ac:dyDescent="0.25">
      <c r="A738">
        <v>60</v>
      </c>
      <c r="B738">
        <v>52</v>
      </c>
      <c r="C738">
        <v>0.5</v>
      </c>
      <c r="D738">
        <f t="shared" ref="D738:D746" si="24">S738*1000</f>
        <v>60.5</v>
      </c>
      <c r="E738" t="s">
        <v>179</v>
      </c>
      <c r="F738">
        <v>725</v>
      </c>
      <c r="G738" t="s">
        <v>607</v>
      </c>
      <c r="H738" t="s">
        <v>27</v>
      </c>
      <c r="I738">
        <v>1</v>
      </c>
      <c r="J738" t="s">
        <v>23</v>
      </c>
      <c r="K738" t="s">
        <v>608</v>
      </c>
      <c r="L738" t="s">
        <v>278</v>
      </c>
      <c r="M738">
        <v>72</v>
      </c>
      <c r="N738" s="10">
        <v>4</v>
      </c>
      <c r="O738" t="s">
        <v>275</v>
      </c>
      <c r="P738" t="s">
        <v>290</v>
      </c>
      <c r="Q738" t="s">
        <v>275</v>
      </c>
      <c r="R738" t="s">
        <v>275</v>
      </c>
      <c r="S738">
        <v>6.0499999999999998E-2</v>
      </c>
      <c r="T738" t="s">
        <v>19</v>
      </c>
      <c r="U738" t="s">
        <v>141</v>
      </c>
    </row>
    <row r="739" spans="1:21" x14ac:dyDescent="0.25">
      <c r="A739">
        <v>60</v>
      </c>
      <c r="B739">
        <v>52</v>
      </c>
      <c r="C739">
        <v>1</v>
      </c>
      <c r="D739">
        <f t="shared" si="24"/>
        <v>172.1</v>
      </c>
      <c r="E739" t="s">
        <v>179</v>
      </c>
      <c r="F739">
        <v>725</v>
      </c>
      <c r="G739" t="s">
        <v>607</v>
      </c>
      <c r="H739" t="s">
        <v>27</v>
      </c>
      <c r="I739">
        <v>1</v>
      </c>
      <c r="J739" t="s">
        <v>23</v>
      </c>
      <c r="K739" t="s">
        <v>608</v>
      </c>
      <c r="L739" t="s">
        <v>278</v>
      </c>
      <c r="M739">
        <v>72</v>
      </c>
      <c r="N739" s="10">
        <v>4</v>
      </c>
      <c r="O739" t="s">
        <v>275</v>
      </c>
      <c r="P739" t="s">
        <v>290</v>
      </c>
      <c r="Q739" t="s">
        <v>275</v>
      </c>
      <c r="R739" t="s">
        <v>275</v>
      </c>
      <c r="S739">
        <v>0.1721</v>
      </c>
      <c r="T739" t="s">
        <v>19</v>
      </c>
      <c r="U739" t="s">
        <v>141</v>
      </c>
    </row>
    <row r="740" spans="1:21" x14ac:dyDescent="0.25">
      <c r="A740">
        <v>60</v>
      </c>
      <c r="B740">
        <v>52</v>
      </c>
      <c r="C740">
        <v>2</v>
      </c>
      <c r="D740">
        <f t="shared" si="24"/>
        <v>357.59999999999997</v>
      </c>
      <c r="E740" t="s">
        <v>179</v>
      </c>
      <c r="F740">
        <v>725</v>
      </c>
      <c r="G740" t="s">
        <v>607</v>
      </c>
      <c r="H740" t="s">
        <v>27</v>
      </c>
      <c r="I740">
        <v>1</v>
      </c>
      <c r="J740" t="s">
        <v>23</v>
      </c>
      <c r="K740" t="s">
        <v>608</v>
      </c>
      <c r="L740" t="s">
        <v>278</v>
      </c>
      <c r="M740">
        <v>72</v>
      </c>
      <c r="N740" s="10">
        <v>4</v>
      </c>
      <c r="O740" t="s">
        <v>275</v>
      </c>
      <c r="P740" t="s">
        <v>290</v>
      </c>
      <c r="Q740" t="s">
        <v>275</v>
      </c>
      <c r="R740" t="s">
        <v>275</v>
      </c>
      <c r="S740">
        <v>0.35759999999999997</v>
      </c>
      <c r="T740" t="s">
        <v>19</v>
      </c>
      <c r="U740" t="s">
        <v>141</v>
      </c>
    </row>
    <row r="741" spans="1:21" x14ac:dyDescent="0.25">
      <c r="A741">
        <v>60</v>
      </c>
      <c r="B741">
        <v>52</v>
      </c>
      <c r="C741">
        <v>3</v>
      </c>
      <c r="D741">
        <f t="shared" si="24"/>
        <v>468.2</v>
      </c>
      <c r="E741" t="s">
        <v>179</v>
      </c>
      <c r="F741">
        <v>725</v>
      </c>
      <c r="G741" t="s">
        <v>607</v>
      </c>
      <c r="H741" t="s">
        <v>27</v>
      </c>
      <c r="I741">
        <v>1</v>
      </c>
      <c r="J741" t="s">
        <v>23</v>
      </c>
      <c r="K741" t="s">
        <v>608</v>
      </c>
      <c r="L741" t="s">
        <v>278</v>
      </c>
      <c r="M741">
        <v>72</v>
      </c>
      <c r="N741" s="10">
        <v>4</v>
      </c>
      <c r="O741" t="s">
        <v>275</v>
      </c>
      <c r="P741" t="s">
        <v>290</v>
      </c>
      <c r="Q741" t="s">
        <v>275</v>
      </c>
      <c r="R741" t="s">
        <v>275</v>
      </c>
      <c r="S741">
        <v>0.46820000000000001</v>
      </c>
      <c r="T741" t="s">
        <v>19</v>
      </c>
      <c r="U741" t="s">
        <v>141</v>
      </c>
    </row>
    <row r="742" spans="1:21" x14ac:dyDescent="0.25">
      <c r="A742">
        <v>60</v>
      </c>
      <c r="B742">
        <v>52</v>
      </c>
      <c r="C742">
        <v>4</v>
      </c>
      <c r="D742">
        <f t="shared" si="24"/>
        <v>539.4</v>
      </c>
      <c r="E742" t="s">
        <v>179</v>
      </c>
      <c r="F742">
        <v>725</v>
      </c>
      <c r="G742" t="s">
        <v>607</v>
      </c>
      <c r="H742" t="s">
        <v>27</v>
      </c>
      <c r="I742">
        <v>1</v>
      </c>
      <c r="J742" t="s">
        <v>23</v>
      </c>
      <c r="K742" t="s">
        <v>608</v>
      </c>
      <c r="L742" t="s">
        <v>278</v>
      </c>
      <c r="M742">
        <v>72</v>
      </c>
      <c r="N742" s="10">
        <v>4</v>
      </c>
      <c r="O742" t="s">
        <v>275</v>
      </c>
      <c r="P742" t="s">
        <v>290</v>
      </c>
      <c r="Q742" t="s">
        <v>275</v>
      </c>
      <c r="R742" t="s">
        <v>275</v>
      </c>
      <c r="S742">
        <v>0.53939999999999999</v>
      </c>
      <c r="T742" t="s">
        <v>19</v>
      </c>
      <c r="U742" t="s">
        <v>141</v>
      </c>
    </row>
    <row r="743" spans="1:21" x14ac:dyDescent="0.25">
      <c r="A743">
        <v>60</v>
      </c>
      <c r="B743">
        <v>52</v>
      </c>
      <c r="C743">
        <v>6</v>
      </c>
      <c r="D743">
        <f t="shared" si="24"/>
        <v>390.6</v>
      </c>
      <c r="E743" t="s">
        <v>179</v>
      </c>
      <c r="F743">
        <v>725</v>
      </c>
      <c r="G743" t="s">
        <v>607</v>
      </c>
      <c r="H743" t="s">
        <v>27</v>
      </c>
      <c r="I743">
        <v>1</v>
      </c>
      <c r="J743" t="s">
        <v>23</v>
      </c>
      <c r="K743" t="s">
        <v>608</v>
      </c>
      <c r="L743" t="s">
        <v>278</v>
      </c>
      <c r="M743">
        <v>72</v>
      </c>
      <c r="N743" s="10">
        <v>4</v>
      </c>
      <c r="O743" t="s">
        <v>275</v>
      </c>
      <c r="P743" t="s">
        <v>290</v>
      </c>
      <c r="Q743" t="s">
        <v>275</v>
      </c>
      <c r="R743" t="s">
        <v>275</v>
      </c>
      <c r="S743">
        <v>0.3906</v>
      </c>
      <c r="T743" t="s">
        <v>19</v>
      </c>
      <c r="U743" t="s">
        <v>141</v>
      </c>
    </row>
    <row r="744" spans="1:21" x14ac:dyDescent="0.25">
      <c r="A744">
        <v>60</v>
      </c>
      <c r="B744">
        <v>52</v>
      </c>
      <c r="C744">
        <v>8</v>
      </c>
      <c r="D744">
        <f t="shared" si="24"/>
        <v>285.2</v>
      </c>
      <c r="E744" t="s">
        <v>179</v>
      </c>
      <c r="F744">
        <v>725</v>
      </c>
      <c r="G744" t="s">
        <v>607</v>
      </c>
      <c r="H744" t="s">
        <v>27</v>
      </c>
      <c r="I744">
        <v>1</v>
      </c>
      <c r="J744" t="s">
        <v>23</v>
      </c>
      <c r="K744" t="s">
        <v>608</v>
      </c>
      <c r="L744" t="s">
        <v>278</v>
      </c>
      <c r="M744">
        <v>72</v>
      </c>
      <c r="N744" s="10">
        <v>4</v>
      </c>
      <c r="O744" t="s">
        <v>275</v>
      </c>
      <c r="P744" t="s">
        <v>290</v>
      </c>
      <c r="Q744" t="s">
        <v>275</v>
      </c>
      <c r="R744" t="s">
        <v>275</v>
      </c>
      <c r="S744">
        <v>0.28520000000000001</v>
      </c>
      <c r="T744" t="s">
        <v>19</v>
      </c>
      <c r="U744" t="s">
        <v>141</v>
      </c>
    </row>
    <row r="745" spans="1:21" x14ac:dyDescent="0.25">
      <c r="A745">
        <v>60</v>
      </c>
      <c r="B745">
        <v>52</v>
      </c>
      <c r="C745">
        <v>10</v>
      </c>
      <c r="D745">
        <f t="shared" si="24"/>
        <v>129.20000000000002</v>
      </c>
      <c r="E745" t="s">
        <v>179</v>
      </c>
      <c r="F745">
        <v>725</v>
      </c>
      <c r="G745" t="s">
        <v>607</v>
      </c>
      <c r="H745" t="s">
        <v>27</v>
      </c>
      <c r="I745">
        <v>1</v>
      </c>
      <c r="J745" t="s">
        <v>23</v>
      </c>
      <c r="K745" t="s">
        <v>608</v>
      </c>
      <c r="L745" t="s">
        <v>278</v>
      </c>
      <c r="M745">
        <v>72</v>
      </c>
      <c r="N745" s="10">
        <v>4</v>
      </c>
      <c r="O745" t="s">
        <v>275</v>
      </c>
      <c r="P745" t="s">
        <v>290</v>
      </c>
      <c r="Q745" t="s">
        <v>275</v>
      </c>
      <c r="R745" t="s">
        <v>275</v>
      </c>
      <c r="S745">
        <v>0.12920000000000001</v>
      </c>
      <c r="T745" t="s">
        <v>19</v>
      </c>
      <c r="U745" t="s">
        <v>141</v>
      </c>
    </row>
    <row r="746" spans="1:21" x14ac:dyDescent="0.25">
      <c r="A746">
        <v>60</v>
      </c>
      <c r="B746">
        <v>52</v>
      </c>
      <c r="C746">
        <v>12</v>
      </c>
      <c r="D746">
        <f t="shared" si="24"/>
        <v>97.699999999999989</v>
      </c>
      <c r="E746" t="s">
        <v>179</v>
      </c>
      <c r="F746">
        <v>725</v>
      </c>
      <c r="G746" t="s">
        <v>607</v>
      </c>
      <c r="H746" t="s">
        <v>27</v>
      </c>
      <c r="I746">
        <v>1</v>
      </c>
      <c r="J746" t="s">
        <v>23</v>
      </c>
      <c r="K746" t="s">
        <v>608</v>
      </c>
      <c r="L746" t="s">
        <v>278</v>
      </c>
      <c r="M746">
        <v>72</v>
      </c>
      <c r="N746" s="10">
        <v>4</v>
      </c>
      <c r="O746" t="s">
        <v>275</v>
      </c>
      <c r="P746" t="s">
        <v>290</v>
      </c>
      <c r="Q746" t="s">
        <v>275</v>
      </c>
      <c r="R746" t="s">
        <v>275</v>
      </c>
      <c r="S746">
        <v>9.7699999999999995E-2</v>
      </c>
      <c r="T746" t="s">
        <v>19</v>
      </c>
      <c r="U746" t="s">
        <v>141</v>
      </c>
    </row>
    <row r="747" spans="1:21" x14ac:dyDescent="0.25">
      <c r="A747">
        <v>62</v>
      </c>
      <c r="B747">
        <v>53</v>
      </c>
      <c r="C747">
        <v>0</v>
      </c>
      <c r="D747">
        <v>0</v>
      </c>
      <c r="E747" t="s">
        <v>22</v>
      </c>
      <c r="F747">
        <v>400</v>
      </c>
      <c r="G747" t="s">
        <v>606</v>
      </c>
      <c r="H747" t="s">
        <v>27</v>
      </c>
      <c r="I747">
        <v>0.63</v>
      </c>
      <c r="J747" t="s">
        <v>25</v>
      </c>
      <c r="K747">
        <v>44</v>
      </c>
      <c r="L747" t="s">
        <v>278</v>
      </c>
      <c r="M747" t="s">
        <v>608</v>
      </c>
      <c r="N747" s="10">
        <v>32</v>
      </c>
      <c r="O747" t="s">
        <v>370</v>
      </c>
      <c r="P747" t="s">
        <v>257</v>
      </c>
      <c r="Q747" t="s">
        <v>649</v>
      </c>
      <c r="R747" t="s">
        <v>605</v>
      </c>
      <c r="S747">
        <v>0</v>
      </c>
      <c r="T747" t="s">
        <v>8</v>
      </c>
      <c r="U747" t="s">
        <v>425</v>
      </c>
    </row>
    <row r="748" spans="1:21" x14ac:dyDescent="0.25">
      <c r="A748">
        <v>62</v>
      </c>
      <c r="B748">
        <v>53</v>
      </c>
      <c r="C748">
        <v>1</v>
      </c>
      <c r="D748">
        <v>12.865</v>
      </c>
      <c r="E748" t="s">
        <v>22</v>
      </c>
      <c r="F748">
        <v>400</v>
      </c>
      <c r="G748" t="s">
        <v>606</v>
      </c>
      <c r="H748" t="s">
        <v>27</v>
      </c>
      <c r="I748">
        <v>0.63</v>
      </c>
      <c r="J748" t="s">
        <v>25</v>
      </c>
      <c r="K748">
        <v>44</v>
      </c>
      <c r="L748" t="s">
        <v>278</v>
      </c>
      <c r="M748" t="s">
        <v>608</v>
      </c>
      <c r="N748" s="10">
        <v>32</v>
      </c>
      <c r="O748" t="s">
        <v>370</v>
      </c>
      <c r="P748" t="s">
        <v>257</v>
      </c>
      <c r="Q748" t="s">
        <v>649</v>
      </c>
      <c r="R748" t="s">
        <v>605</v>
      </c>
      <c r="S748">
        <v>12.865</v>
      </c>
      <c r="T748" t="s">
        <v>8</v>
      </c>
      <c r="U748" t="s">
        <v>425</v>
      </c>
    </row>
    <row r="749" spans="1:21" x14ac:dyDescent="0.25">
      <c r="A749">
        <v>62</v>
      </c>
      <c r="B749">
        <v>53</v>
      </c>
      <c r="C749">
        <v>2</v>
      </c>
      <c r="D749">
        <v>53.269199999999998</v>
      </c>
      <c r="E749" t="s">
        <v>22</v>
      </c>
      <c r="F749">
        <v>400</v>
      </c>
      <c r="G749" t="s">
        <v>606</v>
      </c>
      <c r="H749" t="s">
        <v>27</v>
      </c>
      <c r="I749">
        <v>0.63</v>
      </c>
      <c r="J749" t="s">
        <v>25</v>
      </c>
      <c r="K749">
        <v>44</v>
      </c>
      <c r="L749" t="s">
        <v>278</v>
      </c>
      <c r="M749" t="s">
        <v>608</v>
      </c>
      <c r="N749" s="10">
        <v>32</v>
      </c>
      <c r="O749" t="s">
        <v>370</v>
      </c>
      <c r="P749" t="s">
        <v>257</v>
      </c>
      <c r="Q749" t="s">
        <v>649</v>
      </c>
      <c r="R749" t="s">
        <v>605</v>
      </c>
      <c r="S749">
        <v>53.269199999999998</v>
      </c>
      <c r="T749" t="s">
        <v>8</v>
      </c>
      <c r="U749" t="s">
        <v>425</v>
      </c>
    </row>
    <row r="750" spans="1:21" x14ac:dyDescent="0.25">
      <c r="A750">
        <v>62</v>
      </c>
      <c r="B750">
        <v>53</v>
      </c>
      <c r="C750">
        <v>3</v>
      </c>
      <c r="D750">
        <v>66.490099999999998</v>
      </c>
      <c r="E750" t="s">
        <v>22</v>
      </c>
      <c r="F750">
        <v>400</v>
      </c>
      <c r="G750" t="s">
        <v>606</v>
      </c>
      <c r="H750" t="s">
        <v>27</v>
      </c>
      <c r="I750">
        <v>0.63</v>
      </c>
      <c r="J750" t="s">
        <v>25</v>
      </c>
      <c r="K750">
        <v>44</v>
      </c>
      <c r="L750" t="s">
        <v>278</v>
      </c>
      <c r="M750" t="s">
        <v>608</v>
      </c>
      <c r="N750" s="10">
        <v>32</v>
      </c>
      <c r="O750" t="s">
        <v>370</v>
      </c>
      <c r="P750" t="s">
        <v>257</v>
      </c>
      <c r="Q750" t="s">
        <v>649</v>
      </c>
      <c r="R750" t="s">
        <v>605</v>
      </c>
      <c r="S750">
        <v>66.490099999999998</v>
      </c>
      <c r="T750" t="s">
        <v>8</v>
      </c>
      <c r="U750" t="s">
        <v>425</v>
      </c>
    </row>
    <row r="751" spans="1:21" x14ac:dyDescent="0.25">
      <c r="A751">
        <v>62</v>
      </c>
      <c r="B751">
        <v>53</v>
      </c>
      <c r="C751">
        <v>4</v>
      </c>
      <c r="D751">
        <v>62.589100000000002</v>
      </c>
      <c r="E751" t="s">
        <v>22</v>
      </c>
      <c r="F751">
        <v>400</v>
      </c>
      <c r="G751" t="s">
        <v>606</v>
      </c>
      <c r="H751" t="s">
        <v>27</v>
      </c>
      <c r="I751">
        <v>0.63</v>
      </c>
      <c r="J751" t="s">
        <v>25</v>
      </c>
      <c r="K751">
        <v>44</v>
      </c>
      <c r="L751" t="s">
        <v>278</v>
      </c>
      <c r="M751" t="s">
        <v>608</v>
      </c>
      <c r="N751" s="10">
        <v>32</v>
      </c>
      <c r="O751" t="s">
        <v>370</v>
      </c>
      <c r="P751" t="s">
        <v>257</v>
      </c>
      <c r="Q751" t="s">
        <v>649</v>
      </c>
      <c r="R751" t="s">
        <v>605</v>
      </c>
      <c r="S751">
        <v>62.589100000000002</v>
      </c>
      <c r="T751" t="s">
        <v>8</v>
      </c>
      <c r="U751" t="s">
        <v>425</v>
      </c>
    </row>
    <row r="752" spans="1:21" x14ac:dyDescent="0.25">
      <c r="A752">
        <v>62</v>
      </c>
      <c r="B752">
        <v>53</v>
      </c>
      <c r="C752">
        <v>6</v>
      </c>
      <c r="D752">
        <v>26.046800000000001</v>
      </c>
      <c r="E752" t="s">
        <v>22</v>
      </c>
      <c r="F752">
        <v>400</v>
      </c>
      <c r="G752" t="s">
        <v>606</v>
      </c>
      <c r="H752" t="s">
        <v>27</v>
      </c>
      <c r="I752">
        <v>0.63</v>
      </c>
      <c r="J752" t="s">
        <v>25</v>
      </c>
      <c r="K752">
        <v>44</v>
      </c>
      <c r="L752" t="s">
        <v>278</v>
      </c>
      <c r="M752" t="s">
        <v>608</v>
      </c>
      <c r="N752" s="10">
        <v>32</v>
      </c>
      <c r="O752" t="s">
        <v>370</v>
      </c>
      <c r="P752" t="s">
        <v>257</v>
      </c>
      <c r="Q752" t="s">
        <v>649</v>
      </c>
      <c r="R752" t="s">
        <v>605</v>
      </c>
      <c r="S752">
        <v>26.046800000000001</v>
      </c>
      <c r="T752" t="s">
        <v>8</v>
      </c>
      <c r="U752" t="s">
        <v>425</v>
      </c>
    </row>
    <row r="753" spans="1:21" x14ac:dyDescent="0.25">
      <c r="A753">
        <v>62</v>
      </c>
      <c r="B753">
        <v>53</v>
      </c>
      <c r="C753">
        <v>8</v>
      </c>
      <c r="D753">
        <v>10.949299999999999</v>
      </c>
      <c r="E753" t="s">
        <v>22</v>
      </c>
      <c r="F753">
        <v>400</v>
      </c>
      <c r="G753" t="s">
        <v>606</v>
      </c>
      <c r="H753" t="s">
        <v>27</v>
      </c>
      <c r="I753">
        <v>0.63</v>
      </c>
      <c r="J753" t="s">
        <v>25</v>
      </c>
      <c r="K753">
        <v>44</v>
      </c>
      <c r="L753" t="s">
        <v>278</v>
      </c>
      <c r="M753" t="s">
        <v>608</v>
      </c>
      <c r="N753" s="10">
        <v>32</v>
      </c>
      <c r="O753" t="s">
        <v>370</v>
      </c>
      <c r="P753" t="s">
        <v>257</v>
      </c>
      <c r="Q753" t="s">
        <v>649</v>
      </c>
      <c r="R753" t="s">
        <v>605</v>
      </c>
      <c r="S753">
        <v>10.949299999999999</v>
      </c>
      <c r="T753" t="s">
        <v>8</v>
      </c>
      <c r="U753" t="s">
        <v>425</v>
      </c>
    </row>
    <row r="754" spans="1:21" x14ac:dyDescent="0.25">
      <c r="A754">
        <v>62</v>
      </c>
      <c r="B754">
        <v>53</v>
      </c>
      <c r="C754">
        <v>12</v>
      </c>
      <c r="D754">
        <v>3.9174000000000002</v>
      </c>
      <c r="E754" t="s">
        <v>22</v>
      </c>
      <c r="F754">
        <v>400</v>
      </c>
      <c r="G754" t="s">
        <v>606</v>
      </c>
      <c r="H754" t="s">
        <v>27</v>
      </c>
      <c r="I754">
        <v>0.63</v>
      </c>
      <c r="J754" t="s">
        <v>25</v>
      </c>
      <c r="K754">
        <v>44</v>
      </c>
      <c r="L754" t="s">
        <v>278</v>
      </c>
      <c r="M754" t="s">
        <v>608</v>
      </c>
      <c r="N754" s="10">
        <v>32</v>
      </c>
      <c r="O754" t="s">
        <v>370</v>
      </c>
      <c r="P754" t="s">
        <v>257</v>
      </c>
      <c r="Q754" t="s">
        <v>649</v>
      </c>
      <c r="R754" t="s">
        <v>605</v>
      </c>
      <c r="S754">
        <v>3.9174000000000002</v>
      </c>
      <c r="T754" t="s">
        <v>8</v>
      </c>
      <c r="U754" t="s">
        <v>425</v>
      </c>
    </row>
    <row r="755" spans="1:21" x14ac:dyDescent="0.25">
      <c r="A755">
        <v>62</v>
      </c>
      <c r="B755">
        <v>53</v>
      </c>
      <c r="C755">
        <v>24</v>
      </c>
      <c r="D755">
        <v>0.96530000000000005</v>
      </c>
      <c r="E755" t="s">
        <v>22</v>
      </c>
      <c r="F755">
        <v>400</v>
      </c>
      <c r="G755" t="s">
        <v>606</v>
      </c>
      <c r="H755" t="s">
        <v>27</v>
      </c>
      <c r="I755">
        <v>0.63</v>
      </c>
      <c r="J755" t="s">
        <v>25</v>
      </c>
      <c r="K755">
        <v>44</v>
      </c>
      <c r="L755" t="s">
        <v>278</v>
      </c>
      <c r="M755" t="s">
        <v>608</v>
      </c>
      <c r="N755" s="10">
        <v>32</v>
      </c>
      <c r="O755" t="s">
        <v>370</v>
      </c>
      <c r="P755" t="s">
        <v>257</v>
      </c>
      <c r="Q755" t="s">
        <v>649</v>
      </c>
      <c r="R755" t="s">
        <v>605</v>
      </c>
      <c r="S755">
        <v>0.96530000000000005</v>
      </c>
      <c r="T755" t="s">
        <v>8</v>
      </c>
      <c r="U755" t="s">
        <v>425</v>
      </c>
    </row>
    <row r="756" spans="1:21" x14ac:dyDescent="0.25">
      <c r="A756">
        <v>62</v>
      </c>
      <c r="B756">
        <v>53</v>
      </c>
      <c r="C756">
        <v>36</v>
      </c>
      <c r="D756">
        <v>0.44869999999999999</v>
      </c>
      <c r="E756" t="s">
        <v>22</v>
      </c>
      <c r="F756">
        <v>400</v>
      </c>
      <c r="G756" t="s">
        <v>606</v>
      </c>
      <c r="H756" t="s">
        <v>27</v>
      </c>
      <c r="I756">
        <v>0.63</v>
      </c>
      <c r="J756" t="s">
        <v>25</v>
      </c>
      <c r="K756">
        <v>44</v>
      </c>
      <c r="L756" t="s">
        <v>278</v>
      </c>
      <c r="M756" t="s">
        <v>608</v>
      </c>
      <c r="N756" s="10">
        <v>32</v>
      </c>
      <c r="O756" t="s">
        <v>370</v>
      </c>
      <c r="P756" t="s">
        <v>257</v>
      </c>
      <c r="Q756" t="s">
        <v>649</v>
      </c>
      <c r="R756" t="s">
        <v>605</v>
      </c>
      <c r="S756">
        <v>0.44869999999999999</v>
      </c>
      <c r="T756" t="s">
        <v>8</v>
      </c>
      <c r="U756" t="s">
        <v>425</v>
      </c>
    </row>
    <row r="757" spans="1:21" x14ac:dyDescent="0.25">
      <c r="A757">
        <v>62</v>
      </c>
      <c r="B757">
        <v>53</v>
      </c>
      <c r="C757">
        <v>48</v>
      </c>
      <c r="D757">
        <v>0.38590000000000002</v>
      </c>
      <c r="E757" t="s">
        <v>22</v>
      </c>
      <c r="F757">
        <v>400</v>
      </c>
      <c r="G757" t="s">
        <v>606</v>
      </c>
      <c r="H757" t="s">
        <v>27</v>
      </c>
      <c r="I757">
        <v>0.63</v>
      </c>
      <c r="J757" t="s">
        <v>25</v>
      </c>
      <c r="K757">
        <v>44</v>
      </c>
      <c r="L757" t="s">
        <v>278</v>
      </c>
      <c r="M757" t="s">
        <v>608</v>
      </c>
      <c r="N757" s="10">
        <v>32</v>
      </c>
      <c r="O757" t="s">
        <v>370</v>
      </c>
      <c r="P757" t="s">
        <v>257</v>
      </c>
      <c r="Q757" t="s">
        <v>649</v>
      </c>
      <c r="R757" t="s">
        <v>605</v>
      </c>
      <c r="S757">
        <v>0.38590000000000002</v>
      </c>
      <c r="T757" t="s">
        <v>8</v>
      </c>
      <c r="U757" t="s">
        <v>425</v>
      </c>
    </row>
    <row r="758" spans="1:21" x14ac:dyDescent="0.25">
      <c r="A758">
        <v>62</v>
      </c>
      <c r="B758">
        <v>53</v>
      </c>
      <c r="C758">
        <v>0</v>
      </c>
      <c r="D758">
        <v>0</v>
      </c>
      <c r="E758" t="s">
        <v>179</v>
      </c>
      <c r="F758">
        <v>400</v>
      </c>
      <c r="G758" t="s">
        <v>606</v>
      </c>
      <c r="H758" t="s">
        <v>27</v>
      </c>
      <c r="I758">
        <v>0.63</v>
      </c>
      <c r="J758" t="s">
        <v>25</v>
      </c>
      <c r="K758">
        <v>44</v>
      </c>
      <c r="L758" t="s">
        <v>278</v>
      </c>
      <c r="M758" t="s">
        <v>608</v>
      </c>
      <c r="N758" s="10">
        <v>32</v>
      </c>
      <c r="O758" t="s">
        <v>370</v>
      </c>
      <c r="P758" t="s">
        <v>257</v>
      </c>
      <c r="Q758" t="s">
        <v>649</v>
      </c>
      <c r="R758" t="s">
        <v>605</v>
      </c>
      <c r="S758">
        <v>0</v>
      </c>
      <c r="T758" t="s">
        <v>8</v>
      </c>
      <c r="U758" t="s">
        <v>425</v>
      </c>
    </row>
    <row r="759" spans="1:21" x14ac:dyDescent="0.25">
      <c r="A759">
        <v>62</v>
      </c>
      <c r="B759">
        <v>53</v>
      </c>
      <c r="C759">
        <v>1</v>
      </c>
      <c r="D759">
        <v>55.503</v>
      </c>
      <c r="E759" t="s">
        <v>179</v>
      </c>
      <c r="F759">
        <v>400</v>
      </c>
      <c r="G759" t="s">
        <v>606</v>
      </c>
      <c r="H759" t="s">
        <v>27</v>
      </c>
      <c r="I759">
        <v>0.63</v>
      </c>
      <c r="J759" t="s">
        <v>25</v>
      </c>
      <c r="K759">
        <v>44</v>
      </c>
      <c r="L759" t="s">
        <v>278</v>
      </c>
      <c r="M759" t="s">
        <v>608</v>
      </c>
      <c r="N759" s="10">
        <v>32</v>
      </c>
      <c r="O759" t="s">
        <v>370</v>
      </c>
      <c r="P759" t="s">
        <v>257</v>
      </c>
      <c r="Q759" t="s">
        <v>649</v>
      </c>
      <c r="R759" t="s">
        <v>605</v>
      </c>
      <c r="S759">
        <v>55.503</v>
      </c>
      <c r="T759" t="s">
        <v>8</v>
      </c>
      <c r="U759" t="s">
        <v>425</v>
      </c>
    </row>
    <row r="760" spans="1:21" x14ac:dyDescent="0.25">
      <c r="A760">
        <v>62</v>
      </c>
      <c r="B760">
        <v>53</v>
      </c>
      <c r="C760">
        <v>2</v>
      </c>
      <c r="D760">
        <v>217.25</v>
      </c>
      <c r="E760" t="s">
        <v>179</v>
      </c>
      <c r="F760">
        <v>400</v>
      </c>
      <c r="G760" t="s">
        <v>606</v>
      </c>
      <c r="H760" t="s">
        <v>27</v>
      </c>
      <c r="I760">
        <v>0.63</v>
      </c>
      <c r="J760" t="s">
        <v>25</v>
      </c>
      <c r="K760">
        <v>44</v>
      </c>
      <c r="L760" t="s">
        <v>278</v>
      </c>
      <c r="M760" t="s">
        <v>608</v>
      </c>
      <c r="N760" s="10">
        <v>32</v>
      </c>
      <c r="O760" t="s">
        <v>370</v>
      </c>
      <c r="P760" t="s">
        <v>257</v>
      </c>
      <c r="Q760" t="s">
        <v>649</v>
      </c>
      <c r="R760" t="s">
        <v>605</v>
      </c>
      <c r="S760">
        <v>217.25</v>
      </c>
      <c r="T760" t="s">
        <v>8</v>
      </c>
      <c r="U760" t="s">
        <v>425</v>
      </c>
    </row>
    <row r="761" spans="1:21" x14ac:dyDescent="0.25">
      <c r="A761">
        <v>62</v>
      </c>
      <c r="B761">
        <v>53</v>
      </c>
      <c r="C761">
        <v>3</v>
      </c>
      <c r="D761">
        <v>383.64350000000002</v>
      </c>
      <c r="E761" t="s">
        <v>179</v>
      </c>
      <c r="F761">
        <v>400</v>
      </c>
      <c r="G761" t="s">
        <v>606</v>
      </c>
      <c r="H761" t="s">
        <v>27</v>
      </c>
      <c r="I761">
        <v>0.63</v>
      </c>
      <c r="J761" t="s">
        <v>25</v>
      </c>
      <c r="K761">
        <v>44</v>
      </c>
      <c r="L761" t="s">
        <v>278</v>
      </c>
      <c r="M761" t="s">
        <v>608</v>
      </c>
      <c r="N761" s="10">
        <v>32</v>
      </c>
      <c r="O761" t="s">
        <v>370</v>
      </c>
      <c r="P761" t="s">
        <v>257</v>
      </c>
      <c r="Q761" t="s">
        <v>649</v>
      </c>
      <c r="R761" t="s">
        <v>605</v>
      </c>
      <c r="S761">
        <v>383.64350000000002</v>
      </c>
      <c r="T761" t="s">
        <v>8</v>
      </c>
      <c r="U761" t="s">
        <v>425</v>
      </c>
    </row>
    <row r="762" spans="1:21" x14ac:dyDescent="0.25">
      <c r="A762">
        <v>62</v>
      </c>
      <c r="B762">
        <v>53</v>
      </c>
      <c r="C762">
        <v>4</v>
      </c>
      <c r="D762">
        <v>514.00350000000003</v>
      </c>
      <c r="E762" t="s">
        <v>179</v>
      </c>
      <c r="F762">
        <v>400</v>
      </c>
      <c r="G762" t="s">
        <v>606</v>
      </c>
      <c r="H762" t="s">
        <v>27</v>
      </c>
      <c r="I762">
        <v>0.63</v>
      </c>
      <c r="J762" t="s">
        <v>25</v>
      </c>
      <c r="K762">
        <v>44</v>
      </c>
      <c r="L762" t="s">
        <v>278</v>
      </c>
      <c r="M762" t="s">
        <v>608</v>
      </c>
      <c r="N762" s="10">
        <v>32</v>
      </c>
      <c r="O762" t="s">
        <v>370</v>
      </c>
      <c r="P762" t="s">
        <v>257</v>
      </c>
      <c r="Q762" t="s">
        <v>649</v>
      </c>
      <c r="R762" t="s">
        <v>605</v>
      </c>
      <c r="S762">
        <v>514.00350000000003</v>
      </c>
      <c r="T762" t="s">
        <v>8</v>
      </c>
      <c r="U762" t="s">
        <v>425</v>
      </c>
    </row>
    <row r="763" spans="1:21" x14ac:dyDescent="0.25">
      <c r="A763">
        <v>62</v>
      </c>
      <c r="B763">
        <v>53</v>
      </c>
      <c r="C763">
        <v>6</v>
      </c>
      <c r="D763">
        <v>505.83839999999998</v>
      </c>
      <c r="E763" t="s">
        <v>179</v>
      </c>
      <c r="F763">
        <v>400</v>
      </c>
      <c r="G763" t="s">
        <v>606</v>
      </c>
      <c r="H763" t="s">
        <v>27</v>
      </c>
      <c r="I763">
        <v>0.63</v>
      </c>
      <c r="J763" t="s">
        <v>25</v>
      </c>
      <c r="K763">
        <v>44</v>
      </c>
      <c r="L763" t="s">
        <v>278</v>
      </c>
      <c r="M763" t="s">
        <v>608</v>
      </c>
      <c r="N763" s="10">
        <v>32</v>
      </c>
      <c r="O763" t="s">
        <v>370</v>
      </c>
      <c r="P763" t="s">
        <v>257</v>
      </c>
      <c r="Q763" t="s">
        <v>649</v>
      </c>
      <c r="R763" t="s">
        <v>605</v>
      </c>
      <c r="S763">
        <v>505.83839999999998</v>
      </c>
      <c r="T763" t="s">
        <v>8</v>
      </c>
      <c r="U763" t="s">
        <v>425</v>
      </c>
    </row>
    <row r="764" spans="1:21" x14ac:dyDescent="0.25">
      <c r="A764">
        <v>62</v>
      </c>
      <c r="B764">
        <v>53</v>
      </c>
      <c r="C764">
        <v>8</v>
      </c>
      <c r="D764">
        <v>365.61040000000003</v>
      </c>
      <c r="E764" t="s">
        <v>179</v>
      </c>
      <c r="F764">
        <v>400</v>
      </c>
      <c r="G764" t="s">
        <v>606</v>
      </c>
      <c r="H764" t="s">
        <v>27</v>
      </c>
      <c r="I764">
        <v>0.63</v>
      </c>
      <c r="J764" t="s">
        <v>25</v>
      </c>
      <c r="K764">
        <v>44</v>
      </c>
      <c r="L764" t="s">
        <v>278</v>
      </c>
      <c r="M764" t="s">
        <v>608</v>
      </c>
      <c r="N764" s="10">
        <v>32</v>
      </c>
      <c r="O764" t="s">
        <v>370</v>
      </c>
      <c r="P764" t="s">
        <v>257</v>
      </c>
      <c r="Q764" t="s">
        <v>649</v>
      </c>
      <c r="R764" t="s">
        <v>605</v>
      </c>
      <c r="S764">
        <v>365.61040000000003</v>
      </c>
      <c r="T764" t="s">
        <v>8</v>
      </c>
      <c r="U764" t="s">
        <v>425</v>
      </c>
    </row>
    <row r="765" spans="1:21" x14ac:dyDescent="0.25">
      <c r="A765">
        <v>62</v>
      </c>
      <c r="B765">
        <v>53</v>
      </c>
      <c r="C765">
        <v>12</v>
      </c>
      <c r="D765">
        <v>270.8383</v>
      </c>
      <c r="E765" t="s">
        <v>179</v>
      </c>
      <c r="F765">
        <v>400</v>
      </c>
      <c r="G765" t="s">
        <v>606</v>
      </c>
      <c r="H765" t="s">
        <v>27</v>
      </c>
      <c r="I765">
        <v>0.63</v>
      </c>
      <c r="J765" t="s">
        <v>25</v>
      </c>
      <c r="K765">
        <v>44</v>
      </c>
      <c r="L765" t="s">
        <v>278</v>
      </c>
      <c r="M765" t="s">
        <v>608</v>
      </c>
      <c r="N765" s="10">
        <v>32</v>
      </c>
      <c r="O765" t="s">
        <v>370</v>
      </c>
      <c r="P765" t="s">
        <v>257</v>
      </c>
      <c r="Q765" t="s">
        <v>649</v>
      </c>
      <c r="R765" t="s">
        <v>605</v>
      </c>
      <c r="S765">
        <v>270.8383</v>
      </c>
      <c r="T765" t="s">
        <v>8</v>
      </c>
      <c r="U765" t="s">
        <v>425</v>
      </c>
    </row>
    <row r="766" spans="1:21" x14ac:dyDescent="0.25">
      <c r="A766">
        <v>62</v>
      </c>
      <c r="B766">
        <v>53</v>
      </c>
      <c r="C766">
        <v>24</v>
      </c>
      <c r="D766">
        <v>102.33499999999999</v>
      </c>
      <c r="E766" t="s">
        <v>179</v>
      </c>
      <c r="F766">
        <v>400</v>
      </c>
      <c r="G766" t="s">
        <v>606</v>
      </c>
      <c r="H766" t="s">
        <v>27</v>
      </c>
      <c r="I766">
        <v>0.63</v>
      </c>
      <c r="J766" t="s">
        <v>25</v>
      </c>
      <c r="K766">
        <v>44</v>
      </c>
      <c r="L766" t="s">
        <v>278</v>
      </c>
      <c r="M766" t="s">
        <v>608</v>
      </c>
      <c r="N766" s="10">
        <v>32</v>
      </c>
      <c r="O766" t="s">
        <v>370</v>
      </c>
      <c r="P766" t="s">
        <v>257</v>
      </c>
      <c r="Q766" t="s">
        <v>649</v>
      </c>
      <c r="R766" t="s">
        <v>605</v>
      </c>
      <c r="S766">
        <v>102.33499999999999</v>
      </c>
      <c r="T766" t="s">
        <v>8</v>
      </c>
      <c r="U766" t="s">
        <v>425</v>
      </c>
    </row>
    <row r="767" spans="1:21" x14ac:dyDescent="0.25">
      <c r="A767">
        <v>62</v>
      </c>
      <c r="B767">
        <v>53</v>
      </c>
      <c r="C767">
        <v>36</v>
      </c>
      <c r="D767">
        <v>38.355699999999999</v>
      </c>
      <c r="E767" t="s">
        <v>179</v>
      </c>
      <c r="F767">
        <v>400</v>
      </c>
      <c r="G767" t="s">
        <v>606</v>
      </c>
      <c r="H767" t="s">
        <v>27</v>
      </c>
      <c r="I767">
        <v>0.63</v>
      </c>
      <c r="J767" t="s">
        <v>25</v>
      </c>
      <c r="K767">
        <v>44</v>
      </c>
      <c r="L767" t="s">
        <v>278</v>
      </c>
      <c r="M767" t="s">
        <v>608</v>
      </c>
      <c r="N767" s="10">
        <v>32</v>
      </c>
      <c r="O767" t="s">
        <v>370</v>
      </c>
      <c r="P767" t="s">
        <v>257</v>
      </c>
      <c r="Q767" t="s">
        <v>649</v>
      </c>
      <c r="R767" t="s">
        <v>605</v>
      </c>
      <c r="S767">
        <v>38.355699999999999</v>
      </c>
      <c r="T767" t="s">
        <v>8</v>
      </c>
      <c r="U767" t="s">
        <v>425</v>
      </c>
    </row>
    <row r="768" spans="1:21" x14ac:dyDescent="0.25">
      <c r="A768">
        <v>62</v>
      </c>
      <c r="B768">
        <v>53</v>
      </c>
      <c r="C768">
        <v>48</v>
      </c>
      <c r="D768">
        <v>20.5505</v>
      </c>
      <c r="E768" t="s">
        <v>179</v>
      </c>
      <c r="F768">
        <v>400</v>
      </c>
      <c r="G768" t="s">
        <v>606</v>
      </c>
      <c r="H768" t="s">
        <v>27</v>
      </c>
      <c r="I768">
        <v>0.63</v>
      </c>
      <c r="J768" t="s">
        <v>25</v>
      </c>
      <c r="K768">
        <v>44</v>
      </c>
      <c r="L768" t="s">
        <v>278</v>
      </c>
      <c r="M768" t="s">
        <v>608</v>
      </c>
      <c r="N768" s="10">
        <v>32</v>
      </c>
      <c r="O768" t="s">
        <v>370</v>
      </c>
      <c r="P768" t="s">
        <v>257</v>
      </c>
      <c r="Q768" t="s">
        <v>649</v>
      </c>
      <c r="R768" t="s">
        <v>605</v>
      </c>
      <c r="S768">
        <v>20.5505</v>
      </c>
      <c r="T768" t="s">
        <v>8</v>
      </c>
      <c r="U768" t="s">
        <v>425</v>
      </c>
    </row>
    <row r="769" spans="1:21" x14ac:dyDescent="0.25">
      <c r="A769">
        <v>62</v>
      </c>
      <c r="B769">
        <v>53</v>
      </c>
      <c r="C769">
        <v>72</v>
      </c>
      <c r="D769">
        <v>4.5492999999999997</v>
      </c>
      <c r="E769" t="s">
        <v>179</v>
      </c>
      <c r="F769">
        <v>400</v>
      </c>
      <c r="G769" t="s">
        <v>606</v>
      </c>
      <c r="H769" t="s">
        <v>27</v>
      </c>
      <c r="I769">
        <v>0.63</v>
      </c>
      <c r="J769" t="s">
        <v>25</v>
      </c>
      <c r="K769">
        <v>44</v>
      </c>
      <c r="L769" t="s">
        <v>278</v>
      </c>
      <c r="M769" t="s">
        <v>608</v>
      </c>
      <c r="N769" s="10">
        <v>32</v>
      </c>
      <c r="O769" t="s">
        <v>370</v>
      </c>
      <c r="P769" t="s">
        <v>257</v>
      </c>
      <c r="Q769" t="s">
        <v>649</v>
      </c>
      <c r="R769" t="s">
        <v>605</v>
      </c>
      <c r="S769">
        <v>4.5492999999999997</v>
      </c>
      <c r="T769" t="s">
        <v>8</v>
      </c>
      <c r="U769" t="s">
        <v>425</v>
      </c>
    </row>
    <row r="770" spans="1:21" x14ac:dyDescent="0.25">
      <c r="A770">
        <v>62</v>
      </c>
      <c r="B770">
        <v>54</v>
      </c>
      <c r="C770">
        <v>0</v>
      </c>
      <c r="D770">
        <v>0</v>
      </c>
      <c r="E770" t="s">
        <v>22</v>
      </c>
      <c r="F770">
        <v>400</v>
      </c>
      <c r="G770" t="s">
        <v>606</v>
      </c>
      <c r="H770" t="s">
        <v>27</v>
      </c>
      <c r="I770">
        <v>0.5</v>
      </c>
      <c r="J770" t="s">
        <v>25</v>
      </c>
      <c r="K770">
        <v>36</v>
      </c>
      <c r="L770" t="s">
        <v>278</v>
      </c>
      <c r="M770" t="s">
        <v>608</v>
      </c>
      <c r="N770" s="10">
        <v>24</v>
      </c>
      <c r="O770" t="s">
        <v>275</v>
      </c>
      <c r="P770" t="s">
        <v>290</v>
      </c>
      <c r="Q770" t="s">
        <v>649</v>
      </c>
      <c r="R770" t="s">
        <v>605</v>
      </c>
      <c r="S770">
        <v>0</v>
      </c>
      <c r="T770" t="s">
        <v>8</v>
      </c>
      <c r="U770" t="s">
        <v>425</v>
      </c>
    </row>
    <row r="771" spans="1:21" x14ac:dyDescent="0.25">
      <c r="A771">
        <v>62</v>
      </c>
      <c r="B771">
        <v>54</v>
      </c>
      <c r="C771">
        <v>1</v>
      </c>
      <c r="D771">
        <v>7.1710000000000003</v>
      </c>
      <c r="E771" t="s">
        <v>22</v>
      </c>
      <c r="F771">
        <v>400</v>
      </c>
      <c r="G771" t="s">
        <v>606</v>
      </c>
      <c r="H771" t="s">
        <v>27</v>
      </c>
      <c r="I771">
        <v>0.5</v>
      </c>
      <c r="J771" t="s">
        <v>25</v>
      </c>
      <c r="K771">
        <v>36</v>
      </c>
      <c r="L771" t="s">
        <v>278</v>
      </c>
      <c r="M771" t="s">
        <v>608</v>
      </c>
      <c r="N771" s="10">
        <v>24</v>
      </c>
      <c r="O771" t="s">
        <v>275</v>
      </c>
      <c r="P771" t="s">
        <v>290</v>
      </c>
      <c r="Q771" t="s">
        <v>649</v>
      </c>
      <c r="R771" t="s">
        <v>605</v>
      </c>
      <c r="S771">
        <v>7.1710000000000003</v>
      </c>
      <c r="T771" t="s">
        <v>8</v>
      </c>
      <c r="U771" t="s">
        <v>425</v>
      </c>
    </row>
    <row r="772" spans="1:21" x14ac:dyDescent="0.25">
      <c r="A772">
        <v>62</v>
      </c>
      <c r="B772">
        <v>54</v>
      </c>
      <c r="C772">
        <v>2</v>
      </c>
      <c r="D772">
        <v>20.6585</v>
      </c>
      <c r="E772" t="s">
        <v>22</v>
      </c>
      <c r="F772">
        <v>400</v>
      </c>
      <c r="G772" t="s">
        <v>606</v>
      </c>
      <c r="H772" t="s">
        <v>27</v>
      </c>
      <c r="I772">
        <v>0.5</v>
      </c>
      <c r="J772" t="s">
        <v>25</v>
      </c>
      <c r="K772">
        <v>36</v>
      </c>
      <c r="L772" t="s">
        <v>278</v>
      </c>
      <c r="M772" t="s">
        <v>608</v>
      </c>
      <c r="N772" s="10">
        <v>24</v>
      </c>
      <c r="O772" t="s">
        <v>275</v>
      </c>
      <c r="P772" t="s">
        <v>290</v>
      </c>
      <c r="Q772" t="s">
        <v>649</v>
      </c>
      <c r="R772" t="s">
        <v>605</v>
      </c>
      <c r="S772">
        <v>20.6585</v>
      </c>
      <c r="T772" t="s">
        <v>8</v>
      </c>
      <c r="U772" t="s">
        <v>425</v>
      </c>
    </row>
    <row r="773" spans="1:21" x14ac:dyDescent="0.25">
      <c r="A773">
        <v>62</v>
      </c>
      <c r="B773">
        <v>54</v>
      </c>
      <c r="C773">
        <v>3</v>
      </c>
      <c r="D773">
        <v>25.785599999999999</v>
      </c>
      <c r="E773" t="s">
        <v>22</v>
      </c>
      <c r="F773">
        <v>400</v>
      </c>
      <c r="G773" t="s">
        <v>606</v>
      </c>
      <c r="H773" t="s">
        <v>27</v>
      </c>
      <c r="I773">
        <v>0.5</v>
      </c>
      <c r="J773" t="s">
        <v>25</v>
      </c>
      <c r="K773">
        <v>36</v>
      </c>
      <c r="L773" t="s">
        <v>278</v>
      </c>
      <c r="M773" t="s">
        <v>608</v>
      </c>
      <c r="N773" s="10">
        <v>24</v>
      </c>
      <c r="O773" t="s">
        <v>275</v>
      </c>
      <c r="P773" t="s">
        <v>290</v>
      </c>
      <c r="Q773" t="s">
        <v>649</v>
      </c>
      <c r="R773" t="s">
        <v>605</v>
      </c>
      <c r="S773">
        <v>25.785599999999999</v>
      </c>
      <c r="T773" t="s">
        <v>8</v>
      </c>
      <c r="U773" t="s">
        <v>425</v>
      </c>
    </row>
    <row r="774" spans="1:21" x14ac:dyDescent="0.25">
      <c r="A774">
        <v>62</v>
      </c>
      <c r="B774">
        <v>54</v>
      </c>
      <c r="C774">
        <v>4</v>
      </c>
      <c r="D774">
        <v>34.887500000000003</v>
      </c>
      <c r="E774" t="s">
        <v>22</v>
      </c>
      <c r="F774">
        <v>400</v>
      </c>
      <c r="G774" t="s">
        <v>606</v>
      </c>
      <c r="H774" t="s">
        <v>27</v>
      </c>
      <c r="I774">
        <v>0.5</v>
      </c>
      <c r="J774" t="s">
        <v>25</v>
      </c>
      <c r="K774">
        <v>36</v>
      </c>
      <c r="L774" t="s">
        <v>278</v>
      </c>
      <c r="M774" t="s">
        <v>608</v>
      </c>
      <c r="N774" s="10">
        <v>24</v>
      </c>
      <c r="O774" t="s">
        <v>275</v>
      </c>
      <c r="P774" t="s">
        <v>290</v>
      </c>
      <c r="Q774" t="s">
        <v>649</v>
      </c>
      <c r="R774" t="s">
        <v>605</v>
      </c>
      <c r="S774">
        <v>34.887500000000003</v>
      </c>
      <c r="T774" t="s">
        <v>8</v>
      </c>
      <c r="U774" t="s">
        <v>425</v>
      </c>
    </row>
    <row r="775" spans="1:21" x14ac:dyDescent="0.25">
      <c r="A775">
        <v>62</v>
      </c>
      <c r="B775">
        <v>54</v>
      </c>
      <c r="C775">
        <v>6</v>
      </c>
      <c r="D775">
        <v>21.0791</v>
      </c>
      <c r="E775" t="s">
        <v>22</v>
      </c>
      <c r="F775">
        <v>400</v>
      </c>
      <c r="G775" t="s">
        <v>606</v>
      </c>
      <c r="H775" t="s">
        <v>27</v>
      </c>
      <c r="I775">
        <v>0.5</v>
      </c>
      <c r="J775" t="s">
        <v>25</v>
      </c>
      <c r="K775">
        <v>36</v>
      </c>
      <c r="L775" t="s">
        <v>278</v>
      </c>
      <c r="M775" t="s">
        <v>608</v>
      </c>
      <c r="N775" s="10">
        <v>24</v>
      </c>
      <c r="O775" t="s">
        <v>275</v>
      </c>
      <c r="P775" t="s">
        <v>290</v>
      </c>
      <c r="Q775" t="s">
        <v>649</v>
      </c>
      <c r="R775" t="s">
        <v>605</v>
      </c>
      <c r="S775">
        <v>21.0791</v>
      </c>
      <c r="T775" t="s">
        <v>8</v>
      </c>
      <c r="U775" t="s">
        <v>425</v>
      </c>
    </row>
    <row r="776" spans="1:21" x14ac:dyDescent="0.25">
      <c r="A776">
        <v>62</v>
      </c>
      <c r="B776">
        <v>54</v>
      </c>
      <c r="C776">
        <v>8</v>
      </c>
      <c r="D776">
        <v>9.0413999999999994</v>
      </c>
      <c r="E776" t="s">
        <v>22</v>
      </c>
      <c r="F776">
        <v>400</v>
      </c>
      <c r="G776" t="s">
        <v>606</v>
      </c>
      <c r="H776" t="s">
        <v>27</v>
      </c>
      <c r="I776">
        <v>0.5</v>
      </c>
      <c r="J776" t="s">
        <v>25</v>
      </c>
      <c r="K776">
        <v>36</v>
      </c>
      <c r="L776" t="s">
        <v>278</v>
      </c>
      <c r="M776" t="s">
        <v>608</v>
      </c>
      <c r="N776" s="10">
        <v>24</v>
      </c>
      <c r="O776" t="s">
        <v>275</v>
      </c>
      <c r="P776" t="s">
        <v>290</v>
      </c>
      <c r="Q776" t="s">
        <v>649</v>
      </c>
      <c r="R776" t="s">
        <v>605</v>
      </c>
      <c r="S776">
        <v>9.0413999999999994</v>
      </c>
      <c r="T776" t="s">
        <v>8</v>
      </c>
      <c r="U776" t="s">
        <v>425</v>
      </c>
    </row>
    <row r="777" spans="1:21" x14ac:dyDescent="0.25">
      <c r="A777">
        <v>62</v>
      </c>
      <c r="B777">
        <v>54</v>
      </c>
      <c r="C777">
        <v>12</v>
      </c>
      <c r="D777">
        <v>3.1070000000000002</v>
      </c>
      <c r="E777" t="s">
        <v>22</v>
      </c>
      <c r="F777">
        <v>400</v>
      </c>
      <c r="G777" t="s">
        <v>606</v>
      </c>
      <c r="H777" t="s">
        <v>27</v>
      </c>
      <c r="I777">
        <v>0.5</v>
      </c>
      <c r="J777" t="s">
        <v>25</v>
      </c>
      <c r="K777">
        <v>36</v>
      </c>
      <c r="L777" t="s">
        <v>278</v>
      </c>
      <c r="M777" t="s">
        <v>608</v>
      </c>
      <c r="N777" s="10">
        <v>24</v>
      </c>
      <c r="O777" t="s">
        <v>275</v>
      </c>
      <c r="P777" t="s">
        <v>290</v>
      </c>
      <c r="Q777" t="s">
        <v>649</v>
      </c>
      <c r="R777" t="s">
        <v>605</v>
      </c>
      <c r="S777">
        <v>3.1070000000000002</v>
      </c>
      <c r="T777" t="s">
        <v>8</v>
      </c>
      <c r="U777" t="s">
        <v>425</v>
      </c>
    </row>
    <row r="778" spans="1:21" x14ac:dyDescent="0.25">
      <c r="A778">
        <v>62</v>
      </c>
      <c r="B778">
        <v>54</v>
      </c>
      <c r="C778">
        <v>24</v>
      </c>
      <c r="D778">
        <v>0.80520000000000003</v>
      </c>
      <c r="E778" t="s">
        <v>22</v>
      </c>
      <c r="F778">
        <v>400</v>
      </c>
      <c r="G778" t="s">
        <v>606</v>
      </c>
      <c r="H778" t="s">
        <v>27</v>
      </c>
      <c r="I778">
        <v>0.5</v>
      </c>
      <c r="J778" t="s">
        <v>25</v>
      </c>
      <c r="K778">
        <v>36</v>
      </c>
      <c r="L778" t="s">
        <v>278</v>
      </c>
      <c r="M778" t="s">
        <v>608</v>
      </c>
      <c r="N778" s="10">
        <v>24</v>
      </c>
      <c r="O778" t="s">
        <v>275</v>
      </c>
      <c r="P778" t="s">
        <v>290</v>
      </c>
      <c r="Q778" t="s">
        <v>649</v>
      </c>
      <c r="R778" t="s">
        <v>605</v>
      </c>
      <c r="S778">
        <v>0.80520000000000003</v>
      </c>
      <c r="T778" t="s">
        <v>8</v>
      </c>
      <c r="U778" t="s">
        <v>425</v>
      </c>
    </row>
    <row r="779" spans="1:21" x14ac:dyDescent="0.25">
      <c r="A779">
        <v>62</v>
      </c>
      <c r="B779">
        <v>54</v>
      </c>
      <c r="C779">
        <v>36</v>
      </c>
      <c r="D779">
        <v>0.34539999999999998</v>
      </c>
      <c r="E779" t="s">
        <v>22</v>
      </c>
      <c r="F779">
        <v>400</v>
      </c>
      <c r="G779" t="s">
        <v>606</v>
      </c>
      <c r="H779" t="s">
        <v>27</v>
      </c>
      <c r="I779">
        <v>0.5</v>
      </c>
      <c r="J779" t="s">
        <v>25</v>
      </c>
      <c r="K779">
        <v>36</v>
      </c>
      <c r="L779" t="s">
        <v>278</v>
      </c>
      <c r="M779" t="s">
        <v>608</v>
      </c>
      <c r="N779" s="10">
        <v>24</v>
      </c>
      <c r="O779" t="s">
        <v>275</v>
      </c>
      <c r="P779" t="s">
        <v>290</v>
      </c>
      <c r="Q779" t="s">
        <v>649</v>
      </c>
      <c r="R779" t="s">
        <v>605</v>
      </c>
      <c r="S779">
        <v>0.34539999999999998</v>
      </c>
      <c r="T779" t="s">
        <v>8</v>
      </c>
      <c r="U779" t="s">
        <v>425</v>
      </c>
    </row>
    <row r="780" spans="1:21" x14ac:dyDescent="0.25">
      <c r="A780">
        <v>62</v>
      </c>
      <c r="B780">
        <v>54</v>
      </c>
      <c r="C780">
        <v>48</v>
      </c>
      <c r="D780">
        <v>0.31859999999999999</v>
      </c>
      <c r="E780" t="s">
        <v>22</v>
      </c>
      <c r="F780">
        <v>400</v>
      </c>
      <c r="G780" t="s">
        <v>606</v>
      </c>
      <c r="H780" t="s">
        <v>27</v>
      </c>
      <c r="I780">
        <v>0.5</v>
      </c>
      <c r="J780" t="s">
        <v>25</v>
      </c>
      <c r="K780">
        <v>36</v>
      </c>
      <c r="L780" t="s">
        <v>278</v>
      </c>
      <c r="M780" t="s">
        <v>608</v>
      </c>
      <c r="N780" s="10">
        <v>24</v>
      </c>
      <c r="O780" t="s">
        <v>275</v>
      </c>
      <c r="P780" t="s">
        <v>290</v>
      </c>
      <c r="Q780" t="s">
        <v>649</v>
      </c>
      <c r="R780" t="s">
        <v>605</v>
      </c>
      <c r="S780">
        <v>0.31859999999999999</v>
      </c>
      <c r="T780" t="s">
        <v>8</v>
      </c>
      <c r="U780" t="s">
        <v>425</v>
      </c>
    </row>
    <row r="781" spans="1:21" x14ac:dyDescent="0.25">
      <c r="A781">
        <v>62</v>
      </c>
      <c r="B781">
        <v>54</v>
      </c>
      <c r="C781">
        <v>0</v>
      </c>
      <c r="D781">
        <v>0</v>
      </c>
      <c r="E781" t="s">
        <v>179</v>
      </c>
      <c r="F781">
        <v>400</v>
      </c>
      <c r="G781" t="s">
        <v>606</v>
      </c>
      <c r="H781" t="s">
        <v>27</v>
      </c>
      <c r="I781">
        <v>0.5</v>
      </c>
      <c r="J781" t="s">
        <v>25</v>
      </c>
      <c r="K781">
        <v>36</v>
      </c>
      <c r="L781" t="s">
        <v>278</v>
      </c>
      <c r="M781" t="s">
        <v>608</v>
      </c>
      <c r="N781" s="10">
        <v>24</v>
      </c>
      <c r="O781" t="s">
        <v>275</v>
      </c>
      <c r="P781" t="s">
        <v>290</v>
      </c>
      <c r="Q781" t="s">
        <v>649</v>
      </c>
      <c r="R781" t="s">
        <v>605</v>
      </c>
      <c r="S781">
        <v>0</v>
      </c>
      <c r="T781" t="s">
        <v>8</v>
      </c>
      <c r="U781" t="s">
        <v>425</v>
      </c>
    </row>
    <row r="782" spans="1:21" x14ac:dyDescent="0.25">
      <c r="A782">
        <v>62</v>
      </c>
      <c r="B782">
        <v>54</v>
      </c>
      <c r="C782">
        <v>1</v>
      </c>
      <c r="D782">
        <v>38.825200000000002</v>
      </c>
      <c r="E782" t="s">
        <v>179</v>
      </c>
      <c r="F782">
        <v>400</v>
      </c>
      <c r="G782" t="s">
        <v>606</v>
      </c>
      <c r="H782" t="s">
        <v>27</v>
      </c>
      <c r="I782">
        <v>0.5</v>
      </c>
      <c r="J782" t="s">
        <v>25</v>
      </c>
      <c r="K782">
        <v>36</v>
      </c>
      <c r="L782" t="s">
        <v>278</v>
      </c>
      <c r="M782" t="s">
        <v>608</v>
      </c>
      <c r="N782" s="10">
        <v>24</v>
      </c>
      <c r="O782" t="s">
        <v>275</v>
      </c>
      <c r="P782" t="s">
        <v>290</v>
      </c>
      <c r="Q782" t="s">
        <v>649</v>
      </c>
      <c r="R782" t="s">
        <v>605</v>
      </c>
      <c r="S782">
        <v>38.825200000000002</v>
      </c>
      <c r="T782" t="s">
        <v>8</v>
      </c>
      <c r="U782" t="s">
        <v>425</v>
      </c>
    </row>
    <row r="783" spans="1:21" x14ac:dyDescent="0.25">
      <c r="A783">
        <v>62</v>
      </c>
      <c r="B783">
        <v>54</v>
      </c>
      <c r="C783">
        <v>2</v>
      </c>
      <c r="D783">
        <v>134.54150000000001</v>
      </c>
      <c r="E783" t="s">
        <v>179</v>
      </c>
      <c r="F783">
        <v>400</v>
      </c>
      <c r="G783" t="s">
        <v>606</v>
      </c>
      <c r="H783" t="s">
        <v>27</v>
      </c>
      <c r="I783">
        <v>0.5</v>
      </c>
      <c r="J783" t="s">
        <v>25</v>
      </c>
      <c r="K783">
        <v>36</v>
      </c>
      <c r="L783" t="s">
        <v>278</v>
      </c>
      <c r="M783" t="s">
        <v>608</v>
      </c>
      <c r="N783" s="10">
        <v>24</v>
      </c>
      <c r="O783" t="s">
        <v>275</v>
      </c>
      <c r="P783" t="s">
        <v>290</v>
      </c>
      <c r="Q783" t="s">
        <v>649</v>
      </c>
      <c r="R783" t="s">
        <v>605</v>
      </c>
      <c r="S783">
        <v>134.54150000000001</v>
      </c>
      <c r="T783" t="s">
        <v>8</v>
      </c>
      <c r="U783" t="s">
        <v>425</v>
      </c>
    </row>
    <row r="784" spans="1:21" x14ac:dyDescent="0.25">
      <c r="A784">
        <v>62</v>
      </c>
      <c r="B784">
        <v>54</v>
      </c>
      <c r="C784">
        <v>3</v>
      </c>
      <c r="D784">
        <v>226.2784</v>
      </c>
      <c r="E784" t="s">
        <v>179</v>
      </c>
      <c r="F784">
        <v>400</v>
      </c>
      <c r="G784" t="s">
        <v>606</v>
      </c>
      <c r="H784" t="s">
        <v>27</v>
      </c>
      <c r="I784">
        <v>0.5</v>
      </c>
      <c r="J784" t="s">
        <v>25</v>
      </c>
      <c r="K784">
        <v>36</v>
      </c>
      <c r="L784" t="s">
        <v>278</v>
      </c>
      <c r="M784" t="s">
        <v>608</v>
      </c>
      <c r="N784" s="10">
        <v>24</v>
      </c>
      <c r="O784" t="s">
        <v>275</v>
      </c>
      <c r="P784" t="s">
        <v>290</v>
      </c>
      <c r="Q784" t="s">
        <v>649</v>
      </c>
      <c r="R784" t="s">
        <v>605</v>
      </c>
      <c r="S784">
        <v>226.2784</v>
      </c>
      <c r="T784" t="s">
        <v>8</v>
      </c>
      <c r="U784" t="s">
        <v>425</v>
      </c>
    </row>
    <row r="785" spans="1:21" x14ac:dyDescent="0.25">
      <c r="A785">
        <v>62</v>
      </c>
      <c r="B785">
        <v>54</v>
      </c>
      <c r="C785">
        <v>4</v>
      </c>
      <c r="D785">
        <v>356.6404</v>
      </c>
      <c r="E785" t="s">
        <v>179</v>
      </c>
      <c r="F785">
        <v>400</v>
      </c>
      <c r="G785" t="s">
        <v>606</v>
      </c>
      <c r="H785" t="s">
        <v>27</v>
      </c>
      <c r="I785">
        <v>0.5</v>
      </c>
      <c r="J785" t="s">
        <v>25</v>
      </c>
      <c r="K785">
        <v>36</v>
      </c>
      <c r="L785" t="s">
        <v>278</v>
      </c>
      <c r="M785" t="s">
        <v>608</v>
      </c>
      <c r="N785" s="10">
        <v>24</v>
      </c>
      <c r="O785" t="s">
        <v>275</v>
      </c>
      <c r="P785" t="s">
        <v>290</v>
      </c>
      <c r="Q785" t="s">
        <v>649</v>
      </c>
      <c r="R785" t="s">
        <v>605</v>
      </c>
      <c r="S785">
        <v>356.6404</v>
      </c>
      <c r="T785" t="s">
        <v>8</v>
      </c>
      <c r="U785" t="s">
        <v>425</v>
      </c>
    </row>
    <row r="786" spans="1:21" x14ac:dyDescent="0.25">
      <c r="A786">
        <v>62</v>
      </c>
      <c r="B786">
        <v>54</v>
      </c>
      <c r="C786">
        <v>6</v>
      </c>
      <c r="D786">
        <v>433.49340000000001</v>
      </c>
      <c r="E786" t="s">
        <v>179</v>
      </c>
      <c r="F786">
        <v>400</v>
      </c>
      <c r="G786" t="s">
        <v>606</v>
      </c>
      <c r="H786" t="s">
        <v>27</v>
      </c>
      <c r="I786">
        <v>0.5</v>
      </c>
      <c r="J786" t="s">
        <v>25</v>
      </c>
      <c r="K786">
        <v>36</v>
      </c>
      <c r="L786" t="s">
        <v>278</v>
      </c>
      <c r="M786" t="s">
        <v>608</v>
      </c>
      <c r="N786" s="10">
        <v>24</v>
      </c>
      <c r="O786" t="s">
        <v>275</v>
      </c>
      <c r="P786" t="s">
        <v>290</v>
      </c>
      <c r="Q786" t="s">
        <v>649</v>
      </c>
      <c r="R786" t="s">
        <v>605</v>
      </c>
      <c r="S786">
        <v>433.49340000000001</v>
      </c>
      <c r="T786" t="s">
        <v>8</v>
      </c>
      <c r="U786" t="s">
        <v>425</v>
      </c>
    </row>
    <row r="787" spans="1:21" x14ac:dyDescent="0.25">
      <c r="A787">
        <v>62</v>
      </c>
      <c r="B787">
        <v>54</v>
      </c>
      <c r="C787">
        <v>8</v>
      </c>
      <c r="D787">
        <v>331.65609999999998</v>
      </c>
      <c r="E787" t="s">
        <v>179</v>
      </c>
      <c r="F787">
        <v>400</v>
      </c>
      <c r="G787" t="s">
        <v>606</v>
      </c>
      <c r="H787" t="s">
        <v>27</v>
      </c>
      <c r="I787">
        <v>0.5</v>
      </c>
      <c r="J787" t="s">
        <v>25</v>
      </c>
      <c r="K787">
        <v>36</v>
      </c>
      <c r="L787" t="s">
        <v>278</v>
      </c>
      <c r="M787" t="s">
        <v>608</v>
      </c>
      <c r="N787" s="10">
        <v>24</v>
      </c>
      <c r="O787" t="s">
        <v>275</v>
      </c>
      <c r="P787" t="s">
        <v>290</v>
      </c>
      <c r="Q787" t="s">
        <v>649</v>
      </c>
      <c r="R787" t="s">
        <v>605</v>
      </c>
      <c r="S787">
        <v>331.65609999999998</v>
      </c>
      <c r="T787" t="s">
        <v>8</v>
      </c>
      <c r="U787" t="s">
        <v>425</v>
      </c>
    </row>
    <row r="788" spans="1:21" x14ac:dyDescent="0.25">
      <c r="A788">
        <v>62</v>
      </c>
      <c r="B788">
        <v>54</v>
      </c>
      <c r="C788">
        <v>12</v>
      </c>
      <c r="D788">
        <v>221.06829999999999</v>
      </c>
      <c r="E788" t="s">
        <v>179</v>
      </c>
      <c r="F788">
        <v>400</v>
      </c>
      <c r="G788" t="s">
        <v>606</v>
      </c>
      <c r="H788" t="s">
        <v>27</v>
      </c>
      <c r="I788">
        <v>0.5</v>
      </c>
      <c r="J788" t="s">
        <v>25</v>
      </c>
      <c r="K788">
        <v>36</v>
      </c>
      <c r="L788" t="s">
        <v>278</v>
      </c>
      <c r="M788" t="s">
        <v>608</v>
      </c>
      <c r="N788" s="10">
        <v>24</v>
      </c>
      <c r="O788" t="s">
        <v>275</v>
      </c>
      <c r="P788" t="s">
        <v>290</v>
      </c>
      <c r="Q788" t="s">
        <v>649</v>
      </c>
      <c r="R788" t="s">
        <v>605</v>
      </c>
      <c r="S788">
        <v>221.06829999999999</v>
      </c>
      <c r="T788" t="s">
        <v>8</v>
      </c>
      <c r="U788" t="s">
        <v>425</v>
      </c>
    </row>
    <row r="789" spans="1:21" x14ac:dyDescent="0.25">
      <c r="A789">
        <v>62</v>
      </c>
      <c r="B789">
        <v>54</v>
      </c>
      <c r="C789">
        <v>24</v>
      </c>
      <c r="D789">
        <v>81.520300000000006</v>
      </c>
      <c r="E789" t="s">
        <v>179</v>
      </c>
      <c r="F789">
        <v>400</v>
      </c>
      <c r="G789" t="s">
        <v>606</v>
      </c>
      <c r="H789" t="s">
        <v>27</v>
      </c>
      <c r="I789">
        <v>0.5</v>
      </c>
      <c r="J789" t="s">
        <v>25</v>
      </c>
      <c r="K789">
        <v>36</v>
      </c>
      <c r="L789" t="s">
        <v>278</v>
      </c>
      <c r="M789" t="s">
        <v>608</v>
      </c>
      <c r="N789" s="10">
        <v>24</v>
      </c>
      <c r="O789" t="s">
        <v>275</v>
      </c>
      <c r="P789" t="s">
        <v>290</v>
      </c>
      <c r="Q789" t="s">
        <v>649</v>
      </c>
      <c r="R789" t="s">
        <v>605</v>
      </c>
      <c r="S789">
        <v>81.520300000000006</v>
      </c>
      <c r="T789" t="s">
        <v>8</v>
      </c>
      <c r="U789" t="s">
        <v>425</v>
      </c>
    </row>
    <row r="790" spans="1:21" x14ac:dyDescent="0.25">
      <c r="A790">
        <v>62</v>
      </c>
      <c r="B790">
        <v>54</v>
      </c>
      <c r="C790">
        <v>36</v>
      </c>
      <c r="D790">
        <v>30.305900000000001</v>
      </c>
      <c r="E790" t="s">
        <v>179</v>
      </c>
      <c r="F790">
        <v>400</v>
      </c>
      <c r="G790" t="s">
        <v>606</v>
      </c>
      <c r="H790" t="s">
        <v>27</v>
      </c>
      <c r="I790">
        <v>0.5</v>
      </c>
      <c r="J790" t="s">
        <v>25</v>
      </c>
      <c r="K790">
        <v>36</v>
      </c>
      <c r="L790" t="s">
        <v>278</v>
      </c>
      <c r="M790" t="s">
        <v>608</v>
      </c>
      <c r="N790" s="10">
        <v>24</v>
      </c>
      <c r="O790" t="s">
        <v>275</v>
      </c>
      <c r="P790" t="s">
        <v>290</v>
      </c>
      <c r="Q790" t="s">
        <v>649</v>
      </c>
      <c r="R790" t="s">
        <v>605</v>
      </c>
      <c r="S790">
        <v>30.305900000000001</v>
      </c>
      <c r="T790" t="s">
        <v>8</v>
      </c>
      <c r="U790" t="s">
        <v>425</v>
      </c>
    </row>
    <row r="791" spans="1:21" x14ac:dyDescent="0.25">
      <c r="A791">
        <v>62</v>
      </c>
      <c r="B791">
        <v>54</v>
      </c>
      <c r="C791">
        <v>48</v>
      </c>
      <c r="D791">
        <v>14.143800000000001</v>
      </c>
      <c r="E791" t="s">
        <v>179</v>
      </c>
      <c r="F791">
        <v>400</v>
      </c>
      <c r="G791" t="s">
        <v>606</v>
      </c>
      <c r="H791" t="s">
        <v>27</v>
      </c>
      <c r="I791">
        <v>0.5</v>
      </c>
      <c r="J791" t="s">
        <v>25</v>
      </c>
      <c r="K791">
        <v>36</v>
      </c>
      <c r="L791" t="s">
        <v>278</v>
      </c>
      <c r="M791" t="s">
        <v>608</v>
      </c>
      <c r="N791" s="10">
        <v>24</v>
      </c>
      <c r="O791" t="s">
        <v>275</v>
      </c>
      <c r="P791" t="s">
        <v>290</v>
      </c>
      <c r="Q791" t="s">
        <v>649</v>
      </c>
      <c r="R791" t="s">
        <v>605</v>
      </c>
      <c r="S791">
        <v>14.143800000000001</v>
      </c>
      <c r="T791" t="s">
        <v>8</v>
      </c>
      <c r="U791" t="s">
        <v>425</v>
      </c>
    </row>
    <row r="792" spans="1:21" x14ac:dyDescent="0.25">
      <c r="A792">
        <v>62</v>
      </c>
      <c r="B792">
        <v>54</v>
      </c>
      <c r="C792">
        <v>72</v>
      </c>
      <c r="D792">
        <v>3.2082999999999999</v>
      </c>
      <c r="E792" t="s">
        <v>179</v>
      </c>
      <c r="F792">
        <v>400</v>
      </c>
      <c r="G792" t="s">
        <v>606</v>
      </c>
      <c r="H792" t="s">
        <v>27</v>
      </c>
      <c r="I792">
        <v>0.5</v>
      </c>
      <c r="J792" t="s">
        <v>25</v>
      </c>
      <c r="K792">
        <v>36</v>
      </c>
      <c r="L792" t="s">
        <v>278</v>
      </c>
      <c r="M792" t="s">
        <v>608</v>
      </c>
      <c r="N792" s="10">
        <v>24</v>
      </c>
      <c r="O792" t="s">
        <v>275</v>
      </c>
      <c r="P792" t="s">
        <v>290</v>
      </c>
      <c r="Q792" t="s">
        <v>649</v>
      </c>
      <c r="R792" t="s">
        <v>605</v>
      </c>
      <c r="S792">
        <v>3.2082999999999999</v>
      </c>
      <c r="T792" t="s">
        <v>8</v>
      </c>
      <c r="U792" t="s">
        <v>425</v>
      </c>
    </row>
    <row r="793" spans="1:21" x14ac:dyDescent="0.25">
      <c r="A793">
        <v>42</v>
      </c>
      <c r="B793">
        <v>55</v>
      </c>
      <c r="C793">
        <v>0</v>
      </c>
      <c r="D793">
        <f>S793*1000</f>
        <v>0</v>
      </c>
      <c r="E793" t="s">
        <v>179</v>
      </c>
      <c r="F793">
        <f>77*20</f>
        <v>1540</v>
      </c>
      <c r="G793" t="s">
        <v>37</v>
      </c>
      <c r="H793" t="s">
        <v>37</v>
      </c>
      <c r="I793">
        <v>1</v>
      </c>
      <c r="J793" t="s">
        <v>23</v>
      </c>
      <c r="K793" t="s">
        <v>608</v>
      </c>
      <c r="L793" t="s">
        <v>267</v>
      </c>
      <c r="M793" t="s">
        <v>275</v>
      </c>
      <c r="N793" s="10">
        <v>1</v>
      </c>
      <c r="O793" s="10" t="s">
        <v>275</v>
      </c>
      <c r="P793" t="s">
        <v>290</v>
      </c>
      <c r="Q793" t="s">
        <v>552</v>
      </c>
      <c r="R793" t="s">
        <v>605</v>
      </c>
      <c r="S793">
        <v>0</v>
      </c>
      <c r="T793" t="s">
        <v>84</v>
      </c>
      <c r="U793" t="s">
        <v>142</v>
      </c>
    </row>
    <row r="794" spans="1:21" x14ac:dyDescent="0.25">
      <c r="A794">
        <v>42</v>
      </c>
      <c r="B794">
        <v>55</v>
      </c>
      <c r="C794">
        <v>1</v>
      </c>
      <c r="D794">
        <f t="shared" ref="D794:D801" si="25">S794*1000</f>
        <v>140.19999999999999</v>
      </c>
      <c r="E794" t="s">
        <v>179</v>
      </c>
      <c r="F794">
        <f t="shared" ref="F794:F801" si="26">77*20</f>
        <v>1540</v>
      </c>
      <c r="G794" t="s">
        <v>37</v>
      </c>
      <c r="H794" t="s">
        <v>37</v>
      </c>
      <c r="I794">
        <v>1</v>
      </c>
      <c r="J794" t="s">
        <v>23</v>
      </c>
      <c r="K794" t="s">
        <v>608</v>
      </c>
      <c r="L794" t="s">
        <v>267</v>
      </c>
      <c r="M794" t="s">
        <v>275</v>
      </c>
      <c r="N794" s="10">
        <v>1</v>
      </c>
      <c r="O794" s="10" t="s">
        <v>275</v>
      </c>
      <c r="P794" t="s">
        <v>290</v>
      </c>
      <c r="Q794" t="s">
        <v>552</v>
      </c>
      <c r="R794" t="s">
        <v>605</v>
      </c>
      <c r="S794">
        <v>0.14019999999999999</v>
      </c>
      <c r="T794" t="s">
        <v>84</v>
      </c>
      <c r="U794" t="s">
        <v>142</v>
      </c>
    </row>
    <row r="795" spans="1:21" x14ac:dyDescent="0.25">
      <c r="A795">
        <v>42</v>
      </c>
      <c r="B795">
        <v>55</v>
      </c>
      <c r="C795">
        <v>2</v>
      </c>
      <c r="D795">
        <f t="shared" si="25"/>
        <v>141.19999999999999</v>
      </c>
      <c r="E795" t="s">
        <v>179</v>
      </c>
      <c r="F795">
        <f t="shared" si="26"/>
        <v>1540</v>
      </c>
      <c r="G795" t="s">
        <v>37</v>
      </c>
      <c r="H795" t="s">
        <v>37</v>
      </c>
      <c r="I795">
        <v>1</v>
      </c>
      <c r="J795" t="s">
        <v>23</v>
      </c>
      <c r="K795" t="s">
        <v>608</v>
      </c>
      <c r="L795" t="s">
        <v>267</v>
      </c>
      <c r="M795" t="s">
        <v>275</v>
      </c>
      <c r="N795" s="10">
        <v>1</v>
      </c>
      <c r="O795" s="10" t="s">
        <v>275</v>
      </c>
      <c r="P795" t="s">
        <v>290</v>
      </c>
      <c r="Q795" t="s">
        <v>552</v>
      </c>
      <c r="R795" t="s">
        <v>605</v>
      </c>
      <c r="S795">
        <v>0.14119999999999999</v>
      </c>
      <c r="T795" t="s">
        <v>84</v>
      </c>
      <c r="U795" t="s">
        <v>142</v>
      </c>
    </row>
    <row r="796" spans="1:21" x14ac:dyDescent="0.25">
      <c r="A796">
        <v>42</v>
      </c>
      <c r="B796">
        <v>55</v>
      </c>
      <c r="C796">
        <v>3</v>
      </c>
      <c r="D796">
        <f t="shared" si="25"/>
        <v>152.19999999999999</v>
      </c>
      <c r="E796" t="s">
        <v>179</v>
      </c>
      <c r="F796">
        <f t="shared" si="26"/>
        <v>1540</v>
      </c>
      <c r="G796" t="s">
        <v>37</v>
      </c>
      <c r="H796" t="s">
        <v>37</v>
      </c>
      <c r="I796">
        <v>1</v>
      </c>
      <c r="J796" t="s">
        <v>23</v>
      </c>
      <c r="K796" t="s">
        <v>608</v>
      </c>
      <c r="L796" t="s">
        <v>267</v>
      </c>
      <c r="M796" t="s">
        <v>275</v>
      </c>
      <c r="N796" s="10">
        <v>1</v>
      </c>
      <c r="O796" s="10" t="s">
        <v>275</v>
      </c>
      <c r="P796" t="s">
        <v>290</v>
      </c>
      <c r="Q796" t="s">
        <v>552</v>
      </c>
      <c r="R796" t="s">
        <v>605</v>
      </c>
      <c r="S796">
        <v>0.1522</v>
      </c>
      <c r="T796" t="s">
        <v>84</v>
      </c>
      <c r="U796" t="s">
        <v>142</v>
      </c>
    </row>
    <row r="797" spans="1:21" x14ac:dyDescent="0.25">
      <c r="A797">
        <v>42</v>
      </c>
      <c r="B797">
        <v>55</v>
      </c>
      <c r="C797">
        <v>4</v>
      </c>
      <c r="D797">
        <f t="shared" si="25"/>
        <v>140</v>
      </c>
      <c r="E797" t="s">
        <v>179</v>
      </c>
      <c r="F797">
        <f t="shared" si="26"/>
        <v>1540</v>
      </c>
      <c r="G797" t="s">
        <v>37</v>
      </c>
      <c r="H797" t="s">
        <v>37</v>
      </c>
      <c r="I797">
        <v>1</v>
      </c>
      <c r="J797" t="s">
        <v>23</v>
      </c>
      <c r="K797" t="s">
        <v>608</v>
      </c>
      <c r="L797" t="s">
        <v>267</v>
      </c>
      <c r="M797" t="s">
        <v>275</v>
      </c>
      <c r="N797" s="10">
        <v>1</v>
      </c>
      <c r="O797" s="10" t="s">
        <v>275</v>
      </c>
      <c r="P797" t="s">
        <v>290</v>
      </c>
      <c r="Q797" t="s">
        <v>552</v>
      </c>
      <c r="R797" t="s">
        <v>605</v>
      </c>
      <c r="S797">
        <v>0.14000000000000001</v>
      </c>
      <c r="T797" t="s">
        <v>84</v>
      </c>
      <c r="U797" t="s">
        <v>142</v>
      </c>
    </row>
    <row r="798" spans="1:21" x14ac:dyDescent="0.25">
      <c r="A798">
        <v>42</v>
      </c>
      <c r="B798">
        <v>55</v>
      </c>
      <c r="C798">
        <v>6</v>
      </c>
      <c r="D798">
        <f t="shared" si="25"/>
        <v>108.8</v>
      </c>
      <c r="E798" t="s">
        <v>179</v>
      </c>
      <c r="F798">
        <f t="shared" si="26"/>
        <v>1540</v>
      </c>
      <c r="G798" t="s">
        <v>37</v>
      </c>
      <c r="H798" t="s">
        <v>37</v>
      </c>
      <c r="I798">
        <v>1</v>
      </c>
      <c r="J798" t="s">
        <v>23</v>
      </c>
      <c r="K798" t="s">
        <v>608</v>
      </c>
      <c r="L798" t="s">
        <v>267</v>
      </c>
      <c r="M798" t="s">
        <v>275</v>
      </c>
      <c r="N798" s="10">
        <v>1</v>
      </c>
      <c r="O798" s="10" t="s">
        <v>275</v>
      </c>
      <c r="P798" t="s">
        <v>290</v>
      </c>
      <c r="Q798" t="s">
        <v>552</v>
      </c>
      <c r="R798" t="s">
        <v>605</v>
      </c>
      <c r="S798">
        <v>0.10879999999999999</v>
      </c>
      <c r="T798" t="s">
        <v>84</v>
      </c>
      <c r="U798" t="s">
        <v>142</v>
      </c>
    </row>
    <row r="799" spans="1:21" x14ac:dyDescent="0.25">
      <c r="A799">
        <v>42</v>
      </c>
      <c r="B799">
        <v>55</v>
      </c>
      <c r="C799">
        <v>8</v>
      </c>
      <c r="D799">
        <f t="shared" si="25"/>
        <v>96.5</v>
      </c>
      <c r="E799" t="s">
        <v>179</v>
      </c>
      <c r="F799">
        <f t="shared" si="26"/>
        <v>1540</v>
      </c>
      <c r="G799" t="s">
        <v>37</v>
      </c>
      <c r="H799" t="s">
        <v>37</v>
      </c>
      <c r="I799">
        <v>1</v>
      </c>
      <c r="J799" t="s">
        <v>23</v>
      </c>
      <c r="K799" t="s">
        <v>608</v>
      </c>
      <c r="L799" t="s">
        <v>267</v>
      </c>
      <c r="M799" t="s">
        <v>275</v>
      </c>
      <c r="N799" s="10">
        <v>1</v>
      </c>
      <c r="O799" s="10" t="s">
        <v>275</v>
      </c>
      <c r="P799" t="s">
        <v>290</v>
      </c>
      <c r="Q799" t="s">
        <v>552</v>
      </c>
      <c r="R799" t="s">
        <v>605</v>
      </c>
      <c r="S799">
        <v>9.6500000000000002E-2</v>
      </c>
      <c r="T799" t="s">
        <v>84</v>
      </c>
      <c r="U799" t="s">
        <v>142</v>
      </c>
    </row>
    <row r="800" spans="1:21" x14ac:dyDescent="0.25">
      <c r="A800">
        <v>42</v>
      </c>
      <c r="B800">
        <v>55</v>
      </c>
      <c r="C800">
        <v>11</v>
      </c>
      <c r="D800">
        <f t="shared" si="25"/>
        <v>96.3</v>
      </c>
      <c r="E800" t="s">
        <v>179</v>
      </c>
      <c r="F800">
        <f t="shared" si="26"/>
        <v>1540</v>
      </c>
      <c r="G800" t="s">
        <v>37</v>
      </c>
      <c r="H800" t="s">
        <v>37</v>
      </c>
      <c r="I800">
        <v>1</v>
      </c>
      <c r="J800" t="s">
        <v>23</v>
      </c>
      <c r="K800" t="s">
        <v>608</v>
      </c>
      <c r="L800" t="s">
        <v>267</v>
      </c>
      <c r="M800" t="s">
        <v>275</v>
      </c>
      <c r="N800" s="10">
        <v>1</v>
      </c>
      <c r="O800" s="10" t="s">
        <v>275</v>
      </c>
      <c r="P800" t="s">
        <v>290</v>
      </c>
      <c r="Q800" t="s">
        <v>552</v>
      </c>
      <c r="R800" t="s">
        <v>605</v>
      </c>
      <c r="S800">
        <v>9.6299999999999997E-2</v>
      </c>
      <c r="T800" t="s">
        <v>84</v>
      </c>
      <c r="U800" t="s">
        <v>142</v>
      </c>
    </row>
    <row r="801" spans="1:21" x14ac:dyDescent="0.25">
      <c r="A801">
        <v>42</v>
      </c>
      <c r="B801">
        <v>55</v>
      </c>
      <c r="C801">
        <v>24</v>
      </c>
      <c r="D801">
        <f t="shared" si="25"/>
        <v>49</v>
      </c>
      <c r="E801" t="s">
        <v>179</v>
      </c>
      <c r="F801">
        <f t="shared" si="26"/>
        <v>1540</v>
      </c>
      <c r="G801" t="s">
        <v>37</v>
      </c>
      <c r="H801" t="s">
        <v>37</v>
      </c>
      <c r="I801">
        <v>1</v>
      </c>
      <c r="J801" t="s">
        <v>23</v>
      </c>
      <c r="K801" t="s">
        <v>608</v>
      </c>
      <c r="L801" t="s">
        <v>267</v>
      </c>
      <c r="M801" t="s">
        <v>275</v>
      </c>
      <c r="N801" s="10">
        <v>1</v>
      </c>
      <c r="O801" s="10" t="s">
        <v>275</v>
      </c>
      <c r="P801" t="s">
        <v>290</v>
      </c>
      <c r="Q801" t="s">
        <v>552</v>
      </c>
      <c r="R801" t="s">
        <v>605</v>
      </c>
      <c r="S801">
        <v>4.9000000000000002E-2</v>
      </c>
      <c r="T801" t="s">
        <v>84</v>
      </c>
      <c r="U801" t="s">
        <v>142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8415-59A6-4852-A234-D39ACB87920F}">
  <dimension ref="A1:O37"/>
  <sheetViews>
    <sheetView workbookViewId="0">
      <selection activeCell="A2" sqref="A2:I37"/>
    </sheetView>
  </sheetViews>
  <sheetFormatPr defaultRowHeight="15" x14ac:dyDescent="0.25"/>
  <cols>
    <col min="10" max="10" width="11.28515625" customWidth="1"/>
  </cols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25">
      <c r="A2">
        <v>0</v>
      </c>
      <c r="B2">
        <v>0</v>
      </c>
      <c r="C2" t="s">
        <v>179</v>
      </c>
      <c r="D2">
        <v>400</v>
      </c>
      <c r="E2" t="s">
        <v>37</v>
      </c>
      <c r="F2" t="s">
        <v>25</v>
      </c>
      <c r="G2" t="s">
        <v>278</v>
      </c>
      <c r="H2" t="s">
        <v>275</v>
      </c>
      <c r="I2" t="s">
        <v>268</v>
      </c>
      <c r="J2" t="s">
        <v>243</v>
      </c>
      <c r="K2" t="s">
        <v>2</v>
      </c>
      <c r="L2" t="s">
        <v>8</v>
      </c>
    </row>
    <row r="3" spans="1:15" x14ac:dyDescent="0.25">
      <c r="A3">
        <v>0.5</v>
      </c>
      <c r="B3">
        <v>46.491799999999998</v>
      </c>
      <c r="C3" t="s">
        <v>179</v>
      </c>
      <c r="D3">
        <v>400</v>
      </c>
      <c r="E3" t="s">
        <v>37</v>
      </c>
      <c r="F3" t="s">
        <v>25</v>
      </c>
      <c r="G3" t="s">
        <v>278</v>
      </c>
      <c r="H3" t="s">
        <v>275</v>
      </c>
      <c r="I3" t="s">
        <v>268</v>
      </c>
      <c r="K3" t="s">
        <v>5</v>
      </c>
      <c r="L3">
        <v>400</v>
      </c>
    </row>
    <row r="4" spans="1:15" x14ac:dyDescent="0.25">
      <c r="A4">
        <v>1</v>
      </c>
      <c r="B4">
        <v>87</v>
      </c>
      <c r="C4" t="s">
        <v>179</v>
      </c>
      <c r="D4">
        <v>400</v>
      </c>
      <c r="E4" t="s">
        <v>37</v>
      </c>
      <c r="F4" t="s">
        <v>25</v>
      </c>
      <c r="G4" t="s">
        <v>278</v>
      </c>
      <c r="H4" t="s">
        <v>275</v>
      </c>
      <c r="I4" t="s">
        <v>268</v>
      </c>
      <c r="K4" t="s">
        <v>9</v>
      </c>
      <c r="L4" t="s">
        <v>548</v>
      </c>
      <c r="O4" t="s">
        <v>486</v>
      </c>
    </row>
    <row r="5" spans="1:15" x14ac:dyDescent="0.25">
      <c r="A5">
        <v>1.5</v>
      </c>
      <c r="B5">
        <v>142.06139999999999</v>
      </c>
      <c r="C5" t="s">
        <v>179</v>
      </c>
      <c r="D5">
        <v>400</v>
      </c>
      <c r="E5" t="s">
        <v>37</v>
      </c>
      <c r="F5" t="s">
        <v>25</v>
      </c>
      <c r="G5" t="s">
        <v>278</v>
      </c>
      <c r="H5" t="s">
        <v>275</v>
      </c>
      <c r="I5" t="s">
        <v>268</v>
      </c>
      <c r="K5" t="s">
        <v>15</v>
      </c>
      <c r="L5" t="s">
        <v>25</v>
      </c>
    </row>
    <row r="6" spans="1:15" x14ac:dyDescent="0.25">
      <c r="A6">
        <v>2</v>
      </c>
      <c r="B6">
        <v>207.22300000000001</v>
      </c>
      <c r="C6" t="s">
        <v>179</v>
      </c>
      <c r="D6">
        <v>400</v>
      </c>
      <c r="E6" t="s">
        <v>37</v>
      </c>
      <c r="F6" t="s">
        <v>25</v>
      </c>
      <c r="G6" t="s">
        <v>278</v>
      </c>
      <c r="H6" t="s">
        <v>275</v>
      </c>
      <c r="I6" t="s">
        <v>268</v>
      </c>
      <c r="K6" t="s">
        <v>12</v>
      </c>
      <c r="L6" t="s">
        <v>13</v>
      </c>
    </row>
    <row r="7" spans="1:15" x14ac:dyDescent="0.25">
      <c r="A7">
        <v>3</v>
      </c>
      <c r="B7">
        <v>197.6251</v>
      </c>
      <c r="C7" t="s">
        <v>179</v>
      </c>
      <c r="D7">
        <v>400</v>
      </c>
      <c r="E7" t="s">
        <v>37</v>
      </c>
      <c r="F7" t="s">
        <v>25</v>
      </c>
      <c r="G7" t="s">
        <v>278</v>
      </c>
      <c r="H7" t="s">
        <v>275</v>
      </c>
      <c r="I7" t="s">
        <v>268</v>
      </c>
      <c r="K7" t="s">
        <v>10</v>
      </c>
      <c r="L7" t="s">
        <v>37</v>
      </c>
    </row>
    <row r="8" spans="1:15" x14ac:dyDescent="0.25">
      <c r="A8">
        <v>4</v>
      </c>
      <c r="B8">
        <v>188.46350000000001</v>
      </c>
      <c r="C8" t="s">
        <v>179</v>
      </c>
      <c r="D8">
        <v>400</v>
      </c>
      <c r="E8" t="s">
        <v>37</v>
      </c>
      <c r="F8" t="s">
        <v>25</v>
      </c>
      <c r="G8" t="s">
        <v>278</v>
      </c>
      <c r="H8" t="s">
        <v>275</v>
      </c>
      <c r="I8" t="s">
        <v>268</v>
      </c>
      <c r="L8" t="s">
        <v>241</v>
      </c>
    </row>
    <row r="9" spans="1:15" x14ac:dyDescent="0.25">
      <c r="A9">
        <v>6</v>
      </c>
      <c r="B9">
        <v>163.51329999999999</v>
      </c>
      <c r="C9" t="s">
        <v>179</v>
      </c>
      <c r="D9">
        <v>400</v>
      </c>
      <c r="E9" t="s">
        <v>37</v>
      </c>
      <c r="F9" t="s">
        <v>25</v>
      </c>
      <c r="G9" t="s">
        <v>278</v>
      </c>
      <c r="H9" t="s">
        <v>275</v>
      </c>
      <c r="I9" t="s">
        <v>268</v>
      </c>
      <c r="L9" t="s">
        <v>242</v>
      </c>
    </row>
    <row r="10" spans="1:15" x14ac:dyDescent="0.25">
      <c r="A10">
        <v>8</v>
      </c>
      <c r="B10">
        <v>135.31899999999999</v>
      </c>
      <c r="C10" t="s">
        <v>179</v>
      </c>
      <c r="D10">
        <v>400</v>
      </c>
      <c r="E10" t="s">
        <v>37</v>
      </c>
      <c r="F10" t="s">
        <v>25</v>
      </c>
      <c r="G10" t="s">
        <v>278</v>
      </c>
      <c r="H10" t="s">
        <v>275</v>
      </c>
      <c r="I10" t="s">
        <v>268</v>
      </c>
      <c r="K10" t="s">
        <v>270</v>
      </c>
      <c r="L10" t="s">
        <v>340</v>
      </c>
      <c r="M10" t="s">
        <v>545</v>
      </c>
    </row>
    <row r="11" spans="1:15" x14ac:dyDescent="0.25">
      <c r="A11">
        <v>10</v>
      </c>
      <c r="B11">
        <v>103.5133</v>
      </c>
      <c r="C11" t="s">
        <v>179</v>
      </c>
      <c r="D11">
        <v>400</v>
      </c>
      <c r="E11" t="s">
        <v>37</v>
      </c>
      <c r="F11" t="s">
        <v>25</v>
      </c>
      <c r="G11" t="s">
        <v>278</v>
      </c>
      <c r="H11" t="s">
        <v>275</v>
      </c>
      <c r="I11" t="s">
        <v>268</v>
      </c>
      <c r="K11" t="s">
        <v>271</v>
      </c>
      <c r="L11" t="s">
        <v>290</v>
      </c>
    </row>
    <row r="12" spans="1:15" x14ac:dyDescent="0.25">
      <c r="A12">
        <v>12</v>
      </c>
      <c r="B12">
        <v>95.639600000000002</v>
      </c>
      <c r="C12" t="s">
        <v>179</v>
      </c>
      <c r="D12">
        <v>400</v>
      </c>
      <c r="E12" t="s">
        <v>37</v>
      </c>
      <c r="F12" t="s">
        <v>25</v>
      </c>
      <c r="G12" t="s">
        <v>278</v>
      </c>
      <c r="H12" t="s">
        <v>275</v>
      </c>
      <c r="I12" t="s">
        <v>268</v>
      </c>
      <c r="K12" t="s">
        <v>283</v>
      </c>
      <c r="L12" t="s">
        <v>334</v>
      </c>
    </row>
    <row r="13" spans="1:15" x14ac:dyDescent="0.25">
      <c r="A13">
        <v>16</v>
      </c>
      <c r="B13">
        <v>74.2864</v>
      </c>
      <c r="C13" t="s">
        <v>179</v>
      </c>
      <c r="D13">
        <v>400</v>
      </c>
      <c r="E13" t="s">
        <v>37</v>
      </c>
      <c r="F13" t="s">
        <v>25</v>
      </c>
      <c r="G13" t="s">
        <v>278</v>
      </c>
      <c r="H13" t="s">
        <v>275</v>
      </c>
      <c r="I13" t="s">
        <v>268</v>
      </c>
      <c r="K13" t="s">
        <v>498</v>
      </c>
      <c r="L13" t="s">
        <v>547</v>
      </c>
      <c r="M13" t="s">
        <v>546</v>
      </c>
    </row>
    <row r="14" spans="1:15" x14ac:dyDescent="0.25">
      <c r="A14">
        <v>20</v>
      </c>
      <c r="B14">
        <v>57.703299999999999</v>
      </c>
      <c r="C14" t="s">
        <v>179</v>
      </c>
      <c r="D14">
        <v>400</v>
      </c>
      <c r="E14" t="s">
        <v>37</v>
      </c>
      <c r="F14" t="s">
        <v>25</v>
      </c>
      <c r="G14" t="s">
        <v>278</v>
      </c>
      <c r="H14" t="s">
        <v>275</v>
      </c>
      <c r="I14" t="s">
        <v>268</v>
      </c>
    </row>
    <row r="15" spans="1:15" x14ac:dyDescent="0.25">
      <c r="A15">
        <v>24</v>
      </c>
      <c r="B15">
        <v>46.253</v>
      </c>
      <c r="C15" t="s">
        <v>179</v>
      </c>
      <c r="D15">
        <v>400</v>
      </c>
      <c r="E15" t="s">
        <v>37</v>
      </c>
      <c r="F15" t="s">
        <v>25</v>
      </c>
      <c r="G15" t="s">
        <v>278</v>
      </c>
      <c r="H15" t="s">
        <v>275</v>
      </c>
      <c r="I15" t="s">
        <v>268</v>
      </c>
    </row>
    <row r="16" spans="1:15" x14ac:dyDescent="0.25">
      <c r="A16">
        <v>30</v>
      </c>
      <c r="B16">
        <v>30.2044</v>
      </c>
      <c r="C16" t="s">
        <v>179</v>
      </c>
      <c r="D16">
        <v>400</v>
      </c>
      <c r="E16" t="s">
        <v>37</v>
      </c>
      <c r="F16" t="s">
        <v>25</v>
      </c>
      <c r="G16" t="s">
        <v>278</v>
      </c>
      <c r="H16" t="s">
        <v>275</v>
      </c>
      <c r="I16" t="s">
        <v>268</v>
      </c>
    </row>
    <row r="17" spans="1:10" x14ac:dyDescent="0.25">
      <c r="A17">
        <v>36</v>
      </c>
      <c r="B17">
        <v>17.390499999999999</v>
      </c>
      <c r="C17" t="s">
        <v>179</v>
      </c>
      <c r="D17">
        <v>400</v>
      </c>
      <c r="E17" t="s">
        <v>37</v>
      </c>
      <c r="F17" t="s">
        <v>25</v>
      </c>
      <c r="G17" t="s">
        <v>278</v>
      </c>
      <c r="H17" t="s">
        <v>275</v>
      </c>
      <c r="I17" t="s">
        <v>268</v>
      </c>
    </row>
    <row r="18" spans="1:10" x14ac:dyDescent="0.25">
      <c r="A18">
        <v>48</v>
      </c>
      <c r="B18">
        <v>9.8438999999999997</v>
      </c>
      <c r="C18" t="s">
        <v>179</v>
      </c>
      <c r="D18">
        <v>400</v>
      </c>
      <c r="E18" t="s">
        <v>37</v>
      </c>
      <c r="F18" t="s">
        <v>25</v>
      </c>
      <c r="G18" t="s">
        <v>278</v>
      </c>
      <c r="H18" t="s">
        <v>275</v>
      </c>
      <c r="I18" t="s">
        <v>268</v>
      </c>
    </row>
    <row r="19" spans="1:10" x14ac:dyDescent="0.25">
      <c r="A19">
        <v>60</v>
      </c>
      <c r="B19">
        <v>1.9412499999999999</v>
      </c>
      <c r="C19" t="s">
        <v>179</v>
      </c>
      <c r="D19">
        <v>400</v>
      </c>
      <c r="E19" t="s">
        <v>37</v>
      </c>
      <c r="F19" t="s">
        <v>25</v>
      </c>
      <c r="G19" t="s">
        <v>278</v>
      </c>
      <c r="H19" t="s">
        <v>275</v>
      </c>
      <c r="I19" t="s">
        <v>268</v>
      </c>
    </row>
    <row r="20" spans="1:10" x14ac:dyDescent="0.25">
      <c r="A20">
        <v>0</v>
      </c>
      <c r="B20">
        <v>0</v>
      </c>
      <c r="C20" t="s">
        <v>179</v>
      </c>
      <c r="D20">
        <v>400</v>
      </c>
      <c r="E20" t="s">
        <v>37</v>
      </c>
      <c r="F20" t="s">
        <v>25</v>
      </c>
      <c r="G20" t="s">
        <v>278</v>
      </c>
      <c r="H20" t="s">
        <v>275</v>
      </c>
      <c r="I20" t="s">
        <v>341</v>
      </c>
      <c r="J20" t="s">
        <v>244</v>
      </c>
    </row>
    <row r="21" spans="1:10" x14ac:dyDescent="0.25">
      <c r="A21">
        <v>0.5</v>
      </c>
      <c r="B21">
        <v>46.491799999999998</v>
      </c>
      <c r="C21" t="s">
        <v>179</v>
      </c>
      <c r="D21">
        <v>400</v>
      </c>
      <c r="E21" t="s">
        <v>37</v>
      </c>
      <c r="F21" t="s">
        <v>25</v>
      </c>
      <c r="G21" t="s">
        <v>278</v>
      </c>
      <c r="H21" t="s">
        <v>275</v>
      </c>
      <c r="I21" t="s">
        <v>341</v>
      </c>
    </row>
    <row r="22" spans="1:10" x14ac:dyDescent="0.25">
      <c r="A22">
        <v>1</v>
      </c>
      <c r="B22">
        <v>87</v>
      </c>
      <c r="C22" t="s">
        <v>179</v>
      </c>
      <c r="D22">
        <v>400</v>
      </c>
      <c r="E22" t="s">
        <v>37</v>
      </c>
      <c r="F22" t="s">
        <v>25</v>
      </c>
      <c r="G22" t="s">
        <v>278</v>
      </c>
      <c r="H22" t="s">
        <v>275</v>
      </c>
      <c r="I22" t="s">
        <v>341</v>
      </c>
    </row>
    <row r="23" spans="1:10" x14ac:dyDescent="0.25">
      <c r="A23">
        <v>1.5</v>
      </c>
      <c r="B23">
        <v>142.06139999999999</v>
      </c>
      <c r="C23" t="s">
        <v>179</v>
      </c>
      <c r="D23">
        <v>400</v>
      </c>
      <c r="E23" t="s">
        <v>37</v>
      </c>
      <c r="F23" t="s">
        <v>25</v>
      </c>
      <c r="G23" t="s">
        <v>278</v>
      </c>
      <c r="H23" t="s">
        <v>275</v>
      </c>
      <c r="I23" t="s">
        <v>341</v>
      </c>
    </row>
    <row r="24" spans="1:10" x14ac:dyDescent="0.25">
      <c r="A24">
        <v>2</v>
      </c>
      <c r="B24">
        <v>224.18510000000001</v>
      </c>
      <c r="C24" t="s">
        <v>179</v>
      </c>
      <c r="D24">
        <v>400</v>
      </c>
      <c r="E24" t="s">
        <v>37</v>
      </c>
      <c r="F24" t="s">
        <v>25</v>
      </c>
      <c r="G24" t="s">
        <v>278</v>
      </c>
      <c r="H24" t="s">
        <v>275</v>
      </c>
      <c r="I24" t="s">
        <v>341</v>
      </c>
    </row>
    <row r="25" spans="1:10" x14ac:dyDescent="0.25">
      <c r="A25">
        <v>3</v>
      </c>
      <c r="B25">
        <v>240.5823</v>
      </c>
      <c r="C25" t="s">
        <v>179</v>
      </c>
      <c r="D25">
        <v>400</v>
      </c>
      <c r="E25" t="s">
        <v>37</v>
      </c>
      <c r="F25" t="s">
        <v>25</v>
      </c>
      <c r="G25" t="s">
        <v>278</v>
      </c>
      <c r="H25" t="s">
        <v>275</v>
      </c>
      <c r="I25" t="s">
        <v>341</v>
      </c>
    </row>
    <row r="26" spans="1:10" x14ac:dyDescent="0.25">
      <c r="A26">
        <v>4</v>
      </c>
      <c r="B26">
        <v>213.74780000000001</v>
      </c>
      <c r="C26" t="s">
        <v>179</v>
      </c>
      <c r="D26">
        <v>400</v>
      </c>
      <c r="E26" t="s">
        <v>37</v>
      </c>
      <c r="F26" t="s">
        <v>25</v>
      </c>
      <c r="G26" t="s">
        <v>278</v>
      </c>
      <c r="H26" t="s">
        <v>275</v>
      </c>
      <c r="I26" t="s">
        <v>341</v>
      </c>
    </row>
    <row r="27" spans="1:10" x14ac:dyDescent="0.25">
      <c r="A27">
        <v>6</v>
      </c>
      <c r="B27">
        <v>186.91309999999999</v>
      </c>
      <c r="C27" t="s">
        <v>179</v>
      </c>
      <c r="D27">
        <v>400</v>
      </c>
      <c r="E27" t="s">
        <v>37</v>
      </c>
      <c r="F27" t="s">
        <v>25</v>
      </c>
      <c r="G27" t="s">
        <v>278</v>
      </c>
      <c r="H27" t="s">
        <v>275</v>
      </c>
      <c r="I27" t="s">
        <v>341</v>
      </c>
    </row>
    <row r="28" spans="1:10" x14ac:dyDescent="0.25">
      <c r="A28">
        <v>8</v>
      </c>
      <c r="B28">
        <v>163.4402</v>
      </c>
      <c r="C28" t="s">
        <v>179</v>
      </c>
      <c r="D28">
        <v>400</v>
      </c>
      <c r="E28" t="s">
        <v>37</v>
      </c>
      <c r="F28" t="s">
        <v>25</v>
      </c>
      <c r="G28" t="s">
        <v>278</v>
      </c>
      <c r="H28" t="s">
        <v>275</v>
      </c>
      <c r="I28" t="s">
        <v>341</v>
      </c>
    </row>
    <row r="29" spans="1:10" x14ac:dyDescent="0.25">
      <c r="A29">
        <v>10</v>
      </c>
      <c r="B29">
        <v>134.20140000000001</v>
      </c>
      <c r="C29" t="s">
        <v>179</v>
      </c>
      <c r="D29">
        <v>400</v>
      </c>
      <c r="E29" t="s">
        <v>37</v>
      </c>
      <c r="F29" t="s">
        <v>25</v>
      </c>
      <c r="G29" t="s">
        <v>278</v>
      </c>
      <c r="H29" t="s">
        <v>275</v>
      </c>
      <c r="I29" t="s">
        <v>341</v>
      </c>
    </row>
    <row r="30" spans="1:10" x14ac:dyDescent="0.25">
      <c r="A30">
        <v>12</v>
      </c>
      <c r="B30">
        <v>119.20659999999999</v>
      </c>
      <c r="C30" t="s">
        <v>179</v>
      </c>
      <c r="D30">
        <v>400</v>
      </c>
      <c r="E30" t="s">
        <v>37</v>
      </c>
      <c r="F30" t="s">
        <v>25</v>
      </c>
      <c r="G30" t="s">
        <v>278</v>
      </c>
      <c r="H30" t="s">
        <v>275</v>
      </c>
      <c r="I30" t="s">
        <v>341</v>
      </c>
    </row>
    <row r="31" spans="1:10" x14ac:dyDescent="0.25">
      <c r="A31">
        <v>16</v>
      </c>
      <c r="B31">
        <v>103.3721</v>
      </c>
      <c r="C31" t="s">
        <v>179</v>
      </c>
      <c r="D31">
        <v>400</v>
      </c>
      <c r="E31" t="s">
        <v>37</v>
      </c>
      <c r="F31" t="s">
        <v>25</v>
      </c>
      <c r="G31" t="s">
        <v>278</v>
      </c>
      <c r="H31" t="s">
        <v>275</v>
      </c>
      <c r="I31" t="s">
        <v>341</v>
      </c>
    </row>
    <row r="32" spans="1:10" x14ac:dyDescent="0.25">
      <c r="A32">
        <v>20</v>
      </c>
      <c r="B32">
        <v>73.643199999999993</v>
      </c>
      <c r="C32" t="s">
        <v>179</v>
      </c>
      <c r="D32">
        <v>400</v>
      </c>
      <c r="E32" t="s">
        <v>37</v>
      </c>
      <c r="F32" t="s">
        <v>25</v>
      </c>
      <c r="G32" t="s">
        <v>278</v>
      </c>
      <c r="H32" t="s">
        <v>275</v>
      </c>
      <c r="I32" t="s">
        <v>341</v>
      </c>
    </row>
    <row r="33" spans="1:9" x14ac:dyDescent="0.25">
      <c r="A33">
        <v>24</v>
      </c>
      <c r="B33">
        <v>57.1999</v>
      </c>
      <c r="C33" t="s">
        <v>179</v>
      </c>
      <c r="D33">
        <v>400</v>
      </c>
      <c r="E33" t="s">
        <v>37</v>
      </c>
      <c r="F33" t="s">
        <v>25</v>
      </c>
      <c r="G33" t="s">
        <v>278</v>
      </c>
      <c r="H33" t="s">
        <v>275</v>
      </c>
      <c r="I33" t="s">
        <v>341</v>
      </c>
    </row>
    <row r="34" spans="1:9" x14ac:dyDescent="0.25">
      <c r="A34">
        <v>30</v>
      </c>
      <c r="B34">
        <v>38.546799999999998</v>
      </c>
      <c r="C34" t="s">
        <v>179</v>
      </c>
      <c r="D34">
        <v>400</v>
      </c>
      <c r="E34" t="s">
        <v>37</v>
      </c>
      <c r="F34" t="s">
        <v>25</v>
      </c>
      <c r="G34" t="s">
        <v>278</v>
      </c>
      <c r="H34" t="s">
        <v>275</v>
      </c>
      <c r="I34" t="s">
        <v>341</v>
      </c>
    </row>
    <row r="35" spans="1:9" x14ac:dyDescent="0.25">
      <c r="A35">
        <v>36</v>
      </c>
      <c r="B35">
        <v>21.1708</v>
      </c>
      <c r="C35" t="s">
        <v>179</v>
      </c>
      <c r="D35">
        <v>400</v>
      </c>
      <c r="E35" t="s">
        <v>37</v>
      </c>
      <c r="F35" t="s">
        <v>25</v>
      </c>
      <c r="G35" t="s">
        <v>278</v>
      </c>
      <c r="H35" t="s">
        <v>275</v>
      </c>
      <c r="I35" t="s">
        <v>341</v>
      </c>
    </row>
    <row r="36" spans="1:9" x14ac:dyDescent="0.25">
      <c r="A36">
        <v>48</v>
      </c>
      <c r="B36">
        <v>9.7668999999999997</v>
      </c>
      <c r="C36" t="s">
        <v>179</v>
      </c>
      <c r="D36">
        <v>400</v>
      </c>
      <c r="E36" t="s">
        <v>37</v>
      </c>
      <c r="F36" t="s">
        <v>25</v>
      </c>
      <c r="G36" t="s">
        <v>278</v>
      </c>
      <c r="H36" t="s">
        <v>275</v>
      </c>
      <c r="I36" t="s">
        <v>341</v>
      </c>
    </row>
    <row r="37" spans="1:9" x14ac:dyDescent="0.25">
      <c r="A37">
        <v>60</v>
      </c>
      <c r="B37">
        <v>0.98699999999999999</v>
      </c>
      <c r="C37" t="s">
        <v>179</v>
      </c>
      <c r="D37">
        <v>400</v>
      </c>
      <c r="E37" t="s">
        <v>37</v>
      </c>
      <c r="F37" t="s">
        <v>25</v>
      </c>
      <c r="G37" t="s">
        <v>278</v>
      </c>
      <c r="H37" t="s">
        <v>275</v>
      </c>
      <c r="I37" t="s">
        <v>341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1EBA-99CE-4A9C-8943-226DE75C9590}">
  <dimension ref="A1:M37"/>
  <sheetViews>
    <sheetView topLeftCell="A13" workbookViewId="0">
      <selection activeCell="F18" sqref="F18"/>
    </sheetView>
  </sheetViews>
  <sheetFormatPr defaultRowHeight="15" x14ac:dyDescent="0.25"/>
  <cols>
    <col min="2" max="2" width="12.710937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f>10*69</f>
        <v>690</v>
      </c>
      <c r="E2" t="s">
        <v>36</v>
      </c>
      <c r="F2" t="s">
        <v>23</v>
      </c>
      <c r="G2" t="s">
        <v>267</v>
      </c>
      <c r="H2" t="s">
        <v>275</v>
      </c>
      <c r="I2" t="s">
        <v>275</v>
      </c>
      <c r="K2" t="s">
        <v>2</v>
      </c>
      <c r="L2" t="s">
        <v>61</v>
      </c>
    </row>
    <row r="3" spans="1:13" x14ac:dyDescent="0.25">
      <c r="A3">
        <v>1</v>
      </c>
      <c r="B3">
        <v>0.37830000000000003</v>
      </c>
      <c r="C3" t="s">
        <v>24</v>
      </c>
      <c r="D3">
        <f t="shared" ref="D3:D37" si="0">10*69</f>
        <v>690</v>
      </c>
      <c r="E3" t="s">
        <v>36</v>
      </c>
      <c r="F3" t="s">
        <v>23</v>
      </c>
      <c r="G3" t="s">
        <v>267</v>
      </c>
      <c r="H3" t="s">
        <v>275</v>
      </c>
      <c r="I3" t="s">
        <v>275</v>
      </c>
      <c r="K3" t="s">
        <v>5</v>
      </c>
      <c r="L3">
        <f>10*69</f>
        <v>690</v>
      </c>
      <c r="M3" t="s">
        <v>62</v>
      </c>
    </row>
    <row r="4" spans="1:13" x14ac:dyDescent="0.25">
      <c r="A4">
        <v>2</v>
      </c>
      <c r="B4">
        <v>0.63529999999999998</v>
      </c>
      <c r="C4" t="s">
        <v>24</v>
      </c>
      <c r="D4">
        <f t="shared" si="0"/>
        <v>690</v>
      </c>
      <c r="E4" t="s">
        <v>36</v>
      </c>
      <c r="F4" t="s">
        <v>23</v>
      </c>
      <c r="G4" t="s">
        <v>267</v>
      </c>
      <c r="H4" t="s">
        <v>275</v>
      </c>
      <c r="I4" t="s">
        <v>275</v>
      </c>
      <c r="K4" t="s">
        <v>9</v>
      </c>
      <c r="L4">
        <v>6</v>
      </c>
    </row>
    <row r="5" spans="1:13" x14ac:dyDescent="0.25">
      <c r="A5">
        <v>3</v>
      </c>
      <c r="B5">
        <v>1.0288999999999999</v>
      </c>
      <c r="C5" t="s">
        <v>24</v>
      </c>
      <c r="D5">
        <f t="shared" si="0"/>
        <v>690</v>
      </c>
      <c r="E5" t="s">
        <v>36</v>
      </c>
      <c r="F5" t="s">
        <v>23</v>
      </c>
      <c r="G5" t="s">
        <v>267</v>
      </c>
      <c r="H5" t="s">
        <v>275</v>
      </c>
      <c r="I5" t="s">
        <v>275</v>
      </c>
      <c r="K5" t="s">
        <v>15</v>
      </c>
      <c r="L5" t="s">
        <v>23</v>
      </c>
    </row>
    <row r="6" spans="1:13" x14ac:dyDescent="0.25">
      <c r="A6">
        <v>4</v>
      </c>
      <c r="B6">
        <v>1.1775</v>
      </c>
      <c r="C6" t="s">
        <v>24</v>
      </c>
      <c r="D6">
        <f t="shared" si="0"/>
        <v>690</v>
      </c>
      <c r="E6" t="s">
        <v>36</v>
      </c>
      <c r="F6" t="s">
        <v>23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25">
      <c r="A7">
        <v>6</v>
      </c>
      <c r="B7">
        <v>1.3495999999999999</v>
      </c>
      <c r="C7" t="s">
        <v>24</v>
      </c>
      <c r="D7">
        <f t="shared" si="0"/>
        <v>690</v>
      </c>
      <c r="E7" t="s">
        <v>36</v>
      </c>
      <c r="F7" t="s">
        <v>23</v>
      </c>
      <c r="G7" t="s">
        <v>267</v>
      </c>
      <c r="H7" t="s">
        <v>275</v>
      </c>
      <c r="I7" t="s">
        <v>275</v>
      </c>
      <c r="K7" t="s">
        <v>10</v>
      </c>
      <c r="L7" t="s">
        <v>553</v>
      </c>
    </row>
    <row r="8" spans="1:13" x14ac:dyDescent="0.25">
      <c r="A8">
        <v>8</v>
      </c>
      <c r="B8">
        <v>1.2789999999999999</v>
      </c>
      <c r="C8" t="s">
        <v>24</v>
      </c>
      <c r="D8">
        <f t="shared" si="0"/>
        <v>690</v>
      </c>
      <c r="E8" t="s">
        <v>36</v>
      </c>
      <c r="F8" t="s">
        <v>23</v>
      </c>
      <c r="G8" t="s">
        <v>267</v>
      </c>
      <c r="H8" t="s">
        <v>275</v>
      </c>
      <c r="I8" t="s">
        <v>275</v>
      </c>
      <c r="K8" t="s">
        <v>270</v>
      </c>
      <c r="L8" t="s">
        <v>343</v>
      </c>
      <c r="M8" t="s">
        <v>549</v>
      </c>
    </row>
    <row r="9" spans="1:13" x14ac:dyDescent="0.25">
      <c r="A9">
        <v>11</v>
      </c>
      <c r="B9">
        <v>0.95860000000000001</v>
      </c>
      <c r="C9" t="s">
        <v>24</v>
      </c>
      <c r="D9">
        <f t="shared" si="0"/>
        <v>690</v>
      </c>
      <c r="E9" t="s">
        <v>36</v>
      </c>
      <c r="F9" t="s">
        <v>23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25">
      <c r="A10">
        <v>24</v>
      </c>
      <c r="B10">
        <v>0.34410000000000002</v>
      </c>
      <c r="C10" t="s">
        <v>24</v>
      </c>
      <c r="D10">
        <f t="shared" si="0"/>
        <v>690</v>
      </c>
      <c r="E10" t="s">
        <v>36</v>
      </c>
      <c r="F10" t="s">
        <v>23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25">
      <c r="A11">
        <v>0</v>
      </c>
      <c r="B11">
        <v>0</v>
      </c>
      <c r="C11" t="s">
        <v>24</v>
      </c>
      <c r="D11">
        <f t="shared" si="0"/>
        <v>690</v>
      </c>
      <c r="E11" t="s">
        <v>37</v>
      </c>
      <c r="F11" t="s">
        <v>23</v>
      </c>
      <c r="G11" t="s">
        <v>267</v>
      </c>
      <c r="H11" t="s">
        <v>275</v>
      </c>
      <c r="I11" t="s">
        <v>275</v>
      </c>
      <c r="K11" t="s">
        <v>494</v>
      </c>
      <c r="L11" t="s">
        <v>550</v>
      </c>
      <c r="M11" t="s">
        <v>551</v>
      </c>
    </row>
    <row r="12" spans="1:13" x14ac:dyDescent="0.25">
      <c r="A12">
        <v>1</v>
      </c>
      <c r="B12">
        <v>0.1285</v>
      </c>
      <c r="C12" t="s">
        <v>24</v>
      </c>
      <c r="D12">
        <f>10*69</f>
        <v>690</v>
      </c>
      <c r="E12" t="s">
        <v>37</v>
      </c>
      <c r="F12" t="s">
        <v>23</v>
      </c>
      <c r="G12" t="s">
        <v>267</v>
      </c>
      <c r="H12" t="s">
        <v>275</v>
      </c>
      <c r="I12" t="s">
        <v>275</v>
      </c>
    </row>
    <row r="13" spans="1:13" x14ac:dyDescent="0.25">
      <c r="A13">
        <v>2</v>
      </c>
      <c r="B13">
        <v>0.21099999999999999</v>
      </c>
      <c r="C13" t="s">
        <v>24</v>
      </c>
      <c r="D13">
        <f t="shared" si="0"/>
        <v>690</v>
      </c>
      <c r="E13" t="s">
        <v>37</v>
      </c>
      <c r="F13" t="s">
        <v>23</v>
      </c>
      <c r="G13" t="s">
        <v>267</v>
      </c>
      <c r="H13" t="s">
        <v>275</v>
      </c>
      <c r="I13" t="s">
        <v>275</v>
      </c>
    </row>
    <row r="14" spans="1:13" x14ac:dyDescent="0.25">
      <c r="A14">
        <v>3</v>
      </c>
      <c r="B14">
        <v>0.22520000000000001</v>
      </c>
      <c r="C14" t="s">
        <v>24</v>
      </c>
      <c r="D14">
        <f t="shared" si="0"/>
        <v>690</v>
      </c>
      <c r="E14" t="s">
        <v>37</v>
      </c>
      <c r="F14" t="s">
        <v>23</v>
      </c>
      <c r="G14" t="s">
        <v>267</v>
      </c>
      <c r="H14" t="s">
        <v>275</v>
      </c>
      <c r="I14" t="s">
        <v>275</v>
      </c>
    </row>
    <row r="15" spans="1:13" x14ac:dyDescent="0.25">
      <c r="A15">
        <v>4</v>
      </c>
      <c r="B15">
        <v>0.2064</v>
      </c>
      <c r="C15" t="s">
        <v>24</v>
      </c>
      <c r="D15">
        <f t="shared" si="0"/>
        <v>690</v>
      </c>
      <c r="E15" t="s">
        <v>37</v>
      </c>
      <c r="F15" t="s">
        <v>23</v>
      </c>
      <c r="G15" t="s">
        <v>267</v>
      </c>
      <c r="H15" t="s">
        <v>275</v>
      </c>
      <c r="I15" t="s">
        <v>275</v>
      </c>
    </row>
    <row r="16" spans="1:13" x14ac:dyDescent="0.25">
      <c r="A16">
        <v>6</v>
      </c>
      <c r="B16">
        <v>0.1217</v>
      </c>
      <c r="C16" t="s">
        <v>24</v>
      </c>
      <c r="D16">
        <f t="shared" si="0"/>
        <v>690</v>
      </c>
      <c r="E16" t="s">
        <v>37</v>
      </c>
      <c r="F16" t="s">
        <v>23</v>
      </c>
      <c r="G16" t="s">
        <v>267</v>
      </c>
      <c r="H16" t="s">
        <v>275</v>
      </c>
      <c r="I16" t="s">
        <v>275</v>
      </c>
    </row>
    <row r="17" spans="1:10" x14ac:dyDescent="0.25">
      <c r="A17">
        <v>8</v>
      </c>
      <c r="B17">
        <v>0.11</v>
      </c>
      <c r="C17" t="s">
        <v>24</v>
      </c>
      <c r="D17">
        <f t="shared" si="0"/>
        <v>690</v>
      </c>
      <c r="E17" t="s">
        <v>37</v>
      </c>
      <c r="F17" t="s">
        <v>23</v>
      </c>
      <c r="G17" t="s">
        <v>267</v>
      </c>
      <c r="H17" t="s">
        <v>275</v>
      </c>
      <c r="I17" t="s">
        <v>275</v>
      </c>
    </row>
    <row r="18" spans="1:10" x14ac:dyDescent="0.25">
      <c r="A18">
        <v>11</v>
      </c>
      <c r="B18">
        <v>7.9500000000000001E-2</v>
      </c>
      <c r="C18" t="s">
        <v>24</v>
      </c>
      <c r="D18">
        <f t="shared" si="0"/>
        <v>690</v>
      </c>
      <c r="E18" t="s">
        <v>37</v>
      </c>
      <c r="F18" t="s">
        <v>23</v>
      </c>
      <c r="G18" t="s">
        <v>267</v>
      </c>
      <c r="H18" t="s">
        <v>275</v>
      </c>
      <c r="I18" t="s">
        <v>275</v>
      </c>
    </row>
    <row r="19" spans="1:10" x14ac:dyDescent="0.25">
      <c r="A19">
        <v>24</v>
      </c>
      <c r="B19">
        <v>4.0099999999999997E-2</v>
      </c>
      <c r="C19" t="s">
        <v>24</v>
      </c>
      <c r="D19">
        <f t="shared" si="0"/>
        <v>690</v>
      </c>
      <c r="E19" t="s">
        <v>37</v>
      </c>
      <c r="F19" t="s">
        <v>23</v>
      </c>
      <c r="G19" t="s">
        <v>267</v>
      </c>
      <c r="H19" t="s">
        <v>275</v>
      </c>
      <c r="I19" t="s">
        <v>275</v>
      </c>
    </row>
    <row r="20" spans="1:10" x14ac:dyDescent="0.25">
      <c r="A20">
        <v>0</v>
      </c>
      <c r="B20" s="6">
        <v>0</v>
      </c>
      <c r="C20" t="s">
        <v>24</v>
      </c>
      <c r="D20">
        <f>10*69</f>
        <v>690</v>
      </c>
      <c r="E20" t="s">
        <v>37</v>
      </c>
      <c r="F20" t="s">
        <v>23</v>
      </c>
      <c r="G20" t="s">
        <v>267</v>
      </c>
      <c r="H20" t="s">
        <v>275</v>
      </c>
      <c r="I20" t="s">
        <v>275</v>
      </c>
      <c r="J20" t="s">
        <v>554</v>
      </c>
    </row>
    <row r="21" spans="1:10" x14ac:dyDescent="0.25">
      <c r="A21">
        <v>1</v>
      </c>
      <c r="B21">
        <v>4.07E-2</v>
      </c>
      <c r="C21" t="s">
        <v>24</v>
      </c>
      <c r="D21">
        <f t="shared" si="0"/>
        <v>690</v>
      </c>
      <c r="E21" t="s">
        <v>37</v>
      </c>
      <c r="F21" t="s">
        <v>23</v>
      </c>
      <c r="G21" t="s">
        <v>267</v>
      </c>
      <c r="H21" t="s">
        <v>275</v>
      </c>
      <c r="I21" t="s">
        <v>275</v>
      </c>
      <c r="J21" t="s">
        <v>554</v>
      </c>
    </row>
    <row r="22" spans="1:10" x14ac:dyDescent="0.25">
      <c r="A22">
        <v>2</v>
      </c>
      <c r="B22">
        <v>0.2114</v>
      </c>
      <c r="C22" t="s">
        <v>24</v>
      </c>
      <c r="D22">
        <f t="shared" si="0"/>
        <v>690</v>
      </c>
      <c r="E22" t="s">
        <v>37</v>
      </c>
      <c r="F22" t="s">
        <v>23</v>
      </c>
      <c r="G22" t="s">
        <v>267</v>
      </c>
      <c r="H22" t="s">
        <v>275</v>
      </c>
      <c r="I22" t="s">
        <v>275</v>
      </c>
      <c r="J22" t="s">
        <v>554</v>
      </c>
    </row>
    <row r="23" spans="1:10" x14ac:dyDescent="0.25">
      <c r="A23">
        <v>3</v>
      </c>
      <c r="B23">
        <v>0.4617</v>
      </c>
      <c r="C23" t="s">
        <v>24</v>
      </c>
      <c r="D23">
        <f t="shared" si="0"/>
        <v>690</v>
      </c>
      <c r="E23" t="s">
        <v>37</v>
      </c>
      <c r="F23" t="s">
        <v>23</v>
      </c>
      <c r="G23" t="s">
        <v>267</v>
      </c>
      <c r="H23" t="s">
        <v>275</v>
      </c>
      <c r="I23" t="s">
        <v>275</v>
      </c>
      <c r="J23" t="s">
        <v>554</v>
      </c>
    </row>
    <row r="24" spans="1:10" x14ac:dyDescent="0.25">
      <c r="A24">
        <v>4</v>
      </c>
      <c r="B24">
        <v>0.61829999999999996</v>
      </c>
      <c r="C24" t="s">
        <v>24</v>
      </c>
      <c r="D24">
        <f t="shared" si="0"/>
        <v>690</v>
      </c>
      <c r="E24" t="s">
        <v>37</v>
      </c>
      <c r="F24" t="s">
        <v>23</v>
      </c>
      <c r="G24" t="s">
        <v>267</v>
      </c>
      <c r="H24" t="s">
        <v>275</v>
      </c>
      <c r="I24" t="s">
        <v>275</v>
      </c>
      <c r="J24" t="s">
        <v>554</v>
      </c>
    </row>
    <row r="25" spans="1:10" x14ac:dyDescent="0.25">
      <c r="A25">
        <v>6</v>
      </c>
      <c r="B25">
        <v>0.69259999999999999</v>
      </c>
      <c r="C25" t="s">
        <v>24</v>
      </c>
      <c r="D25">
        <f t="shared" si="0"/>
        <v>690</v>
      </c>
      <c r="E25" t="s">
        <v>37</v>
      </c>
      <c r="F25" t="s">
        <v>23</v>
      </c>
      <c r="G25" t="s">
        <v>267</v>
      </c>
      <c r="H25" t="s">
        <v>275</v>
      </c>
      <c r="I25" t="s">
        <v>275</v>
      </c>
      <c r="J25" t="s">
        <v>554</v>
      </c>
    </row>
    <row r="26" spans="1:10" x14ac:dyDescent="0.25">
      <c r="A26">
        <v>8</v>
      </c>
      <c r="B26">
        <v>0.40849999999999997</v>
      </c>
      <c r="C26" t="s">
        <v>24</v>
      </c>
      <c r="D26">
        <f t="shared" si="0"/>
        <v>690</v>
      </c>
      <c r="E26" t="s">
        <v>37</v>
      </c>
      <c r="F26" t="s">
        <v>23</v>
      </c>
      <c r="G26" t="s">
        <v>267</v>
      </c>
      <c r="H26" t="s">
        <v>275</v>
      </c>
      <c r="I26" t="s">
        <v>275</v>
      </c>
      <c r="J26" t="s">
        <v>554</v>
      </c>
    </row>
    <row r="27" spans="1:10" x14ac:dyDescent="0.25">
      <c r="A27">
        <v>11</v>
      </c>
      <c r="B27">
        <v>0.26450000000000001</v>
      </c>
      <c r="C27" t="s">
        <v>24</v>
      </c>
      <c r="D27">
        <f t="shared" si="0"/>
        <v>690</v>
      </c>
      <c r="E27" t="s">
        <v>37</v>
      </c>
      <c r="F27" t="s">
        <v>23</v>
      </c>
      <c r="G27" t="s">
        <v>267</v>
      </c>
      <c r="H27" t="s">
        <v>275</v>
      </c>
      <c r="I27" t="s">
        <v>275</v>
      </c>
      <c r="J27" t="s">
        <v>554</v>
      </c>
    </row>
    <row r="28" spans="1:10" x14ac:dyDescent="0.25">
      <c r="A28">
        <v>24</v>
      </c>
      <c r="B28">
        <v>3.5099999999999999E-2</v>
      </c>
      <c r="C28" t="s">
        <v>24</v>
      </c>
      <c r="D28">
        <f t="shared" si="0"/>
        <v>690</v>
      </c>
      <c r="E28" t="s">
        <v>37</v>
      </c>
      <c r="F28" t="s">
        <v>23</v>
      </c>
      <c r="G28" t="s">
        <v>267</v>
      </c>
      <c r="H28" t="s">
        <v>275</v>
      </c>
      <c r="I28" t="s">
        <v>275</v>
      </c>
      <c r="J28" t="s">
        <v>554</v>
      </c>
    </row>
    <row r="29" spans="1:10" x14ac:dyDescent="0.25">
      <c r="A29">
        <v>0</v>
      </c>
      <c r="B29">
        <v>0</v>
      </c>
      <c r="C29" t="s">
        <v>24</v>
      </c>
      <c r="D29">
        <f t="shared" si="0"/>
        <v>690</v>
      </c>
      <c r="E29" t="s">
        <v>37</v>
      </c>
      <c r="F29" t="s">
        <v>23</v>
      </c>
      <c r="G29" t="s">
        <v>267</v>
      </c>
      <c r="H29" t="s">
        <v>275</v>
      </c>
      <c r="I29" t="s">
        <v>552</v>
      </c>
      <c r="J29" t="s">
        <v>554</v>
      </c>
    </row>
    <row r="30" spans="1:10" x14ac:dyDescent="0.25">
      <c r="A30">
        <v>1</v>
      </c>
      <c r="B30">
        <v>1.49E-2</v>
      </c>
      <c r="C30" t="s">
        <v>24</v>
      </c>
      <c r="D30">
        <f>10*69</f>
        <v>690</v>
      </c>
      <c r="E30" t="s">
        <v>37</v>
      </c>
      <c r="F30" t="s">
        <v>23</v>
      </c>
      <c r="G30" t="s">
        <v>267</v>
      </c>
      <c r="H30" t="s">
        <v>275</v>
      </c>
      <c r="I30" t="s">
        <v>552</v>
      </c>
      <c r="J30" t="s">
        <v>554</v>
      </c>
    </row>
    <row r="31" spans="1:10" x14ac:dyDescent="0.25">
      <c r="A31">
        <v>2</v>
      </c>
      <c r="B31">
        <v>6.1400000000000003E-2</v>
      </c>
      <c r="C31" t="s">
        <v>24</v>
      </c>
      <c r="D31">
        <f t="shared" si="0"/>
        <v>690</v>
      </c>
      <c r="E31" t="s">
        <v>37</v>
      </c>
      <c r="F31" t="s">
        <v>23</v>
      </c>
      <c r="G31" t="s">
        <v>267</v>
      </c>
      <c r="H31" t="s">
        <v>275</v>
      </c>
      <c r="I31" t="s">
        <v>552</v>
      </c>
      <c r="J31" t="s">
        <v>554</v>
      </c>
    </row>
    <row r="32" spans="1:10" x14ac:dyDescent="0.25">
      <c r="A32">
        <v>3</v>
      </c>
      <c r="B32">
        <v>0.18759999999999999</v>
      </c>
      <c r="C32" t="s">
        <v>24</v>
      </c>
      <c r="D32">
        <f t="shared" si="0"/>
        <v>690</v>
      </c>
      <c r="E32" t="s">
        <v>37</v>
      </c>
      <c r="F32" t="s">
        <v>23</v>
      </c>
      <c r="G32" t="s">
        <v>267</v>
      </c>
      <c r="H32" t="s">
        <v>275</v>
      </c>
      <c r="I32" t="s">
        <v>552</v>
      </c>
      <c r="J32" t="s">
        <v>554</v>
      </c>
    </row>
    <row r="33" spans="1:10" x14ac:dyDescent="0.25">
      <c r="A33">
        <v>4</v>
      </c>
      <c r="B33">
        <v>0.3115</v>
      </c>
      <c r="C33" t="s">
        <v>24</v>
      </c>
      <c r="D33">
        <f t="shared" si="0"/>
        <v>690</v>
      </c>
      <c r="E33" t="s">
        <v>37</v>
      </c>
      <c r="F33" t="s">
        <v>23</v>
      </c>
      <c r="G33" t="s">
        <v>267</v>
      </c>
      <c r="H33" t="s">
        <v>275</v>
      </c>
      <c r="I33" t="s">
        <v>552</v>
      </c>
      <c r="J33" t="s">
        <v>554</v>
      </c>
    </row>
    <row r="34" spans="1:10" x14ac:dyDescent="0.25">
      <c r="A34">
        <v>6</v>
      </c>
      <c r="B34">
        <v>0.38800000000000001</v>
      </c>
      <c r="C34" t="s">
        <v>24</v>
      </c>
      <c r="D34">
        <f t="shared" si="0"/>
        <v>690</v>
      </c>
      <c r="E34" t="s">
        <v>37</v>
      </c>
      <c r="F34" t="s">
        <v>23</v>
      </c>
      <c r="G34" t="s">
        <v>267</v>
      </c>
      <c r="H34" t="s">
        <v>275</v>
      </c>
      <c r="I34" t="s">
        <v>552</v>
      </c>
      <c r="J34" t="s">
        <v>554</v>
      </c>
    </row>
    <row r="35" spans="1:10" x14ac:dyDescent="0.25">
      <c r="A35">
        <v>8</v>
      </c>
      <c r="B35">
        <v>0.22339999999999999</v>
      </c>
      <c r="C35" t="s">
        <v>24</v>
      </c>
      <c r="D35">
        <f t="shared" si="0"/>
        <v>690</v>
      </c>
      <c r="E35" t="s">
        <v>37</v>
      </c>
      <c r="F35" t="s">
        <v>23</v>
      </c>
      <c r="G35" t="s">
        <v>267</v>
      </c>
      <c r="H35" t="s">
        <v>275</v>
      </c>
      <c r="I35" t="s">
        <v>552</v>
      </c>
      <c r="J35" t="s">
        <v>554</v>
      </c>
    </row>
    <row r="36" spans="1:10" x14ac:dyDescent="0.25">
      <c r="A36">
        <v>11</v>
      </c>
      <c r="B36">
        <v>0.1474</v>
      </c>
      <c r="C36" t="s">
        <v>24</v>
      </c>
      <c r="D36">
        <f t="shared" si="0"/>
        <v>690</v>
      </c>
      <c r="E36" t="s">
        <v>37</v>
      </c>
      <c r="F36" t="s">
        <v>23</v>
      </c>
      <c r="G36" t="s">
        <v>267</v>
      </c>
      <c r="H36" t="s">
        <v>275</v>
      </c>
      <c r="I36" t="s">
        <v>552</v>
      </c>
      <c r="J36" t="s">
        <v>554</v>
      </c>
    </row>
    <row r="37" spans="1:10" x14ac:dyDescent="0.25">
      <c r="A37">
        <v>24</v>
      </c>
      <c r="B37">
        <v>4.2200000000000001E-2</v>
      </c>
      <c r="C37" t="s">
        <v>24</v>
      </c>
      <c r="D37">
        <f t="shared" si="0"/>
        <v>690</v>
      </c>
      <c r="E37" t="s">
        <v>37</v>
      </c>
      <c r="F37" t="s">
        <v>23</v>
      </c>
      <c r="G37" t="s">
        <v>267</v>
      </c>
      <c r="H37" t="s">
        <v>275</v>
      </c>
      <c r="I37" t="s">
        <v>552</v>
      </c>
      <c r="J37" t="s">
        <v>554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F397-0938-43DA-A7B4-8B840E832238}">
  <dimension ref="A1:R36"/>
  <sheetViews>
    <sheetView workbookViewId="0">
      <selection activeCell="T28" sqref="T28"/>
    </sheetView>
  </sheetViews>
  <sheetFormatPr defaultRowHeight="15" x14ac:dyDescent="0.25"/>
  <cols>
    <col min="16" max="16" width="9.42578125" bestFit="1" customWidth="1"/>
  </cols>
  <sheetData>
    <row r="1" spans="1:18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P1" t="s">
        <v>55</v>
      </c>
      <c r="Q1" t="s">
        <v>0</v>
      </c>
      <c r="R1" t="s">
        <v>7</v>
      </c>
    </row>
    <row r="2" spans="1:18" x14ac:dyDescent="0.25">
      <c r="A2">
        <v>0</v>
      </c>
      <c r="B2">
        <f t="shared" ref="B2:B8" si="0">AVERAGE(R2,R9,R16,R23,R30)</f>
        <v>0</v>
      </c>
      <c r="C2" t="s">
        <v>24</v>
      </c>
      <c r="D2">
        <f>1400/3</f>
        <v>466.66666666666669</v>
      </c>
      <c r="E2" t="s">
        <v>25</v>
      </c>
      <c r="F2" t="s">
        <v>23</v>
      </c>
      <c r="G2" t="s">
        <v>210</v>
      </c>
      <c r="H2" t="s">
        <v>326</v>
      </c>
      <c r="I2" t="s">
        <v>275</v>
      </c>
      <c r="K2" t="s">
        <v>2</v>
      </c>
      <c r="L2" t="s">
        <v>19</v>
      </c>
      <c r="Q2">
        <v>0</v>
      </c>
      <c r="R2">
        <v>0</v>
      </c>
    </row>
    <row r="3" spans="1:18" x14ac:dyDescent="0.25">
      <c r="A3">
        <v>1</v>
      </c>
      <c r="B3">
        <f t="shared" si="0"/>
        <v>0.11540000000000002</v>
      </c>
      <c r="C3" t="s">
        <v>24</v>
      </c>
      <c r="D3">
        <f t="shared" ref="D3:D8" si="1">1400/3</f>
        <v>466.66666666666669</v>
      </c>
      <c r="E3" t="s">
        <v>25</v>
      </c>
      <c r="F3" t="s">
        <v>23</v>
      </c>
      <c r="G3" t="s">
        <v>210</v>
      </c>
      <c r="H3" t="s">
        <v>326</v>
      </c>
      <c r="I3" t="s">
        <v>275</v>
      </c>
      <c r="K3" t="s">
        <v>5</v>
      </c>
      <c r="L3" t="s">
        <v>63</v>
      </c>
      <c r="Q3">
        <v>1</v>
      </c>
      <c r="R3">
        <v>0.22420000000000001</v>
      </c>
    </row>
    <row r="4" spans="1:18" x14ac:dyDescent="0.25">
      <c r="A4">
        <v>2</v>
      </c>
      <c r="B4">
        <f t="shared" si="0"/>
        <v>0.21520000000000003</v>
      </c>
      <c r="C4" t="s">
        <v>24</v>
      </c>
      <c r="D4">
        <f t="shared" si="1"/>
        <v>466.66666666666669</v>
      </c>
      <c r="E4" t="s">
        <v>25</v>
      </c>
      <c r="F4" t="s">
        <v>23</v>
      </c>
      <c r="G4" t="s">
        <v>210</v>
      </c>
      <c r="H4" t="s">
        <v>326</v>
      </c>
      <c r="I4" t="s">
        <v>275</v>
      </c>
      <c r="K4" t="s">
        <v>9</v>
      </c>
      <c r="L4" t="s">
        <v>64</v>
      </c>
      <c r="Q4">
        <v>2</v>
      </c>
      <c r="R4">
        <v>0.34970000000000001</v>
      </c>
    </row>
    <row r="5" spans="1:18" x14ac:dyDescent="0.25">
      <c r="A5">
        <v>4</v>
      </c>
      <c r="B5">
        <f t="shared" si="0"/>
        <v>0.26117499999999999</v>
      </c>
      <c r="C5" t="s">
        <v>24</v>
      </c>
      <c r="D5">
        <f t="shared" si="1"/>
        <v>466.66666666666669</v>
      </c>
      <c r="E5" t="s">
        <v>25</v>
      </c>
      <c r="F5" t="s">
        <v>23</v>
      </c>
      <c r="G5" t="s">
        <v>210</v>
      </c>
      <c r="H5" t="s">
        <v>326</v>
      </c>
      <c r="I5" t="s">
        <v>275</v>
      </c>
      <c r="K5" t="s">
        <v>15</v>
      </c>
      <c r="L5" t="s">
        <v>23</v>
      </c>
      <c r="Q5">
        <v>4</v>
      </c>
      <c r="R5">
        <v>0.43540000000000001</v>
      </c>
    </row>
    <row r="6" spans="1:18" x14ac:dyDescent="0.25">
      <c r="A6">
        <v>6</v>
      </c>
      <c r="B6">
        <f t="shared" si="0"/>
        <v>0.36768000000000001</v>
      </c>
      <c r="C6" t="s">
        <v>24</v>
      </c>
      <c r="D6">
        <f t="shared" si="1"/>
        <v>466.66666666666669</v>
      </c>
      <c r="E6" t="s">
        <v>25</v>
      </c>
      <c r="F6" t="s">
        <v>23</v>
      </c>
      <c r="G6" t="s">
        <v>210</v>
      </c>
      <c r="H6" t="s">
        <v>326</v>
      </c>
      <c r="I6" t="s">
        <v>275</v>
      </c>
      <c r="K6" t="s">
        <v>12</v>
      </c>
      <c r="L6" t="s">
        <v>13</v>
      </c>
      <c r="Q6">
        <v>6</v>
      </c>
      <c r="R6">
        <v>0.65980000000000005</v>
      </c>
    </row>
    <row r="7" spans="1:18" x14ac:dyDescent="0.25">
      <c r="A7">
        <v>14</v>
      </c>
      <c r="B7">
        <f t="shared" si="0"/>
        <v>0.19406000000000001</v>
      </c>
      <c r="C7" t="s">
        <v>24</v>
      </c>
      <c r="D7">
        <f t="shared" si="1"/>
        <v>466.66666666666669</v>
      </c>
      <c r="E7" t="s">
        <v>25</v>
      </c>
      <c r="F7" t="s">
        <v>23</v>
      </c>
      <c r="G7" t="s">
        <v>210</v>
      </c>
      <c r="H7" t="s">
        <v>326</v>
      </c>
      <c r="I7" t="s">
        <v>275</v>
      </c>
      <c r="K7" t="s">
        <v>10</v>
      </c>
      <c r="L7" t="s">
        <v>344</v>
      </c>
      <c r="Q7">
        <v>14</v>
      </c>
      <c r="R7">
        <v>0.33860000000000001</v>
      </c>
    </row>
    <row r="8" spans="1:18" x14ac:dyDescent="0.25">
      <c r="A8">
        <v>24</v>
      </c>
      <c r="B8">
        <f t="shared" si="0"/>
        <v>0.13208</v>
      </c>
      <c r="C8" t="s">
        <v>24</v>
      </c>
      <c r="D8">
        <f t="shared" si="1"/>
        <v>466.66666666666669</v>
      </c>
      <c r="E8" t="s">
        <v>25</v>
      </c>
      <c r="F8" t="s">
        <v>23</v>
      </c>
      <c r="G8" t="s">
        <v>210</v>
      </c>
      <c r="H8" t="s">
        <v>326</v>
      </c>
      <c r="I8" t="s">
        <v>275</v>
      </c>
      <c r="K8" t="s">
        <v>270</v>
      </c>
      <c r="L8" t="s">
        <v>345</v>
      </c>
      <c r="N8" t="s">
        <v>556</v>
      </c>
      <c r="Q8">
        <v>24</v>
      </c>
      <c r="R8">
        <v>0.15379999999999999</v>
      </c>
    </row>
    <row r="9" spans="1:18" x14ac:dyDescent="0.25">
      <c r="K9" t="s">
        <v>271</v>
      </c>
      <c r="L9" t="s">
        <v>346</v>
      </c>
      <c r="Q9">
        <v>0</v>
      </c>
      <c r="R9">
        <v>0</v>
      </c>
    </row>
    <row r="10" spans="1:18" x14ac:dyDescent="0.25">
      <c r="K10" t="s">
        <v>283</v>
      </c>
      <c r="L10" t="s">
        <v>275</v>
      </c>
      <c r="Q10">
        <v>1</v>
      </c>
      <c r="R10">
        <v>0.13350000000000001</v>
      </c>
    </row>
    <row r="11" spans="1:18" x14ac:dyDescent="0.25">
      <c r="K11" t="s">
        <v>498</v>
      </c>
      <c r="L11" t="s">
        <v>555</v>
      </c>
      <c r="M11">
        <v>26.8</v>
      </c>
      <c r="Q11">
        <v>2</v>
      </c>
      <c r="R11">
        <v>0.19239999999999999</v>
      </c>
    </row>
    <row r="12" spans="1:18" x14ac:dyDescent="0.25">
      <c r="Q12">
        <v>4</v>
      </c>
    </row>
    <row r="13" spans="1:18" x14ac:dyDescent="0.25">
      <c r="Q13">
        <v>6</v>
      </c>
      <c r="R13">
        <v>0.4909</v>
      </c>
    </row>
    <row r="14" spans="1:18" x14ac:dyDescent="0.25">
      <c r="Q14">
        <v>14</v>
      </c>
      <c r="R14">
        <v>0.17330000000000001</v>
      </c>
    </row>
    <row r="15" spans="1:18" x14ac:dyDescent="0.25">
      <c r="Q15">
        <v>24</v>
      </c>
      <c r="R15">
        <v>0.1449</v>
      </c>
    </row>
    <row r="16" spans="1:18" x14ac:dyDescent="0.25">
      <c r="Q16">
        <v>0</v>
      </c>
      <c r="R16">
        <v>0</v>
      </c>
    </row>
    <row r="17" spans="17:18" x14ac:dyDescent="0.25">
      <c r="Q17">
        <v>1</v>
      </c>
      <c r="R17">
        <v>9.5299999999999996E-2</v>
      </c>
    </row>
    <row r="18" spans="17:18" x14ac:dyDescent="0.25">
      <c r="Q18">
        <v>2</v>
      </c>
    </row>
    <row r="19" spans="17:18" x14ac:dyDescent="0.25">
      <c r="Q19">
        <v>4</v>
      </c>
      <c r="R19">
        <v>0.223</v>
      </c>
    </row>
    <row r="20" spans="17:18" x14ac:dyDescent="0.25">
      <c r="Q20">
        <v>6</v>
      </c>
      <c r="R20">
        <v>0.21440000000000001</v>
      </c>
    </row>
    <row r="21" spans="17:18" x14ac:dyDescent="0.25">
      <c r="Q21">
        <v>14</v>
      </c>
      <c r="R21">
        <v>0.1128</v>
      </c>
    </row>
    <row r="22" spans="17:18" x14ac:dyDescent="0.25">
      <c r="Q22">
        <v>24</v>
      </c>
      <c r="R22">
        <v>0.104</v>
      </c>
    </row>
    <row r="23" spans="17:18" x14ac:dyDescent="0.25">
      <c r="Q23">
        <v>0</v>
      </c>
      <c r="R23">
        <v>0</v>
      </c>
    </row>
    <row r="24" spans="17:18" x14ac:dyDescent="0.25">
      <c r="Q24">
        <v>1</v>
      </c>
      <c r="R24">
        <v>7.5800000000000006E-2</v>
      </c>
    </row>
    <row r="25" spans="17:18" x14ac:dyDescent="0.25">
      <c r="Q25">
        <v>2</v>
      </c>
    </row>
    <row r="26" spans="17:18" x14ac:dyDescent="0.25">
      <c r="Q26">
        <v>4</v>
      </c>
      <c r="R26">
        <v>0.25140000000000001</v>
      </c>
    </row>
    <row r="27" spans="17:18" x14ac:dyDescent="0.25">
      <c r="Q27">
        <v>6</v>
      </c>
      <c r="R27">
        <v>0.2802</v>
      </c>
    </row>
    <row r="28" spans="17:18" x14ac:dyDescent="0.25">
      <c r="Q28">
        <v>14</v>
      </c>
      <c r="R28">
        <v>0.17319999999999999</v>
      </c>
    </row>
    <row r="29" spans="17:18" x14ac:dyDescent="0.25">
      <c r="Q29">
        <v>24</v>
      </c>
      <c r="R29">
        <v>0.11559999999999999</v>
      </c>
    </row>
    <row r="30" spans="17:18" x14ac:dyDescent="0.25">
      <c r="Q30">
        <v>0</v>
      </c>
      <c r="R30">
        <v>0</v>
      </c>
    </row>
    <row r="31" spans="17:18" x14ac:dyDescent="0.25">
      <c r="Q31">
        <v>1</v>
      </c>
      <c r="R31">
        <v>4.82E-2</v>
      </c>
    </row>
    <row r="32" spans="17:18" x14ac:dyDescent="0.25">
      <c r="Q32">
        <v>2</v>
      </c>
      <c r="R32">
        <v>0.10349999999999999</v>
      </c>
    </row>
    <row r="33" spans="17:18" x14ac:dyDescent="0.25">
      <c r="Q33">
        <v>4</v>
      </c>
      <c r="R33">
        <v>0.13489999999999999</v>
      </c>
    </row>
    <row r="34" spans="17:18" x14ac:dyDescent="0.25">
      <c r="Q34">
        <v>6</v>
      </c>
      <c r="R34">
        <v>0.19309999999999999</v>
      </c>
    </row>
    <row r="35" spans="17:18" x14ac:dyDescent="0.25">
      <c r="Q35">
        <v>14</v>
      </c>
      <c r="R35">
        <v>0.1724</v>
      </c>
    </row>
    <row r="36" spans="17:18" x14ac:dyDescent="0.25">
      <c r="Q36">
        <v>24</v>
      </c>
      <c r="R36">
        <v>0.1421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3AF2-C829-4FD4-855C-A88C60923078}">
  <dimension ref="A1:N45"/>
  <sheetViews>
    <sheetView workbookViewId="0">
      <selection activeCell="A2" sqref="A2:I45"/>
    </sheetView>
  </sheetViews>
  <sheetFormatPr defaultRowHeight="15" x14ac:dyDescent="0.25"/>
  <cols>
    <col min="5" max="5" width="10.14062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4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25</v>
      </c>
      <c r="G2" t="s">
        <v>210</v>
      </c>
      <c r="H2" t="s">
        <v>347</v>
      </c>
      <c r="I2" t="s">
        <v>275</v>
      </c>
      <c r="K2" t="s">
        <v>2</v>
      </c>
      <c r="L2" t="s">
        <v>8</v>
      </c>
    </row>
    <row r="3" spans="1:14" x14ac:dyDescent="0.25">
      <c r="A3">
        <v>0.5</v>
      </c>
      <c r="B3">
        <v>1.6897</v>
      </c>
      <c r="C3" t="s">
        <v>22</v>
      </c>
      <c r="D3">
        <v>400</v>
      </c>
      <c r="E3" t="s">
        <v>36</v>
      </c>
      <c r="F3" t="s">
        <v>25</v>
      </c>
      <c r="G3" t="s">
        <v>210</v>
      </c>
      <c r="H3" t="s">
        <v>347</v>
      </c>
      <c r="I3" t="s">
        <v>275</v>
      </c>
      <c r="K3" t="s">
        <v>5</v>
      </c>
      <c r="L3">
        <v>400</v>
      </c>
    </row>
    <row r="4" spans="1:14" x14ac:dyDescent="0.25">
      <c r="A4">
        <v>1</v>
      </c>
      <c r="B4">
        <v>13.8186</v>
      </c>
      <c r="C4" t="s">
        <v>22</v>
      </c>
      <c r="D4">
        <v>400</v>
      </c>
      <c r="E4" t="s">
        <v>36</v>
      </c>
      <c r="F4" t="s">
        <v>25</v>
      </c>
      <c r="G4" t="s">
        <v>210</v>
      </c>
      <c r="H4" t="s">
        <v>347</v>
      </c>
      <c r="I4" t="s">
        <v>275</v>
      </c>
      <c r="K4" t="s">
        <v>9</v>
      </c>
      <c r="L4" t="s">
        <v>65</v>
      </c>
    </row>
    <row r="5" spans="1:14" x14ac:dyDescent="0.25">
      <c r="A5">
        <v>1.5</v>
      </c>
      <c r="B5">
        <v>27.293900000000001</v>
      </c>
      <c r="C5" t="s">
        <v>22</v>
      </c>
      <c r="D5">
        <v>400</v>
      </c>
      <c r="E5" t="s">
        <v>36</v>
      </c>
      <c r="F5" t="s">
        <v>25</v>
      </c>
      <c r="G5" t="s">
        <v>210</v>
      </c>
      <c r="H5" t="s">
        <v>347</v>
      </c>
      <c r="I5" t="s">
        <v>275</v>
      </c>
      <c r="K5" t="s">
        <v>15</v>
      </c>
      <c r="L5" t="s">
        <v>487</v>
      </c>
    </row>
    <row r="6" spans="1:14" x14ac:dyDescent="0.25">
      <c r="A6">
        <v>2</v>
      </c>
      <c r="B6">
        <v>10.4641</v>
      </c>
      <c r="C6" t="s">
        <v>22</v>
      </c>
      <c r="D6">
        <v>400</v>
      </c>
      <c r="E6" t="s">
        <v>36</v>
      </c>
      <c r="F6" t="s">
        <v>25</v>
      </c>
      <c r="G6" t="s">
        <v>210</v>
      </c>
      <c r="H6" t="s">
        <v>347</v>
      </c>
      <c r="I6" t="s">
        <v>275</v>
      </c>
      <c r="K6" t="s">
        <v>12</v>
      </c>
      <c r="L6" t="s">
        <v>13</v>
      </c>
    </row>
    <row r="7" spans="1:14" x14ac:dyDescent="0.25">
      <c r="A7">
        <v>3</v>
      </c>
      <c r="B7">
        <v>0.37630000000000002</v>
      </c>
      <c r="C7" t="s">
        <v>22</v>
      </c>
      <c r="D7">
        <v>400</v>
      </c>
      <c r="E7" t="s">
        <v>36</v>
      </c>
      <c r="F7" t="s">
        <v>25</v>
      </c>
      <c r="G7" t="s">
        <v>210</v>
      </c>
      <c r="H7" t="s">
        <v>347</v>
      </c>
      <c r="I7" t="s">
        <v>275</v>
      </c>
      <c r="K7" t="s">
        <v>10</v>
      </c>
      <c r="L7" t="s">
        <v>66</v>
      </c>
    </row>
    <row r="8" spans="1:14" x14ac:dyDescent="0.25">
      <c r="A8">
        <v>4</v>
      </c>
      <c r="B8">
        <v>0</v>
      </c>
      <c r="C8" t="s">
        <v>22</v>
      </c>
      <c r="D8">
        <v>400</v>
      </c>
      <c r="E8" t="s">
        <v>36</v>
      </c>
      <c r="F8" t="s">
        <v>25</v>
      </c>
      <c r="G8" t="s">
        <v>210</v>
      </c>
      <c r="H8" t="s">
        <v>347</v>
      </c>
      <c r="I8" t="s">
        <v>275</v>
      </c>
      <c r="K8" t="s">
        <v>270</v>
      </c>
      <c r="L8" t="s">
        <v>350</v>
      </c>
      <c r="M8" t="s">
        <v>557</v>
      </c>
      <c r="N8" t="s">
        <v>558</v>
      </c>
    </row>
    <row r="9" spans="1:14" x14ac:dyDescent="0.25">
      <c r="A9">
        <v>6</v>
      </c>
      <c r="B9">
        <v>0</v>
      </c>
      <c r="C9" t="s">
        <v>22</v>
      </c>
      <c r="D9">
        <v>400</v>
      </c>
      <c r="E9" t="s">
        <v>36</v>
      </c>
      <c r="F9" t="s">
        <v>25</v>
      </c>
      <c r="G9" t="s">
        <v>210</v>
      </c>
      <c r="H9" t="s">
        <v>347</v>
      </c>
      <c r="I9" t="s">
        <v>275</v>
      </c>
      <c r="K9" t="s">
        <v>271</v>
      </c>
      <c r="L9" t="s">
        <v>349</v>
      </c>
    </row>
    <row r="10" spans="1:14" x14ac:dyDescent="0.25">
      <c r="A10">
        <v>8</v>
      </c>
      <c r="B10">
        <v>0</v>
      </c>
      <c r="C10" t="s">
        <v>22</v>
      </c>
      <c r="D10">
        <v>400</v>
      </c>
      <c r="E10" t="s">
        <v>36</v>
      </c>
      <c r="F10" t="s">
        <v>25</v>
      </c>
      <c r="G10" t="s">
        <v>210</v>
      </c>
      <c r="H10" t="s">
        <v>347</v>
      </c>
      <c r="I10" t="s">
        <v>275</v>
      </c>
      <c r="K10" t="s">
        <v>283</v>
      </c>
      <c r="L10" t="s">
        <v>348</v>
      </c>
    </row>
    <row r="11" spans="1:14" x14ac:dyDescent="0.25">
      <c r="A11">
        <v>12</v>
      </c>
      <c r="B11">
        <v>0</v>
      </c>
      <c r="C11" t="s">
        <v>22</v>
      </c>
      <c r="D11">
        <v>400</v>
      </c>
      <c r="E11" t="s">
        <v>36</v>
      </c>
      <c r="F11" t="s">
        <v>25</v>
      </c>
      <c r="G11" t="s">
        <v>210</v>
      </c>
      <c r="H11" t="s">
        <v>347</v>
      </c>
      <c r="I11" t="s">
        <v>275</v>
      </c>
      <c r="K11" s="21" t="s">
        <v>498</v>
      </c>
      <c r="L11" t="s">
        <v>559</v>
      </c>
      <c r="N11" t="s">
        <v>560</v>
      </c>
    </row>
    <row r="12" spans="1:14" x14ac:dyDescent="0.25">
      <c r="A12">
        <v>24</v>
      </c>
      <c r="B12">
        <v>0</v>
      </c>
      <c r="C12" t="s">
        <v>22</v>
      </c>
      <c r="D12">
        <v>400</v>
      </c>
      <c r="E12" t="s">
        <v>36</v>
      </c>
      <c r="F12" t="s">
        <v>25</v>
      </c>
      <c r="G12" t="s">
        <v>210</v>
      </c>
      <c r="H12" t="s">
        <v>347</v>
      </c>
      <c r="I12" t="s">
        <v>275</v>
      </c>
    </row>
    <row r="13" spans="1:14" x14ac:dyDescent="0.25">
      <c r="A13">
        <v>0</v>
      </c>
      <c r="B13">
        <v>0</v>
      </c>
      <c r="C13" t="s">
        <v>24</v>
      </c>
      <c r="D13">
        <v>400</v>
      </c>
      <c r="E13" t="s">
        <v>36</v>
      </c>
      <c r="F13" t="s">
        <v>25</v>
      </c>
      <c r="G13" t="s">
        <v>210</v>
      </c>
      <c r="H13" t="s">
        <v>347</v>
      </c>
      <c r="I13" t="s">
        <v>275</v>
      </c>
    </row>
    <row r="14" spans="1:14" x14ac:dyDescent="0.25">
      <c r="A14">
        <v>0.5</v>
      </c>
      <c r="B14">
        <v>147.0419</v>
      </c>
      <c r="C14" t="s">
        <v>24</v>
      </c>
      <c r="D14">
        <v>400</v>
      </c>
      <c r="E14" t="s">
        <v>36</v>
      </c>
      <c r="F14" t="s">
        <v>25</v>
      </c>
      <c r="G14" t="s">
        <v>210</v>
      </c>
      <c r="H14" t="s">
        <v>347</v>
      </c>
      <c r="I14" t="s">
        <v>275</v>
      </c>
    </row>
    <row r="15" spans="1:14" x14ac:dyDescent="0.25">
      <c r="A15">
        <v>1</v>
      </c>
      <c r="B15">
        <v>449.84530000000001</v>
      </c>
      <c r="C15" t="s">
        <v>24</v>
      </c>
      <c r="D15">
        <v>400</v>
      </c>
      <c r="E15" t="s">
        <v>36</v>
      </c>
      <c r="F15" t="s">
        <v>25</v>
      </c>
      <c r="G15" t="s">
        <v>210</v>
      </c>
      <c r="H15" t="s">
        <v>347</v>
      </c>
      <c r="I15" t="s">
        <v>275</v>
      </c>
    </row>
    <row r="16" spans="1:14" x14ac:dyDescent="0.25">
      <c r="A16">
        <v>1.5</v>
      </c>
      <c r="B16">
        <v>668.41330000000005</v>
      </c>
      <c r="C16" t="s">
        <v>24</v>
      </c>
      <c r="D16">
        <v>400</v>
      </c>
      <c r="E16" t="s">
        <v>36</v>
      </c>
      <c r="F16" t="s">
        <v>25</v>
      </c>
      <c r="G16" t="s">
        <v>210</v>
      </c>
      <c r="H16" t="s">
        <v>347</v>
      </c>
      <c r="I16" t="s">
        <v>275</v>
      </c>
    </row>
    <row r="17" spans="1:9" x14ac:dyDescent="0.25">
      <c r="A17">
        <v>2</v>
      </c>
      <c r="B17">
        <v>828.13440000000003</v>
      </c>
      <c r="C17" t="s">
        <v>24</v>
      </c>
      <c r="D17">
        <v>400</v>
      </c>
      <c r="E17" t="s">
        <v>36</v>
      </c>
      <c r="F17" t="s">
        <v>25</v>
      </c>
      <c r="G17" t="s">
        <v>210</v>
      </c>
      <c r="H17" t="s">
        <v>347</v>
      </c>
      <c r="I17" t="s">
        <v>275</v>
      </c>
    </row>
    <row r="18" spans="1:9" x14ac:dyDescent="0.25">
      <c r="A18">
        <v>3</v>
      </c>
      <c r="B18">
        <v>878.14110000000005</v>
      </c>
      <c r="C18" t="s">
        <v>24</v>
      </c>
      <c r="D18">
        <v>400</v>
      </c>
      <c r="E18" t="s">
        <v>36</v>
      </c>
      <c r="F18" t="s">
        <v>25</v>
      </c>
      <c r="G18" t="s">
        <v>210</v>
      </c>
      <c r="H18" t="s">
        <v>347</v>
      </c>
      <c r="I18" t="s">
        <v>275</v>
      </c>
    </row>
    <row r="19" spans="1:9" x14ac:dyDescent="0.25">
      <c r="A19">
        <v>4</v>
      </c>
      <c r="B19">
        <v>625.05759999999998</v>
      </c>
      <c r="C19" t="s">
        <v>24</v>
      </c>
      <c r="D19">
        <v>400</v>
      </c>
      <c r="E19" t="s">
        <v>36</v>
      </c>
      <c r="F19" t="s">
        <v>25</v>
      </c>
      <c r="G19" t="s">
        <v>210</v>
      </c>
      <c r="H19" t="s">
        <v>347</v>
      </c>
      <c r="I19" t="s">
        <v>275</v>
      </c>
    </row>
    <row r="20" spans="1:9" x14ac:dyDescent="0.25">
      <c r="A20">
        <v>6</v>
      </c>
      <c r="B20">
        <v>363.16399999999999</v>
      </c>
      <c r="C20" t="s">
        <v>24</v>
      </c>
      <c r="D20">
        <v>400</v>
      </c>
      <c r="E20" t="s">
        <v>36</v>
      </c>
      <c r="F20" t="s">
        <v>25</v>
      </c>
      <c r="G20" t="s">
        <v>210</v>
      </c>
      <c r="H20" t="s">
        <v>347</v>
      </c>
      <c r="I20" t="s">
        <v>275</v>
      </c>
    </row>
    <row r="21" spans="1:9" x14ac:dyDescent="0.25">
      <c r="A21">
        <v>8</v>
      </c>
      <c r="B21">
        <v>202.18979999999999</v>
      </c>
      <c r="C21" t="s">
        <v>24</v>
      </c>
      <c r="D21">
        <v>400</v>
      </c>
      <c r="E21" t="s">
        <v>36</v>
      </c>
      <c r="F21" t="s">
        <v>25</v>
      </c>
      <c r="G21" t="s">
        <v>210</v>
      </c>
      <c r="H21" t="s">
        <v>347</v>
      </c>
      <c r="I21" t="s">
        <v>275</v>
      </c>
    </row>
    <row r="22" spans="1:9" x14ac:dyDescent="0.25">
      <c r="A22">
        <v>12</v>
      </c>
      <c r="B22">
        <v>73.9041</v>
      </c>
      <c r="C22" t="s">
        <v>24</v>
      </c>
      <c r="D22">
        <v>400</v>
      </c>
      <c r="E22" t="s">
        <v>36</v>
      </c>
      <c r="F22" t="s">
        <v>25</v>
      </c>
      <c r="G22" t="s">
        <v>210</v>
      </c>
      <c r="H22" t="s">
        <v>347</v>
      </c>
      <c r="I22" t="s">
        <v>275</v>
      </c>
    </row>
    <row r="23" spans="1:9" x14ac:dyDescent="0.25">
      <c r="A23">
        <v>24</v>
      </c>
      <c r="B23">
        <v>0</v>
      </c>
      <c r="C23" t="s">
        <v>24</v>
      </c>
      <c r="D23">
        <v>400</v>
      </c>
      <c r="E23" t="s">
        <v>36</v>
      </c>
      <c r="F23" t="s">
        <v>25</v>
      </c>
      <c r="G23" t="s">
        <v>210</v>
      </c>
      <c r="H23" t="s">
        <v>347</v>
      </c>
      <c r="I23" t="s">
        <v>275</v>
      </c>
    </row>
    <row r="24" spans="1:9" x14ac:dyDescent="0.25">
      <c r="A24">
        <v>0</v>
      </c>
      <c r="B24">
        <v>0</v>
      </c>
      <c r="C24" t="s">
        <v>22</v>
      </c>
      <c r="D24">
        <v>400</v>
      </c>
      <c r="E24" t="s">
        <v>36</v>
      </c>
      <c r="F24" t="s">
        <v>25</v>
      </c>
      <c r="G24" t="s">
        <v>210</v>
      </c>
      <c r="H24" t="s">
        <v>347</v>
      </c>
      <c r="I24" t="s">
        <v>319</v>
      </c>
    </row>
    <row r="25" spans="1:9" x14ac:dyDescent="0.25">
      <c r="A25">
        <v>0.5</v>
      </c>
      <c r="B25">
        <v>1.0225</v>
      </c>
      <c r="C25" t="s">
        <v>22</v>
      </c>
      <c r="D25">
        <v>400</v>
      </c>
      <c r="E25" t="s">
        <v>36</v>
      </c>
      <c r="F25" t="s">
        <v>25</v>
      </c>
      <c r="G25" t="s">
        <v>210</v>
      </c>
      <c r="H25" t="s">
        <v>347</v>
      </c>
      <c r="I25" t="s">
        <v>319</v>
      </c>
    </row>
    <row r="26" spans="1:9" x14ac:dyDescent="0.25">
      <c r="A26">
        <v>1</v>
      </c>
      <c r="B26">
        <v>39.4377</v>
      </c>
      <c r="C26" t="s">
        <v>22</v>
      </c>
      <c r="D26">
        <v>400</v>
      </c>
      <c r="E26" t="s">
        <v>36</v>
      </c>
      <c r="F26" t="s">
        <v>25</v>
      </c>
      <c r="G26" t="s">
        <v>210</v>
      </c>
      <c r="H26" t="s">
        <v>347</v>
      </c>
      <c r="I26" t="s">
        <v>319</v>
      </c>
    </row>
    <row r="27" spans="1:9" x14ac:dyDescent="0.25">
      <c r="A27">
        <v>1.5</v>
      </c>
      <c r="B27">
        <v>78.539400000000001</v>
      </c>
      <c r="C27" t="s">
        <v>22</v>
      </c>
      <c r="D27">
        <v>400</v>
      </c>
      <c r="E27" t="s">
        <v>36</v>
      </c>
      <c r="F27" t="s">
        <v>25</v>
      </c>
      <c r="G27" t="s">
        <v>210</v>
      </c>
      <c r="H27" t="s">
        <v>347</v>
      </c>
      <c r="I27" t="s">
        <v>319</v>
      </c>
    </row>
    <row r="28" spans="1:9" x14ac:dyDescent="0.25">
      <c r="A28">
        <v>2</v>
      </c>
      <c r="B28">
        <v>9.9217999999999993</v>
      </c>
      <c r="C28" t="s">
        <v>22</v>
      </c>
      <c r="D28">
        <v>400</v>
      </c>
      <c r="E28" t="s">
        <v>36</v>
      </c>
      <c r="F28" t="s">
        <v>25</v>
      </c>
      <c r="G28" t="s">
        <v>210</v>
      </c>
      <c r="H28" t="s">
        <v>347</v>
      </c>
      <c r="I28" t="s">
        <v>319</v>
      </c>
    </row>
    <row r="29" spans="1:9" x14ac:dyDescent="0.25">
      <c r="A29">
        <v>3</v>
      </c>
      <c r="B29">
        <v>0.30249999999999999</v>
      </c>
      <c r="C29" t="s">
        <v>22</v>
      </c>
      <c r="D29">
        <v>400</v>
      </c>
      <c r="E29" t="s">
        <v>36</v>
      </c>
      <c r="F29" t="s">
        <v>25</v>
      </c>
      <c r="G29" t="s">
        <v>210</v>
      </c>
      <c r="H29" t="s">
        <v>347</v>
      </c>
      <c r="I29" t="s">
        <v>319</v>
      </c>
    </row>
    <row r="30" spans="1:9" x14ac:dyDescent="0.25">
      <c r="A30">
        <v>4</v>
      </c>
      <c r="B30">
        <v>0</v>
      </c>
      <c r="C30" t="s">
        <v>22</v>
      </c>
      <c r="D30">
        <v>400</v>
      </c>
      <c r="E30" t="s">
        <v>36</v>
      </c>
      <c r="F30" t="s">
        <v>25</v>
      </c>
      <c r="G30" t="s">
        <v>210</v>
      </c>
      <c r="H30" t="s">
        <v>347</v>
      </c>
      <c r="I30" t="s">
        <v>319</v>
      </c>
    </row>
    <row r="31" spans="1:9" x14ac:dyDescent="0.25">
      <c r="A31">
        <v>6</v>
      </c>
      <c r="B31">
        <v>0</v>
      </c>
      <c r="C31" t="s">
        <v>22</v>
      </c>
      <c r="D31">
        <v>400</v>
      </c>
      <c r="E31" t="s">
        <v>36</v>
      </c>
      <c r="F31" t="s">
        <v>25</v>
      </c>
      <c r="G31" t="s">
        <v>210</v>
      </c>
      <c r="H31" t="s">
        <v>347</v>
      </c>
      <c r="I31" t="s">
        <v>319</v>
      </c>
    </row>
    <row r="32" spans="1:9" x14ac:dyDescent="0.25">
      <c r="A32">
        <v>8</v>
      </c>
      <c r="B32">
        <v>0</v>
      </c>
      <c r="C32" t="s">
        <v>22</v>
      </c>
      <c r="D32">
        <v>400</v>
      </c>
      <c r="E32" t="s">
        <v>36</v>
      </c>
      <c r="F32" t="s">
        <v>25</v>
      </c>
      <c r="G32" t="s">
        <v>210</v>
      </c>
      <c r="H32" t="s">
        <v>347</v>
      </c>
      <c r="I32" t="s">
        <v>319</v>
      </c>
    </row>
    <row r="33" spans="1:9" x14ac:dyDescent="0.25">
      <c r="A33">
        <v>12</v>
      </c>
      <c r="B33">
        <v>0</v>
      </c>
      <c r="C33" t="s">
        <v>22</v>
      </c>
      <c r="D33">
        <v>400</v>
      </c>
      <c r="E33" t="s">
        <v>36</v>
      </c>
      <c r="F33" t="s">
        <v>25</v>
      </c>
      <c r="G33" t="s">
        <v>210</v>
      </c>
      <c r="H33" t="s">
        <v>347</v>
      </c>
      <c r="I33" t="s">
        <v>319</v>
      </c>
    </row>
    <row r="34" spans="1:9" x14ac:dyDescent="0.25">
      <c r="A34">
        <v>24</v>
      </c>
      <c r="B34">
        <v>0</v>
      </c>
      <c r="C34" t="s">
        <v>22</v>
      </c>
      <c r="D34">
        <v>400</v>
      </c>
      <c r="E34" t="s">
        <v>36</v>
      </c>
      <c r="F34" t="s">
        <v>25</v>
      </c>
      <c r="G34" t="s">
        <v>210</v>
      </c>
      <c r="H34" t="s">
        <v>347</v>
      </c>
      <c r="I34" t="s">
        <v>319</v>
      </c>
    </row>
    <row r="35" spans="1:9" x14ac:dyDescent="0.25">
      <c r="A35">
        <v>0</v>
      </c>
      <c r="B35">
        <v>0</v>
      </c>
      <c r="C35" t="s">
        <v>24</v>
      </c>
      <c r="D35">
        <v>400</v>
      </c>
      <c r="E35" t="s">
        <v>36</v>
      </c>
      <c r="F35" t="s">
        <v>25</v>
      </c>
      <c r="G35" t="s">
        <v>210</v>
      </c>
      <c r="H35" t="s">
        <v>347</v>
      </c>
      <c r="I35" t="s">
        <v>319</v>
      </c>
    </row>
    <row r="36" spans="1:9" x14ac:dyDescent="0.25">
      <c r="A36">
        <v>0.5</v>
      </c>
      <c r="B36">
        <v>142.58189999999999</v>
      </c>
      <c r="C36" t="s">
        <v>24</v>
      </c>
      <c r="D36">
        <v>400</v>
      </c>
      <c r="E36" t="s">
        <v>36</v>
      </c>
      <c r="F36" t="s">
        <v>25</v>
      </c>
      <c r="G36" t="s">
        <v>210</v>
      </c>
      <c r="H36" t="s">
        <v>347</v>
      </c>
      <c r="I36" t="s">
        <v>319</v>
      </c>
    </row>
    <row r="37" spans="1:9" x14ac:dyDescent="0.25">
      <c r="A37">
        <v>1</v>
      </c>
      <c r="B37">
        <v>496.7244</v>
      </c>
      <c r="C37" t="s">
        <v>24</v>
      </c>
      <c r="D37">
        <v>400</v>
      </c>
      <c r="E37" t="s">
        <v>36</v>
      </c>
      <c r="F37" t="s">
        <v>25</v>
      </c>
      <c r="G37" t="s">
        <v>210</v>
      </c>
      <c r="H37" t="s">
        <v>347</v>
      </c>
      <c r="I37" t="s">
        <v>319</v>
      </c>
    </row>
    <row r="38" spans="1:9" x14ac:dyDescent="0.25">
      <c r="A38">
        <v>1.5</v>
      </c>
      <c r="B38">
        <v>574.529</v>
      </c>
      <c r="C38" t="s">
        <v>24</v>
      </c>
      <c r="D38">
        <v>400</v>
      </c>
      <c r="E38" t="s">
        <v>36</v>
      </c>
      <c r="F38" t="s">
        <v>25</v>
      </c>
      <c r="G38" t="s">
        <v>210</v>
      </c>
      <c r="H38" t="s">
        <v>347</v>
      </c>
      <c r="I38" t="s">
        <v>319</v>
      </c>
    </row>
    <row r="39" spans="1:9" x14ac:dyDescent="0.25">
      <c r="A39">
        <v>2</v>
      </c>
      <c r="B39">
        <v>583.24379999999996</v>
      </c>
      <c r="C39" t="s">
        <v>24</v>
      </c>
      <c r="D39">
        <v>400</v>
      </c>
      <c r="E39" t="s">
        <v>36</v>
      </c>
      <c r="F39" t="s">
        <v>25</v>
      </c>
      <c r="G39" t="s">
        <v>210</v>
      </c>
      <c r="H39" t="s">
        <v>347</v>
      </c>
      <c r="I39" t="s">
        <v>319</v>
      </c>
    </row>
    <row r="40" spans="1:9" x14ac:dyDescent="0.25">
      <c r="A40">
        <v>3</v>
      </c>
      <c r="B40">
        <v>643.8777</v>
      </c>
      <c r="C40" t="s">
        <v>24</v>
      </c>
      <c r="D40">
        <v>400</v>
      </c>
      <c r="E40" t="s">
        <v>36</v>
      </c>
      <c r="F40" t="s">
        <v>25</v>
      </c>
      <c r="G40" t="s">
        <v>210</v>
      </c>
      <c r="H40" t="s">
        <v>347</v>
      </c>
      <c r="I40" t="s">
        <v>319</v>
      </c>
    </row>
    <row r="41" spans="1:9" x14ac:dyDescent="0.25">
      <c r="A41">
        <v>4</v>
      </c>
      <c r="B41">
        <v>384.98</v>
      </c>
      <c r="C41" t="s">
        <v>24</v>
      </c>
      <c r="D41">
        <v>400</v>
      </c>
      <c r="E41" t="s">
        <v>36</v>
      </c>
      <c r="F41" t="s">
        <v>25</v>
      </c>
      <c r="G41" t="s">
        <v>210</v>
      </c>
      <c r="H41" t="s">
        <v>347</v>
      </c>
      <c r="I41" t="s">
        <v>319</v>
      </c>
    </row>
    <row r="42" spans="1:9" x14ac:dyDescent="0.25">
      <c r="A42">
        <v>6</v>
      </c>
      <c r="B42">
        <v>316.23910000000001</v>
      </c>
      <c r="C42" t="s">
        <v>24</v>
      </c>
      <c r="D42">
        <v>400</v>
      </c>
      <c r="E42" t="s">
        <v>36</v>
      </c>
      <c r="F42" t="s">
        <v>25</v>
      </c>
      <c r="G42" t="s">
        <v>210</v>
      </c>
      <c r="H42" t="s">
        <v>347</v>
      </c>
      <c r="I42" t="s">
        <v>319</v>
      </c>
    </row>
    <row r="43" spans="1:9" x14ac:dyDescent="0.25">
      <c r="A43">
        <v>8</v>
      </c>
      <c r="B43">
        <v>126.595</v>
      </c>
      <c r="C43" t="s">
        <v>24</v>
      </c>
      <c r="D43">
        <v>400</v>
      </c>
      <c r="E43" t="s">
        <v>36</v>
      </c>
      <c r="F43" t="s">
        <v>25</v>
      </c>
      <c r="G43" t="s">
        <v>210</v>
      </c>
      <c r="H43" t="s">
        <v>347</v>
      </c>
      <c r="I43" t="s">
        <v>319</v>
      </c>
    </row>
    <row r="44" spans="1:9" x14ac:dyDescent="0.25">
      <c r="A44">
        <v>12</v>
      </c>
      <c r="B44">
        <v>75.479200000000006</v>
      </c>
      <c r="C44" t="s">
        <v>24</v>
      </c>
      <c r="D44">
        <v>400</v>
      </c>
      <c r="E44" t="s">
        <v>36</v>
      </c>
      <c r="F44" t="s">
        <v>25</v>
      </c>
      <c r="G44" t="s">
        <v>210</v>
      </c>
      <c r="H44" t="s">
        <v>347</v>
      </c>
      <c r="I44" t="s">
        <v>319</v>
      </c>
    </row>
    <row r="45" spans="1:9" x14ac:dyDescent="0.25">
      <c r="A45">
        <v>24</v>
      </c>
      <c r="B45">
        <v>8.3712999999999997</v>
      </c>
      <c r="C45" t="s">
        <v>24</v>
      </c>
      <c r="D45">
        <v>400</v>
      </c>
      <c r="E45" t="s">
        <v>36</v>
      </c>
      <c r="F45" t="s">
        <v>25</v>
      </c>
      <c r="G45" t="s">
        <v>210</v>
      </c>
      <c r="H45" t="s">
        <v>347</v>
      </c>
      <c r="I45" t="s">
        <v>319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F411C-62AE-404A-9AA9-E1B7A07486FE}">
  <dimension ref="A1:M14"/>
  <sheetViews>
    <sheetView zoomScale="115" zoomScaleNormal="115" workbookViewId="0">
      <selection activeCell="Q24" sqref="Q24"/>
    </sheetView>
  </sheetViews>
  <sheetFormatPr defaultRowHeight="15" x14ac:dyDescent="0.25"/>
  <cols>
    <col min="5" max="5" width="10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400</v>
      </c>
      <c r="E2" t="s">
        <v>37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84</v>
      </c>
    </row>
    <row r="3" spans="1:13" x14ac:dyDescent="0.25">
      <c r="A3">
        <v>1</v>
      </c>
      <c r="B3">
        <v>0.34639999999999999</v>
      </c>
      <c r="C3" t="s">
        <v>24</v>
      </c>
      <c r="D3">
        <v>400</v>
      </c>
      <c r="E3" t="s">
        <v>37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>
        <v>400</v>
      </c>
    </row>
    <row r="4" spans="1:13" x14ac:dyDescent="0.25">
      <c r="A4">
        <v>2</v>
      </c>
      <c r="B4">
        <v>0.58399999999999996</v>
      </c>
      <c r="C4" t="s">
        <v>24</v>
      </c>
      <c r="D4">
        <v>400</v>
      </c>
      <c r="E4" t="s">
        <v>37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>
        <v>10</v>
      </c>
    </row>
    <row r="5" spans="1:13" x14ac:dyDescent="0.25">
      <c r="A5">
        <v>3</v>
      </c>
      <c r="B5">
        <v>0.5232</v>
      </c>
      <c r="C5" t="s">
        <v>24</v>
      </c>
      <c r="D5">
        <v>400</v>
      </c>
      <c r="E5" t="s">
        <v>37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67</v>
      </c>
    </row>
    <row r="6" spans="1:13" x14ac:dyDescent="0.25">
      <c r="A6">
        <v>4</v>
      </c>
      <c r="B6">
        <v>0.3483</v>
      </c>
      <c r="C6" t="s">
        <v>24</v>
      </c>
      <c r="D6">
        <v>400</v>
      </c>
      <c r="E6" t="s">
        <v>37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25">
      <c r="A7">
        <v>5</v>
      </c>
      <c r="B7">
        <v>0.3075</v>
      </c>
      <c r="C7" t="s">
        <v>24</v>
      </c>
      <c r="D7">
        <v>400</v>
      </c>
      <c r="E7" t="s">
        <v>37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69</v>
      </c>
    </row>
    <row r="8" spans="1:13" x14ac:dyDescent="0.25">
      <c r="A8">
        <v>6</v>
      </c>
      <c r="B8">
        <v>0.25640000000000002</v>
      </c>
      <c r="C8" t="s">
        <v>24</v>
      </c>
      <c r="D8">
        <v>400</v>
      </c>
      <c r="E8" t="s">
        <v>37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352</v>
      </c>
      <c r="M8" t="s">
        <v>564</v>
      </c>
    </row>
    <row r="9" spans="1:13" x14ac:dyDescent="0.25">
      <c r="A9">
        <v>7</v>
      </c>
      <c r="B9">
        <v>0.20530000000000001</v>
      </c>
      <c r="C9" t="s">
        <v>24</v>
      </c>
      <c r="D9">
        <v>400</v>
      </c>
      <c r="E9" t="s">
        <v>37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25">
      <c r="A10">
        <v>8</v>
      </c>
      <c r="B10">
        <v>0.18</v>
      </c>
      <c r="C10" t="s">
        <v>24</v>
      </c>
      <c r="D10">
        <v>400</v>
      </c>
      <c r="E10" t="s">
        <v>37</v>
      </c>
      <c r="F10" t="s">
        <v>25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25">
      <c r="A11">
        <v>10</v>
      </c>
      <c r="B11">
        <v>0.15479999999999999</v>
      </c>
      <c r="C11" t="s">
        <v>24</v>
      </c>
      <c r="D11">
        <v>400</v>
      </c>
      <c r="E11" t="s">
        <v>37</v>
      </c>
      <c r="F11" t="s">
        <v>25</v>
      </c>
      <c r="G11" t="s">
        <v>267</v>
      </c>
      <c r="H11" t="s">
        <v>275</v>
      </c>
      <c r="I11" t="s">
        <v>275</v>
      </c>
      <c r="K11" t="s">
        <v>498</v>
      </c>
      <c r="L11" t="s">
        <v>565</v>
      </c>
      <c r="M11" t="s">
        <v>566</v>
      </c>
    </row>
    <row r="12" spans="1:13" x14ac:dyDescent="0.25">
      <c r="A12">
        <v>11</v>
      </c>
      <c r="B12">
        <v>0.1502</v>
      </c>
      <c r="C12" t="s">
        <v>24</v>
      </c>
      <c r="D12">
        <v>400</v>
      </c>
      <c r="E12" t="s">
        <v>37</v>
      </c>
      <c r="F12" t="s">
        <v>25</v>
      </c>
      <c r="G12" t="s">
        <v>267</v>
      </c>
      <c r="H12" t="s">
        <v>275</v>
      </c>
      <c r="I12" t="s">
        <v>275</v>
      </c>
    </row>
    <row r="13" spans="1:13" x14ac:dyDescent="0.25">
      <c r="A13">
        <v>12</v>
      </c>
      <c r="B13">
        <v>0.1198</v>
      </c>
      <c r="C13" t="s">
        <v>24</v>
      </c>
      <c r="D13">
        <v>400</v>
      </c>
      <c r="E13" t="s">
        <v>37</v>
      </c>
      <c r="F13" t="s">
        <v>25</v>
      </c>
      <c r="G13" t="s">
        <v>267</v>
      </c>
      <c r="H13" t="s">
        <v>275</v>
      </c>
      <c r="I13" t="s">
        <v>275</v>
      </c>
    </row>
    <row r="14" spans="1:13" x14ac:dyDescent="0.25">
      <c r="A14">
        <v>24</v>
      </c>
      <c r="B14">
        <v>5.91E-2</v>
      </c>
      <c r="C14" t="s">
        <v>24</v>
      </c>
      <c r="D14">
        <v>400</v>
      </c>
      <c r="E14" t="s">
        <v>37</v>
      </c>
      <c r="F14" t="s">
        <v>25</v>
      </c>
      <c r="G14" t="s">
        <v>267</v>
      </c>
      <c r="H14" t="s">
        <v>275</v>
      </c>
      <c r="I14" t="s">
        <v>275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078B-BE9F-43F2-8FEB-DBC95AD2B571}">
  <dimension ref="A1:N50"/>
  <sheetViews>
    <sheetView workbookViewId="0">
      <selection activeCell="N22" sqref="N22"/>
    </sheetView>
  </sheetViews>
  <sheetFormatPr defaultRowHeight="15" x14ac:dyDescent="0.25"/>
  <cols>
    <col min="2" max="2" width="12.710937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4" x14ac:dyDescent="0.25">
      <c r="A2">
        <v>0</v>
      </c>
      <c r="B2">
        <v>0</v>
      </c>
      <c r="C2" t="s">
        <v>179</v>
      </c>
      <c r="D2">
        <f>5*77</f>
        <v>385</v>
      </c>
      <c r="E2" t="s">
        <v>37</v>
      </c>
      <c r="F2" t="s">
        <v>23</v>
      </c>
      <c r="G2" t="s">
        <v>267</v>
      </c>
      <c r="H2" t="s">
        <v>275</v>
      </c>
      <c r="I2" t="s">
        <v>275</v>
      </c>
      <c r="K2" t="s">
        <v>2</v>
      </c>
      <c r="L2" t="s">
        <v>84</v>
      </c>
    </row>
    <row r="3" spans="1:14" x14ac:dyDescent="0.25">
      <c r="A3">
        <v>1</v>
      </c>
      <c r="B3">
        <v>0.23549999999999999</v>
      </c>
      <c r="C3" t="s">
        <v>179</v>
      </c>
      <c r="D3">
        <f t="shared" ref="D3:D10" si="0">5*77</f>
        <v>385</v>
      </c>
      <c r="E3" t="s">
        <v>37</v>
      </c>
      <c r="F3" t="s">
        <v>23</v>
      </c>
      <c r="G3" t="s">
        <v>267</v>
      </c>
      <c r="H3" t="s">
        <v>275</v>
      </c>
      <c r="I3" t="s">
        <v>275</v>
      </c>
      <c r="K3" t="s">
        <v>5</v>
      </c>
      <c r="L3" t="s">
        <v>212</v>
      </c>
      <c r="M3" t="s">
        <v>213</v>
      </c>
    </row>
    <row r="4" spans="1:14" x14ac:dyDescent="0.25">
      <c r="A4">
        <v>2</v>
      </c>
      <c r="B4">
        <v>0.59389999999999998</v>
      </c>
      <c r="C4" t="s">
        <v>179</v>
      </c>
      <c r="D4">
        <f t="shared" si="0"/>
        <v>385</v>
      </c>
      <c r="E4" t="s">
        <v>37</v>
      </c>
      <c r="F4" t="s">
        <v>23</v>
      </c>
      <c r="G4" t="s">
        <v>267</v>
      </c>
      <c r="H4" t="s">
        <v>275</v>
      </c>
      <c r="I4" t="s">
        <v>275</v>
      </c>
      <c r="K4" t="s">
        <v>9</v>
      </c>
      <c r="L4">
        <v>6</v>
      </c>
    </row>
    <row r="5" spans="1:14" x14ac:dyDescent="0.25">
      <c r="A5">
        <v>3</v>
      </c>
      <c r="B5">
        <v>0.51180000000000003</v>
      </c>
      <c r="C5" t="s">
        <v>179</v>
      </c>
      <c r="D5">
        <f t="shared" si="0"/>
        <v>385</v>
      </c>
      <c r="E5" t="s">
        <v>37</v>
      </c>
      <c r="F5" t="s">
        <v>23</v>
      </c>
      <c r="G5" t="s">
        <v>267</v>
      </c>
      <c r="H5" t="s">
        <v>275</v>
      </c>
      <c r="I5" t="s">
        <v>275</v>
      </c>
      <c r="K5" t="s">
        <v>15</v>
      </c>
      <c r="L5" t="s">
        <v>23</v>
      </c>
    </row>
    <row r="6" spans="1:14" x14ac:dyDescent="0.25">
      <c r="A6">
        <v>4</v>
      </c>
      <c r="B6">
        <v>0.49880000000000002</v>
      </c>
      <c r="C6" t="s">
        <v>179</v>
      </c>
      <c r="D6">
        <f t="shared" si="0"/>
        <v>385</v>
      </c>
      <c r="E6" t="s">
        <v>37</v>
      </c>
      <c r="F6" t="s">
        <v>23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4" x14ac:dyDescent="0.25">
      <c r="A7">
        <v>6</v>
      </c>
      <c r="B7">
        <v>0.35</v>
      </c>
      <c r="C7" t="s">
        <v>179</v>
      </c>
      <c r="D7">
        <f t="shared" si="0"/>
        <v>385</v>
      </c>
      <c r="E7" t="s">
        <v>37</v>
      </c>
      <c r="F7" t="s">
        <v>23</v>
      </c>
      <c r="G7" t="s">
        <v>267</v>
      </c>
      <c r="H7" t="s">
        <v>275</v>
      </c>
      <c r="I7" t="s">
        <v>275</v>
      </c>
      <c r="K7" t="s">
        <v>10</v>
      </c>
      <c r="L7" t="s">
        <v>214</v>
      </c>
    </row>
    <row r="8" spans="1:14" x14ac:dyDescent="0.25">
      <c r="A8">
        <v>8</v>
      </c>
      <c r="B8">
        <v>0.28299999999999997</v>
      </c>
      <c r="C8" t="s">
        <v>179</v>
      </c>
      <c r="D8">
        <f t="shared" si="0"/>
        <v>385</v>
      </c>
      <c r="E8" t="s">
        <v>37</v>
      </c>
      <c r="F8" t="s">
        <v>23</v>
      </c>
      <c r="G8" t="s">
        <v>267</v>
      </c>
      <c r="H8" t="s">
        <v>275</v>
      </c>
      <c r="I8" t="s">
        <v>275</v>
      </c>
      <c r="K8" t="s">
        <v>270</v>
      </c>
      <c r="L8" t="s">
        <v>343</v>
      </c>
      <c r="M8" t="s">
        <v>568</v>
      </c>
    </row>
    <row r="9" spans="1:14" x14ac:dyDescent="0.25">
      <c r="A9">
        <v>11</v>
      </c>
      <c r="B9">
        <v>0.22359999999999999</v>
      </c>
      <c r="C9" t="s">
        <v>179</v>
      </c>
      <c r="D9">
        <f t="shared" si="0"/>
        <v>385</v>
      </c>
      <c r="E9" t="s">
        <v>37</v>
      </c>
      <c r="F9" t="s">
        <v>23</v>
      </c>
      <c r="G9" t="s">
        <v>267</v>
      </c>
      <c r="H9" t="s">
        <v>275</v>
      </c>
      <c r="I9" t="s">
        <v>275</v>
      </c>
      <c r="K9" t="s">
        <v>271</v>
      </c>
      <c r="L9" t="s">
        <v>290</v>
      </c>
    </row>
    <row r="10" spans="1:14" x14ac:dyDescent="0.25">
      <c r="A10">
        <v>24</v>
      </c>
      <c r="B10">
        <v>7.0400000000000004E-2</v>
      </c>
      <c r="C10" t="s">
        <v>179</v>
      </c>
      <c r="D10">
        <f t="shared" si="0"/>
        <v>385</v>
      </c>
      <c r="E10" t="s">
        <v>37</v>
      </c>
      <c r="F10" t="s">
        <v>23</v>
      </c>
      <c r="G10" t="s">
        <v>267</v>
      </c>
      <c r="H10" t="s">
        <v>275</v>
      </c>
      <c r="I10" t="s">
        <v>275</v>
      </c>
      <c r="K10" t="s">
        <v>283</v>
      </c>
      <c r="L10" t="s">
        <v>353</v>
      </c>
    </row>
    <row r="11" spans="1:14" x14ac:dyDescent="0.25">
      <c r="A11">
        <v>0</v>
      </c>
      <c r="B11">
        <v>0</v>
      </c>
      <c r="C11" t="s">
        <v>179</v>
      </c>
      <c r="D11">
        <f>77*10</f>
        <v>770</v>
      </c>
      <c r="E11" t="s">
        <v>37</v>
      </c>
      <c r="F11" t="s">
        <v>23</v>
      </c>
      <c r="G11" t="s">
        <v>267</v>
      </c>
      <c r="H11" t="s">
        <v>275</v>
      </c>
      <c r="I11" t="s">
        <v>275</v>
      </c>
      <c r="K11" t="s">
        <v>567</v>
      </c>
    </row>
    <row r="12" spans="1:14" x14ac:dyDescent="0.25">
      <c r="A12">
        <v>1</v>
      </c>
      <c r="B12">
        <v>0.32769999999999999</v>
      </c>
      <c r="C12" t="s">
        <v>179</v>
      </c>
      <c r="D12">
        <f t="shared" ref="D12:D19" si="1">77*10</f>
        <v>770</v>
      </c>
      <c r="E12" t="s">
        <v>37</v>
      </c>
      <c r="F12" t="s">
        <v>23</v>
      </c>
      <c r="G12" t="s">
        <v>267</v>
      </c>
      <c r="H12" t="s">
        <v>275</v>
      </c>
      <c r="I12" t="s">
        <v>275</v>
      </c>
      <c r="N12" s="1"/>
    </row>
    <row r="13" spans="1:14" x14ac:dyDescent="0.25">
      <c r="A13">
        <v>2</v>
      </c>
      <c r="B13">
        <v>0.51200000000000001</v>
      </c>
      <c r="C13" t="s">
        <v>179</v>
      </c>
      <c r="D13">
        <f t="shared" si="1"/>
        <v>770</v>
      </c>
      <c r="E13" t="s">
        <v>37</v>
      </c>
      <c r="F13" t="s">
        <v>23</v>
      </c>
      <c r="G13" t="s">
        <v>267</v>
      </c>
      <c r="H13" t="s">
        <v>275</v>
      </c>
      <c r="I13" t="s">
        <v>275</v>
      </c>
    </row>
    <row r="14" spans="1:14" x14ac:dyDescent="0.25">
      <c r="A14">
        <v>3</v>
      </c>
      <c r="B14">
        <v>0.56299999999999994</v>
      </c>
      <c r="C14" t="s">
        <v>179</v>
      </c>
      <c r="D14">
        <f t="shared" si="1"/>
        <v>770</v>
      </c>
      <c r="E14" t="s">
        <v>37</v>
      </c>
      <c r="F14" t="s">
        <v>23</v>
      </c>
      <c r="G14" t="s">
        <v>267</v>
      </c>
      <c r="H14" t="s">
        <v>275</v>
      </c>
      <c r="I14" t="s">
        <v>275</v>
      </c>
    </row>
    <row r="15" spans="1:14" x14ac:dyDescent="0.25">
      <c r="A15">
        <v>4</v>
      </c>
      <c r="B15">
        <v>0.49880000000000002</v>
      </c>
      <c r="C15" t="s">
        <v>179</v>
      </c>
      <c r="D15">
        <f t="shared" si="1"/>
        <v>770</v>
      </c>
      <c r="E15" t="s">
        <v>37</v>
      </c>
      <c r="F15" t="s">
        <v>23</v>
      </c>
      <c r="G15" t="s">
        <v>267</v>
      </c>
      <c r="H15" t="s">
        <v>275</v>
      </c>
      <c r="I15" t="s">
        <v>275</v>
      </c>
    </row>
    <row r="16" spans="1:14" x14ac:dyDescent="0.25">
      <c r="A16">
        <v>6</v>
      </c>
      <c r="B16">
        <v>0.31919999999999998</v>
      </c>
      <c r="C16" t="s">
        <v>179</v>
      </c>
      <c r="D16">
        <f t="shared" si="1"/>
        <v>770</v>
      </c>
      <c r="E16" t="s">
        <v>37</v>
      </c>
      <c r="F16" t="s">
        <v>23</v>
      </c>
      <c r="G16" t="s">
        <v>267</v>
      </c>
      <c r="H16" t="s">
        <v>275</v>
      </c>
      <c r="I16" t="s">
        <v>275</v>
      </c>
    </row>
    <row r="17" spans="1:14" x14ac:dyDescent="0.25">
      <c r="A17">
        <v>8</v>
      </c>
      <c r="B17">
        <v>0.29330000000000001</v>
      </c>
      <c r="C17" t="s">
        <v>179</v>
      </c>
      <c r="D17">
        <f t="shared" si="1"/>
        <v>770</v>
      </c>
      <c r="E17" t="s">
        <v>37</v>
      </c>
      <c r="F17" t="s">
        <v>23</v>
      </c>
      <c r="G17" t="s">
        <v>267</v>
      </c>
      <c r="H17" t="s">
        <v>275</v>
      </c>
      <c r="I17" t="s">
        <v>275</v>
      </c>
    </row>
    <row r="18" spans="1:14" x14ac:dyDescent="0.25">
      <c r="A18">
        <v>11</v>
      </c>
      <c r="B18">
        <v>0.20569999999999999</v>
      </c>
      <c r="C18" t="s">
        <v>179</v>
      </c>
      <c r="D18">
        <f t="shared" si="1"/>
        <v>770</v>
      </c>
      <c r="E18" t="s">
        <v>37</v>
      </c>
      <c r="F18" t="s">
        <v>23</v>
      </c>
      <c r="G18" t="s">
        <v>267</v>
      </c>
      <c r="H18" t="s">
        <v>275</v>
      </c>
      <c r="I18" t="s">
        <v>275</v>
      </c>
    </row>
    <row r="19" spans="1:14" x14ac:dyDescent="0.25">
      <c r="A19">
        <v>24</v>
      </c>
      <c r="B19">
        <v>0.1268</v>
      </c>
      <c r="C19" t="s">
        <v>179</v>
      </c>
      <c r="D19">
        <f t="shared" si="1"/>
        <v>770</v>
      </c>
      <c r="E19" t="s">
        <v>37</v>
      </c>
      <c r="F19" t="s">
        <v>23</v>
      </c>
      <c r="G19" t="s">
        <v>267</v>
      </c>
      <c r="H19" t="s">
        <v>275</v>
      </c>
      <c r="I19" t="s">
        <v>275</v>
      </c>
    </row>
    <row r="20" spans="1:14" x14ac:dyDescent="0.25">
      <c r="A20">
        <v>0</v>
      </c>
      <c r="B20">
        <v>0</v>
      </c>
      <c r="C20" t="s">
        <v>179</v>
      </c>
      <c r="D20">
        <f>77*20</f>
        <v>1540</v>
      </c>
      <c r="E20" t="s">
        <v>37</v>
      </c>
      <c r="F20" t="s">
        <v>23</v>
      </c>
      <c r="G20" t="s">
        <v>267</v>
      </c>
      <c r="H20" t="s">
        <v>275</v>
      </c>
      <c r="I20" t="s">
        <v>275</v>
      </c>
    </row>
    <row r="21" spans="1:14" x14ac:dyDescent="0.25">
      <c r="A21">
        <v>1</v>
      </c>
      <c r="B21">
        <v>0.4481</v>
      </c>
      <c r="C21" t="s">
        <v>179</v>
      </c>
      <c r="D21">
        <f t="shared" ref="D21:D28" si="2">77*20</f>
        <v>1540</v>
      </c>
      <c r="E21" t="s">
        <v>37</v>
      </c>
      <c r="F21" t="s">
        <v>23</v>
      </c>
      <c r="G21" t="s">
        <v>267</v>
      </c>
      <c r="H21" t="s">
        <v>275</v>
      </c>
      <c r="I21" t="s">
        <v>275</v>
      </c>
    </row>
    <row r="22" spans="1:14" x14ac:dyDescent="0.25">
      <c r="A22">
        <v>2</v>
      </c>
      <c r="B22">
        <v>0.69120000000000004</v>
      </c>
      <c r="C22" t="s">
        <v>179</v>
      </c>
      <c r="D22">
        <f t="shared" si="2"/>
        <v>1540</v>
      </c>
      <c r="E22" t="s">
        <v>37</v>
      </c>
      <c r="F22" t="s">
        <v>23</v>
      </c>
      <c r="G22" t="s">
        <v>267</v>
      </c>
      <c r="H22" t="s">
        <v>275</v>
      </c>
      <c r="I22" t="s">
        <v>275</v>
      </c>
    </row>
    <row r="23" spans="1:14" x14ac:dyDescent="0.25">
      <c r="A23">
        <v>3</v>
      </c>
      <c r="B23">
        <v>0.82430000000000003</v>
      </c>
      <c r="C23" t="s">
        <v>179</v>
      </c>
      <c r="D23">
        <f t="shared" si="2"/>
        <v>1540</v>
      </c>
      <c r="E23" t="s">
        <v>37</v>
      </c>
      <c r="F23" t="s">
        <v>23</v>
      </c>
      <c r="G23" t="s">
        <v>267</v>
      </c>
      <c r="H23" t="s">
        <v>275</v>
      </c>
      <c r="I23" t="s">
        <v>275</v>
      </c>
    </row>
    <row r="24" spans="1:14" x14ac:dyDescent="0.25">
      <c r="A24">
        <v>4</v>
      </c>
      <c r="B24">
        <v>0.73960000000000004</v>
      </c>
      <c r="C24" t="s">
        <v>179</v>
      </c>
      <c r="D24">
        <f t="shared" si="2"/>
        <v>1540</v>
      </c>
      <c r="E24" t="s">
        <v>37</v>
      </c>
      <c r="F24" t="s">
        <v>23</v>
      </c>
      <c r="G24" t="s">
        <v>267</v>
      </c>
      <c r="H24" t="s">
        <v>275</v>
      </c>
      <c r="I24" t="s">
        <v>275</v>
      </c>
    </row>
    <row r="25" spans="1:14" x14ac:dyDescent="0.25">
      <c r="A25">
        <v>6</v>
      </c>
      <c r="B25">
        <v>0.48060000000000003</v>
      </c>
      <c r="C25" t="s">
        <v>179</v>
      </c>
      <c r="D25">
        <f t="shared" si="2"/>
        <v>1540</v>
      </c>
      <c r="E25" t="s">
        <v>37</v>
      </c>
      <c r="F25" t="s">
        <v>23</v>
      </c>
      <c r="G25" t="s">
        <v>267</v>
      </c>
      <c r="H25" t="s">
        <v>275</v>
      </c>
      <c r="I25" t="s">
        <v>275</v>
      </c>
    </row>
    <row r="26" spans="1:14" x14ac:dyDescent="0.25">
      <c r="A26">
        <v>8</v>
      </c>
      <c r="B26">
        <v>0.3982</v>
      </c>
      <c r="C26" t="s">
        <v>179</v>
      </c>
      <c r="D26">
        <f t="shared" si="2"/>
        <v>1540</v>
      </c>
      <c r="E26" t="s">
        <v>37</v>
      </c>
      <c r="F26" t="s">
        <v>23</v>
      </c>
      <c r="G26" t="s">
        <v>267</v>
      </c>
      <c r="H26" t="s">
        <v>275</v>
      </c>
      <c r="I26" t="s">
        <v>275</v>
      </c>
      <c r="N26" s="1"/>
    </row>
    <row r="27" spans="1:14" x14ac:dyDescent="0.25">
      <c r="A27">
        <v>11</v>
      </c>
      <c r="B27">
        <v>0.2646</v>
      </c>
      <c r="C27" t="s">
        <v>179</v>
      </c>
      <c r="D27">
        <f t="shared" si="2"/>
        <v>1540</v>
      </c>
      <c r="E27" t="s">
        <v>37</v>
      </c>
      <c r="F27" t="s">
        <v>23</v>
      </c>
      <c r="G27" t="s">
        <v>267</v>
      </c>
      <c r="H27" t="s">
        <v>275</v>
      </c>
      <c r="I27" t="s">
        <v>275</v>
      </c>
    </row>
    <row r="28" spans="1:14" x14ac:dyDescent="0.25">
      <c r="A28">
        <v>24</v>
      </c>
      <c r="B28">
        <v>0.1421</v>
      </c>
      <c r="C28" t="s">
        <v>179</v>
      </c>
      <c r="D28">
        <f t="shared" si="2"/>
        <v>1540</v>
      </c>
      <c r="E28" t="s">
        <v>37</v>
      </c>
      <c r="F28" t="s">
        <v>23</v>
      </c>
      <c r="G28" t="s">
        <v>267</v>
      </c>
      <c r="H28" t="s">
        <v>275</v>
      </c>
      <c r="I28" t="s">
        <v>275</v>
      </c>
    </row>
    <row r="29" spans="1:14" x14ac:dyDescent="0.25">
      <c r="A29">
        <v>0</v>
      </c>
      <c r="B29">
        <v>0</v>
      </c>
      <c r="C29" t="s">
        <v>179</v>
      </c>
      <c r="D29">
        <f>77*30</f>
        <v>2310</v>
      </c>
      <c r="E29" t="s">
        <v>37</v>
      </c>
      <c r="F29" t="s">
        <v>23</v>
      </c>
      <c r="G29" t="s">
        <v>267</v>
      </c>
      <c r="H29" t="s">
        <v>275</v>
      </c>
      <c r="I29" t="s">
        <v>275</v>
      </c>
    </row>
    <row r="30" spans="1:14" x14ac:dyDescent="0.25">
      <c r="A30">
        <v>1</v>
      </c>
      <c r="B30">
        <v>0.4788</v>
      </c>
      <c r="C30" t="s">
        <v>179</v>
      </c>
      <c r="D30">
        <f t="shared" ref="D30:D37" si="3">77*30</f>
        <v>2310</v>
      </c>
      <c r="E30" t="s">
        <v>37</v>
      </c>
      <c r="F30" t="s">
        <v>23</v>
      </c>
      <c r="G30" t="s">
        <v>267</v>
      </c>
      <c r="H30" t="s">
        <v>275</v>
      </c>
      <c r="I30" t="s">
        <v>275</v>
      </c>
    </row>
    <row r="31" spans="1:14" x14ac:dyDescent="0.25">
      <c r="A31">
        <v>2</v>
      </c>
      <c r="B31">
        <v>0.87060000000000004</v>
      </c>
      <c r="C31" t="s">
        <v>179</v>
      </c>
      <c r="D31">
        <f t="shared" si="3"/>
        <v>2310</v>
      </c>
      <c r="E31" t="s">
        <v>37</v>
      </c>
      <c r="F31" t="s">
        <v>23</v>
      </c>
      <c r="G31" t="s">
        <v>267</v>
      </c>
      <c r="H31" t="s">
        <v>275</v>
      </c>
      <c r="I31" t="s">
        <v>275</v>
      </c>
    </row>
    <row r="32" spans="1:14" x14ac:dyDescent="0.25">
      <c r="A32">
        <v>3</v>
      </c>
      <c r="B32">
        <v>1.0983000000000001</v>
      </c>
      <c r="C32" t="s">
        <v>179</v>
      </c>
      <c r="D32">
        <f t="shared" si="3"/>
        <v>2310</v>
      </c>
      <c r="E32" t="s">
        <v>37</v>
      </c>
      <c r="F32" t="s">
        <v>23</v>
      </c>
      <c r="G32" t="s">
        <v>267</v>
      </c>
      <c r="H32" t="s">
        <v>275</v>
      </c>
      <c r="I32" t="s">
        <v>275</v>
      </c>
    </row>
    <row r="33" spans="1:14" x14ac:dyDescent="0.25">
      <c r="A33">
        <v>4</v>
      </c>
      <c r="B33">
        <v>0.95989999999999998</v>
      </c>
      <c r="C33" t="s">
        <v>179</v>
      </c>
      <c r="D33">
        <f t="shared" si="3"/>
        <v>2310</v>
      </c>
      <c r="E33" t="s">
        <v>37</v>
      </c>
      <c r="F33" t="s">
        <v>23</v>
      </c>
      <c r="G33" t="s">
        <v>267</v>
      </c>
      <c r="H33" t="s">
        <v>275</v>
      </c>
      <c r="I33" t="s">
        <v>275</v>
      </c>
    </row>
    <row r="34" spans="1:14" x14ac:dyDescent="0.25">
      <c r="A34">
        <v>6</v>
      </c>
      <c r="B34">
        <v>0.65990000000000004</v>
      </c>
      <c r="C34" t="s">
        <v>179</v>
      </c>
      <c r="D34">
        <f t="shared" si="3"/>
        <v>2310</v>
      </c>
      <c r="E34" t="s">
        <v>37</v>
      </c>
      <c r="F34" t="s">
        <v>23</v>
      </c>
      <c r="G34" t="s">
        <v>267</v>
      </c>
      <c r="H34" t="s">
        <v>275</v>
      </c>
      <c r="I34" t="s">
        <v>275</v>
      </c>
    </row>
    <row r="35" spans="1:14" x14ac:dyDescent="0.25">
      <c r="A35">
        <v>8</v>
      </c>
      <c r="B35">
        <v>0.54169999999999996</v>
      </c>
      <c r="C35" t="s">
        <v>179</v>
      </c>
      <c r="D35">
        <f t="shared" si="3"/>
        <v>2310</v>
      </c>
      <c r="E35" t="s">
        <v>37</v>
      </c>
      <c r="F35" t="s">
        <v>23</v>
      </c>
      <c r="G35" t="s">
        <v>267</v>
      </c>
      <c r="H35" t="s">
        <v>275</v>
      </c>
      <c r="I35" t="s">
        <v>275</v>
      </c>
    </row>
    <row r="36" spans="1:14" x14ac:dyDescent="0.25">
      <c r="A36">
        <v>11</v>
      </c>
      <c r="B36">
        <v>0.41060000000000002</v>
      </c>
      <c r="C36" t="s">
        <v>179</v>
      </c>
      <c r="D36">
        <f t="shared" si="3"/>
        <v>2310</v>
      </c>
      <c r="E36" t="s">
        <v>37</v>
      </c>
      <c r="F36" t="s">
        <v>23</v>
      </c>
      <c r="G36" t="s">
        <v>267</v>
      </c>
      <c r="H36" t="s">
        <v>275</v>
      </c>
      <c r="I36" t="s">
        <v>275</v>
      </c>
    </row>
    <row r="37" spans="1:14" x14ac:dyDescent="0.25">
      <c r="A37">
        <v>24</v>
      </c>
      <c r="B37">
        <v>0.15240000000000001</v>
      </c>
      <c r="C37" t="s">
        <v>179</v>
      </c>
      <c r="D37">
        <f t="shared" si="3"/>
        <v>2310</v>
      </c>
      <c r="E37" t="s">
        <v>37</v>
      </c>
      <c r="F37" t="s">
        <v>23</v>
      </c>
      <c r="G37" t="s">
        <v>267</v>
      </c>
      <c r="H37" t="s">
        <v>275</v>
      </c>
      <c r="I37" t="s">
        <v>275</v>
      </c>
    </row>
    <row r="38" spans="1:14" x14ac:dyDescent="0.25">
      <c r="A38">
        <v>0</v>
      </c>
      <c r="B38">
        <v>0</v>
      </c>
      <c r="C38" t="s">
        <v>179</v>
      </c>
      <c r="D38">
        <f>77*20</f>
        <v>1540</v>
      </c>
      <c r="E38" t="s">
        <v>37</v>
      </c>
      <c r="F38" t="s">
        <v>23</v>
      </c>
      <c r="G38" t="s">
        <v>267</v>
      </c>
      <c r="H38" t="s">
        <v>275</v>
      </c>
      <c r="I38" t="s">
        <v>552</v>
      </c>
    </row>
    <row r="39" spans="1:14" x14ac:dyDescent="0.25">
      <c r="A39">
        <v>1</v>
      </c>
      <c r="B39">
        <v>0.14019999999999999</v>
      </c>
      <c r="C39" t="s">
        <v>179</v>
      </c>
      <c r="D39">
        <f t="shared" ref="D39:D46" si="4">77*20</f>
        <v>1540</v>
      </c>
      <c r="E39" t="s">
        <v>37</v>
      </c>
      <c r="F39" t="s">
        <v>23</v>
      </c>
      <c r="G39" t="s">
        <v>267</v>
      </c>
      <c r="H39" t="s">
        <v>275</v>
      </c>
      <c r="I39" t="s">
        <v>552</v>
      </c>
    </row>
    <row r="40" spans="1:14" x14ac:dyDescent="0.25">
      <c r="A40">
        <v>2</v>
      </c>
      <c r="B40">
        <v>0.14119999999999999</v>
      </c>
      <c r="C40" t="s">
        <v>179</v>
      </c>
      <c r="D40">
        <f t="shared" si="4"/>
        <v>1540</v>
      </c>
      <c r="E40" t="s">
        <v>37</v>
      </c>
      <c r="F40" t="s">
        <v>23</v>
      </c>
      <c r="G40" t="s">
        <v>267</v>
      </c>
      <c r="H40" t="s">
        <v>275</v>
      </c>
      <c r="I40" t="s">
        <v>552</v>
      </c>
      <c r="N40" s="1"/>
    </row>
    <row r="41" spans="1:14" x14ac:dyDescent="0.25">
      <c r="A41">
        <v>3</v>
      </c>
      <c r="B41">
        <v>0.1522</v>
      </c>
      <c r="C41" t="s">
        <v>179</v>
      </c>
      <c r="D41">
        <f t="shared" si="4"/>
        <v>1540</v>
      </c>
      <c r="E41" t="s">
        <v>37</v>
      </c>
      <c r="F41" t="s">
        <v>23</v>
      </c>
      <c r="G41" t="s">
        <v>267</v>
      </c>
      <c r="H41" t="s">
        <v>275</v>
      </c>
      <c r="I41" t="s">
        <v>552</v>
      </c>
    </row>
    <row r="42" spans="1:14" x14ac:dyDescent="0.25">
      <c r="A42">
        <v>4</v>
      </c>
      <c r="B42">
        <v>0.14000000000000001</v>
      </c>
      <c r="C42" t="s">
        <v>179</v>
      </c>
      <c r="D42">
        <f t="shared" si="4"/>
        <v>1540</v>
      </c>
      <c r="E42" t="s">
        <v>37</v>
      </c>
      <c r="F42" t="s">
        <v>23</v>
      </c>
      <c r="G42" t="s">
        <v>267</v>
      </c>
      <c r="H42" t="s">
        <v>275</v>
      </c>
      <c r="I42" t="s">
        <v>552</v>
      </c>
    </row>
    <row r="43" spans="1:14" x14ac:dyDescent="0.25">
      <c r="A43">
        <v>6</v>
      </c>
      <c r="B43">
        <v>0.10879999999999999</v>
      </c>
      <c r="C43" t="s">
        <v>179</v>
      </c>
      <c r="D43">
        <f t="shared" si="4"/>
        <v>1540</v>
      </c>
      <c r="E43" t="s">
        <v>37</v>
      </c>
      <c r="F43" t="s">
        <v>23</v>
      </c>
      <c r="G43" t="s">
        <v>267</v>
      </c>
      <c r="H43" t="s">
        <v>275</v>
      </c>
      <c r="I43" t="s">
        <v>552</v>
      </c>
    </row>
    <row r="44" spans="1:14" x14ac:dyDescent="0.25">
      <c r="A44">
        <v>8</v>
      </c>
      <c r="B44">
        <v>9.6500000000000002E-2</v>
      </c>
      <c r="C44" t="s">
        <v>179</v>
      </c>
      <c r="D44">
        <f t="shared" si="4"/>
        <v>1540</v>
      </c>
      <c r="E44" t="s">
        <v>37</v>
      </c>
      <c r="F44" t="s">
        <v>23</v>
      </c>
      <c r="G44" t="s">
        <v>267</v>
      </c>
      <c r="H44" t="s">
        <v>275</v>
      </c>
      <c r="I44" t="s">
        <v>552</v>
      </c>
    </row>
    <row r="45" spans="1:14" x14ac:dyDescent="0.25">
      <c r="A45">
        <v>11</v>
      </c>
      <c r="B45">
        <v>9.6299999999999997E-2</v>
      </c>
      <c r="C45" t="s">
        <v>179</v>
      </c>
      <c r="D45">
        <f t="shared" si="4"/>
        <v>1540</v>
      </c>
      <c r="E45" t="s">
        <v>37</v>
      </c>
      <c r="F45" t="s">
        <v>23</v>
      </c>
      <c r="G45" t="s">
        <v>267</v>
      </c>
      <c r="H45" t="s">
        <v>275</v>
      </c>
      <c r="I45" t="s">
        <v>552</v>
      </c>
    </row>
    <row r="46" spans="1:14" x14ac:dyDescent="0.25">
      <c r="A46">
        <v>24</v>
      </c>
      <c r="B46">
        <v>4.9000000000000002E-2</v>
      </c>
      <c r="C46" t="s">
        <v>179</v>
      </c>
      <c r="D46">
        <f t="shared" si="4"/>
        <v>1540</v>
      </c>
      <c r="E46" t="s">
        <v>37</v>
      </c>
      <c r="F46" t="s">
        <v>23</v>
      </c>
      <c r="G46" t="s">
        <v>267</v>
      </c>
      <c r="H46" t="s">
        <v>275</v>
      </c>
      <c r="I46" t="s">
        <v>552</v>
      </c>
    </row>
    <row r="50" spans="14:14" x14ac:dyDescent="0.25">
      <c r="N50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DE7CE-66D9-424A-8AB3-DC0D79491A39}">
  <dimension ref="A1:N21"/>
  <sheetViews>
    <sheetView workbookViewId="0">
      <selection activeCell="A2" sqref="A2:J21"/>
    </sheetView>
  </sheetViews>
  <sheetFormatPr defaultRowHeight="15" x14ac:dyDescent="0.25"/>
  <cols>
    <col min="5" max="5" width="10.5703125" bestFit="1" customWidth="1"/>
    <col min="11" max="11" width="11.14062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4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32</v>
      </c>
      <c r="G2" t="s">
        <v>210</v>
      </c>
      <c r="H2" t="s">
        <v>354</v>
      </c>
      <c r="I2" t="s">
        <v>356</v>
      </c>
      <c r="K2" t="s">
        <v>2</v>
      </c>
      <c r="L2" t="s">
        <v>8</v>
      </c>
    </row>
    <row r="3" spans="1:14" x14ac:dyDescent="0.25">
      <c r="A3">
        <v>1</v>
      </c>
      <c r="B3">
        <v>9.0870999999999995</v>
      </c>
      <c r="C3" t="s">
        <v>22</v>
      </c>
      <c r="D3">
        <v>400</v>
      </c>
      <c r="E3" t="s">
        <v>36</v>
      </c>
      <c r="F3" t="s">
        <v>32</v>
      </c>
      <c r="G3" t="s">
        <v>210</v>
      </c>
      <c r="H3" t="s">
        <v>354</v>
      </c>
      <c r="I3" t="s">
        <v>356</v>
      </c>
      <c r="K3" t="s">
        <v>5</v>
      </c>
      <c r="L3" t="s">
        <v>6</v>
      </c>
    </row>
    <row r="4" spans="1:14" x14ac:dyDescent="0.25">
      <c r="A4">
        <v>2</v>
      </c>
      <c r="B4">
        <v>17.053899999999999</v>
      </c>
      <c r="C4" t="s">
        <v>22</v>
      </c>
      <c r="D4">
        <v>400</v>
      </c>
      <c r="E4" t="s">
        <v>36</v>
      </c>
      <c r="F4" t="s">
        <v>32</v>
      </c>
      <c r="G4" t="s">
        <v>210</v>
      </c>
      <c r="H4" t="s">
        <v>354</v>
      </c>
      <c r="I4" t="s">
        <v>356</v>
      </c>
      <c r="K4" t="s">
        <v>9</v>
      </c>
      <c r="L4">
        <v>10</v>
      </c>
    </row>
    <row r="5" spans="1:14" x14ac:dyDescent="0.25">
      <c r="A5">
        <v>3</v>
      </c>
      <c r="B5">
        <v>12.8216</v>
      </c>
      <c r="C5" t="s">
        <v>22</v>
      </c>
      <c r="D5">
        <v>400</v>
      </c>
      <c r="E5" t="s">
        <v>36</v>
      </c>
      <c r="F5" t="s">
        <v>32</v>
      </c>
      <c r="G5" t="s">
        <v>210</v>
      </c>
      <c r="H5" t="s">
        <v>354</v>
      </c>
      <c r="I5" t="s">
        <v>356</v>
      </c>
      <c r="K5" t="s">
        <v>15</v>
      </c>
      <c r="L5" t="s">
        <v>23</v>
      </c>
    </row>
    <row r="6" spans="1:14" x14ac:dyDescent="0.25">
      <c r="A6">
        <v>4</v>
      </c>
      <c r="B6">
        <v>10.9544</v>
      </c>
      <c r="C6" t="s">
        <v>22</v>
      </c>
      <c r="D6">
        <v>400</v>
      </c>
      <c r="E6" t="s">
        <v>36</v>
      </c>
      <c r="F6" t="s">
        <v>32</v>
      </c>
      <c r="G6" t="s">
        <v>210</v>
      </c>
      <c r="H6" t="s">
        <v>354</v>
      </c>
      <c r="I6" t="s">
        <v>356</v>
      </c>
      <c r="K6" t="s">
        <v>12</v>
      </c>
      <c r="L6" t="s">
        <v>13</v>
      </c>
    </row>
    <row r="7" spans="1:14" x14ac:dyDescent="0.25">
      <c r="A7">
        <v>5</v>
      </c>
      <c r="B7">
        <v>5.8506</v>
      </c>
      <c r="C7" t="s">
        <v>22</v>
      </c>
      <c r="D7">
        <v>400</v>
      </c>
      <c r="E7" t="s">
        <v>36</v>
      </c>
      <c r="F7" t="s">
        <v>32</v>
      </c>
      <c r="G7" t="s">
        <v>210</v>
      </c>
      <c r="H7" t="s">
        <v>354</v>
      </c>
      <c r="I7" t="s">
        <v>356</v>
      </c>
      <c r="K7" t="s">
        <v>10</v>
      </c>
      <c r="L7" t="s">
        <v>70</v>
      </c>
    </row>
    <row r="8" spans="1:14" x14ac:dyDescent="0.25">
      <c r="A8">
        <v>6</v>
      </c>
      <c r="B8">
        <v>2.9876</v>
      </c>
      <c r="C8" t="s">
        <v>22</v>
      </c>
      <c r="D8">
        <v>400</v>
      </c>
      <c r="E8" t="s">
        <v>36</v>
      </c>
      <c r="F8" t="s">
        <v>32</v>
      </c>
      <c r="G8" t="s">
        <v>210</v>
      </c>
      <c r="H8" t="s">
        <v>354</v>
      </c>
      <c r="I8" t="s">
        <v>356</v>
      </c>
      <c r="K8" t="s">
        <v>270</v>
      </c>
      <c r="L8" t="s">
        <v>355</v>
      </c>
      <c r="N8" t="s">
        <v>571</v>
      </c>
    </row>
    <row r="9" spans="1:14" x14ac:dyDescent="0.25">
      <c r="A9">
        <v>7</v>
      </c>
      <c r="B9">
        <v>0.87139999999999995</v>
      </c>
      <c r="C9" t="s">
        <v>22</v>
      </c>
      <c r="D9">
        <v>400</v>
      </c>
      <c r="E9" t="s">
        <v>36</v>
      </c>
      <c r="F9" t="s">
        <v>32</v>
      </c>
      <c r="G9" t="s">
        <v>210</v>
      </c>
      <c r="H9" t="s">
        <v>354</v>
      </c>
      <c r="I9" t="s">
        <v>356</v>
      </c>
      <c r="K9" t="s">
        <v>271</v>
      </c>
      <c r="L9" t="s">
        <v>354</v>
      </c>
    </row>
    <row r="10" spans="1:14" x14ac:dyDescent="0.25">
      <c r="A10">
        <v>8</v>
      </c>
      <c r="B10">
        <v>0.87139999999999995</v>
      </c>
      <c r="C10" t="s">
        <v>22</v>
      </c>
      <c r="D10">
        <v>400</v>
      </c>
      <c r="E10" t="s">
        <v>36</v>
      </c>
      <c r="F10" t="s">
        <v>32</v>
      </c>
      <c r="G10" t="s">
        <v>210</v>
      </c>
      <c r="H10" t="s">
        <v>354</v>
      </c>
      <c r="I10" t="s">
        <v>356</v>
      </c>
      <c r="K10" t="s">
        <v>283</v>
      </c>
      <c r="L10" t="s">
        <v>356</v>
      </c>
    </row>
    <row r="11" spans="1:14" x14ac:dyDescent="0.25">
      <c r="A11">
        <v>24</v>
      </c>
      <c r="B11" s="2">
        <v>0</v>
      </c>
      <c r="C11" t="s">
        <v>22</v>
      </c>
      <c r="D11">
        <v>400</v>
      </c>
      <c r="E11" t="s">
        <v>36</v>
      </c>
      <c r="F11" t="s">
        <v>32</v>
      </c>
      <c r="G11" t="s">
        <v>210</v>
      </c>
      <c r="H11" t="s">
        <v>354</v>
      </c>
      <c r="I11" t="s">
        <v>356</v>
      </c>
      <c r="K11" t="s">
        <v>498</v>
      </c>
      <c r="L11" t="s">
        <v>570</v>
      </c>
      <c r="N11" t="s">
        <v>572</v>
      </c>
    </row>
    <row r="12" spans="1:14" x14ac:dyDescent="0.25">
      <c r="A12">
        <v>0</v>
      </c>
      <c r="B12">
        <v>0</v>
      </c>
      <c r="C12" t="s">
        <v>24</v>
      </c>
      <c r="D12">
        <v>400</v>
      </c>
      <c r="E12" t="s">
        <v>36</v>
      </c>
      <c r="F12" t="s">
        <v>32</v>
      </c>
      <c r="G12" t="s">
        <v>210</v>
      </c>
      <c r="H12" t="s">
        <v>354</v>
      </c>
      <c r="I12" t="s">
        <v>356</v>
      </c>
    </row>
    <row r="13" spans="1:14" x14ac:dyDescent="0.25">
      <c r="A13">
        <v>1</v>
      </c>
      <c r="B13">
        <v>116.4199</v>
      </c>
      <c r="C13" t="s">
        <v>24</v>
      </c>
      <c r="D13">
        <v>400</v>
      </c>
      <c r="E13" t="s">
        <v>36</v>
      </c>
      <c r="F13" t="s">
        <v>32</v>
      </c>
      <c r="G13" t="s">
        <v>210</v>
      </c>
      <c r="H13" t="s">
        <v>354</v>
      </c>
      <c r="I13" t="s">
        <v>356</v>
      </c>
    </row>
    <row r="14" spans="1:14" x14ac:dyDescent="0.25">
      <c r="A14">
        <v>2</v>
      </c>
      <c r="B14">
        <v>247.77760000000001</v>
      </c>
      <c r="C14" t="s">
        <v>24</v>
      </c>
      <c r="D14">
        <v>400</v>
      </c>
      <c r="E14" t="s">
        <v>36</v>
      </c>
      <c r="F14" t="s">
        <v>32</v>
      </c>
      <c r="G14" t="s">
        <v>210</v>
      </c>
      <c r="H14" t="s">
        <v>354</v>
      </c>
      <c r="I14" t="s">
        <v>356</v>
      </c>
    </row>
    <row r="15" spans="1:14" x14ac:dyDescent="0.25">
      <c r="A15">
        <v>3</v>
      </c>
      <c r="B15">
        <v>323.61779999999999</v>
      </c>
      <c r="C15" t="s">
        <v>24</v>
      </c>
      <c r="D15">
        <v>400</v>
      </c>
      <c r="E15" t="s">
        <v>36</v>
      </c>
      <c r="F15" t="s">
        <v>32</v>
      </c>
      <c r="G15" t="s">
        <v>210</v>
      </c>
      <c r="H15" t="s">
        <v>354</v>
      </c>
      <c r="I15" t="s">
        <v>356</v>
      </c>
    </row>
    <row r="16" spans="1:14" x14ac:dyDescent="0.25">
      <c r="A16">
        <v>4</v>
      </c>
      <c r="B16">
        <v>339.67520000000002</v>
      </c>
      <c r="C16" t="s">
        <v>24</v>
      </c>
      <c r="D16">
        <v>400</v>
      </c>
      <c r="E16" t="s">
        <v>36</v>
      </c>
      <c r="F16" t="s">
        <v>32</v>
      </c>
      <c r="G16" t="s">
        <v>210</v>
      </c>
      <c r="H16" t="s">
        <v>354</v>
      </c>
      <c r="I16" t="s">
        <v>356</v>
      </c>
    </row>
    <row r="17" spans="1:9" x14ac:dyDescent="0.25">
      <c r="A17">
        <v>5</v>
      </c>
      <c r="B17">
        <v>291.67160000000001</v>
      </c>
      <c r="C17" t="s">
        <v>24</v>
      </c>
      <c r="D17">
        <v>400</v>
      </c>
      <c r="E17" t="s">
        <v>36</v>
      </c>
      <c r="F17" t="s">
        <v>32</v>
      </c>
      <c r="G17" t="s">
        <v>210</v>
      </c>
      <c r="H17" t="s">
        <v>354</v>
      </c>
      <c r="I17" t="s">
        <v>356</v>
      </c>
    </row>
    <row r="18" spans="1:9" x14ac:dyDescent="0.25">
      <c r="A18">
        <v>6</v>
      </c>
      <c r="B18">
        <v>272.49880000000002</v>
      </c>
      <c r="C18" t="s">
        <v>24</v>
      </c>
      <c r="D18">
        <v>400</v>
      </c>
      <c r="E18" t="s">
        <v>36</v>
      </c>
      <c r="F18" t="s">
        <v>32</v>
      </c>
      <c r="G18" t="s">
        <v>210</v>
      </c>
      <c r="H18" t="s">
        <v>354</v>
      </c>
      <c r="I18" t="s">
        <v>356</v>
      </c>
    </row>
    <row r="19" spans="1:9" x14ac:dyDescent="0.25">
      <c r="A19">
        <v>7</v>
      </c>
      <c r="B19">
        <v>228.7732</v>
      </c>
      <c r="C19" t="s">
        <v>24</v>
      </c>
      <c r="D19">
        <v>400</v>
      </c>
      <c r="E19" t="s">
        <v>36</v>
      </c>
      <c r="F19" t="s">
        <v>32</v>
      </c>
      <c r="G19" t="s">
        <v>210</v>
      </c>
      <c r="H19" t="s">
        <v>354</v>
      </c>
      <c r="I19" t="s">
        <v>356</v>
      </c>
    </row>
    <row r="20" spans="1:9" x14ac:dyDescent="0.25">
      <c r="A20">
        <v>8</v>
      </c>
      <c r="B20">
        <v>229.88399999999999</v>
      </c>
      <c r="C20" t="s">
        <v>24</v>
      </c>
      <c r="D20">
        <v>400</v>
      </c>
      <c r="E20" t="s">
        <v>36</v>
      </c>
      <c r="F20" t="s">
        <v>32</v>
      </c>
      <c r="G20" t="s">
        <v>210</v>
      </c>
      <c r="H20" t="s">
        <v>354</v>
      </c>
      <c r="I20" t="s">
        <v>356</v>
      </c>
    </row>
    <row r="21" spans="1:9" x14ac:dyDescent="0.25">
      <c r="A21">
        <v>24</v>
      </c>
      <c r="B21">
        <v>56.5426</v>
      </c>
      <c r="C21" t="s">
        <v>24</v>
      </c>
      <c r="D21">
        <v>400</v>
      </c>
      <c r="E21" t="s">
        <v>36</v>
      </c>
      <c r="F21" t="s">
        <v>32</v>
      </c>
      <c r="G21" t="s">
        <v>210</v>
      </c>
      <c r="H21" t="s">
        <v>354</v>
      </c>
      <c r="I21" t="s">
        <v>356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57E7-BF48-4FA1-B5FE-4E234A4ED893}">
  <dimension ref="A1:M44"/>
  <sheetViews>
    <sheetView workbookViewId="0">
      <selection activeCell="A2" sqref="A2:I44"/>
    </sheetView>
  </sheetViews>
  <sheetFormatPr defaultRowHeight="15" x14ac:dyDescent="0.25"/>
  <cols>
    <col min="2" max="2" width="13.28515625" bestFit="1" customWidth="1"/>
    <col min="3" max="3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25</v>
      </c>
      <c r="G2" t="s">
        <v>267</v>
      </c>
      <c r="H2" t="s">
        <v>290</v>
      </c>
      <c r="I2" t="s">
        <v>275</v>
      </c>
      <c r="K2" t="s">
        <v>2</v>
      </c>
      <c r="L2" t="s">
        <v>8</v>
      </c>
    </row>
    <row r="3" spans="1:13" x14ac:dyDescent="0.25">
      <c r="A3">
        <v>0.66</v>
      </c>
      <c r="B3">
        <v>48.9101</v>
      </c>
      <c r="C3" t="s">
        <v>22</v>
      </c>
      <c r="D3">
        <v>400</v>
      </c>
      <c r="E3" t="s">
        <v>27</v>
      </c>
      <c r="F3" t="s">
        <v>25</v>
      </c>
      <c r="G3" t="s">
        <v>267</v>
      </c>
      <c r="H3" t="s">
        <v>290</v>
      </c>
      <c r="I3" t="s">
        <v>275</v>
      </c>
      <c r="K3" t="s">
        <v>5</v>
      </c>
      <c r="L3" t="s">
        <v>6</v>
      </c>
    </row>
    <row r="4" spans="1:13" x14ac:dyDescent="0.25">
      <c r="A4">
        <v>1</v>
      </c>
      <c r="B4">
        <v>49.517000000000003</v>
      </c>
      <c r="C4" t="s">
        <v>22</v>
      </c>
      <c r="D4">
        <v>400</v>
      </c>
      <c r="E4" t="s">
        <v>27</v>
      </c>
      <c r="F4" t="s">
        <v>25</v>
      </c>
      <c r="G4" t="s">
        <v>267</v>
      </c>
      <c r="H4" t="s">
        <v>290</v>
      </c>
      <c r="I4" t="s">
        <v>275</v>
      </c>
      <c r="K4" t="s">
        <v>9</v>
      </c>
      <c r="L4">
        <v>14</v>
      </c>
    </row>
    <row r="5" spans="1:13" x14ac:dyDescent="0.25">
      <c r="A5">
        <v>1.5</v>
      </c>
      <c r="B5">
        <v>58.523400000000002</v>
      </c>
      <c r="C5" t="s">
        <v>22</v>
      </c>
      <c r="D5">
        <v>400</v>
      </c>
      <c r="E5" t="s">
        <v>27</v>
      </c>
      <c r="F5" t="s">
        <v>25</v>
      </c>
      <c r="G5" t="s">
        <v>267</v>
      </c>
      <c r="H5" t="s">
        <v>290</v>
      </c>
      <c r="I5" t="s">
        <v>275</v>
      </c>
      <c r="K5" t="s">
        <v>15</v>
      </c>
      <c r="L5" t="s">
        <v>71</v>
      </c>
    </row>
    <row r="6" spans="1:13" x14ac:dyDescent="0.25">
      <c r="A6">
        <v>2</v>
      </c>
      <c r="B6">
        <v>91.700299999999999</v>
      </c>
      <c r="C6" t="s">
        <v>22</v>
      </c>
      <c r="D6">
        <v>400</v>
      </c>
      <c r="E6" t="s">
        <v>27</v>
      </c>
      <c r="F6" t="s">
        <v>25</v>
      </c>
      <c r="G6" t="s">
        <v>267</v>
      </c>
      <c r="H6" t="s">
        <v>290</v>
      </c>
      <c r="I6" t="s">
        <v>275</v>
      </c>
      <c r="K6" t="s">
        <v>12</v>
      </c>
      <c r="L6" t="s">
        <v>13</v>
      </c>
    </row>
    <row r="7" spans="1:13" x14ac:dyDescent="0.25">
      <c r="A7">
        <v>3</v>
      </c>
      <c r="B7">
        <v>52.727899999999998</v>
      </c>
      <c r="C7" t="s">
        <v>22</v>
      </c>
      <c r="D7">
        <v>400</v>
      </c>
      <c r="E7" t="s">
        <v>27</v>
      </c>
      <c r="F7" t="s">
        <v>25</v>
      </c>
      <c r="G7" t="s">
        <v>267</v>
      </c>
      <c r="H7" t="s">
        <v>290</v>
      </c>
      <c r="I7" t="s">
        <v>275</v>
      </c>
      <c r="K7" t="s">
        <v>10</v>
      </c>
      <c r="L7" t="s">
        <v>72</v>
      </c>
    </row>
    <row r="8" spans="1:13" x14ac:dyDescent="0.25">
      <c r="A8">
        <v>4</v>
      </c>
      <c r="B8">
        <v>31.457599999999999</v>
      </c>
      <c r="C8" t="s">
        <v>22</v>
      </c>
      <c r="D8">
        <v>400</v>
      </c>
      <c r="E8" t="s">
        <v>27</v>
      </c>
      <c r="F8" t="s">
        <v>25</v>
      </c>
      <c r="G8" t="s">
        <v>267</v>
      </c>
      <c r="H8" t="s">
        <v>290</v>
      </c>
      <c r="I8" t="s">
        <v>275</v>
      </c>
      <c r="K8" t="s">
        <v>270</v>
      </c>
      <c r="L8" t="s">
        <v>357</v>
      </c>
      <c r="M8" t="s">
        <v>573</v>
      </c>
    </row>
    <row r="9" spans="1:13" x14ac:dyDescent="0.25">
      <c r="A9">
        <v>6</v>
      </c>
      <c r="B9">
        <v>25.175599999999999</v>
      </c>
      <c r="C9" t="s">
        <v>22</v>
      </c>
      <c r="D9">
        <v>400</v>
      </c>
      <c r="E9" t="s">
        <v>27</v>
      </c>
      <c r="F9" t="s">
        <v>25</v>
      </c>
      <c r="G9" t="s">
        <v>267</v>
      </c>
      <c r="H9" t="s">
        <v>290</v>
      </c>
      <c r="I9" t="s">
        <v>275</v>
      </c>
      <c r="K9" t="s">
        <v>271</v>
      </c>
      <c r="L9" t="s">
        <v>290</v>
      </c>
    </row>
    <row r="10" spans="1:13" x14ac:dyDescent="0.25">
      <c r="A10">
        <v>0</v>
      </c>
      <c r="B10">
        <v>0</v>
      </c>
      <c r="C10" t="s">
        <v>24</v>
      </c>
      <c r="D10">
        <v>400</v>
      </c>
      <c r="E10" t="s">
        <v>27</v>
      </c>
      <c r="F10" t="s">
        <v>25</v>
      </c>
      <c r="G10" t="s">
        <v>267</v>
      </c>
      <c r="H10" t="s">
        <v>290</v>
      </c>
      <c r="I10" t="s">
        <v>275</v>
      </c>
      <c r="K10" t="s">
        <v>283</v>
      </c>
      <c r="L10" t="s">
        <v>359</v>
      </c>
    </row>
    <row r="11" spans="1:13" x14ac:dyDescent="0.25">
      <c r="A11">
        <v>0.33</v>
      </c>
      <c r="B11">
        <v>55.1282</v>
      </c>
      <c r="C11" t="s">
        <v>24</v>
      </c>
      <c r="D11">
        <v>400</v>
      </c>
      <c r="E11" t="s">
        <v>27</v>
      </c>
      <c r="F11" t="s">
        <v>25</v>
      </c>
      <c r="G11" t="s">
        <v>267</v>
      </c>
      <c r="H11" t="s">
        <v>290</v>
      </c>
      <c r="I11" t="s">
        <v>275</v>
      </c>
      <c r="K11" t="s">
        <v>498</v>
      </c>
      <c r="L11" t="s">
        <v>574</v>
      </c>
      <c r="M11" t="s">
        <v>575</v>
      </c>
    </row>
    <row r="12" spans="1:13" x14ac:dyDescent="0.25">
      <c r="A12">
        <v>0.67</v>
      </c>
      <c r="B12">
        <v>59.497700000000002</v>
      </c>
      <c r="C12" t="s">
        <v>24</v>
      </c>
      <c r="D12">
        <v>400</v>
      </c>
      <c r="E12" t="s">
        <v>27</v>
      </c>
      <c r="F12" t="s">
        <v>25</v>
      </c>
      <c r="G12" t="s">
        <v>267</v>
      </c>
      <c r="H12" t="s">
        <v>290</v>
      </c>
      <c r="I12" t="s">
        <v>275</v>
      </c>
    </row>
    <row r="13" spans="1:13" x14ac:dyDescent="0.25">
      <c r="A13">
        <v>1</v>
      </c>
      <c r="B13">
        <v>144.36869999999999</v>
      </c>
      <c r="C13" t="s">
        <v>24</v>
      </c>
      <c r="D13">
        <v>400</v>
      </c>
      <c r="E13" t="s">
        <v>27</v>
      </c>
      <c r="F13" t="s">
        <v>25</v>
      </c>
      <c r="G13" t="s">
        <v>267</v>
      </c>
      <c r="H13" t="s">
        <v>290</v>
      </c>
      <c r="I13" t="s">
        <v>275</v>
      </c>
    </row>
    <row r="14" spans="1:13" x14ac:dyDescent="0.25">
      <c r="A14">
        <v>1.5</v>
      </c>
      <c r="B14">
        <v>276.67140000000001</v>
      </c>
      <c r="C14" t="s">
        <v>24</v>
      </c>
      <c r="D14">
        <v>400</v>
      </c>
      <c r="E14" t="s">
        <v>27</v>
      </c>
      <c r="F14" t="s">
        <v>25</v>
      </c>
      <c r="G14" t="s">
        <v>267</v>
      </c>
      <c r="H14" t="s">
        <v>290</v>
      </c>
      <c r="I14" t="s">
        <v>275</v>
      </c>
    </row>
    <row r="15" spans="1:13" x14ac:dyDescent="0.25">
      <c r="A15">
        <v>2</v>
      </c>
      <c r="B15">
        <v>434.32940000000002</v>
      </c>
      <c r="C15" t="s">
        <v>24</v>
      </c>
      <c r="D15">
        <v>400</v>
      </c>
      <c r="E15" t="s">
        <v>27</v>
      </c>
      <c r="F15" t="s">
        <v>25</v>
      </c>
      <c r="G15" t="s">
        <v>267</v>
      </c>
      <c r="H15" t="s">
        <v>290</v>
      </c>
      <c r="I15" t="s">
        <v>275</v>
      </c>
    </row>
    <row r="16" spans="1:13" x14ac:dyDescent="0.25">
      <c r="A16">
        <v>3</v>
      </c>
      <c r="B16">
        <v>561.06330000000003</v>
      </c>
      <c r="C16" t="s">
        <v>24</v>
      </c>
      <c r="D16">
        <v>400</v>
      </c>
      <c r="E16" t="s">
        <v>27</v>
      </c>
      <c r="F16" t="s">
        <v>25</v>
      </c>
      <c r="G16" t="s">
        <v>267</v>
      </c>
      <c r="H16" t="s">
        <v>290</v>
      </c>
      <c r="I16" t="s">
        <v>275</v>
      </c>
    </row>
    <row r="17" spans="1:9" x14ac:dyDescent="0.25">
      <c r="A17">
        <v>4</v>
      </c>
      <c r="B17">
        <v>533.36969999999997</v>
      </c>
      <c r="C17" t="s">
        <v>24</v>
      </c>
      <c r="D17">
        <v>400</v>
      </c>
      <c r="E17" t="s">
        <v>27</v>
      </c>
      <c r="F17" t="s">
        <v>25</v>
      </c>
      <c r="G17" t="s">
        <v>267</v>
      </c>
      <c r="H17" t="s">
        <v>290</v>
      </c>
      <c r="I17" t="s">
        <v>275</v>
      </c>
    </row>
    <row r="18" spans="1:9" x14ac:dyDescent="0.25">
      <c r="A18">
        <v>6</v>
      </c>
      <c r="B18">
        <v>411.83120000000002</v>
      </c>
      <c r="C18" t="s">
        <v>24</v>
      </c>
      <c r="D18">
        <v>400</v>
      </c>
      <c r="E18" t="s">
        <v>27</v>
      </c>
      <c r="F18" t="s">
        <v>25</v>
      </c>
      <c r="G18" t="s">
        <v>267</v>
      </c>
      <c r="H18" t="s">
        <v>290</v>
      </c>
      <c r="I18" t="s">
        <v>275</v>
      </c>
    </row>
    <row r="19" spans="1:9" x14ac:dyDescent="0.25">
      <c r="A19">
        <v>8</v>
      </c>
      <c r="B19">
        <v>323.37439999999998</v>
      </c>
      <c r="C19" t="s">
        <v>24</v>
      </c>
      <c r="D19">
        <v>400</v>
      </c>
      <c r="E19" t="s">
        <v>27</v>
      </c>
      <c r="F19" t="s">
        <v>25</v>
      </c>
      <c r="G19" t="s">
        <v>267</v>
      </c>
      <c r="H19" t="s">
        <v>290</v>
      </c>
      <c r="I19" t="s">
        <v>275</v>
      </c>
    </row>
    <row r="20" spans="1:9" x14ac:dyDescent="0.25">
      <c r="A20">
        <v>12</v>
      </c>
      <c r="B20">
        <v>241.31219999999999</v>
      </c>
      <c r="C20" t="s">
        <v>24</v>
      </c>
      <c r="D20">
        <v>400</v>
      </c>
      <c r="E20" t="s">
        <v>27</v>
      </c>
      <c r="F20" t="s">
        <v>25</v>
      </c>
      <c r="G20" t="s">
        <v>267</v>
      </c>
      <c r="H20" t="s">
        <v>290</v>
      </c>
      <c r="I20" t="s">
        <v>275</v>
      </c>
    </row>
    <row r="21" spans="1:9" x14ac:dyDescent="0.25">
      <c r="A21">
        <v>24</v>
      </c>
      <c r="B21">
        <v>138.5179</v>
      </c>
      <c r="C21" t="s">
        <v>24</v>
      </c>
      <c r="D21">
        <v>400</v>
      </c>
      <c r="E21" t="s">
        <v>27</v>
      </c>
      <c r="F21" t="s">
        <v>25</v>
      </c>
      <c r="G21" t="s">
        <v>267</v>
      </c>
      <c r="H21" t="s">
        <v>290</v>
      </c>
      <c r="I21" t="s">
        <v>275</v>
      </c>
    </row>
    <row r="22" spans="1:9" x14ac:dyDescent="0.25">
      <c r="A22">
        <v>36</v>
      </c>
      <c r="B22">
        <v>57.7761</v>
      </c>
      <c r="C22" t="s">
        <v>24</v>
      </c>
      <c r="D22">
        <v>400</v>
      </c>
      <c r="E22" t="s">
        <v>27</v>
      </c>
      <c r="F22" t="s">
        <v>25</v>
      </c>
      <c r="G22" t="s">
        <v>267</v>
      </c>
      <c r="H22" t="s">
        <v>290</v>
      </c>
      <c r="I22" t="s">
        <v>275</v>
      </c>
    </row>
    <row r="23" spans="1:9" x14ac:dyDescent="0.25">
      <c r="A23">
        <v>0</v>
      </c>
      <c r="B23">
        <v>0</v>
      </c>
      <c r="C23" t="s">
        <v>22</v>
      </c>
      <c r="D23">
        <v>400</v>
      </c>
      <c r="E23" t="s">
        <v>27</v>
      </c>
      <c r="F23" t="s">
        <v>25</v>
      </c>
      <c r="G23" t="s">
        <v>267</v>
      </c>
      <c r="H23" t="s">
        <v>290</v>
      </c>
      <c r="I23" t="s">
        <v>358</v>
      </c>
    </row>
    <row r="24" spans="1:9" x14ac:dyDescent="0.25">
      <c r="A24">
        <v>1</v>
      </c>
      <c r="B24">
        <v>57.542700000000004</v>
      </c>
      <c r="C24" t="s">
        <v>22</v>
      </c>
      <c r="D24">
        <v>400</v>
      </c>
      <c r="E24" t="s">
        <v>27</v>
      </c>
      <c r="F24" t="s">
        <v>25</v>
      </c>
      <c r="G24" t="s">
        <v>267</v>
      </c>
      <c r="H24" t="s">
        <v>290</v>
      </c>
      <c r="I24" t="s">
        <v>358</v>
      </c>
    </row>
    <row r="25" spans="1:9" x14ac:dyDescent="0.25">
      <c r="A25">
        <v>1.5</v>
      </c>
      <c r="B25">
        <v>26.854199999999999</v>
      </c>
      <c r="C25" t="s">
        <v>22</v>
      </c>
      <c r="D25">
        <v>400</v>
      </c>
      <c r="E25" t="s">
        <v>27</v>
      </c>
      <c r="F25" t="s">
        <v>25</v>
      </c>
      <c r="G25" t="s">
        <v>267</v>
      </c>
      <c r="H25" t="s">
        <v>290</v>
      </c>
      <c r="I25" t="s">
        <v>358</v>
      </c>
    </row>
    <row r="26" spans="1:9" x14ac:dyDescent="0.25">
      <c r="A26">
        <v>2</v>
      </c>
      <c r="B26">
        <v>48.398400000000002</v>
      </c>
      <c r="C26" t="s">
        <v>22</v>
      </c>
      <c r="D26">
        <v>400</v>
      </c>
      <c r="E26" t="s">
        <v>27</v>
      </c>
      <c r="F26" t="s">
        <v>25</v>
      </c>
      <c r="G26" t="s">
        <v>267</v>
      </c>
      <c r="H26" t="s">
        <v>290</v>
      </c>
      <c r="I26" t="s">
        <v>358</v>
      </c>
    </row>
    <row r="27" spans="1:9" x14ac:dyDescent="0.25">
      <c r="A27">
        <v>3</v>
      </c>
      <c r="B27">
        <v>43.569200000000002</v>
      </c>
      <c r="C27" t="s">
        <v>22</v>
      </c>
      <c r="D27">
        <v>400</v>
      </c>
      <c r="E27" t="s">
        <v>27</v>
      </c>
      <c r="F27" t="s">
        <v>25</v>
      </c>
      <c r="G27" t="s">
        <v>267</v>
      </c>
      <c r="H27" t="s">
        <v>290</v>
      </c>
      <c r="I27" t="s">
        <v>358</v>
      </c>
    </row>
    <row r="28" spans="1:9" x14ac:dyDescent="0.25">
      <c r="A28">
        <v>4</v>
      </c>
      <c r="B28">
        <v>60.317999999999998</v>
      </c>
      <c r="C28" t="s">
        <v>22</v>
      </c>
      <c r="D28">
        <v>400</v>
      </c>
      <c r="E28" t="s">
        <v>27</v>
      </c>
      <c r="F28" t="s">
        <v>25</v>
      </c>
      <c r="G28" t="s">
        <v>267</v>
      </c>
      <c r="H28" t="s">
        <v>290</v>
      </c>
      <c r="I28" t="s">
        <v>358</v>
      </c>
    </row>
    <row r="29" spans="1:9" x14ac:dyDescent="0.25">
      <c r="A29">
        <v>6</v>
      </c>
      <c r="B29">
        <v>35.554600000000001</v>
      </c>
      <c r="C29" t="s">
        <v>22</v>
      </c>
      <c r="D29">
        <v>400</v>
      </c>
      <c r="E29" t="s">
        <v>27</v>
      </c>
      <c r="F29" t="s">
        <v>25</v>
      </c>
      <c r="G29" t="s">
        <v>267</v>
      </c>
      <c r="H29" t="s">
        <v>290</v>
      </c>
      <c r="I29" t="s">
        <v>358</v>
      </c>
    </row>
    <row r="30" spans="1:9" x14ac:dyDescent="0.25">
      <c r="A30">
        <v>8</v>
      </c>
      <c r="B30">
        <v>26.3292</v>
      </c>
      <c r="C30" t="s">
        <v>22</v>
      </c>
      <c r="D30">
        <v>400</v>
      </c>
      <c r="E30" t="s">
        <v>27</v>
      </c>
      <c r="F30" t="s">
        <v>25</v>
      </c>
      <c r="G30" t="s">
        <v>267</v>
      </c>
      <c r="H30" t="s">
        <v>290</v>
      </c>
      <c r="I30" t="s">
        <v>358</v>
      </c>
    </row>
    <row r="31" spans="1:9" x14ac:dyDescent="0.25">
      <c r="A31">
        <v>0</v>
      </c>
      <c r="B31">
        <v>0</v>
      </c>
      <c r="C31" t="s">
        <v>24</v>
      </c>
      <c r="D31">
        <v>400</v>
      </c>
      <c r="E31" t="s">
        <v>27</v>
      </c>
      <c r="F31" t="s">
        <v>25</v>
      </c>
      <c r="G31" t="s">
        <v>267</v>
      </c>
      <c r="H31" t="s">
        <v>290</v>
      </c>
      <c r="I31" t="s">
        <v>358</v>
      </c>
    </row>
    <row r="32" spans="1:9" x14ac:dyDescent="0.25">
      <c r="A32">
        <v>0.33</v>
      </c>
      <c r="B32">
        <v>40.974800000000002</v>
      </c>
      <c r="C32" t="s">
        <v>24</v>
      </c>
      <c r="D32">
        <v>400</v>
      </c>
      <c r="E32" t="s">
        <v>27</v>
      </c>
      <c r="F32" t="s">
        <v>25</v>
      </c>
      <c r="G32" t="s">
        <v>267</v>
      </c>
      <c r="H32" t="s">
        <v>290</v>
      </c>
      <c r="I32" t="s">
        <v>358</v>
      </c>
    </row>
    <row r="33" spans="1:9" x14ac:dyDescent="0.25">
      <c r="A33">
        <v>0.67</v>
      </c>
      <c r="B33">
        <v>94.265199999999993</v>
      </c>
      <c r="C33" t="s">
        <v>24</v>
      </c>
      <c r="D33">
        <v>400</v>
      </c>
      <c r="E33" t="s">
        <v>27</v>
      </c>
      <c r="F33" t="s">
        <v>25</v>
      </c>
      <c r="G33" t="s">
        <v>267</v>
      </c>
      <c r="H33" t="s">
        <v>290</v>
      </c>
      <c r="I33" t="s">
        <v>358</v>
      </c>
    </row>
    <row r="34" spans="1:9" x14ac:dyDescent="0.25">
      <c r="A34">
        <v>1</v>
      </c>
      <c r="B34">
        <v>145.5044</v>
      </c>
      <c r="C34" t="s">
        <v>24</v>
      </c>
      <c r="D34">
        <v>400</v>
      </c>
      <c r="E34" t="s">
        <v>27</v>
      </c>
      <c r="F34" t="s">
        <v>25</v>
      </c>
      <c r="G34" t="s">
        <v>267</v>
      </c>
      <c r="H34" t="s">
        <v>290</v>
      </c>
      <c r="I34" t="s">
        <v>358</v>
      </c>
    </row>
    <row r="35" spans="1:9" x14ac:dyDescent="0.25">
      <c r="A35">
        <v>1.5</v>
      </c>
      <c r="B35">
        <v>211.0607</v>
      </c>
      <c r="C35" t="s">
        <v>24</v>
      </c>
      <c r="D35">
        <v>400</v>
      </c>
      <c r="E35" t="s">
        <v>27</v>
      </c>
      <c r="F35" t="s">
        <v>25</v>
      </c>
      <c r="G35" t="s">
        <v>267</v>
      </c>
      <c r="H35" t="s">
        <v>290</v>
      </c>
      <c r="I35" t="s">
        <v>358</v>
      </c>
    </row>
    <row r="36" spans="1:9" x14ac:dyDescent="0.25">
      <c r="A36">
        <v>2</v>
      </c>
      <c r="B36">
        <v>299.20530000000002</v>
      </c>
      <c r="C36" t="s">
        <v>24</v>
      </c>
      <c r="D36">
        <v>400</v>
      </c>
      <c r="E36" t="s">
        <v>27</v>
      </c>
      <c r="F36" t="s">
        <v>25</v>
      </c>
      <c r="G36" t="s">
        <v>267</v>
      </c>
      <c r="H36" t="s">
        <v>290</v>
      </c>
      <c r="I36" t="s">
        <v>358</v>
      </c>
    </row>
    <row r="37" spans="1:9" x14ac:dyDescent="0.25">
      <c r="A37">
        <v>3</v>
      </c>
      <c r="B37">
        <v>488.78620000000001</v>
      </c>
      <c r="C37" t="s">
        <v>24</v>
      </c>
      <c r="D37">
        <v>400</v>
      </c>
      <c r="E37" t="s">
        <v>27</v>
      </c>
      <c r="F37" t="s">
        <v>25</v>
      </c>
      <c r="G37" t="s">
        <v>267</v>
      </c>
      <c r="H37" t="s">
        <v>290</v>
      </c>
      <c r="I37" t="s">
        <v>358</v>
      </c>
    </row>
    <row r="38" spans="1:9" x14ac:dyDescent="0.25">
      <c r="A38">
        <v>4</v>
      </c>
      <c r="B38">
        <v>573.76279999999997</v>
      </c>
      <c r="C38" t="s">
        <v>24</v>
      </c>
      <c r="D38">
        <v>400</v>
      </c>
      <c r="E38" t="s">
        <v>27</v>
      </c>
      <c r="F38" t="s">
        <v>25</v>
      </c>
      <c r="G38" t="s">
        <v>267</v>
      </c>
      <c r="H38" t="s">
        <v>290</v>
      </c>
      <c r="I38" t="s">
        <v>358</v>
      </c>
    </row>
    <row r="39" spans="1:9" x14ac:dyDescent="0.25">
      <c r="A39">
        <v>6</v>
      </c>
      <c r="B39">
        <v>509.88459999999998</v>
      </c>
      <c r="C39" t="s">
        <v>24</v>
      </c>
      <c r="D39">
        <v>400</v>
      </c>
      <c r="E39" t="s">
        <v>27</v>
      </c>
      <c r="F39" t="s">
        <v>25</v>
      </c>
      <c r="G39" t="s">
        <v>267</v>
      </c>
      <c r="H39" t="s">
        <v>290</v>
      </c>
      <c r="I39" t="s">
        <v>358</v>
      </c>
    </row>
    <row r="40" spans="1:9" x14ac:dyDescent="0.25">
      <c r="A40">
        <v>8</v>
      </c>
      <c r="B40">
        <v>400.89609999999999</v>
      </c>
      <c r="C40" t="s">
        <v>24</v>
      </c>
      <c r="D40">
        <v>400</v>
      </c>
      <c r="E40" t="s">
        <v>27</v>
      </c>
      <c r="F40" t="s">
        <v>25</v>
      </c>
      <c r="G40" t="s">
        <v>267</v>
      </c>
      <c r="H40" t="s">
        <v>290</v>
      </c>
      <c r="I40" t="s">
        <v>358</v>
      </c>
    </row>
    <row r="41" spans="1:9" x14ac:dyDescent="0.25">
      <c r="A41">
        <v>12</v>
      </c>
      <c r="B41">
        <v>292.61810000000003</v>
      </c>
      <c r="C41" t="s">
        <v>24</v>
      </c>
      <c r="D41">
        <v>400</v>
      </c>
      <c r="E41" t="s">
        <v>27</v>
      </c>
      <c r="F41" t="s">
        <v>25</v>
      </c>
      <c r="G41" t="s">
        <v>267</v>
      </c>
      <c r="H41" t="s">
        <v>290</v>
      </c>
      <c r="I41" t="s">
        <v>358</v>
      </c>
    </row>
    <row r="42" spans="1:9" x14ac:dyDescent="0.25">
      <c r="A42">
        <v>24</v>
      </c>
      <c r="B42">
        <v>125.77849999999999</v>
      </c>
      <c r="C42" t="s">
        <v>24</v>
      </c>
      <c r="D42">
        <v>400</v>
      </c>
      <c r="E42" t="s">
        <v>27</v>
      </c>
      <c r="F42" t="s">
        <v>25</v>
      </c>
      <c r="G42" t="s">
        <v>267</v>
      </c>
      <c r="H42" t="s">
        <v>290</v>
      </c>
      <c r="I42" t="s">
        <v>358</v>
      </c>
    </row>
    <row r="43" spans="1:9" x14ac:dyDescent="0.25">
      <c r="A43">
        <v>36</v>
      </c>
      <c r="B43">
        <v>63.542999999999999</v>
      </c>
      <c r="C43" t="s">
        <v>24</v>
      </c>
      <c r="D43">
        <v>400</v>
      </c>
      <c r="E43" t="s">
        <v>27</v>
      </c>
      <c r="F43" t="s">
        <v>25</v>
      </c>
      <c r="G43" t="s">
        <v>267</v>
      </c>
      <c r="H43" t="s">
        <v>290</v>
      </c>
      <c r="I43" t="s">
        <v>358</v>
      </c>
    </row>
    <row r="44" spans="1:9" x14ac:dyDescent="0.25">
      <c r="A44">
        <v>48</v>
      </c>
      <c r="B44">
        <v>28.9907</v>
      </c>
      <c r="C44" t="s">
        <v>24</v>
      </c>
      <c r="D44">
        <v>400</v>
      </c>
      <c r="E44" t="s">
        <v>27</v>
      </c>
      <c r="F44" t="s">
        <v>25</v>
      </c>
      <c r="G44" t="s">
        <v>267</v>
      </c>
      <c r="H44" t="s">
        <v>290</v>
      </c>
      <c r="I44" t="s">
        <v>358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D1181-6EEE-42C4-9B4E-F322AF9F19BC}">
  <dimension ref="A1:R52"/>
  <sheetViews>
    <sheetView workbookViewId="0">
      <selection activeCell="A2" sqref="A2:I25"/>
    </sheetView>
  </sheetViews>
  <sheetFormatPr defaultRowHeight="15" x14ac:dyDescent="0.25"/>
  <cols>
    <col min="2" max="2" width="12.7109375" bestFit="1" customWidth="1"/>
    <col min="3" max="3" width="10" bestFit="1" customWidth="1"/>
    <col min="5" max="5" width="9.7109375" bestFit="1" customWidth="1"/>
    <col min="10" max="10" width="9.42578125" bestFit="1" customWidth="1"/>
    <col min="12" max="12" width="10.5703125" bestFit="1" customWidth="1"/>
  </cols>
  <sheetData>
    <row r="1" spans="1:18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179</v>
      </c>
    </row>
    <row r="2" spans="1:18" x14ac:dyDescent="0.25">
      <c r="A2">
        <v>0</v>
      </c>
      <c r="B2">
        <v>0</v>
      </c>
      <c r="C2" t="s">
        <v>179</v>
      </c>
      <c r="D2">
        <v>400</v>
      </c>
      <c r="E2" t="s">
        <v>54</v>
      </c>
      <c r="F2" t="s">
        <v>25</v>
      </c>
      <c r="G2" t="s">
        <v>267</v>
      </c>
      <c r="H2" t="s">
        <v>370</v>
      </c>
      <c r="I2" t="s">
        <v>371</v>
      </c>
      <c r="J2" t="s">
        <v>243</v>
      </c>
      <c r="L2" t="s">
        <v>2</v>
      </c>
      <c r="M2" t="s">
        <v>8</v>
      </c>
    </row>
    <row r="3" spans="1:18" x14ac:dyDescent="0.25">
      <c r="A3">
        <v>1</v>
      </c>
      <c r="B3">
        <v>38.731499999999997</v>
      </c>
      <c r="C3" t="s">
        <v>179</v>
      </c>
      <c r="D3">
        <v>400</v>
      </c>
      <c r="E3" t="s">
        <v>54</v>
      </c>
      <c r="F3" t="s">
        <v>25</v>
      </c>
      <c r="G3" t="s">
        <v>267</v>
      </c>
      <c r="H3" t="s">
        <v>370</v>
      </c>
      <c r="I3" t="s">
        <v>371</v>
      </c>
      <c r="L3" t="s">
        <v>5</v>
      </c>
      <c r="M3">
        <v>400</v>
      </c>
    </row>
    <row r="4" spans="1:18" x14ac:dyDescent="0.25">
      <c r="A4">
        <v>2</v>
      </c>
      <c r="B4">
        <v>93.398099999999999</v>
      </c>
      <c r="C4" t="s">
        <v>179</v>
      </c>
      <c r="D4">
        <v>400</v>
      </c>
      <c r="E4" t="s">
        <v>54</v>
      </c>
      <c r="F4" t="s">
        <v>25</v>
      </c>
      <c r="G4" t="s">
        <v>267</v>
      </c>
      <c r="H4" t="s">
        <v>370</v>
      </c>
      <c r="I4" t="s">
        <v>371</v>
      </c>
      <c r="L4" t="s">
        <v>9</v>
      </c>
      <c r="M4">
        <v>12</v>
      </c>
    </row>
    <row r="5" spans="1:18" x14ac:dyDescent="0.25">
      <c r="A5">
        <v>3</v>
      </c>
      <c r="B5">
        <v>110.1516</v>
      </c>
      <c r="C5" t="s">
        <v>179</v>
      </c>
      <c r="D5">
        <v>400</v>
      </c>
      <c r="E5" t="s">
        <v>54</v>
      </c>
      <c r="F5" t="s">
        <v>25</v>
      </c>
      <c r="G5" t="s">
        <v>267</v>
      </c>
      <c r="H5" t="s">
        <v>370</v>
      </c>
      <c r="I5" t="s">
        <v>371</v>
      </c>
      <c r="L5" t="s">
        <v>15</v>
      </c>
      <c r="M5" t="s">
        <v>25</v>
      </c>
      <c r="N5" t="s">
        <v>488</v>
      </c>
    </row>
    <row r="6" spans="1:18" x14ac:dyDescent="0.25">
      <c r="A6">
        <v>4</v>
      </c>
      <c r="B6">
        <v>131.2998</v>
      </c>
      <c r="C6" t="s">
        <v>179</v>
      </c>
      <c r="D6">
        <v>400</v>
      </c>
      <c r="E6" t="s">
        <v>54</v>
      </c>
      <c r="F6" t="s">
        <v>25</v>
      </c>
      <c r="G6" t="s">
        <v>267</v>
      </c>
      <c r="H6" t="s">
        <v>370</v>
      </c>
      <c r="I6" t="s">
        <v>371</v>
      </c>
      <c r="L6" t="s">
        <v>12</v>
      </c>
      <c r="M6" t="s">
        <v>13</v>
      </c>
    </row>
    <row r="7" spans="1:18" x14ac:dyDescent="0.25">
      <c r="A7">
        <v>6</v>
      </c>
      <c r="B7">
        <v>143.37979999999999</v>
      </c>
      <c r="C7" t="s">
        <v>179</v>
      </c>
      <c r="D7">
        <v>400</v>
      </c>
      <c r="E7" t="s">
        <v>54</v>
      </c>
      <c r="F7" t="s">
        <v>25</v>
      </c>
      <c r="G7" t="s">
        <v>267</v>
      </c>
      <c r="H7" t="s">
        <v>370</v>
      </c>
      <c r="I7" t="s">
        <v>371</v>
      </c>
      <c r="L7" t="s">
        <v>10</v>
      </c>
      <c r="M7" t="s">
        <v>252</v>
      </c>
      <c r="Q7" t="s">
        <v>248</v>
      </c>
    </row>
    <row r="8" spans="1:18" x14ac:dyDescent="0.25">
      <c r="A8">
        <v>8</v>
      </c>
      <c r="B8">
        <v>121.3927</v>
      </c>
      <c r="C8" t="s">
        <v>179</v>
      </c>
      <c r="D8">
        <v>400</v>
      </c>
      <c r="E8" t="s">
        <v>54</v>
      </c>
      <c r="F8" t="s">
        <v>25</v>
      </c>
      <c r="G8" t="s">
        <v>267</v>
      </c>
      <c r="H8" t="s">
        <v>370</v>
      </c>
      <c r="I8" t="s">
        <v>371</v>
      </c>
      <c r="M8" t="s">
        <v>251</v>
      </c>
    </row>
    <row r="9" spans="1:18" x14ac:dyDescent="0.25">
      <c r="A9">
        <v>12</v>
      </c>
      <c r="B9">
        <v>89.779300000000006</v>
      </c>
      <c r="C9" t="s">
        <v>179</v>
      </c>
      <c r="D9">
        <v>400</v>
      </c>
      <c r="E9" t="s">
        <v>54</v>
      </c>
      <c r="F9" t="s">
        <v>25</v>
      </c>
      <c r="G9" t="s">
        <v>267</v>
      </c>
      <c r="H9" t="s">
        <v>370</v>
      </c>
      <c r="I9" t="s">
        <v>371</v>
      </c>
      <c r="L9" t="s">
        <v>270</v>
      </c>
      <c r="M9" t="s">
        <v>576</v>
      </c>
      <c r="R9" t="s">
        <v>577</v>
      </c>
    </row>
    <row r="10" spans="1:18" x14ac:dyDescent="0.25">
      <c r="A10">
        <v>24</v>
      </c>
      <c r="B10">
        <v>43.022599999999997</v>
      </c>
      <c r="C10" t="s">
        <v>179</v>
      </c>
      <c r="D10">
        <v>400</v>
      </c>
      <c r="E10" t="s">
        <v>54</v>
      </c>
      <c r="F10" t="s">
        <v>25</v>
      </c>
      <c r="G10" t="s">
        <v>267</v>
      </c>
      <c r="H10" t="s">
        <v>370</v>
      </c>
      <c r="I10" t="s">
        <v>371</v>
      </c>
      <c r="L10" t="s">
        <v>271</v>
      </c>
      <c r="M10" t="s">
        <v>249</v>
      </c>
    </row>
    <row r="11" spans="1:18" x14ac:dyDescent="0.25">
      <c r="A11">
        <v>36</v>
      </c>
      <c r="B11">
        <v>13.0221</v>
      </c>
      <c r="C11" t="s">
        <v>179</v>
      </c>
      <c r="D11">
        <v>400</v>
      </c>
      <c r="E11" t="s">
        <v>54</v>
      </c>
      <c r="F11" t="s">
        <v>25</v>
      </c>
      <c r="G11" t="s">
        <v>267</v>
      </c>
      <c r="H11" t="s">
        <v>370</v>
      </c>
      <c r="I11" t="s">
        <v>371</v>
      </c>
      <c r="L11" t="s">
        <v>283</v>
      </c>
      <c r="M11" t="s">
        <v>250</v>
      </c>
    </row>
    <row r="12" spans="1:18" x14ac:dyDescent="0.25">
      <c r="A12">
        <v>48</v>
      </c>
      <c r="B12">
        <v>12.141999999999999</v>
      </c>
      <c r="C12" t="s">
        <v>179</v>
      </c>
      <c r="D12">
        <v>400</v>
      </c>
      <c r="E12" t="s">
        <v>54</v>
      </c>
      <c r="F12" t="s">
        <v>25</v>
      </c>
      <c r="G12" t="s">
        <v>267</v>
      </c>
      <c r="H12" t="s">
        <v>370</v>
      </c>
      <c r="I12" t="s">
        <v>371</v>
      </c>
      <c r="L12" t="s">
        <v>494</v>
      </c>
      <c r="M12" t="s">
        <v>578</v>
      </c>
    </row>
    <row r="13" spans="1:18" x14ac:dyDescent="0.25">
      <c r="A13">
        <v>72</v>
      </c>
      <c r="B13">
        <v>4.3390000000000004</v>
      </c>
      <c r="C13" t="s">
        <v>179</v>
      </c>
      <c r="D13">
        <v>400</v>
      </c>
      <c r="E13" t="s">
        <v>54</v>
      </c>
      <c r="F13" t="s">
        <v>25</v>
      </c>
      <c r="G13" t="s">
        <v>267</v>
      </c>
      <c r="H13" t="s">
        <v>370</v>
      </c>
      <c r="I13" t="s">
        <v>371</v>
      </c>
    </row>
    <row r="14" spans="1:18" x14ac:dyDescent="0.25">
      <c r="A14">
        <v>0</v>
      </c>
      <c r="B14">
        <v>0</v>
      </c>
      <c r="C14" t="s">
        <v>179</v>
      </c>
      <c r="D14">
        <v>400</v>
      </c>
      <c r="E14" t="s">
        <v>54</v>
      </c>
      <c r="F14" t="s">
        <v>25</v>
      </c>
      <c r="G14" t="s">
        <v>267</v>
      </c>
      <c r="H14" t="s">
        <v>370</v>
      </c>
      <c r="I14" t="s">
        <v>372</v>
      </c>
      <c r="J14" t="s">
        <v>244</v>
      </c>
    </row>
    <row r="15" spans="1:18" x14ac:dyDescent="0.25">
      <c r="A15">
        <v>1</v>
      </c>
      <c r="B15">
        <v>39.281599999999997</v>
      </c>
      <c r="C15" t="s">
        <v>179</v>
      </c>
      <c r="D15">
        <v>400</v>
      </c>
      <c r="E15" t="s">
        <v>54</v>
      </c>
      <c r="F15" t="s">
        <v>25</v>
      </c>
      <c r="G15" t="s">
        <v>267</v>
      </c>
      <c r="H15" t="s">
        <v>370</v>
      </c>
      <c r="I15" t="s">
        <v>372</v>
      </c>
    </row>
    <row r="16" spans="1:18" x14ac:dyDescent="0.25">
      <c r="A16">
        <v>2</v>
      </c>
      <c r="B16">
        <v>92.572800000000001</v>
      </c>
      <c r="C16" t="s">
        <v>179</v>
      </c>
      <c r="D16">
        <v>400</v>
      </c>
      <c r="E16" t="s">
        <v>54</v>
      </c>
      <c r="F16" t="s">
        <v>25</v>
      </c>
      <c r="G16" t="s">
        <v>267</v>
      </c>
      <c r="H16" t="s">
        <v>370</v>
      </c>
      <c r="I16" t="s">
        <v>372</v>
      </c>
    </row>
    <row r="17" spans="1:13" x14ac:dyDescent="0.25">
      <c r="A17">
        <v>3</v>
      </c>
      <c r="B17">
        <v>124.437</v>
      </c>
      <c r="C17" t="s">
        <v>179</v>
      </c>
      <c r="D17">
        <v>400</v>
      </c>
      <c r="E17" t="s">
        <v>54</v>
      </c>
      <c r="F17" t="s">
        <v>25</v>
      </c>
      <c r="G17" t="s">
        <v>267</v>
      </c>
      <c r="H17" t="s">
        <v>370</v>
      </c>
      <c r="I17" t="s">
        <v>372</v>
      </c>
    </row>
    <row r="18" spans="1:13" x14ac:dyDescent="0.25">
      <c r="A18">
        <v>4</v>
      </c>
      <c r="B18">
        <v>135.9701</v>
      </c>
      <c r="C18" t="s">
        <v>179</v>
      </c>
      <c r="D18">
        <v>400</v>
      </c>
      <c r="E18" t="s">
        <v>54</v>
      </c>
      <c r="F18" t="s">
        <v>25</v>
      </c>
      <c r="G18" t="s">
        <v>267</v>
      </c>
      <c r="H18" t="s">
        <v>370</v>
      </c>
      <c r="I18" t="s">
        <v>372</v>
      </c>
    </row>
    <row r="19" spans="1:13" x14ac:dyDescent="0.25">
      <c r="A19">
        <v>6</v>
      </c>
      <c r="B19">
        <v>145.8519</v>
      </c>
      <c r="C19" t="s">
        <v>179</v>
      </c>
      <c r="D19">
        <v>400</v>
      </c>
      <c r="E19" t="s">
        <v>54</v>
      </c>
      <c r="F19" t="s">
        <v>25</v>
      </c>
      <c r="G19" t="s">
        <v>267</v>
      </c>
      <c r="H19" t="s">
        <v>370</v>
      </c>
      <c r="I19" t="s">
        <v>372</v>
      </c>
    </row>
    <row r="20" spans="1:13" x14ac:dyDescent="0.25">
      <c r="A20">
        <v>8</v>
      </c>
      <c r="B20">
        <v>135.4032</v>
      </c>
      <c r="C20" t="s">
        <v>179</v>
      </c>
      <c r="D20">
        <v>400</v>
      </c>
      <c r="E20" t="s">
        <v>54</v>
      </c>
      <c r="F20" t="s">
        <v>25</v>
      </c>
      <c r="G20" t="s">
        <v>267</v>
      </c>
      <c r="H20" t="s">
        <v>370</v>
      </c>
      <c r="I20" t="s">
        <v>372</v>
      </c>
    </row>
    <row r="21" spans="1:13" x14ac:dyDescent="0.25">
      <c r="A21">
        <v>12</v>
      </c>
      <c r="B21">
        <v>106.5381</v>
      </c>
      <c r="C21" t="s">
        <v>179</v>
      </c>
      <c r="D21">
        <v>400</v>
      </c>
      <c r="E21" t="s">
        <v>54</v>
      </c>
      <c r="F21" t="s">
        <v>25</v>
      </c>
      <c r="G21" t="s">
        <v>267</v>
      </c>
      <c r="H21" t="s">
        <v>370</v>
      </c>
      <c r="I21" t="s">
        <v>372</v>
      </c>
    </row>
    <row r="22" spans="1:13" x14ac:dyDescent="0.25">
      <c r="A22">
        <v>24</v>
      </c>
      <c r="B22">
        <v>63.900700000000001</v>
      </c>
      <c r="C22" t="s">
        <v>179</v>
      </c>
      <c r="D22">
        <v>400</v>
      </c>
      <c r="E22" t="s">
        <v>54</v>
      </c>
      <c r="F22" t="s">
        <v>25</v>
      </c>
      <c r="G22" t="s">
        <v>267</v>
      </c>
      <c r="H22" t="s">
        <v>370</v>
      </c>
      <c r="I22" t="s">
        <v>372</v>
      </c>
    </row>
    <row r="23" spans="1:13" x14ac:dyDescent="0.25">
      <c r="A23">
        <v>36</v>
      </c>
      <c r="B23">
        <v>27.581600000000002</v>
      </c>
      <c r="C23" t="s">
        <v>179</v>
      </c>
      <c r="D23">
        <v>400</v>
      </c>
      <c r="E23" t="s">
        <v>54</v>
      </c>
      <c r="F23" t="s">
        <v>25</v>
      </c>
      <c r="G23" t="s">
        <v>267</v>
      </c>
      <c r="H23" t="s">
        <v>370</v>
      </c>
      <c r="I23" t="s">
        <v>372</v>
      </c>
    </row>
    <row r="24" spans="1:13" x14ac:dyDescent="0.25">
      <c r="A24">
        <v>48</v>
      </c>
      <c r="B24">
        <v>25.878</v>
      </c>
      <c r="C24" t="s">
        <v>179</v>
      </c>
      <c r="D24">
        <v>400</v>
      </c>
      <c r="E24" t="s">
        <v>54</v>
      </c>
      <c r="F24" t="s">
        <v>25</v>
      </c>
      <c r="G24" t="s">
        <v>267</v>
      </c>
      <c r="H24" t="s">
        <v>370</v>
      </c>
      <c r="I24" t="s">
        <v>372</v>
      </c>
    </row>
    <row r="25" spans="1:13" x14ac:dyDescent="0.25">
      <c r="A25">
        <v>72</v>
      </c>
      <c r="B25">
        <v>17.525300000000001</v>
      </c>
      <c r="C25" t="s">
        <v>179</v>
      </c>
      <c r="D25">
        <v>400</v>
      </c>
      <c r="E25" t="s">
        <v>54</v>
      </c>
      <c r="F25" t="s">
        <v>25</v>
      </c>
      <c r="G25" t="s">
        <v>267</v>
      </c>
      <c r="H25" t="s">
        <v>370</v>
      </c>
      <c r="I25" t="s">
        <v>372</v>
      </c>
    </row>
    <row r="32" spans="1:13" x14ac:dyDescent="0.25">
      <c r="M32">
        <v>0</v>
      </c>
    </row>
    <row r="33" spans="13:13" x14ac:dyDescent="0.25">
      <c r="M33">
        <v>0.90239999999999998</v>
      </c>
    </row>
    <row r="35" spans="13:13" x14ac:dyDescent="0.25">
      <c r="M35">
        <v>2.1063999999999998</v>
      </c>
    </row>
    <row r="37" spans="13:13" x14ac:dyDescent="0.25">
      <c r="M37">
        <v>2.9557000000000002</v>
      </c>
    </row>
    <row r="39" spans="13:13" x14ac:dyDescent="0.25">
      <c r="M39">
        <v>4.1351000000000004</v>
      </c>
    </row>
    <row r="41" spans="13:13" x14ac:dyDescent="0.25">
      <c r="M41">
        <v>5.9486999999999997</v>
      </c>
    </row>
    <row r="43" spans="13:13" x14ac:dyDescent="0.25">
      <c r="M43">
        <v>7.9458000000000002</v>
      </c>
    </row>
    <row r="45" spans="13:13" x14ac:dyDescent="0.25">
      <c r="M45">
        <v>12.082000000000001</v>
      </c>
    </row>
    <row r="47" spans="13:13" x14ac:dyDescent="0.25">
      <c r="M47">
        <v>24.076599999999999</v>
      </c>
    </row>
    <row r="49" spans="13:13" x14ac:dyDescent="0.25">
      <c r="M49">
        <v>36.172400000000003</v>
      </c>
    </row>
    <row r="51" spans="13:13" x14ac:dyDescent="0.25">
      <c r="M51">
        <v>48.239899999999999</v>
      </c>
    </row>
    <row r="52" spans="13:13" x14ac:dyDescent="0.25">
      <c r="M52">
        <v>72.4696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2A6F-610E-4C85-8902-E2331F047A5F}">
  <dimension ref="A1:M14"/>
  <sheetViews>
    <sheetView workbookViewId="0">
      <selection activeCell="A2" sqref="A2:I14"/>
    </sheetView>
  </sheetViews>
  <sheetFormatPr defaultRowHeight="15" x14ac:dyDescent="0.25"/>
  <cols>
    <col min="2" max="2" width="13.28515625" bestFit="1" customWidth="1"/>
    <col min="3" max="3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f>12.5*66.4</f>
        <v>830.00000000000011</v>
      </c>
      <c r="E2" t="s">
        <v>27</v>
      </c>
      <c r="F2" t="s">
        <v>23</v>
      </c>
      <c r="G2" t="s">
        <v>267</v>
      </c>
      <c r="H2" t="s">
        <v>300</v>
      </c>
      <c r="I2" t="s">
        <v>275</v>
      </c>
      <c r="K2" t="s">
        <v>2</v>
      </c>
      <c r="L2" t="s">
        <v>84</v>
      </c>
    </row>
    <row r="3" spans="1:13" x14ac:dyDescent="0.25">
      <c r="A3">
        <v>1</v>
      </c>
      <c r="B3">
        <v>0.5171</v>
      </c>
      <c r="C3" t="s">
        <v>24</v>
      </c>
      <c r="D3">
        <f t="shared" ref="D3:D14" si="0">12.5*66.4</f>
        <v>830.00000000000011</v>
      </c>
      <c r="E3" t="s">
        <v>27</v>
      </c>
      <c r="F3" t="s">
        <v>23</v>
      </c>
      <c r="G3" t="s">
        <v>267</v>
      </c>
      <c r="H3" t="s">
        <v>300</v>
      </c>
      <c r="I3" t="s">
        <v>275</v>
      </c>
      <c r="K3" t="s">
        <v>5</v>
      </c>
      <c r="L3">
        <f>12.5*66.4</f>
        <v>830.00000000000011</v>
      </c>
      <c r="M3" t="s">
        <v>83</v>
      </c>
    </row>
    <row r="4" spans="1:13" x14ac:dyDescent="0.25">
      <c r="A4">
        <v>3</v>
      </c>
      <c r="B4">
        <v>1.0407</v>
      </c>
      <c r="C4" t="s">
        <v>24</v>
      </c>
      <c r="D4">
        <f t="shared" si="0"/>
        <v>830.00000000000011</v>
      </c>
      <c r="E4" t="s">
        <v>27</v>
      </c>
      <c r="F4" t="s">
        <v>23</v>
      </c>
      <c r="G4" t="s">
        <v>267</v>
      </c>
      <c r="H4" t="s">
        <v>300</v>
      </c>
      <c r="I4" t="s">
        <v>275</v>
      </c>
      <c r="K4" t="s">
        <v>9</v>
      </c>
      <c r="L4">
        <v>7</v>
      </c>
    </row>
    <row r="5" spans="1:13" x14ac:dyDescent="0.25">
      <c r="A5">
        <v>5</v>
      </c>
      <c r="B5">
        <v>0.91620000000000001</v>
      </c>
      <c r="C5" t="s">
        <v>24</v>
      </c>
      <c r="D5">
        <f t="shared" si="0"/>
        <v>830.00000000000011</v>
      </c>
      <c r="E5" t="s">
        <v>27</v>
      </c>
      <c r="F5" t="s">
        <v>23</v>
      </c>
      <c r="G5" t="s">
        <v>267</v>
      </c>
      <c r="H5" t="s">
        <v>300</v>
      </c>
      <c r="I5" t="s">
        <v>275</v>
      </c>
      <c r="K5" t="s">
        <v>15</v>
      </c>
      <c r="L5" t="s">
        <v>23</v>
      </c>
    </row>
    <row r="6" spans="1:13" x14ac:dyDescent="0.25">
      <c r="A6">
        <v>6</v>
      </c>
      <c r="B6">
        <v>0.71699999999999997</v>
      </c>
      <c r="C6" t="s">
        <v>24</v>
      </c>
      <c r="D6">
        <f t="shared" si="0"/>
        <v>830.00000000000011</v>
      </c>
      <c r="E6" t="s">
        <v>27</v>
      </c>
      <c r="F6" t="s">
        <v>23</v>
      </c>
      <c r="G6" t="s">
        <v>267</v>
      </c>
      <c r="H6" t="s">
        <v>300</v>
      </c>
      <c r="I6" t="s">
        <v>275</v>
      </c>
      <c r="K6" t="s">
        <v>12</v>
      </c>
      <c r="L6" t="s">
        <v>13</v>
      </c>
    </row>
    <row r="7" spans="1:13" x14ac:dyDescent="0.25">
      <c r="A7">
        <v>8</v>
      </c>
      <c r="B7">
        <v>0.59870000000000001</v>
      </c>
      <c r="C7" t="s">
        <v>24</v>
      </c>
      <c r="D7">
        <f t="shared" si="0"/>
        <v>830.00000000000011</v>
      </c>
      <c r="E7" t="s">
        <v>27</v>
      </c>
      <c r="F7" t="s">
        <v>23</v>
      </c>
      <c r="G7" t="s">
        <v>267</v>
      </c>
      <c r="H7" t="s">
        <v>300</v>
      </c>
      <c r="I7" t="s">
        <v>275</v>
      </c>
      <c r="K7" t="s">
        <v>10</v>
      </c>
      <c r="L7" t="s">
        <v>82</v>
      </c>
    </row>
    <row r="8" spans="1:13" x14ac:dyDescent="0.25">
      <c r="A8">
        <v>9</v>
      </c>
      <c r="B8">
        <v>0.59560000000000002</v>
      </c>
      <c r="C8" t="s">
        <v>24</v>
      </c>
      <c r="D8">
        <f t="shared" si="0"/>
        <v>830.00000000000011</v>
      </c>
      <c r="E8" t="s">
        <v>27</v>
      </c>
      <c r="F8" t="s">
        <v>23</v>
      </c>
      <c r="G8" t="s">
        <v>267</v>
      </c>
      <c r="H8" t="s">
        <v>300</v>
      </c>
      <c r="I8" t="s">
        <v>275</v>
      </c>
      <c r="K8" t="s">
        <v>270</v>
      </c>
      <c r="L8" t="s">
        <v>582</v>
      </c>
      <c r="M8" t="s">
        <v>583</v>
      </c>
    </row>
    <row r="9" spans="1:13" x14ac:dyDescent="0.25">
      <c r="A9">
        <v>11</v>
      </c>
      <c r="B9">
        <v>0.44</v>
      </c>
      <c r="C9" t="s">
        <v>24</v>
      </c>
      <c r="D9">
        <f t="shared" si="0"/>
        <v>830.00000000000011</v>
      </c>
      <c r="E9" t="s">
        <v>27</v>
      </c>
      <c r="F9" t="s">
        <v>23</v>
      </c>
      <c r="G9" t="s">
        <v>267</v>
      </c>
      <c r="H9" t="s">
        <v>300</v>
      </c>
      <c r="I9" t="s">
        <v>275</v>
      </c>
      <c r="K9" t="s">
        <v>271</v>
      </c>
      <c r="L9" t="s">
        <v>300</v>
      </c>
    </row>
    <row r="10" spans="1:13" x14ac:dyDescent="0.25">
      <c r="A10">
        <v>14</v>
      </c>
      <c r="B10">
        <v>0.3</v>
      </c>
      <c r="C10" t="s">
        <v>24</v>
      </c>
      <c r="D10">
        <f t="shared" si="0"/>
        <v>830.00000000000011</v>
      </c>
      <c r="E10" t="s">
        <v>27</v>
      </c>
      <c r="F10" t="s">
        <v>23</v>
      </c>
      <c r="G10" t="s">
        <v>267</v>
      </c>
      <c r="H10" t="s">
        <v>300</v>
      </c>
      <c r="I10" t="s">
        <v>275</v>
      </c>
      <c r="K10" t="s">
        <v>283</v>
      </c>
      <c r="L10" t="s">
        <v>275</v>
      </c>
    </row>
    <row r="11" spans="1:13" x14ac:dyDescent="0.25">
      <c r="A11">
        <v>18</v>
      </c>
      <c r="B11">
        <v>0.20369999999999999</v>
      </c>
      <c r="C11" t="s">
        <v>24</v>
      </c>
      <c r="D11">
        <f t="shared" si="0"/>
        <v>830.00000000000011</v>
      </c>
      <c r="E11" t="s">
        <v>27</v>
      </c>
      <c r="F11" t="s">
        <v>23</v>
      </c>
      <c r="G11" t="s">
        <v>267</v>
      </c>
      <c r="H11" t="s">
        <v>300</v>
      </c>
      <c r="I11" t="s">
        <v>275</v>
      </c>
      <c r="K11" t="s">
        <v>498</v>
      </c>
      <c r="L11" t="s">
        <v>584</v>
      </c>
      <c r="M11">
        <v>66.400000000000006</v>
      </c>
    </row>
    <row r="12" spans="1:13" x14ac:dyDescent="0.25">
      <c r="A12">
        <v>24</v>
      </c>
      <c r="B12">
        <v>0.12620000000000001</v>
      </c>
      <c r="C12" t="s">
        <v>24</v>
      </c>
      <c r="D12">
        <f t="shared" si="0"/>
        <v>830.00000000000011</v>
      </c>
      <c r="E12" t="s">
        <v>27</v>
      </c>
      <c r="F12" t="s">
        <v>23</v>
      </c>
      <c r="G12" t="s">
        <v>267</v>
      </c>
      <c r="H12" t="s">
        <v>300</v>
      </c>
      <c r="I12" t="s">
        <v>275</v>
      </c>
    </row>
    <row r="13" spans="1:13" x14ac:dyDescent="0.25">
      <c r="A13">
        <v>36</v>
      </c>
      <c r="B13">
        <v>8.9599999999999999E-2</v>
      </c>
      <c r="C13" t="s">
        <v>24</v>
      </c>
      <c r="D13">
        <f t="shared" si="0"/>
        <v>830.00000000000011</v>
      </c>
      <c r="E13" t="s">
        <v>27</v>
      </c>
      <c r="F13" t="s">
        <v>23</v>
      </c>
      <c r="G13" t="s">
        <v>267</v>
      </c>
      <c r="H13" t="s">
        <v>300</v>
      </c>
      <c r="I13" t="s">
        <v>275</v>
      </c>
    </row>
    <row r="14" spans="1:13" x14ac:dyDescent="0.25">
      <c r="A14">
        <v>48</v>
      </c>
      <c r="B14">
        <v>7.7899999999999997E-2</v>
      </c>
      <c r="C14" t="s">
        <v>24</v>
      </c>
      <c r="D14">
        <f t="shared" si="0"/>
        <v>830.00000000000011</v>
      </c>
      <c r="E14" t="s">
        <v>27</v>
      </c>
      <c r="F14" t="s">
        <v>23</v>
      </c>
      <c r="G14" t="s">
        <v>267</v>
      </c>
      <c r="H14" t="s">
        <v>300</v>
      </c>
      <c r="I14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808A-3C8F-4D4F-8720-7F92CA35A7B3}">
  <sheetPr filterMode="1"/>
  <dimension ref="A1:J801"/>
  <sheetViews>
    <sheetView workbookViewId="0">
      <selection activeCell="F113" sqref="F113"/>
    </sheetView>
  </sheetViews>
  <sheetFormatPr defaultRowHeight="15" x14ac:dyDescent="0.25"/>
  <cols>
    <col min="2" max="2" width="12.28515625" bestFit="1" customWidth="1"/>
    <col min="4" max="4" width="12.5703125" customWidth="1"/>
    <col min="5" max="5" width="11" customWidth="1"/>
    <col min="6" max="6" width="11.5703125" customWidth="1"/>
    <col min="7" max="7" width="13.85546875" bestFit="1" customWidth="1"/>
    <col min="8" max="8" width="14.28515625" bestFit="1" customWidth="1"/>
    <col min="9" max="9" width="12.5703125" customWidth="1"/>
  </cols>
  <sheetData>
    <row r="1" spans="1:10" x14ac:dyDescent="0.25">
      <c r="A1" t="s">
        <v>93</v>
      </c>
      <c r="B1" t="s">
        <v>92</v>
      </c>
      <c r="C1" t="s">
        <v>137</v>
      </c>
      <c r="D1" t="s">
        <v>599</v>
      </c>
      <c r="E1" t="s">
        <v>494</v>
      </c>
      <c r="F1" t="s">
        <v>601</v>
      </c>
      <c r="G1" t="s">
        <v>603</v>
      </c>
      <c r="H1" t="s">
        <v>272</v>
      </c>
      <c r="I1" t="s">
        <v>274</v>
      </c>
      <c r="J1" t="s">
        <v>598</v>
      </c>
    </row>
    <row r="2" spans="1:10" x14ac:dyDescent="0.25">
      <c r="A2">
        <v>2</v>
      </c>
      <c r="B2">
        <v>1</v>
      </c>
      <c r="C2">
        <v>400</v>
      </c>
      <c r="D2">
        <v>36</v>
      </c>
      <c r="E2">
        <v>56</v>
      </c>
      <c r="F2">
        <v>1</v>
      </c>
      <c r="G2" t="s">
        <v>37</v>
      </c>
      <c r="H2" t="s">
        <v>273</v>
      </c>
      <c r="I2" t="s">
        <v>275</v>
      </c>
      <c r="J2">
        <v>14</v>
      </c>
    </row>
    <row r="3" spans="1:10" hidden="1" x14ac:dyDescent="0.25">
      <c r="A3">
        <v>2</v>
      </c>
      <c r="B3">
        <v>1</v>
      </c>
      <c r="C3">
        <v>400</v>
      </c>
      <c r="D3">
        <v>36</v>
      </c>
      <c r="E3">
        <v>56</v>
      </c>
      <c r="F3">
        <v>1</v>
      </c>
      <c r="G3" t="s">
        <v>37</v>
      </c>
      <c r="H3" t="s">
        <v>273</v>
      </c>
      <c r="I3" t="s">
        <v>275</v>
      </c>
      <c r="J3">
        <v>14</v>
      </c>
    </row>
    <row r="4" spans="1:10" hidden="1" x14ac:dyDescent="0.25">
      <c r="A4">
        <v>2</v>
      </c>
      <c r="B4">
        <v>1</v>
      </c>
      <c r="C4">
        <v>400</v>
      </c>
      <c r="D4">
        <v>36</v>
      </c>
      <c r="E4">
        <v>56</v>
      </c>
      <c r="F4">
        <v>1</v>
      </c>
      <c r="G4" t="s">
        <v>37</v>
      </c>
      <c r="H4" t="s">
        <v>273</v>
      </c>
      <c r="I4" t="s">
        <v>275</v>
      </c>
      <c r="J4">
        <v>14</v>
      </c>
    </row>
    <row r="5" spans="1:10" hidden="1" x14ac:dyDescent="0.25">
      <c r="A5">
        <v>2</v>
      </c>
      <c r="B5">
        <v>1</v>
      </c>
      <c r="C5">
        <v>400</v>
      </c>
      <c r="D5">
        <v>36</v>
      </c>
      <c r="E5">
        <v>56</v>
      </c>
      <c r="F5">
        <v>1</v>
      </c>
      <c r="G5" t="s">
        <v>37</v>
      </c>
      <c r="H5" t="s">
        <v>273</v>
      </c>
      <c r="I5" t="s">
        <v>275</v>
      </c>
      <c r="J5">
        <v>14</v>
      </c>
    </row>
    <row r="6" spans="1:10" hidden="1" x14ac:dyDescent="0.25">
      <c r="A6">
        <v>2</v>
      </c>
      <c r="B6">
        <v>1</v>
      </c>
      <c r="C6">
        <v>400</v>
      </c>
      <c r="D6">
        <v>36</v>
      </c>
      <c r="E6">
        <v>56</v>
      </c>
      <c r="F6">
        <v>1</v>
      </c>
      <c r="G6" t="s">
        <v>37</v>
      </c>
      <c r="H6" t="s">
        <v>273</v>
      </c>
      <c r="I6" t="s">
        <v>275</v>
      </c>
      <c r="J6">
        <v>14</v>
      </c>
    </row>
    <row r="7" spans="1:10" hidden="1" x14ac:dyDescent="0.25">
      <c r="A7">
        <v>2</v>
      </c>
      <c r="B7">
        <v>1</v>
      </c>
      <c r="C7">
        <v>400</v>
      </c>
      <c r="D7">
        <v>36</v>
      </c>
      <c r="E7">
        <v>56</v>
      </c>
      <c r="F7">
        <v>1</v>
      </c>
      <c r="G7" t="s">
        <v>37</v>
      </c>
      <c r="H7" t="s">
        <v>273</v>
      </c>
      <c r="I7" t="s">
        <v>275</v>
      </c>
      <c r="J7">
        <v>14</v>
      </c>
    </row>
    <row r="8" spans="1:10" hidden="1" x14ac:dyDescent="0.25">
      <c r="A8">
        <v>2</v>
      </c>
      <c r="B8">
        <v>1</v>
      </c>
      <c r="C8">
        <v>400</v>
      </c>
      <c r="D8">
        <v>36</v>
      </c>
      <c r="E8">
        <v>56</v>
      </c>
      <c r="F8">
        <v>1</v>
      </c>
      <c r="G8" t="s">
        <v>37</v>
      </c>
      <c r="H8" t="s">
        <v>273</v>
      </c>
      <c r="I8" t="s">
        <v>275</v>
      </c>
      <c r="J8">
        <v>14</v>
      </c>
    </row>
    <row r="9" spans="1:10" hidden="1" x14ac:dyDescent="0.25">
      <c r="A9">
        <v>2</v>
      </c>
      <c r="B9">
        <v>1</v>
      </c>
      <c r="C9">
        <v>400</v>
      </c>
      <c r="D9">
        <v>36</v>
      </c>
      <c r="E9">
        <v>56</v>
      </c>
      <c r="F9">
        <v>1</v>
      </c>
      <c r="G9" t="s">
        <v>37</v>
      </c>
      <c r="H9" t="s">
        <v>273</v>
      </c>
      <c r="I9" t="s">
        <v>275</v>
      </c>
      <c r="J9">
        <v>14</v>
      </c>
    </row>
    <row r="10" spans="1:10" hidden="1" x14ac:dyDescent="0.25">
      <c r="A10">
        <v>2</v>
      </c>
      <c r="B10">
        <v>1</v>
      </c>
      <c r="C10">
        <v>400</v>
      </c>
      <c r="D10">
        <v>36</v>
      </c>
      <c r="E10">
        <v>56</v>
      </c>
      <c r="F10">
        <v>1</v>
      </c>
      <c r="G10" t="s">
        <v>37</v>
      </c>
      <c r="H10" t="s">
        <v>273</v>
      </c>
      <c r="I10" t="s">
        <v>275</v>
      </c>
      <c r="J10">
        <v>14</v>
      </c>
    </row>
    <row r="11" spans="1:10" hidden="1" x14ac:dyDescent="0.25">
      <c r="A11">
        <v>2</v>
      </c>
      <c r="B11">
        <v>1</v>
      </c>
      <c r="C11">
        <v>400</v>
      </c>
      <c r="D11">
        <v>36</v>
      </c>
      <c r="E11">
        <v>56</v>
      </c>
      <c r="F11">
        <v>1</v>
      </c>
      <c r="G11" t="s">
        <v>37</v>
      </c>
      <c r="H11" t="s">
        <v>273</v>
      </c>
      <c r="I11" t="s">
        <v>275</v>
      </c>
      <c r="J11">
        <v>14</v>
      </c>
    </row>
    <row r="12" spans="1:10" hidden="1" x14ac:dyDescent="0.25">
      <c r="A12">
        <v>2</v>
      </c>
      <c r="B12">
        <v>1</v>
      </c>
      <c r="C12">
        <v>400</v>
      </c>
      <c r="D12">
        <v>36</v>
      </c>
      <c r="E12">
        <v>56</v>
      </c>
      <c r="F12">
        <v>1</v>
      </c>
      <c r="G12" t="s">
        <v>37</v>
      </c>
      <c r="H12" t="s">
        <v>273</v>
      </c>
      <c r="I12" t="s">
        <v>275</v>
      </c>
      <c r="J12">
        <v>14</v>
      </c>
    </row>
    <row r="13" spans="1:10" hidden="1" x14ac:dyDescent="0.25">
      <c r="A13">
        <v>2</v>
      </c>
      <c r="B13">
        <v>1</v>
      </c>
      <c r="C13">
        <v>400</v>
      </c>
      <c r="D13">
        <v>36</v>
      </c>
      <c r="E13">
        <v>56</v>
      </c>
      <c r="F13">
        <v>1</v>
      </c>
      <c r="G13" t="s">
        <v>37</v>
      </c>
      <c r="H13" t="s">
        <v>273</v>
      </c>
      <c r="I13" t="s">
        <v>275</v>
      </c>
      <c r="J13">
        <v>14</v>
      </c>
    </row>
    <row r="14" spans="1:10" x14ac:dyDescent="0.25">
      <c r="A14">
        <v>2</v>
      </c>
      <c r="B14">
        <v>2</v>
      </c>
      <c r="C14">
        <v>400</v>
      </c>
      <c r="D14">
        <v>39</v>
      </c>
      <c r="E14">
        <v>61.5</v>
      </c>
      <c r="F14">
        <v>1</v>
      </c>
      <c r="G14" t="s">
        <v>37</v>
      </c>
      <c r="H14" t="s">
        <v>273</v>
      </c>
      <c r="I14" t="s">
        <v>650</v>
      </c>
      <c r="J14">
        <v>14</v>
      </c>
    </row>
    <row r="15" spans="1:10" hidden="1" x14ac:dyDescent="0.25">
      <c r="A15">
        <v>2</v>
      </c>
      <c r="B15">
        <v>2</v>
      </c>
      <c r="C15">
        <v>400</v>
      </c>
      <c r="D15">
        <v>39</v>
      </c>
      <c r="E15">
        <v>61.5</v>
      </c>
      <c r="F15">
        <v>1</v>
      </c>
      <c r="G15" t="s">
        <v>37</v>
      </c>
      <c r="H15" t="s">
        <v>273</v>
      </c>
      <c r="I15" t="s">
        <v>650</v>
      </c>
      <c r="J15">
        <v>14</v>
      </c>
    </row>
    <row r="16" spans="1:10" hidden="1" x14ac:dyDescent="0.25">
      <c r="A16">
        <v>2</v>
      </c>
      <c r="B16">
        <v>2</v>
      </c>
      <c r="C16">
        <v>400</v>
      </c>
      <c r="D16">
        <v>39</v>
      </c>
      <c r="E16">
        <v>61.5</v>
      </c>
      <c r="F16">
        <v>1</v>
      </c>
      <c r="G16" t="s">
        <v>37</v>
      </c>
      <c r="H16" t="s">
        <v>273</v>
      </c>
      <c r="I16" t="s">
        <v>650</v>
      </c>
      <c r="J16">
        <v>14</v>
      </c>
    </row>
    <row r="17" spans="1:10" hidden="1" x14ac:dyDescent="0.25">
      <c r="A17">
        <v>2</v>
      </c>
      <c r="B17">
        <v>2</v>
      </c>
      <c r="C17">
        <v>400</v>
      </c>
      <c r="D17">
        <v>39</v>
      </c>
      <c r="E17">
        <v>61.5</v>
      </c>
      <c r="F17">
        <v>1</v>
      </c>
      <c r="G17" t="s">
        <v>37</v>
      </c>
      <c r="H17" t="s">
        <v>273</v>
      </c>
      <c r="I17" t="s">
        <v>650</v>
      </c>
      <c r="J17">
        <v>14</v>
      </c>
    </row>
    <row r="18" spans="1:10" hidden="1" x14ac:dyDescent="0.25">
      <c r="A18">
        <v>2</v>
      </c>
      <c r="B18">
        <v>2</v>
      </c>
      <c r="C18">
        <v>400</v>
      </c>
      <c r="D18">
        <v>39</v>
      </c>
      <c r="E18">
        <v>61.5</v>
      </c>
      <c r="F18">
        <v>1</v>
      </c>
      <c r="G18" t="s">
        <v>37</v>
      </c>
      <c r="H18" t="s">
        <v>273</v>
      </c>
      <c r="I18" t="s">
        <v>650</v>
      </c>
      <c r="J18">
        <v>14</v>
      </c>
    </row>
    <row r="19" spans="1:10" hidden="1" x14ac:dyDescent="0.25">
      <c r="A19">
        <v>2</v>
      </c>
      <c r="B19">
        <v>2</v>
      </c>
      <c r="C19">
        <v>400</v>
      </c>
      <c r="D19">
        <v>39</v>
      </c>
      <c r="E19">
        <v>61.5</v>
      </c>
      <c r="F19">
        <v>1</v>
      </c>
      <c r="G19" t="s">
        <v>37</v>
      </c>
      <c r="H19" t="s">
        <v>273</v>
      </c>
      <c r="I19" t="s">
        <v>650</v>
      </c>
      <c r="J19">
        <v>14</v>
      </c>
    </row>
    <row r="20" spans="1:10" hidden="1" x14ac:dyDescent="0.25">
      <c r="A20">
        <v>2</v>
      </c>
      <c r="B20">
        <v>2</v>
      </c>
      <c r="C20">
        <v>400</v>
      </c>
      <c r="D20">
        <v>39</v>
      </c>
      <c r="E20">
        <v>61.5</v>
      </c>
      <c r="F20">
        <v>1</v>
      </c>
      <c r="G20" t="s">
        <v>37</v>
      </c>
      <c r="H20" t="s">
        <v>273</v>
      </c>
      <c r="I20" t="s">
        <v>650</v>
      </c>
      <c r="J20">
        <v>14</v>
      </c>
    </row>
    <row r="21" spans="1:10" hidden="1" x14ac:dyDescent="0.25">
      <c r="A21">
        <v>2</v>
      </c>
      <c r="B21">
        <v>2</v>
      </c>
      <c r="C21">
        <v>400</v>
      </c>
      <c r="D21">
        <v>39</v>
      </c>
      <c r="E21">
        <v>61.5</v>
      </c>
      <c r="F21">
        <v>1</v>
      </c>
      <c r="G21" t="s">
        <v>37</v>
      </c>
      <c r="H21" t="s">
        <v>273</v>
      </c>
      <c r="I21" t="s">
        <v>650</v>
      </c>
      <c r="J21">
        <v>14</v>
      </c>
    </row>
    <row r="22" spans="1:10" hidden="1" x14ac:dyDescent="0.25">
      <c r="A22">
        <v>2</v>
      </c>
      <c r="B22">
        <v>2</v>
      </c>
      <c r="C22">
        <v>400</v>
      </c>
      <c r="D22">
        <v>39</v>
      </c>
      <c r="E22">
        <v>61.5</v>
      </c>
      <c r="F22">
        <v>1</v>
      </c>
      <c r="G22" t="s">
        <v>37</v>
      </c>
      <c r="H22" t="s">
        <v>273</v>
      </c>
      <c r="I22" t="s">
        <v>650</v>
      </c>
      <c r="J22">
        <v>14</v>
      </c>
    </row>
    <row r="23" spans="1:10" hidden="1" x14ac:dyDescent="0.25">
      <c r="A23">
        <v>2</v>
      </c>
      <c r="B23">
        <v>2</v>
      </c>
      <c r="C23">
        <v>400</v>
      </c>
      <c r="D23">
        <v>39</v>
      </c>
      <c r="E23">
        <v>61.5</v>
      </c>
      <c r="F23">
        <v>1</v>
      </c>
      <c r="G23" t="s">
        <v>37</v>
      </c>
      <c r="H23" t="s">
        <v>273</v>
      </c>
      <c r="I23" t="s">
        <v>650</v>
      </c>
      <c r="J23">
        <v>14</v>
      </c>
    </row>
    <row r="24" spans="1:10" hidden="1" x14ac:dyDescent="0.25">
      <c r="A24">
        <v>2</v>
      </c>
      <c r="B24">
        <v>2</v>
      </c>
      <c r="C24">
        <v>400</v>
      </c>
      <c r="D24">
        <v>39</v>
      </c>
      <c r="E24">
        <v>61.5</v>
      </c>
      <c r="F24">
        <v>1</v>
      </c>
      <c r="G24" t="s">
        <v>37</v>
      </c>
      <c r="H24" t="s">
        <v>273</v>
      </c>
      <c r="I24" t="s">
        <v>650</v>
      </c>
      <c r="J24">
        <v>14</v>
      </c>
    </row>
    <row r="25" spans="1:10" hidden="1" x14ac:dyDescent="0.25">
      <c r="A25">
        <v>2</v>
      </c>
      <c r="B25">
        <v>2</v>
      </c>
      <c r="C25">
        <v>400</v>
      </c>
      <c r="D25">
        <v>39</v>
      </c>
      <c r="E25">
        <v>61.5</v>
      </c>
      <c r="F25">
        <v>1</v>
      </c>
      <c r="G25" t="s">
        <v>37</v>
      </c>
      <c r="H25" t="s">
        <v>273</v>
      </c>
      <c r="I25" t="s">
        <v>650</v>
      </c>
      <c r="J25">
        <v>14</v>
      </c>
    </row>
    <row r="26" spans="1:10" x14ac:dyDescent="0.25">
      <c r="A26">
        <v>3</v>
      </c>
      <c r="B26">
        <v>3</v>
      </c>
      <c r="C26">
        <v>400</v>
      </c>
      <c r="D26">
        <v>36</v>
      </c>
      <c r="E26">
        <v>56</v>
      </c>
      <c r="F26">
        <v>1</v>
      </c>
      <c r="G26" t="s">
        <v>37</v>
      </c>
      <c r="H26" t="s">
        <v>273</v>
      </c>
      <c r="I26" t="s">
        <v>275</v>
      </c>
      <c r="J26">
        <v>14</v>
      </c>
    </row>
    <row r="27" spans="1:10" hidden="1" x14ac:dyDescent="0.25">
      <c r="A27">
        <v>3</v>
      </c>
      <c r="B27">
        <v>3</v>
      </c>
      <c r="C27">
        <v>400</v>
      </c>
      <c r="D27">
        <v>36</v>
      </c>
      <c r="E27">
        <v>56</v>
      </c>
      <c r="F27">
        <v>1</v>
      </c>
      <c r="G27" t="s">
        <v>37</v>
      </c>
      <c r="H27" t="s">
        <v>273</v>
      </c>
      <c r="I27" t="s">
        <v>275</v>
      </c>
      <c r="J27">
        <v>14</v>
      </c>
    </row>
    <row r="28" spans="1:10" hidden="1" x14ac:dyDescent="0.25">
      <c r="A28">
        <v>3</v>
      </c>
      <c r="B28">
        <v>3</v>
      </c>
      <c r="C28">
        <v>400</v>
      </c>
      <c r="D28">
        <v>36</v>
      </c>
      <c r="E28">
        <v>56</v>
      </c>
      <c r="F28">
        <v>1</v>
      </c>
      <c r="G28" t="s">
        <v>37</v>
      </c>
      <c r="H28" t="s">
        <v>273</v>
      </c>
      <c r="I28" t="s">
        <v>275</v>
      </c>
      <c r="J28">
        <v>14</v>
      </c>
    </row>
    <row r="29" spans="1:10" hidden="1" x14ac:dyDescent="0.25">
      <c r="A29">
        <v>3</v>
      </c>
      <c r="B29">
        <v>3</v>
      </c>
      <c r="C29">
        <v>400</v>
      </c>
      <c r="D29">
        <v>36</v>
      </c>
      <c r="E29">
        <v>56</v>
      </c>
      <c r="F29">
        <v>1</v>
      </c>
      <c r="G29" t="s">
        <v>37</v>
      </c>
      <c r="H29" t="s">
        <v>273</v>
      </c>
      <c r="I29" t="s">
        <v>275</v>
      </c>
      <c r="J29">
        <v>14</v>
      </c>
    </row>
    <row r="30" spans="1:10" hidden="1" x14ac:dyDescent="0.25">
      <c r="A30">
        <v>3</v>
      </c>
      <c r="B30">
        <v>3</v>
      </c>
      <c r="C30">
        <v>400</v>
      </c>
      <c r="D30">
        <v>36</v>
      </c>
      <c r="E30">
        <v>56</v>
      </c>
      <c r="F30">
        <v>1</v>
      </c>
      <c r="G30" t="s">
        <v>37</v>
      </c>
      <c r="H30" t="s">
        <v>273</v>
      </c>
      <c r="I30" t="s">
        <v>275</v>
      </c>
      <c r="J30">
        <v>14</v>
      </c>
    </row>
    <row r="31" spans="1:10" hidden="1" x14ac:dyDescent="0.25">
      <c r="A31">
        <v>3</v>
      </c>
      <c r="B31">
        <v>3</v>
      </c>
      <c r="C31">
        <v>400</v>
      </c>
      <c r="D31">
        <v>36</v>
      </c>
      <c r="E31">
        <v>56</v>
      </c>
      <c r="F31">
        <v>1</v>
      </c>
      <c r="G31" t="s">
        <v>37</v>
      </c>
      <c r="H31" t="s">
        <v>273</v>
      </c>
      <c r="I31" t="s">
        <v>275</v>
      </c>
      <c r="J31">
        <v>14</v>
      </c>
    </row>
    <row r="32" spans="1:10" hidden="1" x14ac:dyDescent="0.25">
      <c r="A32">
        <v>3</v>
      </c>
      <c r="B32">
        <v>3</v>
      </c>
      <c r="C32">
        <v>400</v>
      </c>
      <c r="D32">
        <v>36</v>
      </c>
      <c r="E32">
        <v>56</v>
      </c>
      <c r="F32">
        <v>1</v>
      </c>
      <c r="G32" t="s">
        <v>37</v>
      </c>
      <c r="H32" t="s">
        <v>273</v>
      </c>
      <c r="I32" t="s">
        <v>275</v>
      </c>
      <c r="J32">
        <v>14</v>
      </c>
    </row>
    <row r="33" spans="1:10" hidden="1" x14ac:dyDescent="0.25">
      <c r="A33">
        <v>3</v>
      </c>
      <c r="B33">
        <v>3</v>
      </c>
      <c r="C33">
        <v>400</v>
      </c>
      <c r="D33">
        <v>36</v>
      </c>
      <c r="E33">
        <v>56</v>
      </c>
      <c r="F33">
        <v>1</v>
      </c>
      <c r="G33" t="s">
        <v>37</v>
      </c>
      <c r="H33" t="s">
        <v>273</v>
      </c>
      <c r="I33" t="s">
        <v>275</v>
      </c>
      <c r="J33">
        <v>14</v>
      </c>
    </row>
    <row r="34" spans="1:10" hidden="1" x14ac:dyDescent="0.25">
      <c r="A34">
        <v>3</v>
      </c>
      <c r="B34">
        <v>3</v>
      </c>
      <c r="C34">
        <v>400</v>
      </c>
      <c r="D34">
        <v>36</v>
      </c>
      <c r="E34">
        <v>56</v>
      </c>
      <c r="F34">
        <v>1</v>
      </c>
      <c r="G34" t="s">
        <v>37</v>
      </c>
      <c r="H34" t="s">
        <v>273</v>
      </c>
      <c r="I34" t="s">
        <v>275</v>
      </c>
      <c r="J34">
        <v>14</v>
      </c>
    </row>
    <row r="35" spans="1:10" hidden="1" x14ac:dyDescent="0.25">
      <c r="A35">
        <v>3</v>
      </c>
      <c r="B35">
        <v>3</v>
      </c>
      <c r="C35">
        <v>400</v>
      </c>
      <c r="D35">
        <v>36</v>
      </c>
      <c r="E35">
        <v>56</v>
      </c>
      <c r="F35">
        <v>1</v>
      </c>
      <c r="G35" t="s">
        <v>37</v>
      </c>
      <c r="H35" t="s">
        <v>273</v>
      </c>
      <c r="I35" t="s">
        <v>275</v>
      </c>
      <c r="J35">
        <v>14</v>
      </c>
    </row>
    <row r="36" spans="1:10" hidden="1" x14ac:dyDescent="0.25">
      <c r="A36">
        <v>3</v>
      </c>
      <c r="B36">
        <v>3</v>
      </c>
      <c r="C36">
        <v>400</v>
      </c>
      <c r="D36">
        <v>36</v>
      </c>
      <c r="E36">
        <v>56</v>
      </c>
      <c r="F36">
        <v>1</v>
      </c>
      <c r="G36" t="s">
        <v>37</v>
      </c>
      <c r="H36" t="s">
        <v>273</v>
      </c>
      <c r="I36" t="s">
        <v>275</v>
      </c>
      <c r="J36">
        <v>14</v>
      </c>
    </row>
    <row r="37" spans="1:10" hidden="1" x14ac:dyDescent="0.25">
      <c r="A37">
        <v>3</v>
      </c>
      <c r="B37">
        <v>3</v>
      </c>
      <c r="C37">
        <v>400</v>
      </c>
      <c r="D37">
        <v>36</v>
      </c>
      <c r="E37">
        <v>56</v>
      </c>
      <c r="F37">
        <v>1</v>
      </c>
      <c r="G37" t="s">
        <v>37</v>
      </c>
      <c r="H37" t="s">
        <v>273</v>
      </c>
      <c r="I37" t="s">
        <v>275</v>
      </c>
      <c r="J37">
        <v>14</v>
      </c>
    </row>
    <row r="38" spans="1:10" x14ac:dyDescent="0.25">
      <c r="A38">
        <v>3</v>
      </c>
      <c r="B38">
        <v>4</v>
      </c>
      <c r="C38">
        <v>400</v>
      </c>
      <c r="D38">
        <v>43</v>
      </c>
      <c r="E38">
        <v>53.4</v>
      </c>
      <c r="F38">
        <v>1</v>
      </c>
      <c r="G38" t="s">
        <v>37</v>
      </c>
      <c r="H38" t="s">
        <v>273</v>
      </c>
      <c r="I38" t="s">
        <v>279</v>
      </c>
      <c r="J38">
        <v>22</v>
      </c>
    </row>
    <row r="39" spans="1:10" hidden="1" x14ac:dyDescent="0.25">
      <c r="A39">
        <v>3</v>
      </c>
      <c r="B39">
        <v>4</v>
      </c>
      <c r="C39">
        <v>400</v>
      </c>
      <c r="D39">
        <v>43</v>
      </c>
      <c r="E39">
        <v>53.4</v>
      </c>
      <c r="F39">
        <v>1</v>
      </c>
      <c r="G39" t="s">
        <v>37</v>
      </c>
      <c r="H39" t="s">
        <v>273</v>
      </c>
      <c r="I39" t="s">
        <v>279</v>
      </c>
      <c r="J39">
        <v>22</v>
      </c>
    </row>
    <row r="40" spans="1:10" hidden="1" x14ac:dyDescent="0.25">
      <c r="A40">
        <v>3</v>
      </c>
      <c r="B40">
        <v>4</v>
      </c>
      <c r="C40">
        <v>400</v>
      </c>
      <c r="D40">
        <v>43</v>
      </c>
      <c r="E40">
        <v>53.4</v>
      </c>
      <c r="F40">
        <v>1</v>
      </c>
      <c r="G40" t="s">
        <v>37</v>
      </c>
      <c r="H40" t="s">
        <v>273</v>
      </c>
      <c r="I40" t="s">
        <v>279</v>
      </c>
      <c r="J40">
        <v>22</v>
      </c>
    </row>
    <row r="41" spans="1:10" hidden="1" x14ac:dyDescent="0.25">
      <c r="A41">
        <v>3</v>
      </c>
      <c r="B41">
        <v>4</v>
      </c>
      <c r="C41">
        <v>400</v>
      </c>
      <c r="D41">
        <v>43</v>
      </c>
      <c r="E41">
        <v>53.4</v>
      </c>
      <c r="F41">
        <v>1</v>
      </c>
      <c r="G41" t="s">
        <v>37</v>
      </c>
      <c r="H41" t="s">
        <v>273</v>
      </c>
      <c r="I41" t="s">
        <v>279</v>
      </c>
      <c r="J41">
        <v>22</v>
      </c>
    </row>
    <row r="42" spans="1:10" hidden="1" x14ac:dyDescent="0.25">
      <c r="A42">
        <v>3</v>
      </c>
      <c r="B42">
        <v>4</v>
      </c>
      <c r="C42">
        <v>400</v>
      </c>
      <c r="D42">
        <v>43</v>
      </c>
      <c r="E42">
        <v>53.4</v>
      </c>
      <c r="F42">
        <v>1</v>
      </c>
      <c r="G42" t="s">
        <v>37</v>
      </c>
      <c r="H42" t="s">
        <v>273</v>
      </c>
      <c r="I42" t="s">
        <v>279</v>
      </c>
      <c r="J42">
        <v>22</v>
      </c>
    </row>
    <row r="43" spans="1:10" hidden="1" x14ac:dyDescent="0.25">
      <c r="A43">
        <v>3</v>
      </c>
      <c r="B43">
        <v>4</v>
      </c>
      <c r="C43">
        <v>400</v>
      </c>
      <c r="D43">
        <v>43</v>
      </c>
      <c r="E43">
        <v>53.4</v>
      </c>
      <c r="F43">
        <v>1</v>
      </c>
      <c r="G43" t="s">
        <v>37</v>
      </c>
      <c r="H43" t="s">
        <v>273</v>
      </c>
      <c r="I43" t="s">
        <v>279</v>
      </c>
      <c r="J43">
        <v>22</v>
      </c>
    </row>
    <row r="44" spans="1:10" hidden="1" x14ac:dyDescent="0.25">
      <c r="A44">
        <v>3</v>
      </c>
      <c r="B44">
        <v>4</v>
      </c>
      <c r="C44">
        <v>400</v>
      </c>
      <c r="D44">
        <v>43</v>
      </c>
      <c r="E44">
        <v>53.4</v>
      </c>
      <c r="F44">
        <v>1</v>
      </c>
      <c r="G44" t="s">
        <v>37</v>
      </c>
      <c r="H44" t="s">
        <v>273</v>
      </c>
      <c r="I44" t="s">
        <v>279</v>
      </c>
      <c r="J44">
        <v>22</v>
      </c>
    </row>
    <row r="45" spans="1:10" hidden="1" x14ac:dyDescent="0.25">
      <c r="A45">
        <v>3</v>
      </c>
      <c r="B45">
        <v>4</v>
      </c>
      <c r="C45">
        <v>400</v>
      </c>
      <c r="D45">
        <v>43</v>
      </c>
      <c r="E45">
        <v>53.4</v>
      </c>
      <c r="F45">
        <v>1</v>
      </c>
      <c r="G45" t="s">
        <v>37</v>
      </c>
      <c r="H45" t="s">
        <v>273</v>
      </c>
      <c r="I45" t="s">
        <v>279</v>
      </c>
      <c r="J45">
        <v>22</v>
      </c>
    </row>
    <row r="46" spans="1:10" hidden="1" x14ac:dyDescent="0.25">
      <c r="A46">
        <v>3</v>
      </c>
      <c r="B46">
        <v>4</v>
      </c>
      <c r="C46">
        <v>400</v>
      </c>
      <c r="D46">
        <v>43</v>
      </c>
      <c r="E46">
        <v>53.4</v>
      </c>
      <c r="F46">
        <v>1</v>
      </c>
      <c r="G46" t="s">
        <v>37</v>
      </c>
      <c r="H46" t="s">
        <v>273</v>
      </c>
      <c r="I46" t="s">
        <v>279</v>
      </c>
      <c r="J46">
        <v>22</v>
      </c>
    </row>
    <row r="47" spans="1:10" hidden="1" x14ac:dyDescent="0.25">
      <c r="A47">
        <v>3</v>
      </c>
      <c r="B47">
        <v>4</v>
      </c>
      <c r="C47">
        <v>400</v>
      </c>
      <c r="D47">
        <v>43</v>
      </c>
      <c r="E47">
        <v>53.4</v>
      </c>
      <c r="F47">
        <v>1</v>
      </c>
      <c r="G47" t="s">
        <v>37</v>
      </c>
      <c r="H47" t="s">
        <v>273</v>
      </c>
      <c r="I47" t="s">
        <v>279</v>
      </c>
      <c r="J47">
        <v>22</v>
      </c>
    </row>
    <row r="48" spans="1:10" hidden="1" x14ac:dyDescent="0.25">
      <c r="A48">
        <v>3</v>
      </c>
      <c r="B48">
        <v>4</v>
      </c>
      <c r="C48">
        <v>400</v>
      </c>
      <c r="D48">
        <v>43</v>
      </c>
      <c r="E48">
        <v>53.4</v>
      </c>
      <c r="F48">
        <v>1</v>
      </c>
      <c r="G48" t="s">
        <v>37</v>
      </c>
      <c r="H48" t="s">
        <v>273</v>
      </c>
      <c r="I48" t="s">
        <v>279</v>
      </c>
      <c r="J48">
        <v>22</v>
      </c>
    </row>
    <row r="49" spans="1:10" hidden="1" x14ac:dyDescent="0.25">
      <c r="A49">
        <v>3</v>
      </c>
      <c r="B49">
        <v>4</v>
      </c>
      <c r="C49">
        <v>400</v>
      </c>
      <c r="D49">
        <v>43</v>
      </c>
      <c r="E49">
        <v>53.4</v>
      </c>
      <c r="F49">
        <v>1</v>
      </c>
      <c r="G49" t="s">
        <v>37</v>
      </c>
      <c r="H49" t="s">
        <v>273</v>
      </c>
      <c r="I49" t="s">
        <v>279</v>
      </c>
      <c r="J49">
        <v>22</v>
      </c>
    </row>
    <row r="50" spans="1:10" x14ac:dyDescent="0.25">
      <c r="A50">
        <v>4</v>
      </c>
      <c r="B50">
        <v>5</v>
      </c>
      <c r="C50">
        <v>1200</v>
      </c>
      <c r="D50">
        <v>34</v>
      </c>
      <c r="E50" t="s">
        <v>608</v>
      </c>
      <c r="F50">
        <v>1</v>
      </c>
      <c r="G50" t="s">
        <v>36</v>
      </c>
      <c r="H50" t="s">
        <v>273</v>
      </c>
      <c r="I50" t="s">
        <v>275</v>
      </c>
      <c r="J50">
        <v>14</v>
      </c>
    </row>
    <row r="51" spans="1:10" hidden="1" x14ac:dyDescent="0.25">
      <c r="A51">
        <v>4</v>
      </c>
      <c r="B51">
        <v>5</v>
      </c>
      <c r="C51">
        <v>1200</v>
      </c>
      <c r="D51">
        <v>34</v>
      </c>
      <c r="E51" t="s">
        <v>608</v>
      </c>
      <c r="F51">
        <v>1</v>
      </c>
      <c r="G51" t="s">
        <v>36</v>
      </c>
      <c r="H51" t="s">
        <v>273</v>
      </c>
      <c r="I51" t="s">
        <v>275</v>
      </c>
      <c r="J51">
        <v>14</v>
      </c>
    </row>
    <row r="52" spans="1:10" hidden="1" x14ac:dyDescent="0.25">
      <c r="A52">
        <v>4</v>
      </c>
      <c r="B52">
        <v>5</v>
      </c>
      <c r="C52">
        <v>1200</v>
      </c>
      <c r="D52">
        <v>34</v>
      </c>
      <c r="E52" t="s">
        <v>608</v>
      </c>
      <c r="F52">
        <v>1</v>
      </c>
      <c r="G52" t="s">
        <v>36</v>
      </c>
      <c r="H52" t="s">
        <v>273</v>
      </c>
      <c r="I52" t="s">
        <v>275</v>
      </c>
      <c r="J52">
        <v>14</v>
      </c>
    </row>
    <row r="53" spans="1:10" hidden="1" x14ac:dyDescent="0.25">
      <c r="A53">
        <v>4</v>
      </c>
      <c r="B53">
        <v>5</v>
      </c>
      <c r="C53">
        <v>1200</v>
      </c>
      <c r="D53">
        <v>34</v>
      </c>
      <c r="E53" t="s">
        <v>608</v>
      </c>
      <c r="F53">
        <v>1</v>
      </c>
      <c r="G53" t="s">
        <v>36</v>
      </c>
      <c r="H53" t="s">
        <v>273</v>
      </c>
      <c r="I53" t="s">
        <v>275</v>
      </c>
      <c r="J53">
        <v>14</v>
      </c>
    </row>
    <row r="54" spans="1:10" hidden="1" x14ac:dyDescent="0.25">
      <c r="A54">
        <v>4</v>
      </c>
      <c r="B54">
        <v>5</v>
      </c>
      <c r="C54">
        <v>1200</v>
      </c>
      <c r="D54">
        <v>34</v>
      </c>
      <c r="E54" t="s">
        <v>608</v>
      </c>
      <c r="F54">
        <v>1</v>
      </c>
      <c r="G54" t="s">
        <v>36</v>
      </c>
      <c r="H54" t="s">
        <v>273</v>
      </c>
      <c r="I54" t="s">
        <v>275</v>
      </c>
      <c r="J54">
        <v>14</v>
      </c>
    </row>
    <row r="55" spans="1:10" hidden="1" x14ac:dyDescent="0.25">
      <c r="A55">
        <v>4</v>
      </c>
      <c r="B55">
        <v>5</v>
      </c>
      <c r="C55">
        <v>1200</v>
      </c>
      <c r="D55">
        <v>34</v>
      </c>
      <c r="E55" t="s">
        <v>608</v>
      </c>
      <c r="F55">
        <v>1</v>
      </c>
      <c r="G55" t="s">
        <v>36</v>
      </c>
      <c r="H55" t="s">
        <v>273</v>
      </c>
      <c r="I55" t="s">
        <v>275</v>
      </c>
      <c r="J55">
        <v>14</v>
      </c>
    </row>
    <row r="56" spans="1:10" hidden="1" x14ac:dyDescent="0.25">
      <c r="A56">
        <v>4</v>
      </c>
      <c r="B56">
        <v>5</v>
      </c>
      <c r="C56">
        <v>1200</v>
      </c>
      <c r="D56">
        <v>34</v>
      </c>
      <c r="E56" t="s">
        <v>608</v>
      </c>
      <c r="F56">
        <v>1</v>
      </c>
      <c r="G56" t="s">
        <v>36</v>
      </c>
      <c r="H56" t="s">
        <v>273</v>
      </c>
      <c r="I56" t="s">
        <v>275</v>
      </c>
      <c r="J56">
        <v>14</v>
      </c>
    </row>
    <row r="57" spans="1:10" hidden="1" x14ac:dyDescent="0.25">
      <c r="A57">
        <v>4</v>
      </c>
      <c r="B57">
        <v>5</v>
      </c>
      <c r="C57">
        <v>1200</v>
      </c>
      <c r="D57">
        <v>34</v>
      </c>
      <c r="E57" t="s">
        <v>608</v>
      </c>
      <c r="F57">
        <v>1</v>
      </c>
      <c r="G57" t="s">
        <v>36</v>
      </c>
      <c r="H57" t="s">
        <v>273</v>
      </c>
      <c r="I57" t="s">
        <v>275</v>
      </c>
      <c r="J57">
        <v>14</v>
      </c>
    </row>
    <row r="58" spans="1:10" hidden="1" x14ac:dyDescent="0.25">
      <c r="A58">
        <v>4</v>
      </c>
      <c r="B58">
        <v>5</v>
      </c>
      <c r="C58">
        <v>1200</v>
      </c>
      <c r="D58">
        <v>34</v>
      </c>
      <c r="E58" t="s">
        <v>608</v>
      </c>
      <c r="F58">
        <v>1</v>
      </c>
      <c r="G58" t="s">
        <v>36</v>
      </c>
      <c r="H58" t="s">
        <v>273</v>
      </c>
      <c r="I58" t="s">
        <v>275</v>
      </c>
      <c r="J58">
        <v>14</v>
      </c>
    </row>
    <row r="59" spans="1:10" hidden="1" x14ac:dyDescent="0.25">
      <c r="A59">
        <v>4</v>
      </c>
      <c r="B59">
        <v>5</v>
      </c>
      <c r="C59">
        <v>1200</v>
      </c>
      <c r="D59">
        <v>34</v>
      </c>
      <c r="E59" t="s">
        <v>608</v>
      </c>
      <c r="F59">
        <v>1</v>
      </c>
      <c r="G59" t="s">
        <v>36</v>
      </c>
      <c r="H59" t="s">
        <v>273</v>
      </c>
      <c r="I59" t="s">
        <v>275</v>
      </c>
      <c r="J59">
        <v>14</v>
      </c>
    </row>
    <row r="60" spans="1:10" hidden="1" x14ac:dyDescent="0.25">
      <c r="A60">
        <v>4</v>
      </c>
      <c r="B60">
        <v>5</v>
      </c>
      <c r="C60">
        <v>1200</v>
      </c>
      <c r="D60">
        <v>34</v>
      </c>
      <c r="E60" t="s">
        <v>608</v>
      </c>
      <c r="F60">
        <v>1</v>
      </c>
      <c r="G60" t="s">
        <v>36</v>
      </c>
      <c r="H60" t="s">
        <v>273</v>
      </c>
      <c r="I60" t="s">
        <v>275</v>
      </c>
      <c r="J60">
        <v>14</v>
      </c>
    </row>
    <row r="61" spans="1:10" hidden="1" x14ac:dyDescent="0.25">
      <c r="A61">
        <v>4</v>
      </c>
      <c r="B61">
        <v>5</v>
      </c>
      <c r="C61">
        <v>1200</v>
      </c>
      <c r="D61">
        <v>34</v>
      </c>
      <c r="E61" t="s">
        <v>608</v>
      </c>
      <c r="F61">
        <v>1</v>
      </c>
      <c r="G61" t="s">
        <v>36</v>
      </c>
      <c r="H61" t="s">
        <v>273</v>
      </c>
      <c r="I61" t="s">
        <v>275</v>
      </c>
      <c r="J61">
        <v>14</v>
      </c>
    </row>
    <row r="62" spans="1:10" x14ac:dyDescent="0.25">
      <c r="A62">
        <v>4</v>
      </c>
      <c r="B62">
        <v>6</v>
      </c>
      <c r="C62">
        <v>1200</v>
      </c>
      <c r="D62">
        <v>34</v>
      </c>
      <c r="E62" t="s">
        <v>608</v>
      </c>
      <c r="F62">
        <v>1</v>
      </c>
      <c r="G62" t="s">
        <v>37</v>
      </c>
      <c r="H62" t="s">
        <v>273</v>
      </c>
      <c r="I62" t="s">
        <v>275</v>
      </c>
      <c r="J62">
        <v>14</v>
      </c>
    </row>
    <row r="63" spans="1:10" hidden="1" x14ac:dyDescent="0.25">
      <c r="A63">
        <v>4</v>
      </c>
      <c r="B63">
        <v>6</v>
      </c>
      <c r="C63">
        <v>1200</v>
      </c>
      <c r="D63">
        <v>34</v>
      </c>
      <c r="E63" t="s">
        <v>608</v>
      </c>
      <c r="F63">
        <v>1</v>
      </c>
      <c r="G63" t="s">
        <v>37</v>
      </c>
      <c r="H63" t="s">
        <v>273</v>
      </c>
      <c r="I63" t="s">
        <v>275</v>
      </c>
      <c r="J63">
        <v>14</v>
      </c>
    </row>
    <row r="64" spans="1:10" hidden="1" x14ac:dyDescent="0.25">
      <c r="A64">
        <v>4</v>
      </c>
      <c r="B64">
        <v>6</v>
      </c>
      <c r="C64">
        <v>1200</v>
      </c>
      <c r="D64">
        <v>34</v>
      </c>
      <c r="E64" t="s">
        <v>608</v>
      </c>
      <c r="F64">
        <v>1</v>
      </c>
      <c r="G64" t="s">
        <v>37</v>
      </c>
      <c r="H64" t="s">
        <v>273</v>
      </c>
      <c r="I64" t="s">
        <v>275</v>
      </c>
      <c r="J64">
        <v>14</v>
      </c>
    </row>
    <row r="65" spans="1:10" hidden="1" x14ac:dyDescent="0.25">
      <c r="A65">
        <v>4</v>
      </c>
      <c r="B65">
        <v>6</v>
      </c>
      <c r="C65">
        <v>1200</v>
      </c>
      <c r="D65">
        <v>34</v>
      </c>
      <c r="E65" t="s">
        <v>608</v>
      </c>
      <c r="F65">
        <v>1</v>
      </c>
      <c r="G65" t="s">
        <v>37</v>
      </c>
      <c r="H65" t="s">
        <v>273</v>
      </c>
      <c r="I65" t="s">
        <v>275</v>
      </c>
      <c r="J65">
        <v>14</v>
      </c>
    </row>
    <row r="66" spans="1:10" hidden="1" x14ac:dyDescent="0.25">
      <c r="A66">
        <v>4</v>
      </c>
      <c r="B66">
        <v>6</v>
      </c>
      <c r="C66">
        <v>1200</v>
      </c>
      <c r="D66">
        <v>34</v>
      </c>
      <c r="E66" t="s">
        <v>608</v>
      </c>
      <c r="F66">
        <v>1</v>
      </c>
      <c r="G66" t="s">
        <v>37</v>
      </c>
      <c r="H66" t="s">
        <v>273</v>
      </c>
      <c r="I66" t="s">
        <v>275</v>
      </c>
      <c r="J66">
        <v>14</v>
      </c>
    </row>
    <row r="67" spans="1:10" hidden="1" x14ac:dyDescent="0.25">
      <c r="A67">
        <v>4</v>
      </c>
      <c r="B67">
        <v>6</v>
      </c>
      <c r="C67">
        <v>1200</v>
      </c>
      <c r="D67">
        <v>34</v>
      </c>
      <c r="E67" t="s">
        <v>608</v>
      </c>
      <c r="F67">
        <v>1</v>
      </c>
      <c r="G67" t="s">
        <v>37</v>
      </c>
      <c r="H67" t="s">
        <v>273</v>
      </c>
      <c r="I67" t="s">
        <v>275</v>
      </c>
      <c r="J67">
        <v>14</v>
      </c>
    </row>
    <row r="68" spans="1:10" hidden="1" x14ac:dyDescent="0.25">
      <c r="A68">
        <v>4</v>
      </c>
      <c r="B68">
        <v>6</v>
      </c>
      <c r="C68">
        <v>1200</v>
      </c>
      <c r="D68">
        <v>34</v>
      </c>
      <c r="E68" t="s">
        <v>608</v>
      </c>
      <c r="F68">
        <v>1</v>
      </c>
      <c r="G68" t="s">
        <v>37</v>
      </c>
      <c r="H68" t="s">
        <v>273</v>
      </c>
      <c r="I68" t="s">
        <v>275</v>
      </c>
      <c r="J68">
        <v>14</v>
      </c>
    </row>
    <row r="69" spans="1:10" hidden="1" x14ac:dyDescent="0.25">
      <c r="A69">
        <v>4</v>
      </c>
      <c r="B69">
        <v>6</v>
      </c>
      <c r="C69">
        <v>1200</v>
      </c>
      <c r="D69">
        <v>34</v>
      </c>
      <c r="E69" t="s">
        <v>608</v>
      </c>
      <c r="F69">
        <v>1</v>
      </c>
      <c r="G69" t="s">
        <v>37</v>
      </c>
      <c r="H69" t="s">
        <v>273</v>
      </c>
      <c r="I69" t="s">
        <v>275</v>
      </c>
      <c r="J69">
        <v>14</v>
      </c>
    </row>
    <row r="70" spans="1:10" hidden="1" x14ac:dyDescent="0.25">
      <c r="A70">
        <v>4</v>
      </c>
      <c r="B70">
        <v>6</v>
      </c>
      <c r="C70">
        <v>1200</v>
      </c>
      <c r="D70">
        <v>34</v>
      </c>
      <c r="E70" t="s">
        <v>608</v>
      </c>
      <c r="F70">
        <v>1</v>
      </c>
      <c r="G70" t="s">
        <v>37</v>
      </c>
      <c r="H70" t="s">
        <v>273</v>
      </c>
      <c r="I70" t="s">
        <v>275</v>
      </c>
      <c r="J70">
        <v>14</v>
      </c>
    </row>
    <row r="71" spans="1:10" hidden="1" x14ac:dyDescent="0.25">
      <c r="A71">
        <v>4</v>
      </c>
      <c r="B71">
        <v>6</v>
      </c>
      <c r="C71">
        <v>1200</v>
      </c>
      <c r="D71">
        <v>34</v>
      </c>
      <c r="E71" t="s">
        <v>608</v>
      </c>
      <c r="F71">
        <v>1</v>
      </c>
      <c r="G71" t="s">
        <v>37</v>
      </c>
      <c r="H71" t="s">
        <v>273</v>
      </c>
      <c r="I71" t="s">
        <v>275</v>
      </c>
      <c r="J71">
        <v>14</v>
      </c>
    </row>
    <row r="72" spans="1:10" hidden="1" x14ac:dyDescent="0.25">
      <c r="A72">
        <v>4</v>
      </c>
      <c r="B72">
        <v>6</v>
      </c>
      <c r="C72">
        <v>1200</v>
      </c>
      <c r="D72">
        <v>34</v>
      </c>
      <c r="E72" t="s">
        <v>608</v>
      </c>
      <c r="F72">
        <v>1</v>
      </c>
      <c r="G72" t="s">
        <v>37</v>
      </c>
      <c r="H72" t="s">
        <v>273</v>
      </c>
      <c r="I72" t="s">
        <v>275</v>
      </c>
      <c r="J72">
        <v>14</v>
      </c>
    </row>
    <row r="73" spans="1:10" hidden="1" x14ac:dyDescent="0.25">
      <c r="A73">
        <v>4</v>
      </c>
      <c r="B73">
        <v>6</v>
      </c>
      <c r="C73">
        <v>1200</v>
      </c>
      <c r="D73">
        <v>34</v>
      </c>
      <c r="E73" t="s">
        <v>608</v>
      </c>
      <c r="F73">
        <v>1</v>
      </c>
      <c r="G73" t="s">
        <v>37</v>
      </c>
      <c r="H73" t="s">
        <v>273</v>
      </c>
      <c r="I73" t="s">
        <v>275</v>
      </c>
      <c r="J73">
        <v>14</v>
      </c>
    </row>
    <row r="74" spans="1:10" hidden="1" x14ac:dyDescent="0.25">
      <c r="A74">
        <v>4</v>
      </c>
      <c r="B74">
        <v>6</v>
      </c>
      <c r="C74">
        <v>1200</v>
      </c>
      <c r="D74">
        <v>34</v>
      </c>
      <c r="E74" t="s">
        <v>608</v>
      </c>
      <c r="F74">
        <v>1</v>
      </c>
      <c r="G74" t="s">
        <v>37</v>
      </c>
      <c r="H74" t="s">
        <v>273</v>
      </c>
      <c r="I74" t="s">
        <v>275</v>
      </c>
      <c r="J74">
        <v>14</v>
      </c>
    </row>
    <row r="75" spans="1:10" x14ac:dyDescent="0.25">
      <c r="A75">
        <v>8</v>
      </c>
      <c r="B75">
        <v>7</v>
      </c>
      <c r="C75">
        <v>400</v>
      </c>
      <c r="D75">
        <v>34</v>
      </c>
      <c r="E75">
        <v>64</v>
      </c>
      <c r="F75" s="10">
        <v>0.5</v>
      </c>
      <c r="G75" t="s">
        <v>36</v>
      </c>
      <c r="H75" t="s">
        <v>275</v>
      </c>
      <c r="I75" t="s">
        <v>275</v>
      </c>
      <c r="J75">
        <v>8</v>
      </c>
    </row>
    <row r="76" spans="1:10" hidden="1" x14ac:dyDescent="0.25">
      <c r="A76">
        <v>8</v>
      </c>
      <c r="B76">
        <v>7</v>
      </c>
      <c r="C76">
        <v>400</v>
      </c>
      <c r="D76">
        <v>34</v>
      </c>
      <c r="E76">
        <v>64</v>
      </c>
      <c r="F76" s="10">
        <v>0.5</v>
      </c>
      <c r="G76" t="s">
        <v>36</v>
      </c>
      <c r="H76" t="s">
        <v>275</v>
      </c>
      <c r="I76" t="s">
        <v>275</v>
      </c>
      <c r="J76">
        <v>8</v>
      </c>
    </row>
    <row r="77" spans="1:10" hidden="1" x14ac:dyDescent="0.25">
      <c r="A77">
        <v>8</v>
      </c>
      <c r="B77">
        <v>7</v>
      </c>
      <c r="C77">
        <v>400</v>
      </c>
      <c r="D77">
        <v>34</v>
      </c>
      <c r="E77">
        <v>64</v>
      </c>
      <c r="F77" s="10">
        <v>0.5</v>
      </c>
      <c r="G77" t="s">
        <v>36</v>
      </c>
      <c r="H77" t="s">
        <v>275</v>
      </c>
      <c r="I77" t="s">
        <v>275</v>
      </c>
      <c r="J77">
        <v>8</v>
      </c>
    </row>
    <row r="78" spans="1:10" hidden="1" x14ac:dyDescent="0.25">
      <c r="A78">
        <v>8</v>
      </c>
      <c r="B78">
        <v>7</v>
      </c>
      <c r="C78">
        <v>400</v>
      </c>
      <c r="D78">
        <v>34</v>
      </c>
      <c r="E78">
        <v>64</v>
      </c>
      <c r="F78" s="10">
        <v>0.5</v>
      </c>
      <c r="G78" t="s">
        <v>36</v>
      </c>
      <c r="H78" t="s">
        <v>275</v>
      </c>
      <c r="I78" t="s">
        <v>275</v>
      </c>
      <c r="J78">
        <v>8</v>
      </c>
    </row>
    <row r="79" spans="1:10" hidden="1" x14ac:dyDescent="0.25">
      <c r="A79">
        <v>8</v>
      </c>
      <c r="B79">
        <v>7</v>
      </c>
      <c r="C79">
        <v>400</v>
      </c>
      <c r="D79">
        <v>34</v>
      </c>
      <c r="E79">
        <v>64</v>
      </c>
      <c r="F79" s="10">
        <v>0.5</v>
      </c>
      <c r="G79" t="s">
        <v>36</v>
      </c>
      <c r="H79" t="s">
        <v>275</v>
      </c>
      <c r="I79" t="s">
        <v>275</v>
      </c>
      <c r="J79">
        <v>8</v>
      </c>
    </row>
    <row r="80" spans="1:10" hidden="1" x14ac:dyDescent="0.25">
      <c r="A80">
        <v>8</v>
      </c>
      <c r="B80">
        <v>7</v>
      </c>
      <c r="C80">
        <v>400</v>
      </c>
      <c r="D80">
        <v>34</v>
      </c>
      <c r="E80">
        <v>64</v>
      </c>
      <c r="F80" s="10">
        <v>0.5</v>
      </c>
      <c r="G80" t="s">
        <v>36</v>
      </c>
      <c r="H80" t="s">
        <v>275</v>
      </c>
      <c r="I80" t="s">
        <v>275</v>
      </c>
      <c r="J80">
        <v>8</v>
      </c>
    </row>
    <row r="81" spans="1:10" hidden="1" x14ac:dyDescent="0.25">
      <c r="A81">
        <v>8</v>
      </c>
      <c r="B81">
        <v>7</v>
      </c>
      <c r="C81">
        <v>400</v>
      </c>
      <c r="D81">
        <v>34</v>
      </c>
      <c r="E81">
        <v>64</v>
      </c>
      <c r="F81" s="10">
        <v>0.5</v>
      </c>
      <c r="G81" t="s">
        <v>36</v>
      </c>
      <c r="H81" t="s">
        <v>275</v>
      </c>
      <c r="I81" t="s">
        <v>275</v>
      </c>
      <c r="J81">
        <v>8</v>
      </c>
    </row>
    <row r="82" spans="1:10" hidden="1" x14ac:dyDescent="0.25">
      <c r="A82">
        <v>8</v>
      </c>
      <c r="B82">
        <v>7</v>
      </c>
      <c r="C82">
        <v>400</v>
      </c>
      <c r="D82">
        <v>34</v>
      </c>
      <c r="E82">
        <v>64</v>
      </c>
      <c r="F82" s="10">
        <v>0.5</v>
      </c>
      <c r="G82" t="s">
        <v>36</v>
      </c>
      <c r="H82" t="s">
        <v>275</v>
      </c>
      <c r="I82" t="s">
        <v>275</v>
      </c>
      <c r="J82">
        <v>8</v>
      </c>
    </row>
    <row r="83" spans="1:10" hidden="1" x14ac:dyDescent="0.25">
      <c r="A83">
        <v>8</v>
      </c>
      <c r="B83">
        <v>7</v>
      </c>
      <c r="C83">
        <v>400</v>
      </c>
      <c r="D83">
        <v>34</v>
      </c>
      <c r="E83">
        <v>64</v>
      </c>
      <c r="F83" s="10">
        <v>0.5</v>
      </c>
      <c r="G83" t="s">
        <v>36</v>
      </c>
      <c r="H83" t="s">
        <v>275</v>
      </c>
      <c r="I83" t="s">
        <v>275</v>
      </c>
      <c r="J83">
        <v>8</v>
      </c>
    </row>
    <row r="84" spans="1:10" hidden="1" x14ac:dyDescent="0.25">
      <c r="A84">
        <v>8</v>
      </c>
      <c r="B84">
        <v>7</v>
      </c>
      <c r="C84">
        <v>400</v>
      </c>
      <c r="D84">
        <v>34</v>
      </c>
      <c r="E84">
        <v>64</v>
      </c>
      <c r="F84" s="10">
        <v>0.5</v>
      </c>
      <c r="G84" t="s">
        <v>36</v>
      </c>
      <c r="H84" t="s">
        <v>275</v>
      </c>
      <c r="I84" t="s">
        <v>275</v>
      </c>
      <c r="J84">
        <v>8</v>
      </c>
    </row>
    <row r="85" spans="1:10" hidden="1" x14ac:dyDescent="0.25">
      <c r="A85">
        <v>8</v>
      </c>
      <c r="B85">
        <v>7</v>
      </c>
      <c r="C85">
        <v>400</v>
      </c>
      <c r="D85">
        <v>34</v>
      </c>
      <c r="E85">
        <v>64</v>
      </c>
      <c r="F85" s="10">
        <v>0.5</v>
      </c>
      <c r="G85" t="s">
        <v>36</v>
      </c>
      <c r="H85" t="s">
        <v>275</v>
      </c>
      <c r="I85" t="s">
        <v>275</v>
      </c>
      <c r="J85">
        <v>8</v>
      </c>
    </row>
    <row r="86" spans="1:10" hidden="1" x14ac:dyDescent="0.25">
      <c r="A86">
        <v>8</v>
      </c>
      <c r="B86">
        <v>7</v>
      </c>
      <c r="C86">
        <v>400</v>
      </c>
      <c r="D86">
        <v>34</v>
      </c>
      <c r="E86">
        <v>64</v>
      </c>
      <c r="F86" s="10">
        <v>0.5</v>
      </c>
      <c r="G86" t="s">
        <v>36</v>
      </c>
      <c r="H86" t="s">
        <v>275</v>
      </c>
      <c r="I86" t="s">
        <v>275</v>
      </c>
      <c r="J86">
        <v>8</v>
      </c>
    </row>
    <row r="87" spans="1:10" hidden="1" x14ac:dyDescent="0.25">
      <c r="A87">
        <v>8</v>
      </c>
      <c r="B87">
        <v>7</v>
      </c>
      <c r="C87">
        <v>400</v>
      </c>
      <c r="D87">
        <v>34</v>
      </c>
      <c r="E87">
        <v>64</v>
      </c>
      <c r="F87" s="10">
        <v>0.5</v>
      </c>
      <c r="G87" t="s">
        <v>36</v>
      </c>
      <c r="H87" t="s">
        <v>275</v>
      </c>
      <c r="I87" t="s">
        <v>275</v>
      </c>
      <c r="J87">
        <v>8</v>
      </c>
    </row>
    <row r="88" spans="1:10" hidden="1" x14ac:dyDescent="0.25">
      <c r="A88">
        <v>8</v>
      </c>
      <c r="B88">
        <v>7</v>
      </c>
      <c r="C88">
        <v>400</v>
      </c>
      <c r="D88">
        <v>34</v>
      </c>
      <c r="E88">
        <v>64</v>
      </c>
      <c r="F88" s="10">
        <v>0.5</v>
      </c>
      <c r="G88" t="s">
        <v>36</v>
      </c>
      <c r="H88" t="s">
        <v>275</v>
      </c>
      <c r="I88" t="s">
        <v>275</v>
      </c>
      <c r="J88">
        <v>8</v>
      </c>
    </row>
    <row r="89" spans="1:10" x14ac:dyDescent="0.25">
      <c r="A89">
        <v>9</v>
      </c>
      <c r="B89">
        <v>8</v>
      </c>
      <c r="C89">
        <v>400</v>
      </c>
      <c r="D89" t="s">
        <v>608</v>
      </c>
      <c r="E89" t="s">
        <v>608</v>
      </c>
      <c r="F89" s="10">
        <v>1</v>
      </c>
      <c r="G89" t="s">
        <v>27</v>
      </c>
      <c r="H89" t="s">
        <v>275</v>
      </c>
      <c r="I89" t="s">
        <v>275</v>
      </c>
      <c r="J89">
        <v>20</v>
      </c>
    </row>
    <row r="90" spans="1:10" hidden="1" x14ac:dyDescent="0.25">
      <c r="A90">
        <v>9</v>
      </c>
      <c r="B90">
        <v>8</v>
      </c>
      <c r="C90">
        <v>400</v>
      </c>
      <c r="D90" t="s">
        <v>608</v>
      </c>
      <c r="E90" t="s">
        <v>608</v>
      </c>
      <c r="F90" s="10">
        <v>1</v>
      </c>
      <c r="G90" t="s">
        <v>27</v>
      </c>
      <c r="H90" t="s">
        <v>275</v>
      </c>
      <c r="I90" t="s">
        <v>275</v>
      </c>
      <c r="J90">
        <v>20</v>
      </c>
    </row>
    <row r="91" spans="1:10" hidden="1" x14ac:dyDescent="0.25">
      <c r="A91">
        <v>9</v>
      </c>
      <c r="B91">
        <v>8</v>
      </c>
      <c r="C91">
        <v>400</v>
      </c>
      <c r="D91" t="s">
        <v>608</v>
      </c>
      <c r="E91" t="s">
        <v>608</v>
      </c>
      <c r="F91" s="10">
        <v>1</v>
      </c>
      <c r="G91" t="s">
        <v>27</v>
      </c>
      <c r="H91" t="s">
        <v>275</v>
      </c>
      <c r="I91" t="s">
        <v>275</v>
      </c>
      <c r="J91">
        <v>20</v>
      </c>
    </row>
    <row r="92" spans="1:10" hidden="1" x14ac:dyDescent="0.25">
      <c r="A92">
        <v>9</v>
      </c>
      <c r="B92">
        <v>8</v>
      </c>
      <c r="C92">
        <v>400</v>
      </c>
      <c r="D92" t="s">
        <v>608</v>
      </c>
      <c r="E92" t="s">
        <v>608</v>
      </c>
      <c r="F92" s="10">
        <v>1</v>
      </c>
      <c r="G92" t="s">
        <v>27</v>
      </c>
      <c r="H92" t="s">
        <v>275</v>
      </c>
      <c r="I92" t="s">
        <v>275</v>
      </c>
      <c r="J92">
        <v>20</v>
      </c>
    </row>
    <row r="93" spans="1:10" hidden="1" x14ac:dyDescent="0.25">
      <c r="A93">
        <v>9</v>
      </c>
      <c r="B93">
        <v>8</v>
      </c>
      <c r="C93">
        <v>400</v>
      </c>
      <c r="D93" t="s">
        <v>608</v>
      </c>
      <c r="E93" t="s">
        <v>608</v>
      </c>
      <c r="F93" s="10">
        <v>1</v>
      </c>
      <c r="G93" t="s">
        <v>27</v>
      </c>
      <c r="H93" t="s">
        <v>275</v>
      </c>
      <c r="I93" t="s">
        <v>275</v>
      </c>
      <c r="J93">
        <v>20</v>
      </c>
    </row>
    <row r="94" spans="1:10" hidden="1" x14ac:dyDescent="0.25">
      <c r="A94">
        <v>9</v>
      </c>
      <c r="B94">
        <v>8</v>
      </c>
      <c r="C94">
        <v>400</v>
      </c>
      <c r="D94" t="s">
        <v>608</v>
      </c>
      <c r="E94" t="s">
        <v>608</v>
      </c>
      <c r="F94" s="10">
        <v>1</v>
      </c>
      <c r="G94" t="s">
        <v>27</v>
      </c>
      <c r="H94" t="s">
        <v>275</v>
      </c>
      <c r="I94" t="s">
        <v>275</v>
      </c>
      <c r="J94">
        <v>20</v>
      </c>
    </row>
    <row r="95" spans="1:10" hidden="1" x14ac:dyDescent="0.25">
      <c r="A95">
        <v>9</v>
      </c>
      <c r="B95">
        <v>8</v>
      </c>
      <c r="C95">
        <v>400</v>
      </c>
      <c r="D95" t="s">
        <v>608</v>
      </c>
      <c r="E95" t="s">
        <v>608</v>
      </c>
      <c r="F95" s="10">
        <v>1</v>
      </c>
      <c r="G95" t="s">
        <v>27</v>
      </c>
      <c r="H95" t="s">
        <v>275</v>
      </c>
      <c r="I95" t="s">
        <v>275</v>
      </c>
      <c r="J95">
        <v>20</v>
      </c>
    </row>
    <row r="96" spans="1:10" hidden="1" x14ac:dyDescent="0.25">
      <c r="A96">
        <v>9</v>
      </c>
      <c r="B96">
        <v>8</v>
      </c>
      <c r="C96">
        <v>400</v>
      </c>
      <c r="D96" t="s">
        <v>608</v>
      </c>
      <c r="E96" t="s">
        <v>608</v>
      </c>
      <c r="F96" s="10">
        <v>1</v>
      </c>
      <c r="G96" t="s">
        <v>27</v>
      </c>
      <c r="H96" t="s">
        <v>275</v>
      </c>
      <c r="I96" t="s">
        <v>275</v>
      </c>
      <c r="J96">
        <v>20</v>
      </c>
    </row>
    <row r="97" spans="1:10" hidden="1" x14ac:dyDescent="0.25">
      <c r="A97">
        <v>9</v>
      </c>
      <c r="B97">
        <v>8</v>
      </c>
      <c r="C97">
        <v>400</v>
      </c>
      <c r="D97" t="s">
        <v>608</v>
      </c>
      <c r="E97" t="s">
        <v>608</v>
      </c>
      <c r="F97" s="10">
        <v>1</v>
      </c>
      <c r="G97" t="s">
        <v>27</v>
      </c>
      <c r="H97" t="s">
        <v>275</v>
      </c>
      <c r="I97" t="s">
        <v>275</v>
      </c>
      <c r="J97">
        <v>20</v>
      </c>
    </row>
    <row r="98" spans="1:10" hidden="1" x14ac:dyDescent="0.25">
      <c r="A98">
        <v>9</v>
      </c>
      <c r="B98">
        <v>8</v>
      </c>
      <c r="C98">
        <v>400</v>
      </c>
      <c r="D98" t="s">
        <v>608</v>
      </c>
      <c r="E98" t="s">
        <v>608</v>
      </c>
      <c r="F98" s="10">
        <v>1</v>
      </c>
      <c r="G98" t="s">
        <v>27</v>
      </c>
      <c r="H98" t="s">
        <v>275</v>
      </c>
      <c r="I98" t="s">
        <v>275</v>
      </c>
      <c r="J98">
        <v>20</v>
      </c>
    </row>
    <row r="99" spans="1:10" hidden="1" x14ac:dyDescent="0.25">
      <c r="A99">
        <v>9</v>
      </c>
      <c r="B99">
        <v>8</v>
      </c>
      <c r="C99">
        <v>400</v>
      </c>
      <c r="D99" t="s">
        <v>608</v>
      </c>
      <c r="E99" t="s">
        <v>608</v>
      </c>
      <c r="F99" s="10">
        <v>1</v>
      </c>
      <c r="G99" t="s">
        <v>27</v>
      </c>
      <c r="H99" t="s">
        <v>275</v>
      </c>
      <c r="I99" t="s">
        <v>275</v>
      </c>
      <c r="J99">
        <v>20</v>
      </c>
    </row>
    <row r="100" spans="1:10" hidden="1" x14ac:dyDescent="0.25">
      <c r="A100">
        <v>9</v>
      </c>
      <c r="B100">
        <v>8</v>
      </c>
      <c r="C100">
        <v>400</v>
      </c>
      <c r="D100" t="s">
        <v>608</v>
      </c>
      <c r="E100" t="s">
        <v>608</v>
      </c>
      <c r="F100" s="10">
        <v>1</v>
      </c>
      <c r="G100" t="s">
        <v>27</v>
      </c>
      <c r="H100" t="s">
        <v>275</v>
      </c>
      <c r="I100" t="s">
        <v>275</v>
      </c>
      <c r="J100">
        <v>20</v>
      </c>
    </row>
    <row r="101" spans="1:10" hidden="1" x14ac:dyDescent="0.25">
      <c r="A101">
        <v>9</v>
      </c>
      <c r="B101">
        <v>8</v>
      </c>
      <c r="C101">
        <v>400</v>
      </c>
      <c r="D101" t="s">
        <v>608</v>
      </c>
      <c r="E101" t="s">
        <v>608</v>
      </c>
      <c r="F101" s="10">
        <v>1</v>
      </c>
      <c r="G101" t="s">
        <v>27</v>
      </c>
      <c r="H101" t="s">
        <v>275</v>
      </c>
      <c r="I101" t="s">
        <v>275</v>
      </c>
      <c r="J101">
        <v>20</v>
      </c>
    </row>
    <row r="102" spans="1:10" hidden="1" x14ac:dyDescent="0.25">
      <c r="A102">
        <v>9</v>
      </c>
      <c r="B102">
        <v>8</v>
      </c>
      <c r="C102">
        <v>400</v>
      </c>
      <c r="D102" t="s">
        <v>608</v>
      </c>
      <c r="E102" t="s">
        <v>608</v>
      </c>
      <c r="F102" s="10">
        <v>1</v>
      </c>
      <c r="G102" t="s">
        <v>27</v>
      </c>
      <c r="H102" t="s">
        <v>275</v>
      </c>
      <c r="I102" t="s">
        <v>275</v>
      </c>
      <c r="J102">
        <v>20</v>
      </c>
    </row>
    <row r="103" spans="1:10" hidden="1" x14ac:dyDescent="0.25">
      <c r="A103">
        <v>9</v>
      </c>
      <c r="B103">
        <v>8</v>
      </c>
      <c r="C103">
        <v>400</v>
      </c>
      <c r="D103" t="s">
        <v>608</v>
      </c>
      <c r="E103" t="s">
        <v>608</v>
      </c>
      <c r="F103" s="10">
        <v>1</v>
      </c>
      <c r="G103" t="s">
        <v>27</v>
      </c>
      <c r="H103" t="s">
        <v>275</v>
      </c>
      <c r="I103" t="s">
        <v>275</v>
      </c>
      <c r="J103">
        <v>20</v>
      </c>
    </row>
    <row r="104" spans="1:10" hidden="1" x14ac:dyDescent="0.25">
      <c r="A104">
        <v>9</v>
      </c>
      <c r="B104">
        <v>8</v>
      </c>
      <c r="C104">
        <v>400</v>
      </c>
      <c r="D104" t="s">
        <v>608</v>
      </c>
      <c r="E104" t="s">
        <v>608</v>
      </c>
      <c r="F104" s="10">
        <v>1</v>
      </c>
      <c r="G104" t="s">
        <v>27</v>
      </c>
      <c r="H104" t="s">
        <v>275</v>
      </c>
      <c r="I104" t="s">
        <v>275</v>
      </c>
      <c r="J104">
        <v>20</v>
      </c>
    </row>
    <row r="105" spans="1:10" hidden="1" x14ac:dyDescent="0.25">
      <c r="A105">
        <v>9</v>
      </c>
      <c r="B105">
        <v>8</v>
      </c>
      <c r="C105">
        <v>400</v>
      </c>
      <c r="D105" t="s">
        <v>608</v>
      </c>
      <c r="E105" t="s">
        <v>608</v>
      </c>
      <c r="F105" s="10">
        <v>1</v>
      </c>
      <c r="G105" t="s">
        <v>27</v>
      </c>
      <c r="H105" t="s">
        <v>275</v>
      </c>
      <c r="I105" t="s">
        <v>275</v>
      </c>
      <c r="J105">
        <v>20</v>
      </c>
    </row>
    <row r="106" spans="1:10" hidden="1" x14ac:dyDescent="0.25">
      <c r="A106">
        <v>9</v>
      </c>
      <c r="B106">
        <v>8</v>
      </c>
      <c r="C106">
        <v>400</v>
      </c>
      <c r="D106" t="s">
        <v>608</v>
      </c>
      <c r="E106" t="s">
        <v>608</v>
      </c>
      <c r="F106" s="10">
        <v>1</v>
      </c>
      <c r="G106" t="s">
        <v>27</v>
      </c>
      <c r="H106" t="s">
        <v>275</v>
      </c>
      <c r="I106" t="s">
        <v>275</v>
      </c>
      <c r="J106">
        <v>20</v>
      </c>
    </row>
    <row r="107" spans="1:10" hidden="1" x14ac:dyDescent="0.25">
      <c r="A107">
        <v>9</v>
      </c>
      <c r="B107">
        <v>8</v>
      </c>
      <c r="C107">
        <v>400</v>
      </c>
      <c r="D107" t="s">
        <v>608</v>
      </c>
      <c r="E107" t="s">
        <v>608</v>
      </c>
      <c r="F107" s="10">
        <v>1</v>
      </c>
      <c r="G107" t="s">
        <v>27</v>
      </c>
      <c r="H107" t="s">
        <v>275</v>
      </c>
      <c r="I107" t="s">
        <v>275</v>
      </c>
      <c r="J107">
        <v>20</v>
      </c>
    </row>
    <row r="108" spans="1:10" hidden="1" x14ac:dyDescent="0.25">
      <c r="A108">
        <v>9</v>
      </c>
      <c r="B108">
        <v>8</v>
      </c>
      <c r="C108">
        <v>400</v>
      </c>
      <c r="D108" t="s">
        <v>608</v>
      </c>
      <c r="E108" t="s">
        <v>608</v>
      </c>
      <c r="F108" s="10">
        <v>1</v>
      </c>
      <c r="G108" t="s">
        <v>27</v>
      </c>
      <c r="H108" t="s">
        <v>275</v>
      </c>
      <c r="I108" t="s">
        <v>275</v>
      </c>
      <c r="J108">
        <v>20</v>
      </c>
    </row>
    <row r="109" spans="1:10" hidden="1" x14ac:dyDescent="0.25">
      <c r="A109">
        <v>9</v>
      </c>
      <c r="B109">
        <v>8</v>
      </c>
      <c r="C109">
        <v>400</v>
      </c>
      <c r="D109" t="s">
        <v>608</v>
      </c>
      <c r="E109" t="s">
        <v>608</v>
      </c>
      <c r="F109" s="10">
        <v>1</v>
      </c>
      <c r="G109" t="s">
        <v>27</v>
      </c>
      <c r="H109" t="s">
        <v>275</v>
      </c>
      <c r="I109" t="s">
        <v>275</v>
      </c>
      <c r="J109">
        <v>20</v>
      </c>
    </row>
    <row r="110" spans="1:10" hidden="1" x14ac:dyDescent="0.25">
      <c r="A110">
        <v>9</v>
      </c>
      <c r="B110">
        <v>8</v>
      </c>
      <c r="C110">
        <v>400</v>
      </c>
      <c r="D110" t="s">
        <v>608</v>
      </c>
      <c r="E110" t="s">
        <v>608</v>
      </c>
      <c r="F110" s="10">
        <v>1</v>
      </c>
      <c r="G110" t="s">
        <v>27</v>
      </c>
      <c r="H110" t="s">
        <v>275</v>
      </c>
      <c r="I110" t="s">
        <v>275</v>
      </c>
      <c r="J110">
        <v>20</v>
      </c>
    </row>
    <row r="111" spans="1:10" hidden="1" x14ac:dyDescent="0.25">
      <c r="A111">
        <v>9</v>
      </c>
      <c r="B111">
        <v>8</v>
      </c>
      <c r="C111">
        <v>400</v>
      </c>
      <c r="D111" t="s">
        <v>608</v>
      </c>
      <c r="E111" t="s">
        <v>608</v>
      </c>
      <c r="F111" s="10">
        <v>1</v>
      </c>
      <c r="G111" t="s">
        <v>27</v>
      </c>
      <c r="H111" t="s">
        <v>275</v>
      </c>
      <c r="I111" t="s">
        <v>275</v>
      </c>
      <c r="J111">
        <v>20</v>
      </c>
    </row>
    <row r="112" spans="1:10" hidden="1" x14ac:dyDescent="0.25">
      <c r="A112">
        <v>9</v>
      </c>
      <c r="B112">
        <v>8</v>
      </c>
      <c r="C112">
        <v>400</v>
      </c>
      <c r="D112" t="s">
        <v>608</v>
      </c>
      <c r="E112" t="s">
        <v>608</v>
      </c>
      <c r="F112" s="10">
        <v>1</v>
      </c>
      <c r="G112" t="s">
        <v>27</v>
      </c>
      <c r="H112" t="s">
        <v>275</v>
      </c>
      <c r="I112" t="s">
        <v>275</v>
      </c>
      <c r="J112">
        <v>20</v>
      </c>
    </row>
    <row r="113" spans="1:10" x14ac:dyDescent="0.25">
      <c r="A113">
        <v>10</v>
      </c>
      <c r="B113">
        <v>9</v>
      </c>
      <c r="C113">
        <v>400</v>
      </c>
      <c r="D113" t="s">
        <v>608</v>
      </c>
      <c r="E113" t="s">
        <v>608</v>
      </c>
      <c r="F113" t="s">
        <v>608</v>
      </c>
      <c r="G113" t="s">
        <v>37</v>
      </c>
      <c r="H113" t="s">
        <v>25</v>
      </c>
      <c r="I113" t="s">
        <v>649</v>
      </c>
      <c r="J113">
        <v>7</v>
      </c>
    </row>
    <row r="114" spans="1:10" hidden="1" x14ac:dyDescent="0.25">
      <c r="A114">
        <v>10</v>
      </c>
      <c r="B114">
        <v>9</v>
      </c>
      <c r="C114">
        <v>400</v>
      </c>
      <c r="D114" t="s">
        <v>608</v>
      </c>
      <c r="E114" t="s">
        <v>608</v>
      </c>
      <c r="F114" t="s">
        <v>608</v>
      </c>
      <c r="G114" t="s">
        <v>37</v>
      </c>
      <c r="H114" t="s">
        <v>25</v>
      </c>
      <c r="I114" t="s">
        <v>649</v>
      </c>
      <c r="J114">
        <v>7</v>
      </c>
    </row>
    <row r="115" spans="1:10" hidden="1" x14ac:dyDescent="0.25">
      <c r="A115">
        <v>10</v>
      </c>
      <c r="B115">
        <v>9</v>
      </c>
      <c r="C115">
        <v>400</v>
      </c>
      <c r="D115" t="s">
        <v>608</v>
      </c>
      <c r="E115" t="s">
        <v>608</v>
      </c>
      <c r="F115" t="s">
        <v>608</v>
      </c>
      <c r="G115" t="s">
        <v>37</v>
      </c>
      <c r="H115" t="s">
        <v>25</v>
      </c>
      <c r="I115" t="s">
        <v>649</v>
      </c>
      <c r="J115">
        <v>7</v>
      </c>
    </row>
    <row r="116" spans="1:10" hidden="1" x14ac:dyDescent="0.25">
      <c r="A116">
        <v>10</v>
      </c>
      <c r="B116">
        <v>9</v>
      </c>
      <c r="C116">
        <v>400</v>
      </c>
      <c r="D116" t="s">
        <v>608</v>
      </c>
      <c r="E116" t="s">
        <v>608</v>
      </c>
      <c r="F116" t="s">
        <v>608</v>
      </c>
      <c r="G116" t="s">
        <v>37</v>
      </c>
      <c r="H116" t="s">
        <v>25</v>
      </c>
      <c r="I116" t="s">
        <v>649</v>
      </c>
      <c r="J116">
        <v>7</v>
      </c>
    </row>
    <row r="117" spans="1:10" hidden="1" x14ac:dyDescent="0.25">
      <c r="A117">
        <v>10</v>
      </c>
      <c r="B117">
        <v>9</v>
      </c>
      <c r="C117">
        <v>400</v>
      </c>
      <c r="D117" t="s">
        <v>608</v>
      </c>
      <c r="E117" t="s">
        <v>608</v>
      </c>
      <c r="F117" t="s">
        <v>608</v>
      </c>
      <c r="G117" t="s">
        <v>37</v>
      </c>
      <c r="H117" t="s">
        <v>25</v>
      </c>
      <c r="I117" t="s">
        <v>649</v>
      </c>
      <c r="J117">
        <v>7</v>
      </c>
    </row>
    <row r="118" spans="1:10" hidden="1" x14ac:dyDescent="0.25">
      <c r="A118">
        <v>10</v>
      </c>
      <c r="B118">
        <v>9</v>
      </c>
      <c r="C118">
        <v>400</v>
      </c>
      <c r="D118" t="s">
        <v>608</v>
      </c>
      <c r="E118" t="s">
        <v>608</v>
      </c>
      <c r="F118" t="s">
        <v>608</v>
      </c>
      <c r="G118" t="s">
        <v>37</v>
      </c>
      <c r="H118" t="s">
        <v>25</v>
      </c>
      <c r="I118" t="s">
        <v>649</v>
      </c>
      <c r="J118">
        <v>7</v>
      </c>
    </row>
    <row r="119" spans="1:10" hidden="1" x14ac:dyDescent="0.25">
      <c r="A119">
        <v>10</v>
      </c>
      <c r="B119">
        <v>9</v>
      </c>
      <c r="C119">
        <v>400</v>
      </c>
      <c r="D119" t="s">
        <v>608</v>
      </c>
      <c r="E119" t="s">
        <v>608</v>
      </c>
      <c r="F119" t="s">
        <v>608</v>
      </c>
      <c r="G119" t="s">
        <v>37</v>
      </c>
      <c r="H119" t="s">
        <v>25</v>
      </c>
      <c r="I119" t="s">
        <v>649</v>
      </c>
      <c r="J119">
        <v>7</v>
      </c>
    </row>
    <row r="120" spans="1:10" hidden="1" x14ac:dyDescent="0.25">
      <c r="A120">
        <v>10</v>
      </c>
      <c r="B120">
        <v>9</v>
      </c>
      <c r="C120">
        <v>400</v>
      </c>
      <c r="D120" t="s">
        <v>608</v>
      </c>
      <c r="E120" t="s">
        <v>608</v>
      </c>
      <c r="F120" t="s">
        <v>608</v>
      </c>
      <c r="G120" t="s">
        <v>37</v>
      </c>
      <c r="H120" t="s">
        <v>25</v>
      </c>
      <c r="I120" t="s">
        <v>649</v>
      </c>
      <c r="J120">
        <v>7</v>
      </c>
    </row>
    <row r="121" spans="1:10" hidden="1" x14ac:dyDescent="0.25">
      <c r="A121">
        <v>10</v>
      </c>
      <c r="B121">
        <v>9</v>
      </c>
      <c r="C121">
        <v>400</v>
      </c>
      <c r="D121" t="s">
        <v>608</v>
      </c>
      <c r="E121" t="s">
        <v>608</v>
      </c>
      <c r="F121" t="s">
        <v>608</v>
      </c>
      <c r="G121" t="s">
        <v>37</v>
      </c>
      <c r="H121" t="s">
        <v>25</v>
      </c>
      <c r="I121" t="s">
        <v>649</v>
      </c>
      <c r="J121">
        <v>7</v>
      </c>
    </row>
    <row r="122" spans="1:10" hidden="1" x14ac:dyDescent="0.25">
      <c r="A122">
        <v>10</v>
      </c>
      <c r="B122">
        <v>9</v>
      </c>
      <c r="C122">
        <v>400</v>
      </c>
      <c r="D122" t="s">
        <v>608</v>
      </c>
      <c r="E122" t="s">
        <v>608</v>
      </c>
      <c r="F122" t="s">
        <v>608</v>
      </c>
      <c r="G122" t="s">
        <v>37</v>
      </c>
      <c r="H122" t="s">
        <v>25</v>
      </c>
      <c r="I122" t="s">
        <v>649</v>
      </c>
      <c r="J122">
        <v>7</v>
      </c>
    </row>
    <row r="123" spans="1:10" hidden="1" x14ac:dyDescent="0.25">
      <c r="A123">
        <v>10</v>
      </c>
      <c r="B123">
        <v>9</v>
      </c>
      <c r="C123">
        <v>400</v>
      </c>
      <c r="D123" t="s">
        <v>608</v>
      </c>
      <c r="E123" t="s">
        <v>608</v>
      </c>
      <c r="F123" t="s">
        <v>608</v>
      </c>
      <c r="G123" t="s">
        <v>37</v>
      </c>
      <c r="H123" t="s">
        <v>25</v>
      </c>
      <c r="I123" t="s">
        <v>649</v>
      </c>
      <c r="J123">
        <v>7</v>
      </c>
    </row>
    <row r="124" spans="1:10" hidden="1" x14ac:dyDescent="0.25">
      <c r="A124">
        <v>10</v>
      </c>
      <c r="B124">
        <v>9</v>
      </c>
      <c r="C124">
        <v>400</v>
      </c>
      <c r="D124" t="s">
        <v>608</v>
      </c>
      <c r="E124" t="s">
        <v>608</v>
      </c>
      <c r="F124" t="s">
        <v>608</v>
      </c>
      <c r="G124" t="s">
        <v>37</v>
      </c>
      <c r="H124" t="s">
        <v>25</v>
      </c>
      <c r="I124" t="s">
        <v>649</v>
      </c>
      <c r="J124">
        <v>7</v>
      </c>
    </row>
    <row r="125" spans="1:10" hidden="1" x14ac:dyDescent="0.25">
      <c r="A125">
        <v>10</v>
      </c>
      <c r="B125">
        <v>9</v>
      </c>
      <c r="C125">
        <v>400</v>
      </c>
      <c r="D125" t="s">
        <v>608</v>
      </c>
      <c r="E125" t="s">
        <v>608</v>
      </c>
      <c r="F125" t="s">
        <v>608</v>
      </c>
      <c r="G125" t="s">
        <v>37</v>
      </c>
      <c r="H125" t="s">
        <v>25</v>
      </c>
      <c r="I125" t="s">
        <v>649</v>
      </c>
      <c r="J125">
        <v>7</v>
      </c>
    </row>
    <row r="126" spans="1:10" hidden="1" x14ac:dyDescent="0.25">
      <c r="A126">
        <v>10</v>
      </c>
      <c r="B126">
        <v>9</v>
      </c>
      <c r="C126">
        <v>400</v>
      </c>
      <c r="D126" t="s">
        <v>608</v>
      </c>
      <c r="E126" t="s">
        <v>608</v>
      </c>
      <c r="F126" t="s">
        <v>608</v>
      </c>
      <c r="G126" t="s">
        <v>37</v>
      </c>
      <c r="H126" t="s">
        <v>25</v>
      </c>
      <c r="I126" t="s">
        <v>649</v>
      </c>
      <c r="J126">
        <v>7</v>
      </c>
    </row>
    <row r="127" spans="1:10" hidden="1" x14ac:dyDescent="0.25">
      <c r="A127">
        <v>10</v>
      </c>
      <c r="B127">
        <v>9</v>
      </c>
      <c r="C127">
        <v>400</v>
      </c>
      <c r="D127" t="s">
        <v>608</v>
      </c>
      <c r="E127" t="s">
        <v>608</v>
      </c>
      <c r="F127" t="s">
        <v>608</v>
      </c>
      <c r="G127" t="s">
        <v>37</v>
      </c>
      <c r="H127" t="s">
        <v>25</v>
      </c>
      <c r="I127" t="s">
        <v>649</v>
      </c>
      <c r="J127">
        <v>7</v>
      </c>
    </row>
    <row r="128" spans="1:10" hidden="1" x14ac:dyDescent="0.25">
      <c r="A128">
        <v>10</v>
      </c>
      <c r="B128">
        <v>9</v>
      </c>
      <c r="C128">
        <v>400</v>
      </c>
      <c r="D128" t="s">
        <v>608</v>
      </c>
      <c r="E128" t="s">
        <v>608</v>
      </c>
      <c r="F128" t="s">
        <v>608</v>
      </c>
      <c r="G128" t="s">
        <v>37</v>
      </c>
      <c r="H128" t="s">
        <v>25</v>
      </c>
      <c r="I128" t="s">
        <v>649</v>
      </c>
      <c r="J128">
        <v>7</v>
      </c>
    </row>
    <row r="129" spans="1:10" hidden="1" x14ac:dyDescent="0.25">
      <c r="A129">
        <v>10</v>
      </c>
      <c r="B129">
        <v>9</v>
      </c>
      <c r="C129">
        <v>400</v>
      </c>
      <c r="D129" t="s">
        <v>608</v>
      </c>
      <c r="E129" t="s">
        <v>608</v>
      </c>
      <c r="F129" t="s">
        <v>608</v>
      </c>
      <c r="G129" t="s">
        <v>37</v>
      </c>
      <c r="H129" t="s">
        <v>25</v>
      </c>
      <c r="I129" t="s">
        <v>649</v>
      </c>
      <c r="J129">
        <v>7</v>
      </c>
    </row>
    <row r="130" spans="1:10" hidden="1" x14ac:dyDescent="0.25">
      <c r="A130">
        <v>10</v>
      </c>
      <c r="B130">
        <v>9</v>
      </c>
      <c r="C130">
        <v>400</v>
      </c>
      <c r="D130" t="s">
        <v>608</v>
      </c>
      <c r="E130" t="s">
        <v>608</v>
      </c>
      <c r="F130" t="s">
        <v>608</v>
      </c>
      <c r="G130" t="s">
        <v>37</v>
      </c>
      <c r="H130" t="s">
        <v>25</v>
      </c>
      <c r="I130" t="s">
        <v>649</v>
      </c>
      <c r="J130">
        <v>7</v>
      </c>
    </row>
    <row r="131" spans="1:10" hidden="1" x14ac:dyDescent="0.25">
      <c r="A131">
        <v>10</v>
      </c>
      <c r="B131">
        <v>9</v>
      </c>
      <c r="C131">
        <v>400</v>
      </c>
      <c r="D131" t="s">
        <v>608</v>
      </c>
      <c r="E131" t="s">
        <v>608</v>
      </c>
      <c r="F131" t="s">
        <v>608</v>
      </c>
      <c r="G131" t="s">
        <v>37</v>
      </c>
      <c r="H131" t="s">
        <v>25</v>
      </c>
      <c r="I131" t="s">
        <v>649</v>
      </c>
      <c r="J131">
        <v>7</v>
      </c>
    </row>
    <row r="132" spans="1:10" hidden="1" x14ac:dyDescent="0.25">
      <c r="A132">
        <v>10</v>
      </c>
      <c r="B132">
        <v>9</v>
      </c>
      <c r="C132">
        <v>400</v>
      </c>
      <c r="D132" t="s">
        <v>608</v>
      </c>
      <c r="E132" t="s">
        <v>608</v>
      </c>
      <c r="F132" t="s">
        <v>608</v>
      </c>
      <c r="G132" t="s">
        <v>37</v>
      </c>
      <c r="H132" t="s">
        <v>25</v>
      </c>
      <c r="I132" t="s">
        <v>649</v>
      </c>
      <c r="J132">
        <v>7</v>
      </c>
    </row>
    <row r="133" spans="1:10" hidden="1" x14ac:dyDescent="0.25">
      <c r="A133">
        <v>10</v>
      </c>
      <c r="B133">
        <v>9</v>
      </c>
      <c r="C133">
        <v>400</v>
      </c>
      <c r="D133" t="s">
        <v>608</v>
      </c>
      <c r="E133" t="s">
        <v>608</v>
      </c>
      <c r="F133" t="s">
        <v>608</v>
      </c>
      <c r="G133" t="s">
        <v>37</v>
      </c>
      <c r="H133" t="s">
        <v>25</v>
      </c>
      <c r="I133" t="s">
        <v>649</v>
      </c>
      <c r="J133">
        <v>7</v>
      </c>
    </row>
    <row r="134" spans="1:10" hidden="1" x14ac:dyDescent="0.25">
      <c r="A134">
        <v>10</v>
      </c>
      <c r="B134">
        <v>9</v>
      </c>
      <c r="C134">
        <v>400</v>
      </c>
      <c r="D134" t="s">
        <v>608</v>
      </c>
      <c r="E134" t="s">
        <v>608</v>
      </c>
      <c r="F134" t="s">
        <v>608</v>
      </c>
      <c r="G134" t="s">
        <v>37</v>
      </c>
      <c r="H134" t="s">
        <v>25</v>
      </c>
      <c r="I134" t="s">
        <v>649</v>
      </c>
      <c r="J134">
        <v>7</v>
      </c>
    </row>
    <row r="135" spans="1:10" x14ac:dyDescent="0.25">
      <c r="A135">
        <v>11</v>
      </c>
      <c r="B135">
        <v>10</v>
      </c>
      <c r="C135">
        <v>400</v>
      </c>
      <c r="D135">
        <v>31</v>
      </c>
      <c r="E135">
        <v>73</v>
      </c>
      <c r="F135">
        <v>1</v>
      </c>
      <c r="G135" t="s">
        <v>37</v>
      </c>
      <c r="H135" t="s">
        <v>275</v>
      </c>
      <c r="I135" t="s">
        <v>275</v>
      </c>
      <c r="J135">
        <v>8</v>
      </c>
    </row>
    <row r="136" spans="1:10" hidden="1" x14ac:dyDescent="0.25">
      <c r="A136">
        <v>11</v>
      </c>
      <c r="B136">
        <v>10</v>
      </c>
      <c r="C136">
        <v>400</v>
      </c>
      <c r="D136">
        <v>31</v>
      </c>
      <c r="E136">
        <v>73</v>
      </c>
      <c r="F136">
        <v>1</v>
      </c>
      <c r="G136" t="s">
        <v>37</v>
      </c>
      <c r="H136" t="s">
        <v>275</v>
      </c>
      <c r="I136" t="s">
        <v>275</v>
      </c>
      <c r="J136">
        <v>8</v>
      </c>
    </row>
    <row r="137" spans="1:10" hidden="1" x14ac:dyDescent="0.25">
      <c r="A137">
        <v>11</v>
      </c>
      <c r="B137">
        <v>10</v>
      </c>
      <c r="C137">
        <v>400</v>
      </c>
      <c r="D137">
        <v>31</v>
      </c>
      <c r="E137">
        <v>73</v>
      </c>
      <c r="F137">
        <v>1</v>
      </c>
      <c r="G137" t="s">
        <v>37</v>
      </c>
      <c r="H137" t="s">
        <v>275</v>
      </c>
      <c r="I137" t="s">
        <v>275</v>
      </c>
      <c r="J137">
        <v>8</v>
      </c>
    </row>
    <row r="138" spans="1:10" hidden="1" x14ac:dyDescent="0.25">
      <c r="A138">
        <v>11</v>
      </c>
      <c r="B138">
        <v>10</v>
      </c>
      <c r="C138">
        <v>400</v>
      </c>
      <c r="D138">
        <v>31</v>
      </c>
      <c r="E138">
        <v>73</v>
      </c>
      <c r="F138">
        <v>1</v>
      </c>
      <c r="G138" t="s">
        <v>37</v>
      </c>
      <c r="H138" t="s">
        <v>275</v>
      </c>
      <c r="I138" t="s">
        <v>275</v>
      </c>
      <c r="J138">
        <v>8</v>
      </c>
    </row>
    <row r="139" spans="1:10" hidden="1" x14ac:dyDescent="0.25">
      <c r="A139">
        <v>11</v>
      </c>
      <c r="B139">
        <v>10</v>
      </c>
      <c r="C139">
        <v>400</v>
      </c>
      <c r="D139">
        <v>31</v>
      </c>
      <c r="E139">
        <v>73</v>
      </c>
      <c r="F139">
        <v>1</v>
      </c>
      <c r="G139" t="s">
        <v>37</v>
      </c>
      <c r="H139" t="s">
        <v>275</v>
      </c>
      <c r="I139" t="s">
        <v>275</v>
      </c>
      <c r="J139">
        <v>8</v>
      </c>
    </row>
    <row r="140" spans="1:10" hidden="1" x14ac:dyDescent="0.25">
      <c r="A140">
        <v>11</v>
      </c>
      <c r="B140">
        <v>10</v>
      </c>
      <c r="C140">
        <v>400</v>
      </c>
      <c r="D140">
        <v>31</v>
      </c>
      <c r="E140">
        <v>73</v>
      </c>
      <c r="F140">
        <v>1</v>
      </c>
      <c r="G140" t="s">
        <v>37</v>
      </c>
      <c r="H140" t="s">
        <v>275</v>
      </c>
      <c r="I140" t="s">
        <v>275</v>
      </c>
      <c r="J140">
        <v>8</v>
      </c>
    </row>
    <row r="141" spans="1:10" hidden="1" x14ac:dyDescent="0.25">
      <c r="A141">
        <v>11</v>
      </c>
      <c r="B141">
        <v>10</v>
      </c>
      <c r="C141">
        <v>400</v>
      </c>
      <c r="D141">
        <v>31</v>
      </c>
      <c r="E141">
        <v>73</v>
      </c>
      <c r="F141">
        <v>1</v>
      </c>
      <c r="G141" t="s">
        <v>37</v>
      </c>
      <c r="H141" t="s">
        <v>275</v>
      </c>
      <c r="I141" t="s">
        <v>275</v>
      </c>
      <c r="J141">
        <v>8</v>
      </c>
    </row>
    <row r="142" spans="1:10" hidden="1" x14ac:dyDescent="0.25">
      <c r="A142">
        <v>11</v>
      </c>
      <c r="B142">
        <v>10</v>
      </c>
      <c r="C142">
        <v>400</v>
      </c>
      <c r="D142">
        <v>31</v>
      </c>
      <c r="E142">
        <v>73</v>
      </c>
      <c r="F142">
        <v>1</v>
      </c>
      <c r="G142" t="s">
        <v>37</v>
      </c>
      <c r="H142" t="s">
        <v>275</v>
      </c>
      <c r="I142" t="s">
        <v>275</v>
      </c>
      <c r="J142">
        <v>8</v>
      </c>
    </row>
    <row r="143" spans="1:10" hidden="1" x14ac:dyDescent="0.25">
      <c r="A143">
        <v>11</v>
      </c>
      <c r="B143">
        <v>10</v>
      </c>
      <c r="C143">
        <v>400</v>
      </c>
      <c r="D143">
        <v>31</v>
      </c>
      <c r="E143">
        <v>73</v>
      </c>
      <c r="F143">
        <v>1</v>
      </c>
      <c r="G143" t="s">
        <v>37</v>
      </c>
      <c r="H143" t="s">
        <v>275</v>
      </c>
      <c r="I143" t="s">
        <v>275</v>
      </c>
      <c r="J143">
        <v>8</v>
      </c>
    </row>
    <row r="144" spans="1:10" hidden="1" x14ac:dyDescent="0.25">
      <c r="A144">
        <v>11</v>
      </c>
      <c r="B144">
        <v>10</v>
      </c>
      <c r="C144">
        <v>400</v>
      </c>
      <c r="D144">
        <v>31</v>
      </c>
      <c r="E144">
        <v>73</v>
      </c>
      <c r="F144">
        <v>1</v>
      </c>
      <c r="G144" t="s">
        <v>37</v>
      </c>
      <c r="H144" t="s">
        <v>275</v>
      </c>
      <c r="I144" t="s">
        <v>275</v>
      </c>
      <c r="J144">
        <v>8</v>
      </c>
    </row>
    <row r="145" spans="1:10" hidden="1" x14ac:dyDescent="0.25">
      <c r="A145">
        <v>11</v>
      </c>
      <c r="B145">
        <v>10</v>
      </c>
      <c r="C145">
        <v>400</v>
      </c>
      <c r="D145">
        <v>31</v>
      </c>
      <c r="E145">
        <v>73</v>
      </c>
      <c r="F145">
        <v>1</v>
      </c>
      <c r="G145" t="s">
        <v>37</v>
      </c>
      <c r="H145" t="s">
        <v>275</v>
      </c>
      <c r="I145" t="s">
        <v>275</v>
      </c>
      <c r="J145">
        <v>8</v>
      </c>
    </row>
    <row r="146" spans="1:10" hidden="1" x14ac:dyDescent="0.25">
      <c r="A146">
        <v>11</v>
      </c>
      <c r="B146">
        <v>10</v>
      </c>
      <c r="C146">
        <v>400</v>
      </c>
      <c r="D146">
        <v>31</v>
      </c>
      <c r="E146">
        <v>73</v>
      </c>
      <c r="F146">
        <v>1</v>
      </c>
      <c r="G146" t="s">
        <v>37</v>
      </c>
      <c r="H146" t="s">
        <v>275</v>
      </c>
      <c r="I146" t="s">
        <v>275</v>
      </c>
      <c r="J146">
        <v>8</v>
      </c>
    </row>
    <row r="147" spans="1:10" hidden="1" x14ac:dyDescent="0.25">
      <c r="A147">
        <v>11</v>
      </c>
      <c r="B147">
        <v>10</v>
      </c>
      <c r="C147">
        <v>400</v>
      </c>
      <c r="D147">
        <v>31</v>
      </c>
      <c r="E147">
        <v>73</v>
      </c>
      <c r="F147">
        <v>1</v>
      </c>
      <c r="G147" t="s">
        <v>37</v>
      </c>
      <c r="H147" t="s">
        <v>275</v>
      </c>
      <c r="I147" t="s">
        <v>275</v>
      </c>
      <c r="J147">
        <v>8</v>
      </c>
    </row>
    <row r="148" spans="1:10" hidden="1" x14ac:dyDescent="0.25">
      <c r="A148">
        <v>11</v>
      </c>
      <c r="B148">
        <v>10</v>
      </c>
      <c r="C148">
        <v>400</v>
      </c>
      <c r="D148">
        <v>31</v>
      </c>
      <c r="E148">
        <v>73</v>
      </c>
      <c r="F148">
        <v>1</v>
      </c>
      <c r="G148" t="s">
        <v>37</v>
      </c>
      <c r="H148" t="s">
        <v>275</v>
      </c>
      <c r="I148" t="s">
        <v>275</v>
      </c>
      <c r="J148">
        <v>8</v>
      </c>
    </row>
    <row r="149" spans="1:10" hidden="1" x14ac:dyDescent="0.25">
      <c r="A149">
        <v>11</v>
      </c>
      <c r="B149">
        <v>10</v>
      </c>
      <c r="C149">
        <v>400</v>
      </c>
      <c r="D149">
        <v>31</v>
      </c>
      <c r="E149">
        <v>73</v>
      </c>
      <c r="F149">
        <v>1</v>
      </c>
      <c r="G149" t="s">
        <v>37</v>
      </c>
      <c r="H149" t="s">
        <v>275</v>
      </c>
      <c r="I149" t="s">
        <v>275</v>
      </c>
      <c r="J149">
        <v>8</v>
      </c>
    </row>
    <row r="150" spans="1:10" hidden="1" x14ac:dyDescent="0.25">
      <c r="A150">
        <v>11</v>
      </c>
      <c r="B150">
        <v>10</v>
      </c>
      <c r="C150">
        <v>400</v>
      </c>
      <c r="D150">
        <v>31</v>
      </c>
      <c r="E150">
        <v>73</v>
      </c>
      <c r="F150">
        <v>1</v>
      </c>
      <c r="G150" t="s">
        <v>37</v>
      </c>
      <c r="H150" t="s">
        <v>275</v>
      </c>
      <c r="I150" t="s">
        <v>275</v>
      </c>
      <c r="J150">
        <v>8</v>
      </c>
    </row>
    <row r="151" spans="1:10" hidden="1" x14ac:dyDescent="0.25">
      <c r="A151">
        <v>11</v>
      </c>
      <c r="B151">
        <v>10</v>
      </c>
      <c r="C151">
        <v>400</v>
      </c>
      <c r="D151">
        <v>31</v>
      </c>
      <c r="E151">
        <v>73</v>
      </c>
      <c r="F151">
        <v>1</v>
      </c>
      <c r="G151" t="s">
        <v>37</v>
      </c>
      <c r="H151" t="s">
        <v>275</v>
      </c>
      <c r="I151" t="s">
        <v>275</v>
      </c>
      <c r="J151">
        <v>8</v>
      </c>
    </row>
    <row r="152" spans="1:10" hidden="1" x14ac:dyDescent="0.25">
      <c r="A152">
        <v>11</v>
      </c>
      <c r="B152">
        <v>10</v>
      </c>
      <c r="C152">
        <v>400</v>
      </c>
      <c r="D152">
        <v>31</v>
      </c>
      <c r="E152">
        <v>73</v>
      </c>
      <c r="F152">
        <v>1</v>
      </c>
      <c r="G152" t="s">
        <v>37</v>
      </c>
      <c r="H152" t="s">
        <v>275</v>
      </c>
      <c r="I152" t="s">
        <v>275</v>
      </c>
      <c r="J152">
        <v>8</v>
      </c>
    </row>
    <row r="153" spans="1:10" x14ac:dyDescent="0.25">
      <c r="A153">
        <v>11</v>
      </c>
      <c r="B153">
        <v>11</v>
      </c>
      <c r="C153">
        <v>400</v>
      </c>
      <c r="D153">
        <v>31</v>
      </c>
      <c r="E153">
        <v>73</v>
      </c>
      <c r="F153">
        <v>1</v>
      </c>
      <c r="G153" t="s">
        <v>37</v>
      </c>
      <c r="H153" t="s">
        <v>275</v>
      </c>
      <c r="I153" t="s">
        <v>653</v>
      </c>
      <c r="J153">
        <v>8</v>
      </c>
    </row>
    <row r="154" spans="1:10" hidden="1" x14ac:dyDescent="0.25">
      <c r="A154">
        <v>11</v>
      </c>
      <c r="B154">
        <v>11</v>
      </c>
      <c r="C154">
        <v>400</v>
      </c>
      <c r="D154">
        <v>31</v>
      </c>
      <c r="E154">
        <v>73</v>
      </c>
      <c r="F154">
        <v>1</v>
      </c>
      <c r="G154" t="s">
        <v>37</v>
      </c>
      <c r="H154" t="s">
        <v>275</v>
      </c>
      <c r="I154" t="s">
        <v>653</v>
      </c>
      <c r="J154">
        <v>8</v>
      </c>
    </row>
    <row r="155" spans="1:10" hidden="1" x14ac:dyDescent="0.25">
      <c r="A155">
        <v>11</v>
      </c>
      <c r="B155">
        <v>11</v>
      </c>
      <c r="C155">
        <v>400</v>
      </c>
      <c r="D155">
        <v>31</v>
      </c>
      <c r="E155">
        <v>73</v>
      </c>
      <c r="F155">
        <v>1</v>
      </c>
      <c r="G155" t="s">
        <v>37</v>
      </c>
      <c r="H155" t="s">
        <v>275</v>
      </c>
      <c r="I155" t="s">
        <v>653</v>
      </c>
      <c r="J155">
        <v>8</v>
      </c>
    </row>
    <row r="156" spans="1:10" hidden="1" x14ac:dyDescent="0.25">
      <c r="A156">
        <v>11</v>
      </c>
      <c r="B156">
        <v>11</v>
      </c>
      <c r="C156">
        <v>400</v>
      </c>
      <c r="D156">
        <v>31</v>
      </c>
      <c r="E156">
        <v>73</v>
      </c>
      <c r="F156">
        <v>1</v>
      </c>
      <c r="G156" t="s">
        <v>37</v>
      </c>
      <c r="H156" t="s">
        <v>275</v>
      </c>
      <c r="I156" t="s">
        <v>653</v>
      </c>
      <c r="J156">
        <v>8</v>
      </c>
    </row>
    <row r="157" spans="1:10" hidden="1" x14ac:dyDescent="0.25">
      <c r="A157">
        <v>11</v>
      </c>
      <c r="B157">
        <v>11</v>
      </c>
      <c r="C157">
        <v>400</v>
      </c>
      <c r="D157">
        <v>31</v>
      </c>
      <c r="E157">
        <v>73</v>
      </c>
      <c r="F157">
        <v>1</v>
      </c>
      <c r="G157" t="s">
        <v>37</v>
      </c>
      <c r="H157" t="s">
        <v>275</v>
      </c>
      <c r="I157" t="s">
        <v>653</v>
      </c>
      <c r="J157">
        <v>8</v>
      </c>
    </row>
    <row r="158" spans="1:10" hidden="1" x14ac:dyDescent="0.25">
      <c r="A158">
        <v>11</v>
      </c>
      <c r="B158">
        <v>11</v>
      </c>
      <c r="C158">
        <v>400</v>
      </c>
      <c r="D158">
        <v>31</v>
      </c>
      <c r="E158">
        <v>73</v>
      </c>
      <c r="F158">
        <v>1</v>
      </c>
      <c r="G158" t="s">
        <v>37</v>
      </c>
      <c r="H158" t="s">
        <v>275</v>
      </c>
      <c r="I158" t="s">
        <v>653</v>
      </c>
      <c r="J158">
        <v>8</v>
      </c>
    </row>
    <row r="159" spans="1:10" hidden="1" x14ac:dyDescent="0.25">
      <c r="A159">
        <v>11</v>
      </c>
      <c r="B159">
        <v>11</v>
      </c>
      <c r="C159">
        <v>400</v>
      </c>
      <c r="D159">
        <v>31</v>
      </c>
      <c r="E159">
        <v>73</v>
      </c>
      <c r="F159">
        <v>1</v>
      </c>
      <c r="G159" t="s">
        <v>37</v>
      </c>
      <c r="H159" t="s">
        <v>275</v>
      </c>
      <c r="I159" t="s">
        <v>653</v>
      </c>
      <c r="J159">
        <v>8</v>
      </c>
    </row>
    <row r="160" spans="1:10" hidden="1" x14ac:dyDescent="0.25">
      <c r="A160">
        <v>11</v>
      </c>
      <c r="B160">
        <v>11</v>
      </c>
      <c r="C160">
        <v>400</v>
      </c>
      <c r="D160">
        <v>31</v>
      </c>
      <c r="E160">
        <v>73</v>
      </c>
      <c r="F160">
        <v>1</v>
      </c>
      <c r="G160" t="s">
        <v>37</v>
      </c>
      <c r="H160" t="s">
        <v>275</v>
      </c>
      <c r="I160" t="s">
        <v>653</v>
      </c>
      <c r="J160">
        <v>8</v>
      </c>
    </row>
    <row r="161" spans="1:10" hidden="1" x14ac:dyDescent="0.25">
      <c r="A161">
        <v>11</v>
      </c>
      <c r="B161">
        <v>11</v>
      </c>
      <c r="C161">
        <v>400</v>
      </c>
      <c r="D161">
        <v>31</v>
      </c>
      <c r="E161">
        <v>73</v>
      </c>
      <c r="F161">
        <v>1</v>
      </c>
      <c r="G161" t="s">
        <v>37</v>
      </c>
      <c r="H161" t="s">
        <v>275</v>
      </c>
      <c r="I161" t="s">
        <v>653</v>
      </c>
      <c r="J161">
        <v>8</v>
      </c>
    </row>
    <row r="162" spans="1:10" hidden="1" x14ac:dyDescent="0.25">
      <c r="A162">
        <v>11</v>
      </c>
      <c r="B162">
        <v>11</v>
      </c>
      <c r="C162">
        <v>400</v>
      </c>
      <c r="D162">
        <v>31</v>
      </c>
      <c r="E162">
        <v>73</v>
      </c>
      <c r="F162">
        <v>1</v>
      </c>
      <c r="G162" t="s">
        <v>37</v>
      </c>
      <c r="H162" t="s">
        <v>275</v>
      </c>
      <c r="I162" t="s">
        <v>653</v>
      </c>
      <c r="J162">
        <v>8</v>
      </c>
    </row>
    <row r="163" spans="1:10" hidden="1" x14ac:dyDescent="0.25">
      <c r="A163">
        <v>11</v>
      </c>
      <c r="B163">
        <v>11</v>
      </c>
      <c r="C163">
        <v>400</v>
      </c>
      <c r="D163">
        <v>31</v>
      </c>
      <c r="E163">
        <v>73</v>
      </c>
      <c r="F163">
        <v>1</v>
      </c>
      <c r="G163" t="s">
        <v>37</v>
      </c>
      <c r="H163" t="s">
        <v>275</v>
      </c>
      <c r="I163" t="s">
        <v>653</v>
      </c>
      <c r="J163">
        <v>8</v>
      </c>
    </row>
    <row r="164" spans="1:10" hidden="1" x14ac:dyDescent="0.25">
      <c r="A164">
        <v>11</v>
      </c>
      <c r="B164">
        <v>11</v>
      </c>
      <c r="C164">
        <v>400</v>
      </c>
      <c r="D164">
        <v>31</v>
      </c>
      <c r="E164">
        <v>73</v>
      </c>
      <c r="F164">
        <v>1</v>
      </c>
      <c r="G164" t="s">
        <v>37</v>
      </c>
      <c r="H164" t="s">
        <v>275</v>
      </c>
      <c r="I164" t="s">
        <v>653</v>
      </c>
      <c r="J164">
        <v>8</v>
      </c>
    </row>
    <row r="165" spans="1:10" hidden="1" x14ac:dyDescent="0.25">
      <c r="A165">
        <v>11</v>
      </c>
      <c r="B165">
        <v>11</v>
      </c>
      <c r="C165">
        <v>400</v>
      </c>
      <c r="D165">
        <v>31</v>
      </c>
      <c r="E165">
        <v>73</v>
      </c>
      <c r="F165">
        <v>1</v>
      </c>
      <c r="G165" t="s">
        <v>37</v>
      </c>
      <c r="H165" t="s">
        <v>275</v>
      </c>
      <c r="I165" t="s">
        <v>653</v>
      </c>
      <c r="J165">
        <v>8</v>
      </c>
    </row>
    <row r="166" spans="1:10" hidden="1" x14ac:dyDescent="0.25">
      <c r="A166">
        <v>11</v>
      </c>
      <c r="B166">
        <v>11</v>
      </c>
      <c r="C166">
        <v>400</v>
      </c>
      <c r="D166">
        <v>31</v>
      </c>
      <c r="E166">
        <v>73</v>
      </c>
      <c r="F166">
        <v>1</v>
      </c>
      <c r="G166" t="s">
        <v>37</v>
      </c>
      <c r="H166" t="s">
        <v>275</v>
      </c>
      <c r="I166" t="s">
        <v>653</v>
      </c>
      <c r="J166">
        <v>8</v>
      </c>
    </row>
    <row r="167" spans="1:10" hidden="1" x14ac:dyDescent="0.25">
      <c r="A167">
        <v>11</v>
      </c>
      <c r="B167">
        <v>11</v>
      </c>
      <c r="C167">
        <v>400</v>
      </c>
      <c r="D167">
        <v>31</v>
      </c>
      <c r="E167">
        <v>73</v>
      </c>
      <c r="F167">
        <v>1</v>
      </c>
      <c r="G167" t="s">
        <v>37</v>
      </c>
      <c r="H167" t="s">
        <v>275</v>
      </c>
      <c r="I167" t="s">
        <v>653</v>
      </c>
      <c r="J167">
        <v>8</v>
      </c>
    </row>
    <row r="168" spans="1:10" hidden="1" x14ac:dyDescent="0.25">
      <c r="A168">
        <v>11</v>
      </c>
      <c r="B168">
        <v>11</v>
      </c>
      <c r="C168">
        <v>400</v>
      </c>
      <c r="D168">
        <v>31</v>
      </c>
      <c r="E168">
        <v>73</v>
      </c>
      <c r="F168">
        <v>1</v>
      </c>
      <c r="G168" t="s">
        <v>37</v>
      </c>
      <c r="H168" t="s">
        <v>275</v>
      </c>
      <c r="I168" t="s">
        <v>653</v>
      </c>
      <c r="J168">
        <v>8</v>
      </c>
    </row>
    <row r="169" spans="1:10" hidden="1" x14ac:dyDescent="0.25">
      <c r="A169">
        <v>11</v>
      </c>
      <c r="B169">
        <v>11</v>
      </c>
      <c r="C169">
        <v>400</v>
      </c>
      <c r="D169">
        <v>31</v>
      </c>
      <c r="E169">
        <v>73</v>
      </c>
      <c r="F169">
        <v>1</v>
      </c>
      <c r="G169" t="s">
        <v>37</v>
      </c>
      <c r="H169" t="s">
        <v>275</v>
      </c>
      <c r="I169" t="s">
        <v>653</v>
      </c>
      <c r="J169">
        <v>8</v>
      </c>
    </row>
    <row r="170" spans="1:10" hidden="1" x14ac:dyDescent="0.25">
      <c r="A170">
        <v>11</v>
      </c>
      <c r="B170">
        <v>11</v>
      </c>
      <c r="C170">
        <v>400</v>
      </c>
      <c r="D170">
        <v>31</v>
      </c>
      <c r="E170">
        <v>73</v>
      </c>
      <c r="F170">
        <v>1</v>
      </c>
      <c r="G170" t="s">
        <v>37</v>
      </c>
      <c r="H170" t="s">
        <v>275</v>
      </c>
      <c r="I170" t="s">
        <v>653</v>
      </c>
      <c r="J170">
        <v>8</v>
      </c>
    </row>
    <row r="171" spans="1:10" x14ac:dyDescent="0.25">
      <c r="A171">
        <v>11</v>
      </c>
      <c r="B171">
        <v>12</v>
      </c>
      <c r="C171">
        <v>400</v>
      </c>
      <c r="D171">
        <v>31</v>
      </c>
      <c r="E171">
        <v>73</v>
      </c>
      <c r="F171">
        <v>1</v>
      </c>
      <c r="G171" t="s">
        <v>37</v>
      </c>
      <c r="H171" t="s">
        <v>275</v>
      </c>
      <c r="I171" t="s">
        <v>653</v>
      </c>
      <c r="J171">
        <v>8</v>
      </c>
    </row>
    <row r="172" spans="1:10" hidden="1" x14ac:dyDescent="0.25">
      <c r="A172">
        <v>11</v>
      </c>
      <c r="B172">
        <v>12</v>
      </c>
      <c r="C172">
        <v>400</v>
      </c>
      <c r="D172">
        <v>31</v>
      </c>
      <c r="E172">
        <v>73</v>
      </c>
      <c r="F172">
        <v>1</v>
      </c>
      <c r="G172" t="s">
        <v>37</v>
      </c>
      <c r="H172" t="s">
        <v>275</v>
      </c>
      <c r="I172" t="s">
        <v>653</v>
      </c>
      <c r="J172">
        <v>8</v>
      </c>
    </row>
    <row r="173" spans="1:10" hidden="1" x14ac:dyDescent="0.25">
      <c r="A173">
        <v>11</v>
      </c>
      <c r="B173">
        <v>12</v>
      </c>
      <c r="C173">
        <v>400</v>
      </c>
      <c r="D173">
        <v>31</v>
      </c>
      <c r="E173">
        <v>73</v>
      </c>
      <c r="F173">
        <v>1</v>
      </c>
      <c r="G173" t="s">
        <v>37</v>
      </c>
      <c r="H173" t="s">
        <v>275</v>
      </c>
      <c r="I173" t="s">
        <v>653</v>
      </c>
      <c r="J173">
        <v>8</v>
      </c>
    </row>
    <row r="174" spans="1:10" hidden="1" x14ac:dyDescent="0.25">
      <c r="A174">
        <v>11</v>
      </c>
      <c r="B174">
        <v>12</v>
      </c>
      <c r="C174">
        <v>400</v>
      </c>
      <c r="D174">
        <v>31</v>
      </c>
      <c r="E174">
        <v>73</v>
      </c>
      <c r="F174">
        <v>1</v>
      </c>
      <c r="G174" t="s">
        <v>37</v>
      </c>
      <c r="H174" t="s">
        <v>275</v>
      </c>
      <c r="I174" t="s">
        <v>653</v>
      </c>
      <c r="J174">
        <v>8</v>
      </c>
    </row>
    <row r="175" spans="1:10" hidden="1" x14ac:dyDescent="0.25">
      <c r="A175">
        <v>11</v>
      </c>
      <c r="B175">
        <v>12</v>
      </c>
      <c r="C175">
        <v>400</v>
      </c>
      <c r="D175">
        <v>31</v>
      </c>
      <c r="E175">
        <v>73</v>
      </c>
      <c r="F175">
        <v>1</v>
      </c>
      <c r="G175" t="s">
        <v>37</v>
      </c>
      <c r="H175" t="s">
        <v>275</v>
      </c>
      <c r="I175" t="s">
        <v>653</v>
      </c>
      <c r="J175">
        <v>8</v>
      </c>
    </row>
    <row r="176" spans="1:10" hidden="1" x14ac:dyDescent="0.25">
      <c r="A176">
        <v>11</v>
      </c>
      <c r="B176">
        <v>12</v>
      </c>
      <c r="C176">
        <v>400</v>
      </c>
      <c r="D176">
        <v>31</v>
      </c>
      <c r="E176">
        <v>73</v>
      </c>
      <c r="F176">
        <v>1</v>
      </c>
      <c r="G176" t="s">
        <v>37</v>
      </c>
      <c r="H176" t="s">
        <v>275</v>
      </c>
      <c r="I176" t="s">
        <v>653</v>
      </c>
      <c r="J176">
        <v>8</v>
      </c>
    </row>
    <row r="177" spans="1:10" hidden="1" x14ac:dyDescent="0.25">
      <c r="A177">
        <v>11</v>
      </c>
      <c r="B177">
        <v>12</v>
      </c>
      <c r="C177">
        <v>400</v>
      </c>
      <c r="D177">
        <v>31</v>
      </c>
      <c r="E177">
        <v>73</v>
      </c>
      <c r="F177">
        <v>1</v>
      </c>
      <c r="G177" t="s">
        <v>37</v>
      </c>
      <c r="H177" t="s">
        <v>275</v>
      </c>
      <c r="I177" t="s">
        <v>653</v>
      </c>
      <c r="J177">
        <v>8</v>
      </c>
    </row>
    <row r="178" spans="1:10" hidden="1" x14ac:dyDescent="0.25">
      <c r="A178">
        <v>11</v>
      </c>
      <c r="B178">
        <v>12</v>
      </c>
      <c r="C178">
        <v>400</v>
      </c>
      <c r="D178">
        <v>31</v>
      </c>
      <c r="E178">
        <v>73</v>
      </c>
      <c r="F178">
        <v>1</v>
      </c>
      <c r="G178" t="s">
        <v>37</v>
      </c>
      <c r="H178" t="s">
        <v>275</v>
      </c>
      <c r="I178" t="s">
        <v>653</v>
      </c>
      <c r="J178">
        <v>8</v>
      </c>
    </row>
    <row r="179" spans="1:10" hidden="1" x14ac:dyDescent="0.25">
      <c r="A179">
        <v>11</v>
      </c>
      <c r="B179">
        <v>12</v>
      </c>
      <c r="C179">
        <v>400</v>
      </c>
      <c r="D179">
        <v>31</v>
      </c>
      <c r="E179">
        <v>73</v>
      </c>
      <c r="F179">
        <v>1</v>
      </c>
      <c r="G179" t="s">
        <v>37</v>
      </c>
      <c r="H179" t="s">
        <v>275</v>
      </c>
      <c r="I179" t="s">
        <v>653</v>
      </c>
      <c r="J179">
        <v>8</v>
      </c>
    </row>
    <row r="180" spans="1:10" hidden="1" x14ac:dyDescent="0.25">
      <c r="A180">
        <v>11</v>
      </c>
      <c r="B180">
        <v>12</v>
      </c>
      <c r="C180">
        <v>400</v>
      </c>
      <c r="D180">
        <v>31</v>
      </c>
      <c r="E180">
        <v>73</v>
      </c>
      <c r="F180">
        <v>1</v>
      </c>
      <c r="G180" t="s">
        <v>37</v>
      </c>
      <c r="H180" t="s">
        <v>275</v>
      </c>
      <c r="I180" t="s">
        <v>653</v>
      </c>
      <c r="J180">
        <v>8</v>
      </c>
    </row>
    <row r="181" spans="1:10" hidden="1" x14ac:dyDescent="0.25">
      <c r="A181">
        <v>11</v>
      </c>
      <c r="B181">
        <v>12</v>
      </c>
      <c r="C181">
        <v>400</v>
      </c>
      <c r="D181">
        <v>31</v>
      </c>
      <c r="E181">
        <v>73</v>
      </c>
      <c r="F181">
        <v>1</v>
      </c>
      <c r="G181" t="s">
        <v>37</v>
      </c>
      <c r="H181" t="s">
        <v>275</v>
      </c>
      <c r="I181" t="s">
        <v>653</v>
      </c>
      <c r="J181">
        <v>8</v>
      </c>
    </row>
    <row r="182" spans="1:10" hidden="1" x14ac:dyDescent="0.25">
      <c r="A182">
        <v>11</v>
      </c>
      <c r="B182">
        <v>12</v>
      </c>
      <c r="C182">
        <v>400</v>
      </c>
      <c r="D182">
        <v>31</v>
      </c>
      <c r="E182">
        <v>73</v>
      </c>
      <c r="F182">
        <v>1</v>
      </c>
      <c r="G182" t="s">
        <v>37</v>
      </c>
      <c r="H182" t="s">
        <v>275</v>
      </c>
      <c r="I182" t="s">
        <v>653</v>
      </c>
      <c r="J182">
        <v>8</v>
      </c>
    </row>
    <row r="183" spans="1:10" hidden="1" x14ac:dyDescent="0.25">
      <c r="A183">
        <v>11</v>
      </c>
      <c r="B183">
        <v>12</v>
      </c>
      <c r="C183">
        <v>400</v>
      </c>
      <c r="D183">
        <v>31</v>
      </c>
      <c r="E183">
        <v>73</v>
      </c>
      <c r="F183">
        <v>1</v>
      </c>
      <c r="G183" t="s">
        <v>37</v>
      </c>
      <c r="H183" t="s">
        <v>275</v>
      </c>
      <c r="I183" t="s">
        <v>653</v>
      </c>
      <c r="J183">
        <v>8</v>
      </c>
    </row>
    <row r="184" spans="1:10" hidden="1" x14ac:dyDescent="0.25">
      <c r="A184">
        <v>11</v>
      </c>
      <c r="B184">
        <v>12</v>
      </c>
      <c r="C184">
        <v>400</v>
      </c>
      <c r="D184">
        <v>31</v>
      </c>
      <c r="E184">
        <v>73</v>
      </c>
      <c r="F184">
        <v>1</v>
      </c>
      <c r="G184" t="s">
        <v>37</v>
      </c>
      <c r="H184" t="s">
        <v>275</v>
      </c>
      <c r="I184" t="s">
        <v>653</v>
      </c>
      <c r="J184">
        <v>8</v>
      </c>
    </row>
    <row r="185" spans="1:10" hidden="1" x14ac:dyDescent="0.25">
      <c r="A185">
        <v>11</v>
      </c>
      <c r="B185">
        <v>12</v>
      </c>
      <c r="C185">
        <v>400</v>
      </c>
      <c r="D185">
        <v>31</v>
      </c>
      <c r="E185">
        <v>73</v>
      </c>
      <c r="F185">
        <v>1</v>
      </c>
      <c r="G185" t="s">
        <v>37</v>
      </c>
      <c r="H185" t="s">
        <v>275</v>
      </c>
      <c r="I185" t="s">
        <v>653</v>
      </c>
      <c r="J185">
        <v>8</v>
      </c>
    </row>
    <row r="186" spans="1:10" hidden="1" x14ac:dyDescent="0.25">
      <c r="A186">
        <v>11</v>
      </c>
      <c r="B186">
        <v>12</v>
      </c>
      <c r="C186">
        <v>400</v>
      </c>
      <c r="D186">
        <v>31</v>
      </c>
      <c r="E186">
        <v>73</v>
      </c>
      <c r="F186">
        <v>1</v>
      </c>
      <c r="G186" t="s">
        <v>37</v>
      </c>
      <c r="H186" t="s">
        <v>275</v>
      </c>
      <c r="I186" t="s">
        <v>653</v>
      </c>
      <c r="J186">
        <v>8</v>
      </c>
    </row>
    <row r="187" spans="1:10" hidden="1" x14ac:dyDescent="0.25">
      <c r="A187">
        <v>11</v>
      </c>
      <c r="B187">
        <v>12</v>
      </c>
      <c r="C187">
        <v>400</v>
      </c>
      <c r="D187">
        <v>31</v>
      </c>
      <c r="E187">
        <v>73</v>
      </c>
      <c r="F187">
        <v>1</v>
      </c>
      <c r="G187" t="s">
        <v>37</v>
      </c>
      <c r="H187" t="s">
        <v>275</v>
      </c>
      <c r="I187" t="s">
        <v>653</v>
      </c>
      <c r="J187">
        <v>8</v>
      </c>
    </row>
    <row r="188" spans="1:10" hidden="1" x14ac:dyDescent="0.25">
      <c r="A188">
        <v>11</v>
      </c>
      <c r="B188">
        <v>12</v>
      </c>
      <c r="C188">
        <v>400</v>
      </c>
      <c r="D188">
        <v>31</v>
      </c>
      <c r="E188">
        <v>73</v>
      </c>
      <c r="F188">
        <v>1</v>
      </c>
      <c r="G188" t="s">
        <v>37</v>
      </c>
      <c r="H188" t="s">
        <v>275</v>
      </c>
      <c r="I188" t="s">
        <v>653</v>
      </c>
      <c r="J188">
        <v>8</v>
      </c>
    </row>
    <row r="189" spans="1:10" x14ac:dyDescent="0.25">
      <c r="A189">
        <v>12</v>
      </c>
      <c r="B189">
        <v>13</v>
      </c>
      <c r="C189">
        <v>400</v>
      </c>
      <c r="D189" t="s">
        <v>608</v>
      </c>
      <c r="E189" t="s">
        <v>608</v>
      </c>
      <c r="F189">
        <v>0</v>
      </c>
      <c r="G189" t="s">
        <v>36</v>
      </c>
      <c r="H189" t="s">
        <v>300</v>
      </c>
      <c r="I189" t="s">
        <v>275</v>
      </c>
      <c r="J189">
        <v>1</v>
      </c>
    </row>
    <row r="190" spans="1:10" hidden="1" x14ac:dyDescent="0.25">
      <c r="A190">
        <v>12</v>
      </c>
      <c r="B190">
        <v>13</v>
      </c>
      <c r="C190">
        <v>400</v>
      </c>
      <c r="D190" t="s">
        <v>608</v>
      </c>
      <c r="E190" t="s">
        <v>608</v>
      </c>
      <c r="F190">
        <v>0</v>
      </c>
      <c r="G190" t="s">
        <v>36</v>
      </c>
      <c r="H190" t="s">
        <v>300</v>
      </c>
      <c r="I190" t="s">
        <v>275</v>
      </c>
      <c r="J190">
        <v>1</v>
      </c>
    </row>
    <row r="191" spans="1:10" hidden="1" x14ac:dyDescent="0.25">
      <c r="A191">
        <v>12</v>
      </c>
      <c r="B191">
        <v>13</v>
      </c>
      <c r="C191">
        <v>400</v>
      </c>
      <c r="D191" t="s">
        <v>608</v>
      </c>
      <c r="E191" t="s">
        <v>608</v>
      </c>
      <c r="F191">
        <v>0</v>
      </c>
      <c r="G191" t="s">
        <v>36</v>
      </c>
      <c r="H191" t="s">
        <v>300</v>
      </c>
      <c r="I191" t="s">
        <v>275</v>
      </c>
      <c r="J191">
        <v>1</v>
      </c>
    </row>
    <row r="192" spans="1:10" hidden="1" x14ac:dyDescent="0.25">
      <c r="A192">
        <v>12</v>
      </c>
      <c r="B192">
        <v>13</v>
      </c>
      <c r="C192">
        <v>400</v>
      </c>
      <c r="D192" t="s">
        <v>608</v>
      </c>
      <c r="E192" t="s">
        <v>608</v>
      </c>
      <c r="F192">
        <v>0</v>
      </c>
      <c r="G192" t="s">
        <v>36</v>
      </c>
      <c r="H192" t="s">
        <v>300</v>
      </c>
      <c r="I192" t="s">
        <v>275</v>
      </c>
      <c r="J192">
        <v>1</v>
      </c>
    </row>
    <row r="193" spans="1:10" hidden="1" x14ac:dyDescent="0.25">
      <c r="A193">
        <v>12</v>
      </c>
      <c r="B193">
        <v>13</v>
      </c>
      <c r="C193">
        <v>400</v>
      </c>
      <c r="D193" t="s">
        <v>608</v>
      </c>
      <c r="E193" t="s">
        <v>608</v>
      </c>
      <c r="F193">
        <v>0</v>
      </c>
      <c r="G193" t="s">
        <v>36</v>
      </c>
      <c r="H193" t="s">
        <v>300</v>
      </c>
      <c r="I193" t="s">
        <v>275</v>
      </c>
      <c r="J193">
        <v>1</v>
      </c>
    </row>
    <row r="194" spans="1:10" hidden="1" x14ac:dyDescent="0.25">
      <c r="A194">
        <v>12</v>
      </c>
      <c r="B194">
        <v>13</v>
      </c>
      <c r="C194">
        <v>400</v>
      </c>
      <c r="D194" t="s">
        <v>608</v>
      </c>
      <c r="E194" t="s">
        <v>608</v>
      </c>
      <c r="F194">
        <v>0</v>
      </c>
      <c r="G194" t="s">
        <v>36</v>
      </c>
      <c r="H194" t="s">
        <v>300</v>
      </c>
      <c r="I194" t="s">
        <v>275</v>
      </c>
      <c r="J194">
        <v>1</v>
      </c>
    </row>
    <row r="195" spans="1:10" hidden="1" x14ac:dyDescent="0.25">
      <c r="A195">
        <v>12</v>
      </c>
      <c r="B195">
        <v>13</v>
      </c>
      <c r="C195">
        <v>400</v>
      </c>
      <c r="D195" t="s">
        <v>608</v>
      </c>
      <c r="E195" t="s">
        <v>608</v>
      </c>
      <c r="F195">
        <v>0</v>
      </c>
      <c r="G195" t="s">
        <v>36</v>
      </c>
      <c r="H195" t="s">
        <v>300</v>
      </c>
      <c r="I195" t="s">
        <v>275</v>
      </c>
      <c r="J195">
        <v>1</v>
      </c>
    </row>
    <row r="196" spans="1:10" hidden="1" x14ac:dyDescent="0.25">
      <c r="A196">
        <v>12</v>
      </c>
      <c r="B196">
        <v>13</v>
      </c>
      <c r="C196">
        <v>400</v>
      </c>
      <c r="D196" t="s">
        <v>608</v>
      </c>
      <c r="E196" t="s">
        <v>608</v>
      </c>
      <c r="F196">
        <v>0</v>
      </c>
      <c r="G196" t="s">
        <v>36</v>
      </c>
      <c r="H196" t="s">
        <v>300</v>
      </c>
      <c r="I196" t="s">
        <v>275</v>
      </c>
      <c r="J196">
        <v>1</v>
      </c>
    </row>
    <row r="197" spans="1:10" hidden="1" x14ac:dyDescent="0.25">
      <c r="A197">
        <v>12</v>
      </c>
      <c r="B197">
        <v>13</v>
      </c>
      <c r="C197">
        <v>400</v>
      </c>
      <c r="D197" t="s">
        <v>608</v>
      </c>
      <c r="E197" t="s">
        <v>608</v>
      </c>
      <c r="F197">
        <v>0</v>
      </c>
      <c r="G197" t="s">
        <v>36</v>
      </c>
      <c r="H197" t="s">
        <v>300</v>
      </c>
      <c r="I197" t="s">
        <v>275</v>
      </c>
      <c r="J197">
        <v>1</v>
      </c>
    </row>
    <row r="198" spans="1:10" hidden="1" x14ac:dyDescent="0.25">
      <c r="A198">
        <v>12</v>
      </c>
      <c r="B198">
        <v>13</v>
      </c>
      <c r="C198">
        <v>400</v>
      </c>
      <c r="D198" t="s">
        <v>608</v>
      </c>
      <c r="E198" t="s">
        <v>608</v>
      </c>
      <c r="F198">
        <v>0</v>
      </c>
      <c r="G198" t="s">
        <v>36</v>
      </c>
      <c r="H198" t="s">
        <v>300</v>
      </c>
      <c r="I198" t="s">
        <v>275</v>
      </c>
      <c r="J198">
        <v>1</v>
      </c>
    </row>
    <row r="199" spans="1:10" hidden="1" x14ac:dyDescent="0.25">
      <c r="A199">
        <v>12</v>
      </c>
      <c r="B199">
        <v>13</v>
      </c>
      <c r="C199">
        <v>400</v>
      </c>
      <c r="D199" t="s">
        <v>608</v>
      </c>
      <c r="E199" t="s">
        <v>608</v>
      </c>
      <c r="F199">
        <v>0</v>
      </c>
      <c r="G199" t="s">
        <v>36</v>
      </c>
      <c r="H199" t="s">
        <v>300</v>
      </c>
      <c r="I199" t="s">
        <v>275</v>
      </c>
      <c r="J199">
        <v>1</v>
      </c>
    </row>
    <row r="200" spans="1:10" hidden="1" x14ac:dyDescent="0.25">
      <c r="A200">
        <v>12</v>
      </c>
      <c r="B200">
        <v>13</v>
      </c>
      <c r="C200">
        <v>400</v>
      </c>
      <c r="D200" t="s">
        <v>608</v>
      </c>
      <c r="E200" t="s">
        <v>608</v>
      </c>
      <c r="F200">
        <v>0</v>
      </c>
      <c r="G200" t="s">
        <v>36</v>
      </c>
      <c r="H200" t="s">
        <v>300</v>
      </c>
      <c r="I200" t="s">
        <v>275</v>
      </c>
      <c r="J200">
        <v>1</v>
      </c>
    </row>
    <row r="201" spans="1:10" hidden="1" x14ac:dyDescent="0.25">
      <c r="A201">
        <v>12</v>
      </c>
      <c r="B201">
        <v>13</v>
      </c>
      <c r="C201">
        <v>400</v>
      </c>
      <c r="D201" t="s">
        <v>608</v>
      </c>
      <c r="E201" t="s">
        <v>608</v>
      </c>
      <c r="F201">
        <v>0</v>
      </c>
      <c r="G201" t="s">
        <v>36</v>
      </c>
      <c r="H201" t="s">
        <v>300</v>
      </c>
      <c r="I201" t="s">
        <v>275</v>
      </c>
      <c r="J201">
        <v>1</v>
      </c>
    </row>
    <row r="202" spans="1:10" hidden="1" x14ac:dyDescent="0.25">
      <c r="A202">
        <v>12</v>
      </c>
      <c r="B202">
        <v>13</v>
      </c>
      <c r="C202">
        <v>400</v>
      </c>
      <c r="D202" t="s">
        <v>608</v>
      </c>
      <c r="E202" t="s">
        <v>608</v>
      </c>
      <c r="F202">
        <v>0</v>
      </c>
      <c r="G202" t="s">
        <v>36</v>
      </c>
      <c r="H202" t="s">
        <v>300</v>
      </c>
      <c r="I202" t="s">
        <v>275</v>
      </c>
      <c r="J202">
        <v>1</v>
      </c>
    </row>
    <row r="203" spans="1:10" hidden="1" x14ac:dyDescent="0.25">
      <c r="A203">
        <v>12</v>
      </c>
      <c r="B203">
        <v>13</v>
      </c>
      <c r="C203">
        <v>400</v>
      </c>
      <c r="D203" t="s">
        <v>608</v>
      </c>
      <c r="E203" t="s">
        <v>608</v>
      </c>
      <c r="F203">
        <v>0</v>
      </c>
      <c r="G203" t="s">
        <v>36</v>
      </c>
      <c r="H203" t="s">
        <v>300</v>
      </c>
      <c r="I203" t="s">
        <v>275</v>
      </c>
      <c r="J203">
        <v>1</v>
      </c>
    </row>
    <row r="204" spans="1:10" hidden="1" x14ac:dyDescent="0.25">
      <c r="A204">
        <v>12</v>
      </c>
      <c r="B204">
        <v>13</v>
      </c>
      <c r="C204">
        <v>400</v>
      </c>
      <c r="D204" t="s">
        <v>608</v>
      </c>
      <c r="E204" t="s">
        <v>608</v>
      </c>
      <c r="F204">
        <v>0</v>
      </c>
      <c r="G204" t="s">
        <v>36</v>
      </c>
      <c r="H204" t="s">
        <v>300</v>
      </c>
      <c r="I204" t="s">
        <v>275</v>
      </c>
      <c r="J204">
        <v>1</v>
      </c>
    </row>
    <row r="205" spans="1:10" hidden="1" x14ac:dyDescent="0.25">
      <c r="A205">
        <v>12</v>
      </c>
      <c r="B205">
        <v>13</v>
      </c>
      <c r="C205">
        <v>400</v>
      </c>
      <c r="D205" t="s">
        <v>608</v>
      </c>
      <c r="E205" t="s">
        <v>608</v>
      </c>
      <c r="F205">
        <v>0</v>
      </c>
      <c r="G205" t="s">
        <v>36</v>
      </c>
      <c r="H205" t="s">
        <v>300</v>
      </c>
      <c r="I205" t="s">
        <v>275</v>
      </c>
      <c r="J205">
        <v>1</v>
      </c>
    </row>
    <row r="206" spans="1:10" hidden="1" x14ac:dyDescent="0.25">
      <c r="A206">
        <v>12</v>
      </c>
      <c r="B206">
        <v>13</v>
      </c>
      <c r="C206">
        <v>400</v>
      </c>
      <c r="D206" t="s">
        <v>608</v>
      </c>
      <c r="E206" t="s">
        <v>608</v>
      </c>
      <c r="F206">
        <v>0</v>
      </c>
      <c r="G206" t="s">
        <v>36</v>
      </c>
      <c r="H206" t="s">
        <v>300</v>
      </c>
      <c r="I206" t="s">
        <v>275</v>
      </c>
      <c r="J206">
        <v>1</v>
      </c>
    </row>
    <row r="207" spans="1:10" hidden="1" x14ac:dyDescent="0.25">
      <c r="A207">
        <v>12</v>
      </c>
      <c r="B207">
        <v>13</v>
      </c>
      <c r="C207">
        <v>400</v>
      </c>
      <c r="D207" t="s">
        <v>608</v>
      </c>
      <c r="E207" t="s">
        <v>608</v>
      </c>
      <c r="F207">
        <v>0</v>
      </c>
      <c r="G207" t="s">
        <v>36</v>
      </c>
      <c r="H207" t="s">
        <v>300</v>
      </c>
      <c r="I207" t="s">
        <v>275</v>
      </c>
      <c r="J207">
        <v>1</v>
      </c>
    </row>
    <row r="208" spans="1:10" hidden="1" x14ac:dyDescent="0.25">
      <c r="A208">
        <v>12</v>
      </c>
      <c r="B208">
        <v>13</v>
      </c>
      <c r="C208">
        <v>400</v>
      </c>
      <c r="D208" t="s">
        <v>608</v>
      </c>
      <c r="E208" t="s">
        <v>608</v>
      </c>
      <c r="F208">
        <v>0</v>
      </c>
      <c r="G208" t="s">
        <v>36</v>
      </c>
      <c r="H208" t="s">
        <v>300</v>
      </c>
      <c r="I208" t="s">
        <v>275</v>
      </c>
      <c r="J208">
        <v>1</v>
      </c>
    </row>
    <row r="209" spans="1:10" x14ac:dyDescent="0.25">
      <c r="A209">
        <v>21</v>
      </c>
      <c r="B209">
        <v>14</v>
      </c>
      <c r="C209">
        <v>998.0625</v>
      </c>
      <c r="D209">
        <v>45</v>
      </c>
      <c r="E209">
        <v>67</v>
      </c>
      <c r="F209">
        <v>0.75</v>
      </c>
      <c r="G209" t="s">
        <v>37</v>
      </c>
      <c r="H209" t="s">
        <v>293</v>
      </c>
      <c r="I209" t="s">
        <v>275</v>
      </c>
      <c r="J209">
        <v>8</v>
      </c>
    </row>
    <row r="210" spans="1:10" hidden="1" x14ac:dyDescent="0.25">
      <c r="A210">
        <v>21</v>
      </c>
      <c r="B210">
        <v>14</v>
      </c>
      <c r="C210">
        <v>998.0625</v>
      </c>
      <c r="D210">
        <v>45</v>
      </c>
      <c r="E210">
        <v>67</v>
      </c>
      <c r="F210">
        <v>0.75</v>
      </c>
      <c r="G210" t="s">
        <v>37</v>
      </c>
      <c r="H210" t="s">
        <v>293</v>
      </c>
      <c r="I210" t="s">
        <v>275</v>
      </c>
      <c r="J210">
        <v>8</v>
      </c>
    </row>
    <row r="211" spans="1:10" hidden="1" x14ac:dyDescent="0.25">
      <c r="A211">
        <v>21</v>
      </c>
      <c r="B211">
        <v>14</v>
      </c>
      <c r="C211">
        <v>998.0625</v>
      </c>
      <c r="D211">
        <v>45</v>
      </c>
      <c r="E211">
        <v>67</v>
      </c>
      <c r="F211">
        <v>0.75</v>
      </c>
      <c r="G211" t="s">
        <v>37</v>
      </c>
      <c r="H211" t="s">
        <v>293</v>
      </c>
      <c r="I211" t="s">
        <v>275</v>
      </c>
      <c r="J211">
        <v>8</v>
      </c>
    </row>
    <row r="212" spans="1:10" hidden="1" x14ac:dyDescent="0.25">
      <c r="A212">
        <v>21</v>
      </c>
      <c r="B212">
        <v>14</v>
      </c>
      <c r="C212">
        <v>998.0625</v>
      </c>
      <c r="D212">
        <v>45</v>
      </c>
      <c r="E212">
        <v>67</v>
      </c>
      <c r="F212">
        <v>0.75</v>
      </c>
      <c r="G212" t="s">
        <v>37</v>
      </c>
      <c r="H212" t="s">
        <v>293</v>
      </c>
      <c r="I212" t="s">
        <v>275</v>
      </c>
      <c r="J212">
        <v>8</v>
      </c>
    </row>
    <row r="213" spans="1:10" hidden="1" x14ac:dyDescent="0.25">
      <c r="A213">
        <v>21</v>
      </c>
      <c r="B213">
        <v>14</v>
      </c>
      <c r="C213">
        <v>998.0625</v>
      </c>
      <c r="D213">
        <v>45</v>
      </c>
      <c r="E213">
        <v>67</v>
      </c>
      <c r="F213">
        <v>0.75</v>
      </c>
      <c r="G213" t="s">
        <v>37</v>
      </c>
      <c r="H213" t="s">
        <v>293</v>
      </c>
      <c r="I213" t="s">
        <v>275</v>
      </c>
      <c r="J213">
        <v>8</v>
      </c>
    </row>
    <row r="214" spans="1:10" hidden="1" x14ac:dyDescent="0.25">
      <c r="A214">
        <v>21</v>
      </c>
      <c r="B214">
        <v>14</v>
      </c>
      <c r="C214">
        <v>998.0625</v>
      </c>
      <c r="D214">
        <v>45</v>
      </c>
      <c r="E214">
        <v>67</v>
      </c>
      <c r="F214">
        <v>0.75</v>
      </c>
      <c r="G214" t="s">
        <v>37</v>
      </c>
      <c r="H214" t="s">
        <v>293</v>
      </c>
      <c r="I214" t="s">
        <v>275</v>
      </c>
      <c r="J214">
        <v>8</v>
      </c>
    </row>
    <row r="215" spans="1:10" hidden="1" x14ac:dyDescent="0.25">
      <c r="A215">
        <v>21</v>
      </c>
      <c r="B215">
        <v>14</v>
      </c>
      <c r="C215">
        <v>998.0625</v>
      </c>
      <c r="D215">
        <v>45</v>
      </c>
      <c r="E215">
        <v>67</v>
      </c>
      <c r="F215">
        <v>0.75</v>
      </c>
      <c r="G215" t="s">
        <v>37</v>
      </c>
      <c r="H215" t="s">
        <v>293</v>
      </c>
      <c r="I215" t="s">
        <v>275</v>
      </c>
      <c r="J215">
        <v>8</v>
      </c>
    </row>
    <row r="216" spans="1:10" hidden="1" x14ac:dyDescent="0.25">
      <c r="A216">
        <v>21</v>
      </c>
      <c r="B216">
        <v>14</v>
      </c>
      <c r="C216">
        <v>998.0625</v>
      </c>
      <c r="D216">
        <v>45</v>
      </c>
      <c r="E216">
        <v>67</v>
      </c>
      <c r="F216">
        <v>0.75</v>
      </c>
      <c r="G216" t="s">
        <v>37</v>
      </c>
      <c r="H216" t="s">
        <v>293</v>
      </c>
      <c r="I216" t="s">
        <v>275</v>
      </c>
      <c r="J216">
        <v>8</v>
      </c>
    </row>
    <row r="217" spans="1:10" hidden="1" x14ac:dyDescent="0.25">
      <c r="A217">
        <v>21</v>
      </c>
      <c r="B217">
        <v>14</v>
      </c>
      <c r="C217">
        <v>998.0625</v>
      </c>
      <c r="D217">
        <v>45</v>
      </c>
      <c r="E217">
        <v>67</v>
      </c>
      <c r="F217">
        <v>0.75</v>
      </c>
      <c r="G217" t="s">
        <v>37</v>
      </c>
      <c r="H217" t="s">
        <v>293</v>
      </c>
      <c r="I217" t="s">
        <v>275</v>
      </c>
      <c r="J217">
        <v>8</v>
      </c>
    </row>
    <row r="218" spans="1:10" hidden="1" x14ac:dyDescent="0.25">
      <c r="A218">
        <v>21</v>
      </c>
      <c r="B218">
        <v>14</v>
      </c>
      <c r="C218">
        <v>998.0625</v>
      </c>
      <c r="D218">
        <v>45</v>
      </c>
      <c r="E218">
        <v>67</v>
      </c>
      <c r="F218">
        <v>0.75</v>
      </c>
      <c r="G218" t="s">
        <v>37</v>
      </c>
      <c r="H218" t="s">
        <v>293</v>
      </c>
      <c r="I218" t="s">
        <v>275</v>
      </c>
      <c r="J218">
        <v>8</v>
      </c>
    </row>
    <row r="219" spans="1:10" x14ac:dyDescent="0.25">
      <c r="A219">
        <v>22</v>
      </c>
      <c r="B219">
        <v>15</v>
      </c>
      <c r="C219">
        <v>393</v>
      </c>
      <c r="D219">
        <v>7</v>
      </c>
      <c r="E219">
        <v>26.2</v>
      </c>
      <c r="F219">
        <v>0.625</v>
      </c>
      <c r="G219" t="s">
        <v>36</v>
      </c>
      <c r="H219" t="s">
        <v>293</v>
      </c>
      <c r="I219" t="s">
        <v>275</v>
      </c>
      <c r="J219">
        <v>8</v>
      </c>
    </row>
    <row r="220" spans="1:10" hidden="1" x14ac:dyDescent="0.25">
      <c r="A220">
        <v>22</v>
      </c>
      <c r="B220">
        <v>15</v>
      </c>
      <c r="C220">
        <v>393</v>
      </c>
      <c r="D220">
        <v>7</v>
      </c>
      <c r="E220">
        <v>26.2</v>
      </c>
      <c r="F220">
        <v>0.625</v>
      </c>
      <c r="G220" t="s">
        <v>36</v>
      </c>
      <c r="H220" t="s">
        <v>293</v>
      </c>
      <c r="I220" t="s">
        <v>275</v>
      </c>
      <c r="J220">
        <v>8</v>
      </c>
    </row>
    <row r="221" spans="1:10" hidden="1" x14ac:dyDescent="0.25">
      <c r="A221">
        <v>22</v>
      </c>
      <c r="B221">
        <v>15</v>
      </c>
      <c r="C221">
        <v>393</v>
      </c>
      <c r="D221">
        <v>7</v>
      </c>
      <c r="E221">
        <v>26.2</v>
      </c>
      <c r="F221">
        <v>0.625</v>
      </c>
      <c r="G221" t="s">
        <v>36</v>
      </c>
      <c r="H221" t="s">
        <v>293</v>
      </c>
      <c r="I221" t="s">
        <v>275</v>
      </c>
      <c r="J221">
        <v>8</v>
      </c>
    </row>
    <row r="222" spans="1:10" hidden="1" x14ac:dyDescent="0.25">
      <c r="A222">
        <v>22</v>
      </c>
      <c r="B222">
        <v>15</v>
      </c>
      <c r="C222">
        <v>393</v>
      </c>
      <c r="D222">
        <v>7</v>
      </c>
      <c r="E222">
        <v>26.2</v>
      </c>
      <c r="F222">
        <v>0.625</v>
      </c>
      <c r="G222" t="s">
        <v>36</v>
      </c>
      <c r="H222" t="s">
        <v>293</v>
      </c>
      <c r="I222" t="s">
        <v>275</v>
      </c>
      <c r="J222">
        <v>8</v>
      </c>
    </row>
    <row r="223" spans="1:10" hidden="1" x14ac:dyDescent="0.25">
      <c r="A223">
        <v>22</v>
      </c>
      <c r="B223">
        <v>15</v>
      </c>
      <c r="C223">
        <v>393</v>
      </c>
      <c r="D223">
        <v>7</v>
      </c>
      <c r="E223">
        <v>26.2</v>
      </c>
      <c r="F223">
        <v>0.625</v>
      </c>
      <c r="G223" t="s">
        <v>36</v>
      </c>
      <c r="H223" t="s">
        <v>293</v>
      </c>
      <c r="I223" t="s">
        <v>275</v>
      </c>
      <c r="J223">
        <v>8</v>
      </c>
    </row>
    <row r="224" spans="1:10" hidden="1" x14ac:dyDescent="0.25">
      <c r="A224">
        <v>22</v>
      </c>
      <c r="B224">
        <v>15</v>
      </c>
      <c r="C224">
        <v>393</v>
      </c>
      <c r="D224">
        <v>7</v>
      </c>
      <c r="E224">
        <v>26.2</v>
      </c>
      <c r="F224">
        <v>0.625</v>
      </c>
      <c r="G224" t="s">
        <v>36</v>
      </c>
      <c r="H224" t="s">
        <v>293</v>
      </c>
      <c r="I224" t="s">
        <v>275</v>
      </c>
      <c r="J224">
        <v>8</v>
      </c>
    </row>
    <row r="225" spans="1:10" hidden="1" x14ac:dyDescent="0.25">
      <c r="A225">
        <v>22</v>
      </c>
      <c r="B225">
        <v>15</v>
      </c>
      <c r="C225">
        <v>393</v>
      </c>
      <c r="D225">
        <v>7</v>
      </c>
      <c r="E225">
        <v>26.2</v>
      </c>
      <c r="F225">
        <v>0.625</v>
      </c>
      <c r="G225" t="s">
        <v>36</v>
      </c>
      <c r="H225" t="s">
        <v>293</v>
      </c>
      <c r="I225" t="s">
        <v>275</v>
      </c>
      <c r="J225">
        <v>8</v>
      </c>
    </row>
    <row r="226" spans="1:10" hidden="1" x14ac:dyDescent="0.25">
      <c r="A226">
        <v>22</v>
      </c>
      <c r="B226">
        <v>15</v>
      </c>
      <c r="C226">
        <v>393</v>
      </c>
      <c r="D226">
        <v>7</v>
      </c>
      <c r="E226">
        <v>26.2</v>
      </c>
      <c r="F226">
        <v>0.625</v>
      </c>
      <c r="G226" t="s">
        <v>36</v>
      </c>
      <c r="H226" t="s">
        <v>293</v>
      </c>
      <c r="I226" t="s">
        <v>275</v>
      </c>
      <c r="J226">
        <v>8</v>
      </c>
    </row>
    <row r="227" spans="1:10" hidden="1" x14ac:dyDescent="0.25">
      <c r="A227">
        <v>22</v>
      </c>
      <c r="B227">
        <v>15</v>
      </c>
      <c r="C227">
        <v>393</v>
      </c>
      <c r="D227">
        <v>7</v>
      </c>
      <c r="E227">
        <v>26.2</v>
      </c>
      <c r="F227">
        <v>0.625</v>
      </c>
      <c r="G227" t="s">
        <v>36</v>
      </c>
      <c r="H227" t="s">
        <v>293</v>
      </c>
      <c r="I227" t="s">
        <v>275</v>
      </c>
      <c r="J227">
        <v>8</v>
      </c>
    </row>
    <row r="228" spans="1:10" hidden="1" x14ac:dyDescent="0.25">
      <c r="A228">
        <v>22</v>
      </c>
      <c r="B228">
        <v>15</v>
      </c>
      <c r="C228">
        <v>393</v>
      </c>
      <c r="D228">
        <v>7</v>
      </c>
      <c r="E228">
        <v>26.2</v>
      </c>
      <c r="F228">
        <v>0.625</v>
      </c>
      <c r="G228" t="s">
        <v>36</v>
      </c>
      <c r="H228" t="s">
        <v>293</v>
      </c>
      <c r="I228" t="s">
        <v>275</v>
      </c>
      <c r="J228">
        <v>8</v>
      </c>
    </row>
    <row r="229" spans="1:10" hidden="1" x14ac:dyDescent="0.25">
      <c r="A229">
        <v>22</v>
      </c>
      <c r="B229">
        <v>15</v>
      </c>
      <c r="C229">
        <v>393</v>
      </c>
      <c r="D229">
        <v>7</v>
      </c>
      <c r="E229">
        <v>26.2</v>
      </c>
      <c r="F229">
        <v>0.625</v>
      </c>
      <c r="G229" t="s">
        <v>36</v>
      </c>
      <c r="H229" t="s">
        <v>293</v>
      </c>
      <c r="I229" t="s">
        <v>275</v>
      </c>
      <c r="J229">
        <v>8</v>
      </c>
    </row>
    <row r="230" spans="1:10" x14ac:dyDescent="0.25">
      <c r="A230">
        <v>23</v>
      </c>
      <c r="B230">
        <v>16</v>
      </c>
      <c r="C230">
        <v>400</v>
      </c>
      <c r="D230" t="s">
        <v>608</v>
      </c>
      <c r="E230" t="s">
        <v>608</v>
      </c>
      <c r="F230" t="s">
        <v>608</v>
      </c>
      <c r="G230" t="s">
        <v>27</v>
      </c>
      <c r="H230" t="s">
        <v>275</v>
      </c>
      <c r="I230" t="s">
        <v>275</v>
      </c>
      <c r="J230">
        <v>1</v>
      </c>
    </row>
    <row r="231" spans="1:10" hidden="1" x14ac:dyDescent="0.25">
      <c r="A231">
        <v>23</v>
      </c>
      <c r="B231">
        <v>16</v>
      </c>
      <c r="C231">
        <v>400</v>
      </c>
      <c r="D231" t="s">
        <v>608</v>
      </c>
      <c r="E231" t="s">
        <v>608</v>
      </c>
      <c r="F231" t="s">
        <v>608</v>
      </c>
      <c r="G231" t="s">
        <v>27</v>
      </c>
      <c r="H231" t="s">
        <v>275</v>
      </c>
      <c r="I231" t="s">
        <v>275</v>
      </c>
      <c r="J231">
        <v>1</v>
      </c>
    </row>
    <row r="232" spans="1:10" hidden="1" x14ac:dyDescent="0.25">
      <c r="A232">
        <v>23</v>
      </c>
      <c r="B232">
        <v>16</v>
      </c>
      <c r="C232">
        <v>400</v>
      </c>
      <c r="D232" t="s">
        <v>608</v>
      </c>
      <c r="E232" t="s">
        <v>608</v>
      </c>
      <c r="F232" t="s">
        <v>608</v>
      </c>
      <c r="G232" t="s">
        <v>27</v>
      </c>
      <c r="H232" t="s">
        <v>275</v>
      </c>
      <c r="I232" t="s">
        <v>275</v>
      </c>
      <c r="J232">
        <v>1</v>
      </c>
    </row>
    <row r="233" spans="1:10" hidden="1" x14ac:dyDescent="0.25">
      <c r="A233">
        <v>23</v>
      </c>
      <c r="B233">
        <v>16</v>
      </c>
      <c r="C233">
        <v>400</v>
      </c>
      <c r="D233" t="s">
        <v>608</v>
      </c>
      <c r="E233" t="s">
        <v>608</v>
      </c>
      <c r="F233" t="s">
        <v>608</v>
      </c>
      <c r="G233" t="s">
        <v>27</v>
      </c>
      <c r="H233" t="s">
        <v>275</v>
      </c>
      <c r="I233" t="s">
        <v>275</v>
      </c>
      <c r="J233">
        <v>1</v>
      </c>
    </row>
    <row r="234" spans="1:10" hidden="1" x14ac:dyDescent="0.25">
      <c r="A234">
        <v>23</v>
      </c>
      <c r="B234">
        <v>16</v>
      </c>
      <c r="C234">
        <v>400</v>
      </c>
      <c r="D234" t="s">
        <v>608</v>
      </c>
      <c r="E234" t="s">
        <v>608</v>
      </c>
      <c r="F234" t="s">
        <v>608</v>
      </c>
      <c r="G234" t="s">
        <v>27</v>
      </c>
      <c r="H234" t="s">
        <v>275</v>
      </c>
      <c r="I234" t="s">
        <v>275</v>
      </c>
      <c r="J234">
        <v>1</v>
      </c>
    </row>
    <row r="235" spans="1:10" hidden="1" x14ac:dyDescent="0.25">
      <c r="A235">
        <v>23</v>
      </c>
      <c r="B235">
        <v>16</v>
      </c>
      <c r="C235">
        <v>400</v>
      </c>
      <c r="D235" t="s">
        <v>608</v>
      </c>
      <c r="E235" t="s">
        <v>608</v>
      </c>
      <c r="F235" t="s">
        <v>608</v>
      </c>
      <c r="G235" t="s">
        <v>27</v>
      </c>
      <c r="H235" t="s">
        <v>275</v>
      </c>
      <c r="I235" t="s">
        <v>275</v>
      </c>
      <c r="J235">
        <v>1</v>
      </c>
    </row>
    <row r="236" spans="1:10" hidden="1" x14ac:dyDescent="0.25">
      <c r="A236">
        <v>23</v>
      </c>
      <c r="B236">
        <v>16</v>
      </c>
      <c r="C236">
        <v>400</v>
      </c>
      <c r="D236" t="s">
        <v>608</v>
      </c>
      <c r="E236" t="s">
        <v>608</v>
      </c>
      <c r="F236" t="s">
        <v>608</v>
      </c>
      <c r="G236" t="s">
        <v>27</v>
      </c>
      <c r="H236" t="s">
        <v>275</v>
      </c>
      <c r="I236" t="s">
        <v>275</v>
      </c>
      <c r="J236">
        <v>1</v>
      </c>
    </row>
    <row r="237" spans="1:10" hidden="1" x14ac:dyDescent="0.25">
      <c r="A237">
        <v>23</v>
      </c>
      <c r="B237">
        <v>16</v>
      </c>
      <c r="C237">
        <v>400</v>
      </c>
      <c r="D237" t="s">
        <v>608</v>
      </c>
      <c r="E237" t="s">
        <v>608</v>
      </c>
      <c r="F237" t="s">
        <v>608</v>
      </c>
      <c r="G237" t="s">
        <v>27</v>
      </c>
      <c r="H237" t="s">
        <v>275</v>
      </c>
      <c r="I237" t="s">
        <v>275</v>
      </c>
      <c r="J237">
        <v>1</v>
      </c>
    </row>
    <row r="238" spans="1:10" hidden="1" x14ac:dyDescent="0.25">
      <c r="A238">
        <v>23</v>
      </c>
      <c r="B238">
        <v>16</v>
      </c>
      <c r="C238">
        <v>400</v>
      </c>
      <c r="D238" t="s">
        <v>608</v>
      </c>
      <c r="E238" t="s">
        <v>608</v>
      </c>
      <c r="F238" t="s">
        <v>608</v>
      </c>
      <c r="G238" t="s">
        <v>27</v>
      </c>
      <c r="H238" t="s">
        <v>275</v>
      </c>
      <c r="I238" t="s">
        <v>275</v>
      </c>
      <c r="J238">
        <v>1</v>
      </c>
    </row>
    <row r="239" spans="1:10" hidden="1" x14ac:dyDescent="0.25">
      <c r="A239">
        <v>23</v>
      </c>
      <c r="B239">
        <v>16</v>
      </c>
      <c r="C239">
        <v>400</v>
      </c>
      <c r="D239" t="s">
        <v>608</v>
      </c>
      <c r="E239" t="s">
        <v>608</v>
      </c>
      <c r="F239" t="s">
        <v>608</v>
      </c>
      <c r="G239" t="s">
        <v>27</v>
      </c>
      <c r="H239" t="s">
        <v>275</v>
      </c>
      <c r="I239" t="s">
        <v>275</v>
      </c>
      <c r="J239">
        <v>1</v>
      </c>
    </row>
    <row r="240" spans="1:10" hidden="1" x14ac:dyDescent="0.25">
      <c r="A240">
        <v>23</v>
      </c>
      <c r="B240">
        <v>16</v>
      </c>
      <c r="C240">
        <v>400</v>
      </c>
      <c r="D240" t="s">
        <v>608</v>
      </c>
      <c r="E240" t="s">
        <v>608</v>
      </c>
      <c r="F240" t="s">
        <v>608</v>
      </c>
      <c r="G240" t="s">
        <v>27</v>
      </c>
      <c r="H240" t="s">
        <v>275</v>
      </c>
      <c r="I240" t="s">
        <v>275</v>
      </c>
      <c r="J240">
        <v>1</v>
      </c>
    </row>
    <row r="241" spans="1:10" hidden="1" x14ac:dyDescent="0.25">
      <c r="A241">
        <v>23</v>
      </c>
      <c r="B241">
        <v>16</v>
      </c>
      <c r="C241">
        <v>400</v>
      </c>
      <c r="D241" t="s">
        <v>608</v>
      </c>
      <c r="E241" t="s">
        <v>608</v>
      </c>
      <c r="F241" t="s">
        <v>608</v>
      </c>
      <c r="G241" t="s">
        <v>27</v>
      </c>
      <c r="H241" t="s">
        <v>275</v>
      </c>
      <c r="I241" t="s">
        <v>275</v>
      </c>
      <c r="J241">
        <v>1</v>
      </c>
    </row>
    <row r="242" spans="1:10" hidden="1" x14ac:dyDescent="0.25">
      <c r="A242">
        <v>23</v>
      </c>
      <c r="B242">
        <v>16</v>
      </c>
      <c r="C242">
        <v>400</v>
      </c>
      <c r="D242" t="s">
        <v>608</v>
      </c>
      <c r="E242" t="s">
        <v>608</v>
      </c>
      <c r="F242" t="s">
        <v>608</v>
      </c>
      <c r="G242" t="s">
        <v>27</v>
      </c>
      <c r="H242" t="s">
        <v>275</v>
      </c>
      <c r="I242" t="s">
        <v>275</v>
      </c>
      <c r="J242">
        <v>1</v>
      </c>
    </row>
    <row r="243" spans="1:10" hidden="1" x14ac:dyDescent="0.25">
      <c r="A243">
        <v>23</v>
      </c>
      <c r="B243">
        <v>16</v>
      </c>
      <c r="C243">
        <v>400</v>
      </c>
      <c r="D243" t="s">
        <v>608</v>
      </c>
      <c r="E243" t="s">
        <v>608</v>
      </c>
      <c r="F243" t="s">
        <v>608</v>
      </c>
      <c r="G243" t="s">
        <v>27</v>
      </c>
      <c r="H243" t="s">
        <v>275</v>
      </c>
      <c r="I243" t="s">
        <v>275</v>
      </c>
      <c r="J243">
        <v>1</v>
      </c>
    </row>
    <row r="244" spans="1:10" hidden="1" x14ac:dyDescent="0.25">
      <c r="A244">
        <v>23</v>
      </c>
      <c r="B244">
        <v>16</v>
      </c>
      <c r="C244">
        <v>400</v>
      </c>
      <c r="D244" t="s">
        <v>608</v>
      </c>
      <c r="E244" t="s">
        <v>608</v>
      </c>
      <c r="F244" t="s">
        <v>608</v>
      </c>
      <c r="G244" t="s">
        <v>27</v>
      </c>
      <c r="H244" t="s">
        <v>275</v>
      </c>
      <c r="I244" t="s">
        <v>275</v>
      </c>
      <c r="J244">
        <v>1</v>
      </c>
    </row>
    <row r="245" spans="1:10" hidden="1" x14ac:dyDescent="0.25">
      <c r="A245">
        <v>23</v>
      </c>
      <c r="B245">
        <v>16</v>
      </c>
      <c r="C245">
        <v>400</v>
      </c>
      <c r="D245" t="s">
        <v>608</v>
      </c>
      <c r="E245" t="s">
        <v>608</v>
      </c>
      <c r="F245" t="s">
        <v>608</v>
      </c>
      <c r="G245" t="s">
        <v>27</v>
      </c>
      <c r="H245" t="s">
        <v>275</v>
      </c>
      <c r="I245" t="s">
        <v>275</v>
      </c>
      <c r="J245">
        <v>1</v>
      </c>
    </row>
    <row r="246" spans="1:10" hidden="1" x14ac:dyDescent="0.25">
      <c r="A246">
        <v>23</v>
      </c>
      <c r="B246">
        <v>16</v>
      </c>
      <c r="C246">
        <v>400</v>
      </c>
      <c r="D246" t="s">
        <v>608</v>
      </c>
      <c r="E246" t="s">
        <v>608</v>
      </c>
      <c r="F246" t="s">
        <v>608</v>
      </c>
      <c r="G246" t="s">
        <v>27</v>
      </c>
      <c r="H246" t="s">
        <v>275</v>
      </c>
      <c r="I246" t="s">
        <v>275</v>
      </c>
      <c r="J246">
        <v>1</v>
      </c>
    </row>
    <row r="247" spans="1:10" hidden="1" x14ac:dyDescent="0.25">
      <c r="A247">
        <v>23</v>
      </c>
      <c r="B247">
        <v>16</v>
      </c>
      <c r="C247">
        <v>400</v>
      </c>
      <c r="D247" t="s">
        <v>608</v>
      </c>
      <c r="E247" t="s">
        <v>608</v>
      </c>
      <c r="F247" t="s">
        <v>608</v>
      </c>
      <c r="G247" t="s">
        <v>27</v>
      </c>
      <c r="H247" t="s">
        <v>275</v>
      </c>
      <c r="I247" t="s">
        <v>275</v>
      </c>
      <c r="J247">
        <v>1</v>
      </c>
    </row>
    <row r="248" spans="1:10" hidden="1" x14ac:dyDescent="0.25">
      <c r="A248">
        <v>23</v>
      </c>
      <c r="B248">
        <v>16</v>
      </c>
      <c r="C248">
        <v>400</v>
      </c>
      <c r="D248" t="s">
        <v>608</v>
      </c>
      <c r="E248" t="s">
        <v>608</v>
      </c>
      <c r="F248" t="s">
        <v>608</v>
      </c>
      <c r="G248" t="s">
        <v>27</v>
      </c>
      <c r="H248" t="s">
        <v>275</v>
      </c>
      <c r="I248" t="s">
        <v>275</v>
      </c>
      <c r="J248">
        <v>1</v>
      </c>
    </row>
    <row r="249" spans="1:10" hidden="1" x14ac:dyDescent="0.25">
      <c r="A249">
        <v>23</v>
      </c>
      <c r="B249">
        <v>16</v>
      </c>
      <c r="C249">
        <v>400</v>
      </c>
      <c r="D249" t="s">
        <v>608</v>
      </c>
      <c r="E249" t="s">
        <v>608</v>
      </c>
      <c r="F249" t="s">
        <v>608</v>
      </c>
      <c r="G249" t="s">
        <v>27</v>
      </c>
      <c r="H249" t="s">
        <v>275</v>
      </c>
      <c r="I249" t="s">
        <v>275</v>
      </c>
      <c r="J249">
        <v>1</v>
      </c>
    </row>
    <row r="250" spans="1:10" hidden="1" x14ac:dyDescent="0.25">
      <c r="A250">
        <v>23</v>
      </c>
      <c r="B250">
        <v>16</v>
      </c>
      <c r="C250">
        <v>400</v>
      </c>
      <c r="D250" t="s">
        <v>608</v>
      </c>
      <c r="E250" t="s">
        <v>608</v>
      </c>
      <c r="F250" t="s">
        <v>608</v>
      </c>
      <c r="G250" t="s">
        <v>27</v>
      </c>
      <c r="H250" t="s">
        <v>275</v>
      </c>
      <c r="I250" t="s">
        <v>275</v>
      </c>
      <c r="J250">
        <v>1</v>
      </c>
    </row>
    <row r="251" spans="1:10" hidden="1" x14ac:dyDescent="0.25">
      <c r="A251">
        <v>23</v>
      </c>
      <c r="B251">
        <v>16</v>
      </c>
      <c r="C251">
        <v>400</v>
      </c>
      <c r="D251" t="s">
        <v>608</v>
      </c>
      <c r="E251" t="s">
        <v>608</v>
      </c>
      <c r="F251" t="s">
        <v>608</v>
      </c>
      <c r="G251" t="s">
        <v>27</v>
      </c>
      <c r="H251" t="s">
        <v>275</v>
      </c>
      <c r="I251" t="s">
        <v>275</v>
      </c>
      <c r="J251">
        <v>1</v>
      </c>
    </row>
    <row r="252" spans="1:10" hidden="1" x14ac:dyDescent="0.25">
      <c r="A252">
        <v>23</v>
      </c>
      <c r="B252">
        <v>16</v>
      </c>
      <c r="C252">
        <v>400</v>
      </c>
      <c r="D252" t="s">
        <v>608</v>
      </c>
      <c r="E252" t="s">
        <v>608</v>
      </c>
      <c r="F252" t="s">
        <v>608</v>
      </c>
      <c r="G252" t="s">
        <v>27</v>
      </c>
      <c r="H252" t="s">
        <v>275</v>
      </c>
      <c r="I252" t="s">
        <v>275</v>
      </c>
      <c r="J252">
        <v>1</v>
      </c>
    </row>
    <row r="253" spans="1:10" hidden="1" x14ac:dyDescent="0.25">
      <c r="A253">
        <v>23</v>
      </c>
      <c r="B253">
        <v>16</v>
      </c>
      <c r="C253">
        <v>400</v>
      </c>
      <c r="D253" t="s">
        <v>608</v>
      </c>
      <c r="E253" t="s">
        <v>608</v>
      </c>
      <c r="F253" t="s">
        <v>608</v>
      </c>
      <c r="G253" t="s">
        <v>27</v>
      </c>
      <c r="H253" t="s">
        <v>275</v>
      </c>
      <c r="I253" t="s">
        <v>275</v>
      </c>
      <c r="J253">
        <v>1</v>
      </c>
    </row>
    <row r="254" spans="1:10" x14ac:dyDescent="0.25">
      <c r="A254">
        <v>26</v>
      </c>
      <c r="B254">
        <v>17</v>
      </c>
      <c r="C254">
        <v>400</v>
      </c>
      <c r="D254">
        <v>43</v>
      </c>
      <c r="E254">
        <v>70.8</v>
      </c>
      <c r="F254">
        <f>5/6</f>
        <v>0.83333333333333337</v>
      </c>
      <c r="G254" t="s">
        <v>36</v>
      </c>
      <c r="H254" t="s">
        <v>300</v>
      </c>
      <c r="I254" t="s">
        <v>275</v>
      </c>
      <c r="J254">
        <v>6</v>
      </c>
    </row>
    <row r="255" spans="1:10" hidden="1" x14ac:dyDescent="0.25">
      <c r="A255">
        <v>26</v>
      </c>
      <c r="B255">
        <v>17</v>
      </c>
      <c r="C255">
        <v>400</v>
      </c>
      <c r="D255">
        <v>43</v>
      </c>
      <c r="E255">
        <v>70.8</v>
      </c>
      <c r="F255">
        <f t="shared" ref="F255:F279" si="0">5/6</f>
        <v>0.83333333333333337</v>
      </c>
      <c r="G255" t="s">
        <v>36</v>
      </c>
      <c r="H255" t="s">
        <v>300</v>
      </c>
      <c r="I255" t="s">
        <v>275</v>
      </c>
      <c r="J255">
        <v>6</v>
      </c>
    </row>
    <row r="256" spans="1:10" hidden="1" x14ac:dyDescent="0.25">
      <c r="A256">
        <v>26</v>
      </c>
      <c r="B256">
        <v>17</v>
      </c>
      <c r="C256">
        <v>400</v>
      </c>
      <c r="D256">
        <v>43</v>
      </c>
      <c r="E256">
        <v>70.8</v>
      </c>
      <c r="F256">
        <f t="shared" si="0"/>
        <v>0.83333333333333337</v>
      </c>
      <c r="G256" t="s">
        <v>36</v>
      </c>
      <c r="H256" t="s">
        <v>300</v>
      </c>
      <c r="I256" t="s">
        <v>275</v>
      </c>
      <c r="J256">
        <v>6</v>
      </c>
    </row>
    <row r="257" spans="1:10" hidden="1" x14ac:dyDescent="0.25">
      <c r="A257">
        <v>26</v>
      </c>
      <c r="B257">
        <v>17</v>
      </c>
      <c r="C257">
        <v>400</v>
      </c>
      <c r="D257">
        <v>43</v>
      </c>
      <c r="E257">
        <v>70.8</v>
      </c>
      <c r="F257">
        <f t="shared" si="0"/>
        <v>0.83333333333333337</v>
      </c>
      <c r="G257" t="s">
        <v>36</v>
      </c>
      <c r="H257" t="s">
        <v>300</v>
      </c>
      <c r="I257" t="s">
        <v>275</v>
      </c>
      <c r="J257">
        <v>6</v>
      </c>
    </row>
    <row r="258" spans="1:10" hidden="1" x14ac:dyDescent="0.25">
      <c r="A258">
        <v>26</v>
      </c>
      <c r="B258">
        <v>17</v>
      </c>
      <c r="C258">
        <v>400</v>
      </c>
      <c r="D258">
        <v>43</v>
      </c>
      <c r="E258">
        <v>70.8</v>
      </c>
      <c r="F258">
        <f t="shared" si="0"/>
        <v>0.83333333333333337</v>
      </c>
      <c r="G258" t="s">
        <v>36</v>
      </c>
      <c r="H258" t="s">
        <v>300</v>
      </c>
      <c r="I258" t="s">
        <v>275</v>
      </c>
      <c r="J258">
        <v>6</v>
      </c>
    </row>
    <row r="259" spans="1:10" hidden="1" x14ac:dyDescent="0.25">
      <c r="A259">
        <v>26</v>
      </c>
      <c r="B259">
        <v>17</v>
      </c>
      <c r="C259">
        <v>400</v>
      </c>
      <c r="D259">
        <v>43</v>
      </c>
      <c r="E259">
        <v>70.8</v>
      </c>
      <c r="F259">
        <f t="shared" si="0"/>
        <v>0.83333333333333337</v>
      </c>
      <c r="G259" t="s">
        <v>36</v>
      </c>
      <c r="H259" t="s">
        <v>300</v>
      </c>
      <c r="I259" t="s">
        <v>275</v>
      </c>
      <c r="J259">
        <v>6</v>
      </c>
    </row>
    <row r="260" spans="1:10" hidden="1" x14ac:dyDescent="0.25">
      <c r="A260">
        <v>26</v>
      </c>
      <c r="B260">
        <v>17</v>
      </c>
      <c r="C260">
        <v>400</v>
      </c>
      <c r="D260">
        <v>43</v>
      </c>
      <c r="E260">
        <v>70.8</v>
      </c>
      <c r="F260">
        <f t="shared" si="0"/>
        <v>0.83333333333333337</v>
      </c>
      <c r="G260" t="s">
        <v>36</v>
      </c>
      <c r="H260" t="s">
        <v>300</v>
      </c>
      <c r="I260" t="s">
        <v>275</v>
      </c>
      <c r="J260">
        <v>6</v>
      </c>
    </row>
    <row r="261" spans="1:10" hidden="1" x14ac:dyDescent="0.25">
      <c r="A261">
        <v>26</v>
      </c>
      <c r="B261">
        <v>17</v>
      </c>
      <c r="C261">
        <v>400</v>
      </c>
      <c r="D261">
        <v>43</v>
      </c>
      <c r="E261">
        <v>70.8</v>
      </c>
      <c r="F261">
        <f t="shared" si="0"/>
        <v>0.83333333333333337</v>
      </c>
      <c r="G261" t="s">
        <v>36</v>
      </c>
      <c r="H261" t="s">
        <v>300</v>
      </c>
      <c r="I261" t="s">
        <v>275</v>
      </c>
      <c r="J261">
        <v>6</v>
      </c>
    </row>
    <row r="262" spans="1:10" hidden="1" x14ac:dyDescent="0.25">
      <c r="A262">
        <v>26</v>
      </c>
      <c r="B262">
        <v>17</v>
      </c>
      <c r="C262">
        <v>400</v>
      </c>
      <c r="D262">
        <v>43</v>
      </c>
      <c r="E262">
        <v>70.8</v>
      </c>
      <c r="F262">
        <f t="shared" si="0"/>
        <v>0.83333333333333337</v>
      </c>
      <c r="G262" t="s">
        <v>36</v>
      </c>
      <c r="H262" t="s">
        <v>300</v>
      </c>
      <c r="I262" t="s">
        <v>275</v>
      </c>
      <c r="J262">
        <v>6</v>
      </c>
    </row>
    <row r="263" spans="1:10" hidden="1" x14ac:dyDescent="0.25">
      <c r="A263">
        <v>26</v>
      </c>
      <c r="B263">
        <v>17</v>
      </c>
      <c r="C263">
        <v>400</v>
      </c>
      <c r="D263">
        <v>43</v>
      </c>
      <c r="E263">
        <v>70.8</v>
      </c>
      <c r="F263">
        <f t="shared" si="0"/>
        <v>0.83333333333333337</v>
      </c>
      <c r="G263" t="s">
        <v>36</v>
      </c>
      <c r="H263" t="s">
        <v>300</v>
      </c>
      <c r="I263" t="s">
        <v>275</v>
      </c>
      <c r="J263">
        <v>6</v>
      </c>
    </row>
    <row r="264" spans="1:10" hidden="1" x14ac:dyDescent="0.25">
      <c r="A264">
        <v>26</v>
      </c>
      <c r="B264">
        <v>17</v>
      </c>
      <c r="C264">
        <v>400</v>
      </c>
      <c r="D264">
        <v>43</v>
      </c>
      <c r="E264">
        <v>70.8</v>
      </c>
      <c r="F264">
        <f t="shared" si="0"/>
        <v>0.83333333333333337</v>
      </c>
      <c r="G264" t="s">
        <v>36</v>
      </c>
      <c r="H264" t="s">
        <v>300</v>
      </c>
      <c r="I264" t="s">
        <v>275</v>
      </c>
      <c r="J264">
        <v>6</v>
      </c>
    </row>
    <row r="265" spans="1:10" hidden="1" x14ac:dyDescent="0.25">
      <c r="A265">
        <v>26</v>
      </c>
      <c r="B265">
        <v>17</v>
      </c>
      <c r="C265">
        <v>400</v>
      </c>
      <c r="D265">
        <v>43</v>
      </c>
      <c r="E265">
        <v>70.8</v>
      </c>
      <c r="F265">
        <f t="shared" si="0"/>
        <v>0.83333333333333337</v>
      </c>
      <c r="G265" t="s">
        <v>36</v>
      </c>
      <c r="H265" t="s">
        <v>300</v>
      </c>
      <c r="I265" t="s">
        <v>275</v>
      </c>
      <c r="J265">
        <v>6</v>
      </c>
    </row>
    <row r="266" spans="1:10" hidden="1" x14ac:dyDescent="0.25">
      <c r="A266">
        <v>26</v>
      </c>
      <c r="B266">
        <v>17</v>
      </c>
      <c r="C266">
        <v>400</v>
      </c>
      <c r="D266">
        <v>43</v>
      </c>
      <c r="E266">
        <v>70.8</v>
      </c>
      <c r="F266">
        <f t="shared" si="0"/>
        <v>0.83333333333333337</v>
      </c>
      <c r="G266" t="s">
        <v>36</v>
      </c>
      <c r="H266" t="s">
        <v>300</v>
      </c>
      <c r="I266" t="s">
        <v>275</v>
      </c>
      <c r="J266">
        <v>6</v>
      </c>
    </row>
    <row r="267" spans="1:10" x14ac:dyDescent="0.25">
      <c r="A267">
        <v>26</v>
      </c>
      <c r="B267">
        <v>18</v>
      </c>
      <c r="C267">
        <v>400</v>
      </c>
      <c r="D267">
        <v>43</v>
      </c>
      <c r="E267">
        <v>70.8</v>
      </c>
      <c r="F267">
        <f t="shared" si="0"/>
        <v>0.83333333333333337</v>
      </c>
      <c r="G267" t="s">
        <v>37</v>
      </c>
      <c r="H267" t="s">
        <v>300</v>
      </c>
      <c r="I267" t="s">
        <v>275</v>
      </c>
      <c r="J267">
        <v>6</v>
      </c>
    </row>
    <row r="268" spans="1:10" hidden="1" x14ac:dyDescent="0.25">
      <c r="A268">
        <v>26</v>
      </c>
      <c r="B268">
        <v>18</v>
      </c>
      <c r="C268">
        <v>400</v>
      </c>
      <c r="D268">
        <v>43</v>
      </c>
      <c r="E268">
        <v>70.8</v>
      </c>
      <c r="F268">
        <f t="shared" si="0"/>
        <v>0.83333333333333337</v>
      </c>
      <c r="G268" t="s">
        <v>37</v>
      </c>
      <c r="H268" t="s">
        <v>300</v>
      </c>
      <c r="I268" t="s">
        <v>275</v>
      </c>
      <c r="J268">
        <v>6</v>
      </c>
    </row>
    <row r="269" spans="1:10" hidden="1" x14ac:dyDescent="0.25">
      <c r="A269">
        <v>26</v>
      </c>
      <c r="B269">
        <v>18</v>
      </c>
      <c r="C269">
        <v>400</v>
      </c>
      <c r="D269">
        <v>43</v>
      </c>
      <c r="E269">
        <v>70.8</v>
      </c>
      <c r="F269">
        <f t="shared" si="0"/>
        <v>0.83333333333333337</v>
      </c>
      <c r="G269" t="s">
        <v>37</v>
      </c>
      <c r="H269" t="s">
        <v>300</v>
      </c>
      <c r="I269" t="s">
        <v>275</v>
      </c>
      <c r="J269">
        <v>6</v>
      </c>
    </row>
    <row r="270" spans="1:10" hidden="1" x14ac:dyDescent="0.25">
      <c r="A270">
        <v>26</v>
      </c>
      <c r="B270">
        <v>18</v>
      </c>
      <c r="C270">
        <v>400</v>
      </c>
      <c r="D270">
        <v>43</v>
      </c>
      <c r="E270">
        <v>70.8</v>
      </c>
      <c r="F270">
        <f t="shared" si="0"/>
        <v>0.83333333333333337</v>
      </c>
      <c r="G270" t="s">
        <v>37</v>
      </c>
      <c r="H270" t="s">
        <v>300</v>
      </c>
      <c r="I270" t="s">
        <v>275</v>
      </c>
      <c r="J270">
        <v>6</v>
      </c>
    </row>
    <row r="271" spans="1:10" hidden="1" x14ac:dyDescent="0.25">
      <c r="A271">
        <v>26</v>
      </c>
      <c r="B271">
        <v>18</v>
      </c>
      <c r="C271">
        <v>400</v>
      </c>
      <c r="D271">
        <v>43</v>
      </c>
      <c r="E271">
        <v>70.8</v>
      </c>
      <c r="F271">
        <f t="shared" si="0"/>
        <v>0.83333333333333337</v>
      </c>
      <c r="G271" t="s">
        <v>37</v>
      </c>
      <c r="H271" t="s">
        <v>300</v>
      </c>
      <c r="I271" t="s">
        <v>275</v>
      </c>
      <c r="J271">
        <v>6</v>
      </c>
    </row>
    <row r="272" spans="1:10" hidden="1" x14ac:dyDescent="0.25">
      <c r="A272">
        <v>26</v>
      </c>
      <c r="B272">
        <v>18</v>
      </c>
      <c r="C272">
        <v>400</v>
      </c>
      <c r="D272">
        <v>43</v>
      </c>
      <c r="E272">
        <v>70.8</v>
      </c>
      <c r="F272">
        <f t="shared" si="0"/>
        <v>0.83333333333333337</v>
      </c>
      <c r="G272" t="s">
        <v>37</v>
      </c>
      <c r="H272" t="s">
        <v>300</v>
      </c>
      <c r="I272" t="s">
        <v>275</v>
      </c>
      <c r="J272">
        <v>6</v>
      </c>
    </row>
    <row r="273" spans="1:10" hidden="1" x14ac:dyDescent="0.25">
      <c r="A273">
        <v>26</v>
      </c>
      <c r="B273">
        <v>18</v>
      </c>
      <c r="C273">
        <v>400</v>
      </c>
      <c r="D273">
        <v>43</v>
      </c>
      <c r="E273">
        <v>70.8</v>
      </c>
      <c r="F273">
        <f t="shared" si="0"/>
        <v>0.83333333333333337</v>
      </c>
      <c r="G273" t="s">
        <v>37</v>
      </c>
      <c r="H273" t="s">
        <v>300</v>
      </c>
      <c r="I273" t="s">
        <v>275</v>
      </c>
      <c r="J273">
        <v>6</v>
      </c>
    </row>
    <row r="274" spans="1:10" hidden="1" x14ac:dyDescent="0.25">
      <c r="A274">
        <v>26</v>
      </c>
      <c r="B274">
        <v>18</v>
      </c>
      <c r="C274">
        <v>400</v>
      </c>
      <c r="D274">
        <v>43</v>
      </c>
      <c r="E274">
        <v>70.8</v>
      </c>
      <c r="F274">
        <f t="shared" si="0"/>
        <v>0.83333333333333337</v>
      </c>
      <c r="G274" t="s">
        <v>37</v>
      </c>
      <c r="H274" t="s">
        <v>300</v>
      </c>
      <c r="I274" t="s">
        <v>275</v>
      </c>
      <c r="J274">
        <v>6</v>
      </c>
    </row>
    <row r="275" spans="1:10" hidden="1" x14ac:dyDescent="0.25">
      <c r="A275">
        <v>26</v>
      </c>
      <c r="B275">
        <v>18</v>
      </c>
      <c r="C275">
        <v>400</v>
      </c>
      <c r="D275">
        <v>43</v>
      </c>
      <c r="E275">
        <v>70.8</v>
      </c>
      <c r="F275">
        <f t="shared" si="0"/>
        <v>0.83333333333333337</v>
      </c>
      <c r="G275" t="s">
        <v>37</v>
      </c>
      <c r="H275" t="s">
        <v>300</v>
      </c>
      <c r="I275" t="s">
        <v>275</v>
      </c>
      <c r="J275">
        <v>6</v>
      </c>
    </row>
    <row r="276" spans="1:10" hidden="1" x14ac:dyDescent="0.25">
      <c r="A276">
        <v>26</v>
      </c>
      <c r="B276">
        <v>18</v>
      </c>
      <c r="C276">
        <v>400</v>
      </c>
      <c r="D276">
        <v>43</v>
      </c>
      <c r="E276">
        <v>70.8</v>
      </c>
      <c r="F276">
        <f t="shared" si="0"/>
        <v>0.83333333333333337</v>
      </c>
      <c r="G276" t="s">
        <v>37</v>
      </c>
      <c r="H276" t="s">
        <v>300</v>
      </c>
      <c r="I276" t="s">
        <v>275</v>
      </c>
      <c r="J276">
        <v>6</v>
      </c>
    </row>
    <row r="277" spans="1:10" hidden="1" x14ac:dyDescent="0.25">
      <c r="A277">
        <v>26</v>
      </c>
      <c r="B277">
        <v>18</v>
      </c>
      <c r="C277">
        <v>400</v>
      </c>
      <c r="D277">
        <v>43</v>
      </c>
      <c r="E277">
        <v>70.8</v>
      </c>
      <c r="F277">
        <f t="shared" si="0"/>
        <v>0.83333333333333337</v>
      </c>
      <c r="G277" t="s">
        <v>37</v>
      </c>
      <c r="H277" t="s">
        <v>300</v>
      </c>
      <c r="I277" t="s">
        <v>275</v>
      </c>
      <c r="J277">
        <v>6</v>
      </c>
    </row>
    <row r="278" spans="1:10" hidden="1" x14ac:dyDescent="0.25">
      <c r="A278">
        <v>26</v>
      </c>
      <c r="B278">
        <v>18</v>
      </c>
      <c r="C278">
        <v>400</v>
      </c>
      <c r="D278">
        <v>43</v>
      </c>
      <c r="E278">
        <v>70.8</v>
      </c>
      <c r="F278">
        <f t="shared" si="0"/>
        <v>0.83333333333333337</v>
      </c>
      <c r="G278" t="s">
        <v>37</v>
      </c>
      <c r="H278" t="s">
        <v>300</v>
      </c>
      <c r="I278" t="s">
        <v>275</v>
      </c>
      <c r="J278">
        <v>6</v>
      </c>
    </row>
    <row r="279" spans="1:10" hidden="1" x14ac:dyDescent="0.25">
      <c r="A279">
        <v>26</v>
      </c>
      <c r="B279">
        <v>18</v>
      </c>
      <c r="C279">
        <v>400</v>
      </c>
      <c r="D279">
        <v>43</v>
      </c>
      <c r="E279">
        <v>70.8</v>
      </c>
      <c r="F279">
        <f t="shared" si="0"/>
        <v>0.83333333333333337</v>
      </c>
      <c r="G279" t="s">
        <v>37</v>
      </c>
      <c r="H279" t="s">
        <v>300</v>
      </c>
      <c r="I279" t="s">
        <v>275</v>
      </c>
      <c r="J279">
        <v>6</v>
      </c>
    </row>
    <row r="280" spans="1:10" x14ac:dyDescent="0.25">
      <c r="A280">
        <v>27</v>
      </c>
      <c r="B280">
        <v>19</v>
      </c>
      <c r="C280">
        <v>400</v>
      </c>
      <c r="D280">
        <v>26</v>
      </c>
      <c r="E280">
        <v>64.2</v>
      </c>
      <c r="F280">
        <f>4/9</f>
        <v>0.44444444444444442</v>
      </c>
      <c r="G280" t="s">
        <v>37</v>
      </c>
      <c r="H280" t="s">
        <v>275</v>
      </c>
      <c r="I280" t="s">
        <v>319</v>
      </c>
      <c r="J280">
        <v>9</v>
      </c>
    </row>
    <row r="281" spans="1:10" hidden="1" x14ac:dyDescent="0.25">
      <c r="A281">
        <v>27</v>
      </c>
      <c r="B281">
        <v>19</v>
      </c>
      <c r="C281">
        <v>400</v>
      </c>
      <c r="D281">
        <v>26</v>
      </c>
      <c r="E281">
        <v>64.2</v>
      </c>
      <c r="F281">
        <f t="shared" ref="F281:F307" si="1">4/9</f>
        <v>0.44444444444444442</v>
      </c>
      <c r="G281" t="s">
        <v>37</v>
      </c>
      <c r="H281" t="s">
        <v>275</v>
      </c>
      <c r="I281" t="s">
        <v>319</v>
      </c>
      <c r="J281">
        <v>9</v>
      </c>
    </row>
    <row r="282" spans="1:10" hidden="1" x14ac:dyDescent="0.25">
      <c r="A282">
        <v>27</v>
      </c>
      <c r="B282">
        <v>19</v>
      </c>
      <c r="C282">
        <v>400</v>
      </c>
      <c r="D282">
        <v>26</v>
      </c>
      <c r="E282">
        <v>64.2</v>
      </c>
      <c r="F282">
        <f t="shared" si="1"/>
        <v>0.44444444444444442</v>
      </c>
      <c r="G282" t="s">
        <v>37</v>
      </c>
      <c r="H282" t="s">
        <v>275</v>
      </c>
      <c r="I282" t="s">
        <v>319</v>
      </c>
      <c r="J282">
        <v>9</v>
      </c>
    </row>
    <row r="283" spans="1:10" hidden="1" x14ac:dyDescent="0.25">
      <c r="A283">
        <v>27</v>
      </c>
      <c r="B283">
        <v>19</v>
      </c>
      <c r="C283">
        <v>400</v>
      </c>
      <c r="D283">
        <v>26</v>
      </c>
      <c r="E283">
        <v>64.2</v>
      </c>
      <c r="F283">
        <f t="shared" si="1"/>
        <v>0.44444444444444442</v>
      </c>
      <c r="G283" t="s">
        <v>37</v>
      </c>
      <c r="H283" t="s">
        <v>275</v>
      </c>
      <c r="I283" t="s">
        <v>319</v>
      </c>
      <c r="J283">
        <v>9</v>
      </c>
    </row>
    <row r="284" spans="1:10" hidden="1" x14ac:dyDescent="0.25">
      <c r="A284">
        <v>27</v>
      </c>
      <c r="B284">
        <v>19</v>
      </c>
      <c r="C284">
        <v>400</v>
      </c>
      <c r="D284">
        <v>26</v>
      </c>
      <c r="E284">
        <v>64.2</v>
      </c>
      <c r="F284">
        <f t="shared" si="1"/>
        <v>0.44444444444444442</v>
      </c>
      <c r="G284" t="s">
        <v>37</v>
      </c>
      <c r="H284" t="s">
        <v>275</v>
      </c>
      <c r="I284" t="s">
        <v>319</v>
      </c>
      <c r="J284">
        <v>9</v>
      </c>
    </row>
    <row r="285" spans="1:10" hidden="1" x14ac:dyDescent="0.25">
      <c r="A285">
        <v>27</v>
      </c>
      <c r="B285">
        <v>19</v>
      </c>
      <c r="C285">
        <v>400</v>
      </c>
      <c r="D285">
        <v>26</v>
      </c>
      <c r="E285">
        <v>64.2</v>
      </c>
      <c r="F285">
        <f t="shared" si="1"/>
        <v>0.44444444444444442</v>
      </c>
      <c r="G285" t="s">
        <v>37</v>
      </c>
      <c r="H285" t="s">
        <v>275</v>
      </c>
      <c r="I285" t="s">
        <v>319</v>
      </c>
      <c r="J285">
        <v>9</v>
      </c>
    </row>
    <row r="286" spans="1:10" hidden="1" x14ac:dyDescent="0.25">
      <c r="A286">
        <v>27</v>
      </c>
      <c r="B286">
        <v>19</v>
      </c>
      <c r="C286">
        <v>400</v>
      </c>
      <c r="D286">
        <v>26</v>
      </c>
      <c r="E286">
        <v>64.2</v>
      </c>
      <c r="F286">
        <f t="shared" si="1"/>
        <v>0.44444444444444442</v>
      </c>
      <c r="G286" t="s">
        <v>37</v>
      </c>
      <c r="H286" t="s">
        <v>275</v>
      </c>
      <c r="I286" t="s">
        <v>319</v>
      </c>
      <c r="J286">
        <v>9</v>
      </c>
    </row>
    <row r="287" spans="1:10" hidden="1" x14ac:dyDescent="0.25">
      <c r="A287">
        <v>27</v>
      </c>
      <c r="B287">
        <v>19</v>
      </c>
      <c r="C287">
        <v>400</v>
      </c>
      <c r="D287">
        <v>26</v>
      </c>
      <c r="E287">
        <v>64.2</v>
      </c>
      <c r="F287">
        <f t="shared" si="1"/>
        <v>0.44444444444444442</v>
      </c>
      <c r="G287" t="s">
        <v>37</v>
      </c>
      <c r="H287" t="s">
        <v>275</v>
      </c>
      <c r="I287" t="s">
        <v>319</v>
      </c>
      <c r="J287">
        <v>9</v>
      </c>
    </row>
    <row r="288" spans="1:10" hidden="1" x14ac:dyDescent="0.25">
      <c r="A288">
        <v>27</v>
      </c>
      <c r="B288">
        <v>19</v>
      </c>
      <c r="C288">
        <v>400</v>
      </c>
      <c r="D288">
        <v>26</v>
      </c>
      <c r="E288">
        <v>64.2</v>
      </c>
      <c r="F288">
        <f t="shared" si="1"/>
        <v>0.44444444444444442</v>
      </c>
      <c r="G288" t="s">
        <v>37</v>
      </c>
      <c r="H288" t="s">
        <v>275</v>
      </c>
      <c r="I288" t="s">
        <v>319</v>
      </c>
      <c r="J288">
        <v>9</v>
      </c>
    </row>
    <row r="289" spans="1:10" hidden="1" x14ac:dyDescent="0.25">
      <c r="A289">
        <v>27</v>
      </c>
      <c r="B289">
        <v>19</v>
      </c>
      <c r="C289">
        <v>400</v>
      </c>
      <c r="D289">
        <v>26</v>
      </c>
      <c r="E289">
        <v>64.2</v>
      </c>
      <c r="F289">
        <f t="shared" si="1"/>
        <v>0.44444444444444442</v>
      </c>
      <c r="G289" t="s">
        <v>37</v>
      </c>
      <c r="H289" t="s">
        <v>275</v>
      </c>
      <c r="I289" t="s">
        <v>319</v>
      </c>
      <c r="J289">
        <v>9</v>
      </c>
    </row>
    <row r="290" spans="1:10" hidden="1" x14ac:dyDescent="0.25">
      <c r="A290">
        <v>27</v>
      </c>
      <c r="B290">
        <v>19</v>
      </c>
      <c r="C290">
        <v>400</v>
      </c>
      <c r="D290">
        <v>26</v>
      </c>
      <c r="E290">
        <v>64.2</v>
      </c>
      <c r="F290">
        <f t="shared" si="1"/>
        <v>0.44444444444444442</v>
      </c>
      <c r="G290" t="s">
        <v>37</v>
      </c>
      <c r="H290" t="s">
        <v>275</v>
      </c>
      <c r="I290" t="s">
        <v>319</v>
      </c>
      <c r="J290">
        <v>9</v>
      </c>
    </row>
    <row r="291" spans="1:10" hidden="1" x14ac:dyDescent="0.25">
      <c r="A291">
        <v>27</v>
      </c>
      <c r="B291">
        <v>19</v>
      </c>
      <c r="C291">
        <v>400</v>
      </c>
      <c r="D291">
        <v>26</v>
      </c>
      <c r="E291">
        <v>64.2</v>
      </c>
      <c r="F291">
        <f t="shared" si="1"/>
        <v>0.44444444444444442</v>
      </c>
      <c r="G291" t="s">
        <v>37</v>
      </c>
      <c r="H291" t="s">
        <v>275</v>
      </c>
      <c r="I291" t="s">
        <v>319</v>
      </c>
      <c r="J291">
        <v>9</v>
      </c>
    </row>
    <row r="292" spans="1:10" hidden="1" x14ac:dyDescent="0.25">
      <c r="A292">
        <v>27</v>
      </c>
      <c r="B292">
        <v>19</v>
      </c>
      <c r="C292">
        <v>400</v>
      </c>
      <c r="D292">
        <v>26</v>
      </c>
      <c r="E292">
        <v>64.2</v>
      </c>
      <c r="F292">
        <f t="shared" si="1"/>
        <v>0.44444444444444442</v>
      </c>
      <c r="G292" t="s">
        <v>37</v>
      </c>
      <c r="H292" t="s">
        <v>275</v>
      </c>
      <c r="I292" t="s">
        <v>319</v>
      </c>
      <c r="J292">
        <v>9</v>
      </c>
    </row>
    <row r="293" spans="1:10" hidden="1" x14ac:dyDescent="0.25">
      <c r="A293">
        <v>27</v>
      </c>
      <c r="B293">
        <v>19</v>
      </c>
      <c r="C293">
        <v>400</v>
      </c>
      <c r="D293">
        <v>26</v>
      </c>
      <c r="E293">
        <v>64.2</v>
      </c>
      <c r="F293">
        <f t="shared" si="1"/>
        <v>0.44444444444444442</v>
      </c>
      <c r="G293" t="s">
        <v>37</v>
      </c>
      <c r="H293" t="s">
        <v>275</v>
      </c>
      <c r="I293" t="s">
        <v>319</v>
      </c>
      <c r="J293">
        <v>9</v>
      </c>
    </row>
    <row r="294" spans="1:10" x14ac:dyDescent="0.25">
      <c r="A294">
        <v>27</v>
      </c>
      <c r="B294">
        <v>20</v>
      </c>
      <c r="C294">
        <v>400</v>
      </c>
      <c r="D294">
        <v>26</v>
      </c>
      <c r="E294">
        <v>64.2</v>
      </c>
      <c r="F294">
        <f t="shared" si="1"/>
        <v>0.44444444444444442</v>
      </c>
      <c r="G294" t="s">
        <v>37</v>
      </c>
      <c r="H294" t="s">
        <v>275</v>
      </c>
      <c r="I294" t="s">
        <v>275</v>
      </c>
      <c r="J294">
        <v>9</v>
      </c>
    </row>
    <row r="295" spans="1:10" hidden="1" x14ac:dyDescent="0.25">
      <c r="A295">
        <v>27</v>
      </c>
      <c r="B295">
        <v>20</v>
      </c>
      <c r="C295">
        <v>400</v>
      </c>
      <c r="D295">
        <v>26</v>
      </c>
      <c r="E295">
        <v>64.2</v>
      </c>
      <c r="F295">
        <f t="shared" si="1"/>
        <v>0.44444444444444442</v>
      </c>
      <c r="G295" t="s">
        <v>37</v>
      </c>
      <c r="H295" t="s">
        <v>275</v>
      </c>
      <c r="I295" t="s">
        <v>275</v>
      </c>
      <c r="J295">
        <v>9</v>
      </c>
    </row>
    <row r="296" spans="1:10" hidden="1" x14ac:dyDescent="0.25">
      <c r="A296">
        <v>27</v>
      </c>
      <c r="B296">
        <v>20</v>
      </c>
      <c r="C296">
        <v>400</v>
      </c>
      <c r="D296">
        <v>26</v>
      </c>
      <c r="E296">
        <v>64.2</v>
      </c>
      <c r="F296">
        <f t="shared" si="1"/>
        <v>0.44444444444444442</v>
      </c>
      <c r="G296" t="s">
        <v>37</v>
      </c>
      <c r="H296" t="s">
        <v>275</v>
      </c>
      <c r="I296" t="s">
        <v>275</v>
      </c>
      <c r="J296">
        <v>9</v>
      </c>
    </row>
    <row r="297" spans="1:10" hidden="1" x14ac:dyDescent="0.25">
      <c r="A297">
        <v>27</v>
      </c>
      <c r="B297">
        <v>20</v>
      </c>
      <c r="C297">
        <v>400</v>
      </c>
      <c r="D297">
        <v>26</v>
      </c>
      <c r="E297">
        <v>64.2</v>
      </c>
      <c r="F297">
        <f t="shared" si="1"/>
        <v>0.44444444444444442</v>
      </c>
      <c r="G297" t="s">
        <v>37</v>
      </c>
      <c r="H297" t="s">
        <v>275</v>
      </c>
      <c r="I297" t="s">
        <v>275</v>
      </c>
      <c r="J297">
        <v>9</v>
      </c>
    </row>
    <row r="298" spans="1:10" hidden="1" x14ac:dyDescent="0.25">
      <c r="A298">
        <v>27</v>
      </c>
      <c r="B298">
        <v>20</v>
      </c>
      <c r="C298">
        <v>400</v>
      </c>
      <c r="D298">
        <v>26</v>
      </c>
      <c r="E298">
        <v>64.2</v>
      </c>
      <c r="F298">
        <f t="shared" si="1"/>
        <v>0.44444444444444442</v>
      </c>
      <c r="G298" t="s">
        <v>37</v>
      </c>
      <c r="H298" t="s">
        <v>275</v>
      </c>
      <c r="I298" t="s">
        <v>275</v>
      </c>
      <c r="J298">
        <v>9</v>
      </c>
    </row>
    <row r="299" spans="1:10" hidden="1" x14ac:dyDescent="0.25">
      <c r="A299">
        <v>27</v>
      </c>
      <c r="B299">
        <v>20</v>
      </c>
      <c r="C299">
        <v>400</v>
      </c>
      <c r="D299">
        <v>26</v>
      </c>
      <c r="E299">
        <v>64.2</v>
      </c>
      <c r="F299">
        <f t="shared" si="1"/>
        <v>0.44444444444444442</v>
      </c>
      <c r="G299" t="s">
        <v>37</v>
      </c>
      <c r="H299" t="s">
        <v>275</v>
      </c>
      <c r="I299" t="s">
        <v>275</v>
      </c>
      <c r="J299">
        <v>9</v>
      </c>
    </row>
    <row r="300" spans="1:10" hidden="1" x14ac:dyDescent="0.25">
      <c r="A300">
        <v>27</v>
      </c>
      <c r="B300">
        <v>20</v>
      </c>
      <c r="C300">
        <v>400</v>
      </c>
      <c r="D300">
        <v>26</v>
      </c>
      <c r="E300">
        <v>64.2</v>
      </c>
      <c r="F300">
        <f t="shared" si="1"/>
        <v>0.44444444444444442</v>
      </c>
      <c r="G300" t="s">
        <v>37</v>
      </c>
      <c r="H300" t="s">
        <v>275</v>
      </c>
      <c r="I300" t="s">
        <v>275</v>
      </c>
      <c r="J300">
        <v>9</v>
      </c>
    </row>
    <row r="301" spans="1:10" hidden="1" x14ac:dyDescent="0.25">
      <c r="A301">
        <v>27</v>
      </c>
      <c r="B301">
        <v>20</v>
      </c>
      <c r="C301">
        <v>400</v>
      </c>
      <c r="D301">
        <v>26</v>
      </c>
      <c r="E301">
        <v>64.2</v>
      </c>
      <c r="F301">
        <f t="shared" si="1"/>
        <v>0.44444444444444442</v>
      </c>
      <c r="G301" t="s">
        <v>37</v>
      </c>
      <c r="H301" t="s">
        <v>275</v>
      </c>
      <c r="I301" t="s">
        <v>275</v>
      </c>
      <c r="J301">
        <v>9</v>
      </c>
    </row>
    <row r="302" spans="1:10" hidden="1" x14ac:dyDescent="0.25">
      <c r="A302">
        <v>27</v>
      </c>
      <c r="B302">
        <v>20</v>
      </c>
      <c r="C302">
        <v>400</v>
      </c>
      <c r="D302">
        <v>26</v>
      </c>
      <c r="E302">
        <v>64.2</v>
      </c>
      <c r="F302">
        <f t="shared" si="1"/>
        <v>0.44444444444444442</v>
      </c>
      <c r="G302" t="s">
        <v>37</v>
      </c>
      <c r="H302" t="s">
        <v>275</v>
      </c>
      <c r="I302" t="s">
        <v>275</v>
      </c>
      <c r="J302">
        <v>9</v>
      </c>
    </row>
    <row r="303" spans="1:10" hidden="1" x14ac:dyDescent="0.25">
      <c r="A303">
        <v>27</v>
      </c>
      <c r="B303">
        <v>20</v>
      </c>
      <c r="C303">
        <v>400</v>
      </c>
      <c r="D303">
        <v>26</v>
      </c>
      <c r="E303">
        <v>64.2</v>
      </c>
      <c r="F303">
        <f t="shared" si="1"/>
        <v>0.44444444444444442</v>
      </c>
      <c r="G303" t="s">
        <v>37</v>
      </c>
      <c r="H303" t="s">
        <v>275</v>
      </c>
      <c r="I303" t="s">
        <v>275</v>
      </c>
      <c r="J303">
        <v>9</v>
      </c>
    </row>
    <row r="304" spans="1:10" hidden="1" x14ac:dyDescent="0.25">
      <c r="A304">
        <v>27</v>
      </c>
      <c r="B304">
        <v>20</v>
      </c>
      <c r="C304">
        <v>400</v>
      </c>
      <c r="D304">
        <v>26</v>
      </c>
      <c r="E304">
        <v>64.2</v>
      </c>
      <c r="F304">
        <f t="shared" si="1"/>
        <v>0.44444444444444442</v>
      </c>
      <c r="G304" t="s">
        <v>37</v>
      </c>
      <c r="H304" t="s">
        <v>275</v>
      </c>
      <c r="I304" t="s">
        <v>275</v>
      </c>
      <c r="J304">
        <v>9</v>
      </c>
    </row>
    <row r="305" spans="1:10" hidden="1" x14ac:dyDescent="0.25">
      <c r="A305">
        <v>27</v>
      </c>
      <c r="B305">
        <v>20</v>
      </c>
      <c r="C305">
        <v>400</v>
      </c>
      <c r="D305">
        <v>26</v>
      </c>
      <c r="E305">
        <v>64.2</v>
      </c>
      <c r="F305">
        <f t="shared" si="1"/>
        <v>0.44444444444444442</v>
      </c>
      <c r="G305" t="s">
        <v>37</v>
      </c>
      <c r="H305" t="s">
        <v>275</v>
      </c>
      <c r="I305" t="s">
        <v>275</v>
      </c>
      <c r="J305">
        <v>9</v>
      </c>
    </row>
    <row r="306" spans="1:10" hidden="1" x14ac:dyDescent="0.25">
      <c r="A306">
        <v>27</v>
      </c>
      <c r="B306">
        <v>20</v>
      </c>
      <c r="C306">
        <v>400</v>
      </c>
      <c r="D306">
        <v>26</v>
      </c>
      <c r="E306">
        <v>64.2</v>
      </c>
      <c r="F306">
        <f t="shared" si="1"/>
        <v>0.44444444444444442</v>
      </c>
      <c r="G306" t="s">
        <v>37</v>
      </c>
      <c r="H306" t="s">
        <v>275</v>
      </c>
      <c r="I306" t="s">
        <v>275</v>
      </c>
      <c r="J306">
        <v>9</v>
      </c>
    </row>
    <row r="307" spans="1:10" hidden="1" x14ac:dyDescent="0.25">
      <c r="A307">
        <v>27</v>
      </c>
      <c r="B307">
        <v>20</v>
      </c>
      <c r="C307">
        <v>400</v>
      </c>
      <c r="D307">
        <v>26</v>
      </c>
      <c r="E307">
        <v>64.2</v>
      </c>
      <c r="F307">
        <f t="shared" si="1"/>
        <v>0.44444444444444442</v>
      </c>
      <c r="G307" t="s">
        <v>37</v>
      </c>
      <c r="H307" t="s">
        <v>275</v>
      </c>
      <c r="I307" t="s">
        <v>275</v>
      </c>
      <c r="J307">
        <v>9</v>
      </c>
    </row>
    <row r="308" spans="1:10" x14ac:dyDescent="0.25">
      <c r="A308">
        <v>29</v>
      </c>
      <c r="B308">
        <v>21</v>
      </c>
      <c r="C308">
        <v>400</v>
      </c>
      <c r="D308">
        <v>27</v>
      </c>
      <c r="E308">
        <v>67.400000000000006</v>
      </c>
      <c r="F308">
        <v>0.5</v>
      </c>
      <c r="G308" t="s">
        <v>27</v>
      </c>
      <c r="H308" t="s">
        <v>275</v>
      </c>
      <c r="I308" t="s">
        <v>275</v>
      </c>
      <c r="J308">
        <v>8</v>
      </c>
    </row>
    <row r="309" spans="1:10" hidden="1" x14ac:dyDescent="0.25">
      <c r="A309">
        <v>29</v>
      </c>
      <c r="B309">
        <v>21</v>
      </c>
      <c r="C309">
        <v>400</v>
      </c>
      <c r="D309">
        <v>27</v>
      </c>
      <c r="E309">
        <v>67.400000000000006</v>
      </c>
      <c r="F309">
        <v>0.5</v>
      </c>
      <c r="G309" t="s">
        <v>27</v>
      </c>
      <c r="H309" t="s">
        <v>275</v>
      </c>
      <c r="I309" t="s">
        <v>275</v>
      </c>
      <c r="J309">
        <v>8</v>
      </c>
    </row>
    <row r="310" spans="1:10" hidden="1" x14ac:dyDescent="0.25">
      <c r="A310">
        <v>29</v>
      </c>
      <c r="B310">
        <v>21</v>
      </c>
      <c r="C310">
        <v>400</v>
      </c>
      <c r="D310">
        <v>27</v>
      </c>
      <c r="E310">
        <v>67.400000000000006</v>
      </c>
      <c r="F310">
        <v>0.5</v>
      </c>
      <c r="G310" t="s">
        <v>27</v>
      </c>
      <c r="H310" t="s">
        <v>275</v>
      </c>
      <c r="I310" t="s">
        <v>275</v>
      </c>
      <c r="J310">
        <v>8</v>
      </c>
    </row>
    <row r="311" spans="1:10" hidden="1" x14ac:dyDescent="0.25">
      <c r="A311">
        <v>29</v>
      </c>
      <c r="B311">
        <v>21</v>
      </c>
      <c r="C311">
        <v>400</v>
      </c>
      <c r="D311">
        <v>27</v>
      </c>
      <c r="E311">
        <v>67.400000000000006</v>
      </c>
      <c r="F311">
        <v>0.5</v>
      </c>
      <c r="G311" t="s">
        <v>27</v>
      </c>
      <c r="H311" t="s">
        <v>275</v>
      </c>
      <c r="I311" t="s">
        <v>275</v>
      </c>
      <c r="J311">
        <v>8</v>
      </c>
    </row>
    <row r="312" spans="1:10" hidden="1" x14ac:dyDescent="0.25">
      <c r="A312">
        <v>29</v>
      </c>
      <c r="B312">
        <v>21</v>
      </c>
      <c r="C312">
        <v>400</v>
      </c>
      <c r="D312">
        <v>27</v>
      </c>
      <c r="E312">
        <v>67.400000000000006</v>
      </c>
      <c r="F312">
        <v>0.5</v>
      </c>
      <c r="G312" t="s">
        <v>27</v>
      </c>
      <c r="H312" t="s">
        <v>275</v>
      </c>
      <c r="I312" t="s">
        <v>275</v>
      </c>
      <c r="J312">
        <v>8</v>
      </c>
    </row>
    <row r="313" spans="1:10" hidden="1" x14ac:dyDescent="0.25">
      <c r="A313">
        <v>29</v>
      </c>
      <c r="B313">
        <v>21</v>
      </c>
      <c r="C313">
        <v>400</v>
      </c>
      <c r="D313">
        <v>27</v>
      </c>
      <c r="E313">
        <v>67.400000000000006</v>
      </c>
      <c r="F313">
        <v>0.5</v>
      </c>
      <c r="G313" t="s">
        <v>27</v>
      </c>
      <c r="H313" t="s">
        <v>275</v>
      </c>
      <c r="I313" t="s">
        <v>275</v>
      </c>
      <c r="J313">
        <v>8</v>
      </c>
    </row>
    <row r="314" spans="1:10" hidden="1" x14ac:dyDescent="0.25">
      <c r="A314">
        <v>29</v>
      </c>
      <c r="B314">
        <v>21</v>
      </c>
      <c r="C314">
        <v>400</v>
      </c>
      <c r="D314">
        <v>27</v>
      </c>
      <c r="E314">
        <v>67.400000000000006</v>
      </c>
      <c r="F314">
        <v>0.5</v>
      </c>
      <c r="G314" t="s">
        <v>27</v>
      </c>
      <c r="H314" t="s">
        <v>275</v>
      </c>
      <c r="I314" t="s">
        <v>275</v>
      </c>
      <c r="J314">
        <v>8</v>
      </c>
    </row>
    <row r="315" spans="1:10" hidden="1" x14ac:dyDescent="0.25">
      <c r="A315">
        <v>29</v>
      </c>
      <c r="B315">
        <v>21</v>
      </c>
      <c r="C315">
        <v>400</v>
      </c>
      <c r="D315">
        <v>27</v>
      </c>
      <c r="E315">
        <v>67.400000000000006</v>
      </c>
      <c r="F315">
        <v>0.5</v>
      </c>
      <c r="G315" t="s">
        <v>27</v>
      </c>
      <c r="H315" t="s">
        <v>275</v>
      </c>
      <c r="I315" t="s">
        <v>275</v>
      </c>
      <c r="J315">
        <v>8</v>
      </c>
    </row>
    <row r="316" spans="1:10" hidden="1" x14ac:dyDescent="0.25">
      <c r="A316">
        <v>29</v>
      </c>
      <c r="B316">
        <v>21</v>
      </c>
      <c r="C316">
        <v>400</v>
      </c>
      <c r="D316">
        <v>27</v>
      </c>
      <c r="E316">
        <v>67.400000000000006</v>
      </c>
      <c r="F316">
        <v>0.5</v>
      </c>
      <c r="G316" t="s">
        <v>27</v>
      </c>
      <c r="H316" t="s">
        <v>275</v>
      </c>
      <c r="I316" t="s">
        <v>275</v>
      </c>
      <c r="J316">
        <v>8</v>
      </c>
    </row>
    <row r="317" spans="1:10" hidden="1" x14ac:dyDescent="0.25">
      <c r="A317">
        <v>29</v>
      </c>
      <c r="B317">
        <v>21</v>
      </c>
      <c r="C317">
        <v>400</v>
      </c>
      <c r="D317">
        <v>27</v>
      </c>
      <c r="E317">
        <v>67.400000000000006</v>
      </c>
      <c r="F317">
        <v>0.5</v>
      </c>
      <c r="G317" t="s">
        <v>27</v>
      </c>
      <c r="H317" t="s">
        <v>275</v>
      </c>
      <c r="I317" t="s">
        <v>275</v>
      </c>
      <c r="J317">
        <v>8</v>
      </c>
    </row>
    <row r="318" spans="1:10" hidden="1" x14ac:dyDescent="0.25">
      <c r="A318">
        <v>29</v>
      </c>
      <c r="B318">
        <v>21</v>
      </c>
      <c r="C318">
        <v>400</v>
      </c>
      <c r="D318">
        <v>27</v>
      </c>
      <c r="E318">
        <v>67.400000000000006</v>
      </c>
      <c r="F318">
        <v>0.5</v>
      </c>
      <c r="G318" t="s">
        <v>27</v>
      </c>
      <c r="H318" t="s">
        <v>275</v>
      </c>
      <c r="I318" t="s">
        <v>275</v>
      </c>
      <c r="J318">
        <v>8</v>
      </c>
    </row>
    <row r="319" spans="1:10" hidden="1" x14ac:dyDescent="0.25">
      <c r="A319">
        <v>29</v>
      </c>
      <c r="B319">
        <v>21</v>
      </c>
      <c r="C319">
        <v>400</v>
      </c>
      <c r="D319">
        <v>27</v>
      </c>
      <c r="E319">
        <v>67.400000000000006</v>
      </c>
      <c r="F319">
        <v>0.5</v>
      </c>
      <c r="G319" t="s">
        <v>27</v>
      </c>
      <c r="H319" t="s">
        <v>275</v>
      </c>
      <c r="I319" t="s">
        <v>275</v>
      </c>
      <c r="J319">
        <v>8</v>
      </c>
    </row>
    <row r="320" spans="1:10" hidden="1" x14ac:dyDescent="0.25">
      <c r="A320">
        <v>29</v>
      </c>
      <c r="B320">
        <v>21</v>
      </c>
      <c r="C320">
        <v>400</v>
      </c>
      <c r="D320">
        <v>27</v>
      </c>
      <c r="E320">
        <v>67.400000000000006</v>
      </c>
      <c r="F320">
        <v>0.5</v>
      </c>
      <c r="G320" t="s">
        <v>27</v>
      </c>
      <c r="H320" t="s">
        <v>275</v>
      </c>
      <c r="I320" t="s">
        <v>275</v>
      </c>
      <c r="J320">
        <v>8</v>
      </c>
    </row>
    <row r="321" spans="1:10" x14ac:dyDescent="0.25">
      <c r="A321">
        <v>29</v>
      </c>
      <c r="B321">
        <v>22</v>
      </c>
      <c r="C321">
        <v>400</v>
      </c>
      <c r="D321" t="s">
        <v>608</v>
      </c>
      <c r="E321" t="s">
        <v>608</v>
      </c>
      <c r="F321">
        <v>0.75</v>
      </c>
      <c r="G321" t="s">
        <v>36</v>
      </c>
      <c r="H321" t="s">
        <v>275</v>
      </c>
      <c r="I321" t="s">
        <v>275</v>
      </c>
      <c r="J321">
        <v>4</v>
      </c>
    </row>
    <row r="322" spans="1:10" hidden="1" x14ac:dyDescent="0.25">
      <c r="A322">
        <v>29</v>
      </c>
      <c r="B322">
        <v>22</v>
      </c>
      <c r="C322">
        <v>400</v>
      </c>
      <c r="D322" t="s">
        <v>608</v>
      </c>
      <c r="E322" t="s">
        <v>608</v>
      </c>
      <c r="F322">
        <v>0.75</v>
      </c>
      <c r="G322" t="s">
        <v>36</v>
      </c>
      <c r="H322" t="s">
        <v>275</v>
      </c>
      <c r="I322" t="s">
        <v>275</v>
      </c>
      <c r="J322">
        <v>4</v>
      </c>
    </row>
    <row r="323" spans="1:10" hidden="1" x14ac:dyDescent="0.25">
      <c r="A323">
        <v>29</v>
      </c>
      <c r="B323">
        <v>22</v>
      </c>
      <c r="C323">
        <v>400</v>
      </c>
      <c r="D323" t="s">
        <v>608</v>
      </c>
      <c r="E323" t="s">
        <v>608</v>
      </c>
      <c r="F323">
        <v>0.75</v>
      </c>
      <c r="G323" t="s">
        <v>36</v>
      </c>
      <c r="H323" t="s">
        <v>275</v>
      </c>
      <c r="I323" t="s">
        <v>275</v>
      </c>
      <c r="J323">
        <v>4</v>
      </c>
    </row>
    <row r="324" spans="1:10" hidden="1" x14ac:dyDescent="0.25">
      <c r="A324">
        <v>29</v>
      </c>
      <c r="B324">
        <v>22</v>
      </c>
      <c r="C324">
        <v>400</v>
      </c>
      <c r="D324" t="s">
        <v>608</v>
      </c>
      <c r="E324" t="s">
        <v>608</v>
      </c>
      <c r="F324">
        <v>0.75</v>
      </c>
      <c r="G324" t="s">
        <v>36</v>
      </c>
      <c r="H324" t="s">
        <v>275</v>
      </c>
      <c r="I324" t="s">
        <v>275</v>
      </c>
      <c r="J324">
        <v>4</v>
      </c>
    </row>
    <row r="325" spans="1:10" hidden="1" x14ac:dyDescent="0.25">
      <c r="A325">
        <v>29</v>
      </c>
      <c r="B325">
        <v>22</v>
      </c>
      <c r="C325">
        <v>400</v>
      </c>
      <c r="D325" t="s">
        <v>608</v>
      </c>
      <c r="E325" t="s">
        <v>608</v>
      </c>
      <c r="F325">
        <v>0.75</v>
      </c>
      <c r="G325" t="s">
        <v>36</v>
      </c>
      <c r="H325" t="s">
        <v>275</v>
      </c>
      <c r="I325" t="s">
        <v>275</v>
      </c>
      <c r="J325">
        <v>4</v>
      </c>
    </row>
    <row r="326" spans="1:10" hidden="1" x14ac:dyDescent="0.25">
      <c r="A326">
        <v>29</v>
      </c>
      <c r="B326">
        <v>22</v>
      </c>
      <c r="C326">
        <v>400</v>
      </c>
      <c r="D326" t="s">
        <v>608</v>
      </c>
      <c r="E326" t="s">
        <v>608</v>
      </c>
      <c r="F326">
        <v>0.75</v>
      </c>
      <c r="G326" t="s">
        <v>36</v>
      </c>
      <c r="H326" t="s">
        <v>275</v>
      </c>
      <c r="I326" t="s">
        <v>275</v>
      </c>
      <c r="J326">
        <v>4</v>
      </c>
    </row>
    <row r="327" spans="1:10" hidden="1" x14ac:dyDescent="0.25">
      <c r="A327">
        <v>29</v>
      </c>
      <c r="B327">
        <v>22</v>
      </c>
      <c r="C327">
        <v>400</v>
      </c>
      <c r="D327" t="s">
        <v>608</v>
      </c>
      <c r="E327" t="s">
        <v>608</v>
      </c>
      <c r="F327">
        <v>0.75</v>
      </c>
      <c r="G327" t="s">
        <v>36</v>
      </c>
      <c r="H327" t="s">
        <v>275</v>
      </c>
      <c r="I327" t="s">
        <v>275</v>
      </c>
      <c r="J327">
        <v>4</v>
      </c>
    </row>
    <row r="328" spans="1:10" x14ac:dyDescent="0.25">
      <c r="A328">
        <v>29</v>
      </c>
      <c r="B328">
        <v>23</v>
      </c>
      <c r="C328">
        <v>400</v>
      </c>
      <c r="D328" t="s">
        <v>608</v>
      </c>
      <c r="E328" t="s">
        <v>608</v>
      </c>
      <c r="F328">
        <v>0.75</v>
      </c>
      <c r="G328" t="s">
        <v>37</v>
      </c>
      <c r="H328" t="s">
        <v>275</v>
      </c>
      <c r="I328" t="s">
        <v>275</v>
      </c>
      <c r="J328">
        <v>4</v>
      </c>
    </row>
    <row r="329" spans="1:10" hidden="1" x14ac:dyDescent="0.25">
      <c r="A329">
        <v>29</v>
      </c>
      <c r="B329">
        <v>23</v>
      </c>
      <c r="C329">
        <v>400</v>
      </c>
      <c r="D329" t="s">
        <v>608</v>
      </c>
      <c r="E329" t="s">
        <v>608</v>
      </c>
      <c r="F329">
        <v>0.75</v>
      </c>
      <c r="G329" t="s">
        <v>37</v>
      </c>
      <c r="H329" t="s">
        <v>275</v>
      </c>
      <c r="I329" t="s">
        <v>275</v>
      </c>
      <c r="J329">
        <v>4</v>
      </c>
    </row>
    <row r="330" spans="1:10" hidden="1" x14ac:dyDescent="0.25">
      <c r="A330">
        <v>29</v>
      </c>
      <c r="B330">
        <v>23</v>
      </c>
      <c r="C330">
        <v>400</v>
      </c>
      <c r="D330" t="s">
        <v>608</v>
      </c>
      <c r="E330" t="s">
        <v>608</v>
      </c>
      <c r="F330">
        <v>0.75</v>
      </c>
      <c r="G330" t="s">
        <v>37</v>
      </c>
      <c r="H330" t="s">
        <v>275</v>
      </c>
      <c r="I330" t="s">
        <v>275</v>
      </c>
      <c r="J330">
        <v>4</v>
      </c>
    </row>
    <row r="331" spans="1:10" hidden="1" x14ac:dyDescent="0.25">
      <c r="A331">
        <v>29</v>
      </c>
      <c r="B331">
        <v>23</v>
      </c>
      <c r="C331">
        <v>400</v>
      </c>
      <c r="D331" t="s">
        <v>608</v>
      </c>
      <c r="E331" t="s">
        <v>608</v>
      </c>
      <c r="F331">
        <v>0.75</v>
      </c>
      <c r="G331" t="s">
        <v>37</v>
      </c>
      <c r="H331" t="s">
        <v>275</v>
      </c>
      <c r="I331" t="s">
        <v>275</v>
      </c>
      <c r="J331">
        <v>4</v>
      </c>
    </row>
    <row r="332" spans="1:10" hidden="1" x14ac:dyDescent="0.25">
      <c r="A332">
        <v>29</v>
      </c>
      <c r="B332">
        <v>23</v>
      </c>
      <c r="C332">
        <v>400</v>
      </c>
      <c r="D332" t="s">
        <v>608</v>
      </c>
      <c r="E332" t="s">
        <v>608</v>
      </c>
      <c r="F332">
        <v>0.75</v>
      </c>
      <c r="G332" t="s">
        <v>37</v>
      </c>
      <c r="H332" t="s">
        <v>275</v>
      </c>
      <c r="I332" t="s">
        <v>275</v>
      </c>
      <c r="J332">
        <v>4</v>
      </c>
    </row>
    <row r="333" spans="1:10" hidden="1" x14ac:dyDescent="0.25">
      <c r="A333">
        <v>29</v>
      </c>
      <c r="B333">
        <v>23</v>
      </c>
      <c r="C333">
        <v>400</v>
      </c>
      <c r="D333" t="s">
        <v>608</v>
      </c>
      <c r="E333" t="s">
        <v>608</v>
      </c>
      <c r="F333">
        <v>0.75</v>
      </c>
      <c r="G333" t="s">
        <v>37</v>
      </c>
      <c r="H333" t="s">
        <v>275</v>
      </c>
      <c r="I333" t="s">
        <v>275</v>
      </c>
      <c r="J333">
        <v>4</v>
      </c>
    </row>
    <row r="334" spans="1:10" hidden="1" x14ac:dyDescent="0.25">
      <c r="A334">
        <v>29</v>
      </c>
      <c r="B334">
        <v>23</v>
      </c>
      <c r="C334">
        <v>400</v>
      </c>
      <c r="D334" t="s">
        <v>608</v>
      </c>
      <c r="E334" t="s">
        <v>608</v>
      </c>
      <c r="F334">
        <v>0.75</v>
      </c>
      <c r="G334" t="s">
        <v>37</v>
      </c>
      <c r="H334" t="s">
        <v>275</v>
      </c>
      <c r="I334" t="s">
        <v>275</v>
      </c>
      <c r="J334">
        <v>4</v>
      </c>
    </row>
    <row r="335" spans="1:10" x14ac:dyDescent="0.25">
      <c r="A335">
        <v>32</v>
      </c>
      <c r="B335">
        <v>24</v>
      </c>
      <c r="C335">
        <v>800</v>
      </c>
      <c r="D335">
        <v>30</v>
      </c>
      <c r="E335">
        <v>67.7</v>
      </c>
      <c r="F335" s="10">
        <f>8/12</f>
        <v>0.66666666666666663</v>
      </c>
      <c r="G335" t="s">
        <v>37</v>
      </c>
      <c r="H335" t="s">
        <v>275</v>
      </c>
      <c r="I335" t="s">
        <v>275</v>
      </c>
      <c r="J335">
        <v>12</v>
      </c>
    </row>
    <row r="336" spans="1:10" hidden="1" x14ac:dyDescent="0.25">
      <c r="A336">
        <v>32</v>
      </c>
      <c r="B336">
        <v>24</v>
      </c>
      <c r="C336">
        <v>800</v>
      </c>
      <c r="D336">
        <v>30</v>
      </c>
      <c r="E336">
        <v>67.7</v>
      </c>
      <c r="F336" s="10">
        <f t="shared" ref="F336:F346" si="2">8/12</f>
        <v>0.66666666666666663</v>
      </c>
      <c r="G336" t="s">
        <v>37</v>
      </c>
      <c r="H336" t="s">
        <v>275</v>
      </c>
      <c r="I336" t="s">
        <v>275</v>
      </c>
      <c r="J336">
        <v>12</v>
      </c>
    </row>
    <row r="337" spans="1:10" hidden="1" x14ac:dyDescent="0.25">
      <c r="A337">
        <v>32</v>
      </c>
      <c r="B337">
        <v>24</v>
      </c>
      <c r="C337">
        <v>800</v>
      </c>
      <c r="D337">
        <v>30</v>
      </c>
      <c r="E337">
        <v>67.7</v>
      </c>
      <c r="F337" s="10">
        <f t="shared" si="2"/>
        <v>0.66666666666666663</v>
      </c>
      <c r="G337" t="s">
        <v>37</v>
      </c>
      <c r="H337" t="s">
        <v>275</v>
      </c>
      <c r="I337" t="s">
        <v>275</v>
      </c>
      <c r="J337">
        <v>12</v>
      </c>
    </row>
    <row r="338" spans="1:10" hidden="1" x14ac:dyDescent="0.25">
      <c r="A338">
        <v>32</v>
      </c>
      <c r="B338">
        <v>24</v>
      </c>
      <c r="C338">
        <v>800</v>
      </c>
      <c r="D338">
        <v>30</v>
      </c>
      <c r="E338">
        <v>67.7</v>
      </c>
      <c r="F338" s="10">
        <f t="shared" si="2"/>
        <v>0.66666666666666663</v>
      </c>
      <c r="G338" t="s">
        <v>37</v>
      </c>
      <c r="H338" t="s">
        <v>275</v>
      </c>
      <c r="I338" t="s">
        <v>275</v>
      </c>
      <c r="J338">
        <v>12</v>
      </c>
    </row>
    <row r="339" spans="1:10" hidden="1" x14ac:dyDescent="0.25">
      <c r="A339">
        <v>32</v>
      </c>
      <c r="B339">
        <v>24</v>
      </c>
      <c r="C339">
        <v>800</v>
      </c>
      <c r="D339">
        <v>30</v>
      </c>
      <c r="E339">
        <v>67.7</v>
      </c>
      <c r="F339" s="10">
        <f t="shared" si="2"/>
        <v>0.66666666666666663</v>
      </c>
      <c r="G339" t="s">
        <v>37</v>
      </c>
      <c r="H339" t="s">
        <v>275</v>
      </c>
      <c r="I339" t="s">
        <v>275</v>
      </c>
      <c r="J339">
        <v>12</v>
      </c>
    </row>
    <row r="340" spans="1:10" hidden="1" x14ac:dyDescent="0.25">
      <c r="A340">
        <v>32</v>
      </c>
      <c r="B340">
        <v>24</v>
      </c>
      <c r="C340">
        <v>800</v>
      </c>
      <c r="D340">
        <v>30</v>
      </c>
      <c r="E340">
        <v>67.7</v>
      </c>
      <c r="F340" s="10">
        <f t="shared" si="2"/>
        <v>0.66666666666666663</v>
      </c>
      <c r="G340" t="s">
        <v>37</v>
      </c>
      <c r="H340" t="s">
        <v>275</v>
      </c>
      <c r="I340" t="s">
        <v>275</v>
      </c>
      <c r="J340">
        <v>12</v>
      </c>
    </row>
    <row r="341" spans="1:10" hidden="1" x14ac:dyDescent="0.25">
      <c r="A341">
        <v>32</v>
      </c>
      <c r="B341">
        <v>24</v>
      </c>
      <c r="C341">
        <v>800</v>
      </c>
      <c r="D341">
        <v>30</v>
      </c>
      <c r="E341">
        <v>67.7</v>
      </c>
      <c r="F341" s="10">
        <f t="shared" si="2"/>
        <v>0.66666666666666663</v>
      </c>
      <c r="G341" t="s">
        <v>37</v>
      </c>
      <c r="H341" t="s">
        <v>275</v>
      </c>
      <c r="I341" t="s">
        <v>275</v>
      </c>
      <c r="J341">
        <v>12</v>
      </c>
    </row>
    <row r="342" spans="1:10" hidden="1" x14ac:dyDescent="0.25">
      <c r="A342">
        <v>32</v>
      </c>
      <c r="B342">
        <v>24</v>
      </c>
      <c r="C342">
        <v>800</v>
      </c>
      <c r="D342">
        <v>30</v>
      </c>
      <c r="E342">
        <v>67.7</v>
      </c>
      <c r="F342" s="10">
        <f t="shared" si="2"/>
        <v>0.66666666666666663</v>
      </c>
      <c r="G342" t="s">
        <v>37</v>
      </c>
      <c r="H342" t="s">
        <v>275</v>
      </c>
      <c r="I342" t="s">
        <v>275</v>
      </c>
      <c r="J342">
        <v>12</v>
      </c>
    </row>
    <row r="343" spans="1:10" hidden="1" x14ac:dyDescent="0.25">
      <c r="A343">
        <v>32</v>
      </c>
      <c r="B343">
        <v>24</v>
      </c>
      <c r="C343">
        <v>800</v>
      </c>
      <c r="D343">
        <v>30</v>
      </c>
      <c r="E343">
        <v>67.7</v>
      </c>
      <c r="F343" s="10">
        <f t="shared" si="2"/>
        <v>0.66666666666666663</v>
      </c>
      <c r="G343" t="s">
        <v>37</v>
      </c>
      <c r="H343" t="s">
        <v>275</v>
      </c>
      <c r="I343" t="s">
        <v>275</v>
      </c>
      <c r="J343">
        <v>12</v>
      </c>
    </row>
    <row r="344" spans="1:10" hidden="1" x14ac:dyDescent="0.25">
      <c r="A344">
        <v>32</v>
      </c>
      <c r="B344">
        <v>24</v>
      </c>
      <c r="C344">
        <v>800</v>
      </c>
      <c r="D344">
        <v>30</v>
      </c>
      <c r="E344">
        <v>67.7</v>
      </c>
      <c r="F344" s="10">
        <f t="shared" si="2"/>
        <v>0.66666666666666663</v>
      </c>
      <c r="G344" t="s">
        <v>37</v>
      </c>
      <c r="H344" t="s">
        <v>275</v>
      </c>
      <c r="I344" t="s">
        <v>275</v>
      </c>
      <c r="J344">
        <v>12</v>
      </c>
    </row>
    <row r="345" spans="1:10" hidden="1" x14ac:dyDescent="0.25">
      <c r="A345">
        <v>32</v>
      </c>
      <c r="B345">
        <v>24</v>
      </c>
      <c r="C345">
        <v>800</v>
      </c>
      <c r="D345">
        <v>30</v>
      </c>
      <c r="E345">
        <v>67.7</v>
      </c>
      <c r="F345" s="10">
        <f t="shared" si="2"/>
        <v>0.66666666666666663</v>
      </c>
      <c r="G345" t="s">
        <v>37</v>
      </c>
      <c r="H345" t="s">
        <v>275</v>
      </c>
      <c r="I345" t="s">
        <v>275</v>
      </c>
      <c r="J345">
        <v>12</v>
      </c>
    </row>
    <row r="346" spans="1:10" hidden="1" x14ac:dyDescent="0.25">
      <c r="A346">
        <v>32</v>
      </c>
      <c r="B346">
        <v>24</v>
      </c>
      <c r="C346">
        <v>800</v>
      </c>
      <c r="D346">
        <v>30</v>
      </c>
      <c r="E346">
        <v>67.7</v>
      </c>
      <c r="F346" s="10">
        <f t="shared" si="2"/>
        <v>0.66666666666666663</v>
      </c>
      <c r="G346" t="s">
        <v>37</v>
      </c>
      <c r="H346" t="s">
        <v>275</v>
      </c>
      <c r="I346" t="s">
        <v>275</v>
      </c>
      <c r="J346">
        <v>12</v>
      </c>
    </row>
    <row r="347" spans="1:10" x14ac:dyDescent="0.25">
      <c r="A347">
        <v>33</v>
      </c>
      <c r="B347">
        <v>25</v>
      </c>
      <c r="C347">
        <v>400</v>
      </c>
      <c r="D347">
        <v>33</v>
      </c>
      <c r="E347">
        <v>64</v>
      </c>
      <c r="F347">
        <f>6/10</f>
        <v>0.6</v>
      </c>
      <c r="G347" t="s">
        <v>37</v>
      </c>
      <c r="H347" t="s">
        <v>275</v>
      </c>
      <c r="I347" t="s">
        <v>275</v>
      </c>
      <c r="J347">
        <v>10</v>
      </c>
    </row>
    <row r="348" spans="1:10" hidden="1" x14ac:dyDescent="0.25">
      <c r="A348">
        <v>33</v>
      </c>
      <c r="B348">
        <v>25</v>
      </c>
      <c r="C348">
        <v>400</v>
      </c>
      <c r="D348">
        <v>33</v>
      </c>
      <c r="E348">
        <v>64</v>
      </c>
      <c r="F348">
        <f t="shared" ref="F348:F382" si="3">6/10</f>
        <v>0.6</v>
      </c>
      <c r="G348" t="s">
        <v>37</v>
      </c>
      <c r="H348" t="s">
        <v>275</v>
      </c>
      <c r="I348" t="s">
        <v>275</v>
      </c>
      <c r="J348">
        <v>10</v>
      </c>
    </row>
    <row r="349" spans="1:10" hidden="1" x14ac:dyDescent="0.25">
      <c r="A349">
        <v>33</v>
      </c>
      <c r="B349">
        <v>25</v>
      </c>
      <c r="C349">
        <v>400</v>
      </c>
      <c r="D349">
        <v>33</v>
      </c>
      <c r="E349">
        <v>64</v>
      </c>
      <c r="F349">
        <f t="shared" si="3"/>
        <v>0.6</v>
      </c>
      <c r="G349" t="s">
        <v>37</v>
      </c>
      <c r="H349" t="s">
        <v>275</v>
      </c>
      <c r="I349" t="s">
        <v>275</v>
      </c>
      <c r="J349">
        <v>10</v>
      </c>
    </row>
    <row r="350" spans="1:10" hidden="1" x14ac:dyDescent="0.25">
      <c r="A350">
        <v>33</v>
      </c>
      <c r="B350">
        <v>25</v>
      </c>
      <c r="C350">
        <v>400</v>
      </c>
      <c r="D350">
        <v>33</v>
      </c>
      <c r="E350">
        <v>64</v>
      </c>
      <c r="F350">
        <f t="shared" si="3"/>
        <v>0.6</v>
      </c>
      <c r="G350" t="s">
        <v>37</v>
      </c>
      <c r="H350" t="s">
        <v>275</v>
      </c>
      <c r="I350" t="s">
        <v>275</v>
      </c>
      <c r="J350">
        <v>10</v>
      </c>
    </row>
    <row r="351" spans="1:10" hidden="1" x14ac:dyDescent="0.25">
      <c r="A351">
        <v>33</v>
      </c>
      <c r="B351">
        <v>25</v>
      </c>
      <c r="C351">
        <v>400</v>
      </c>
      <c r="D351">
        <v>33</v>
      </c>
      <c r="E351">
        <v>64</v>
      </c>
      <c r="F351">
        <f t="shared" si="3"/>
        <v>0.6</v>
      </c>
      <c r="G351" t="s">
        <v>37</v>
      </c>
      <c r="H351" t="s">
        <v>275</v>
      </c>
      <c r="I351" t="s">
        <v>275</v>
      </c>
      <c r="J351">
        <v>10</v>
      </c>
    </row>
    <row r="352" spans="1:10" hidden="1" x14ac:dyDescent="0.25">
      <c r="A352">
        <v>33</v>
      </c>
      <c r="B352">
        <v>25</v>
      </c>
      <c r="C352">
        <v>400</v>
      </c>
      <c r="D352">
        <v>33</v>
      </c>
      <c r="E352">
        <v>64</v>
      </c>
      <c r="F352">
        <f t="shared" si="3"/>
        <v>0.6</v>
      </c>
      <c r="G352" t="s">
        <v>37</v>
      </c>
      <c r="H352" t="s">
        <v>275</v>
      </c>
      <c r="I352" t="s">
        <v>275</v>
      </c>
      <c r="J352">
        <v>10</v>
      </c>
    </row>
    <row r="353" spans="1:10" hidden="1" x14ac:dyDescent="0.25">
      <c r="A353">
        <v>33</v>
      </c>
      <c r="B353">
        <v>25</v>
      </c>
      <c r="C353">
        <v>400</v>
      </c>
      <c r="D353">
        <v>33</v>
      </c>
      <c r="E353">
        <v>64</v>
      </c>
      <c r="F353">
        <f t="shared" si="3"/>
        <v>0.6</v>
      </c>
      <c r="G353" t="s">
        <v>37</v>
      </c>
      <c r="H353" t="s">
        <v>275</v>
      </c>
      <c r="I353" t="s">
        <v>275</v>
      </c>
      <c r="J353">
        <v>10</v>
      </c>
    </row>
    <row r="354" spans="1:10" hidden="1" x14ac:dyDescent="0.25">
      <c r="A354">
        <v>33</v>
      </c>
      <c r="B354">
        <v>25</v>
      </c>
      <c r="C354">
        <v>400</v>
      </c>
      <c r="D354">
        <v>33</v>
      </c>
      <c r="E354">
        <v>64</v>
      </c>
      <c r="F354">
        <f t="shared" si="3"/>
        <v>0.6</v>
      </c>
      <c r="G354" t="s">
        <v>37</v>
      </c>
      <c r="H354" t="s">
        <v>275</v>
      </c>
      <c r="I354" t="s">
        <v>275</v>
      </c>
      <c r="J354">
        <v>10</v>
      </c>
    </row>
    <row r="355" spans="1:10" hidden="1" x14ac:dyDescent="0.25">
      <c r="A355">
        <v>33</v>
      </c>
      <c r="B355">
        <v>25</v>
      </c>
      <c r="C355">
        <v>400</v>
      </c>
      <c r="D355">
        <v>33</v>
      </c>
      <c r="E355">
        <v>64</v>
      </c>
      <c r="F355">
        <f t="shared" si="3"/>
        <v>0.6</v>
      </c>
      <c r="G355" t="s">
        <v>37</v>
      </c>
      <c r="H355" t="s">
        <v>275</v>
      </c>
      <c r="I355" t="s">
        <v>275</v>
      </c>
      <c r="J355">
        <v>10</v>
      </c>
    </row>
    <row r="356" spans="1:10" hidden="1" x14ac:dyDescent="0.25">
      <c r="A356">
        <v>33</v>
      </c>
      <c r="B356">
        <v>25</v>
      </c>
      <c r="C356">
        <v>400</v>
      </c>
      <c r="D356">
        <v>33</v>
      </c>
      <c r="E356">
        <v>64</v>
      </c>
      <c r="F356">
        <f t="shared" si="3"/>
        <v>0.6</v>
      </c>
      <c r="G356" t="s">
        <v>37</v>
      </c>
      <c r="H356" t="s">
        <v>275</v>
      </c>
      <c r="I356" t="s">
        <v>275</v>
      </c>
      <c r="J356">
        <v>10</v>
      </c>
    </row>
    <row r="357" spans="1:10" hidden="1" x14ac:dyDescent="0.25">
      <c r="A357">
        <v>33</v>
      </c>
      <c r="B357">
        <v>25</v>
      </c>
      <c r="C357">
        <v>400</v>
      </c>
      <c r="D357">
        <v>33</v>
      </c>
      <c r="E357">
        <v>64</v>
      </c>
      <c r="F357">
        <f t="shared" si="3"/>
        <v>0.6</v>
      </c>
      <c r="G357" t="s">
        <v>37</v>
      </c>
      <c r="H357" t="s">
        <v>275</v>
      </c>
      <c r="I357" t="s">
        <v>275</v>
      </c>
      <c r="J357">
        <v>10</v>
      </c>
    </row>
    <row r="358" spans="1:10" hidden="1" x14ac:dyDescent="0.25">
      <c r="A358">
        <v>33</v>
      </c>
      <c r="B358">
        <v>25</v>
      </c>
      <c r="C358">
        <v>400</v>
      </c>
      <c r="D358">
        <v>33</v>
      </c>
      <c r="E358">
        <v>64</v>
      </c>
      <c r="F358">
        <f t="shared" si="3"/>
        <v>0.6</v>
      </c>
      <c r="G358" t="s">
        <v>37</v>
      </c>
      <c r="H358" t="s">
        <v>275</v>
      </c>
      <c r="I358" t="s">
        <v>275</v>
      </c>
      <c r="J358">
        <v>10</v>
      </c>
    </row>
    <row r="359" spans="1:10" x14ac:dyDescent="0.25">
      <c r="A359">
        <v>33</v>
      </c>
      <c r="B359">
        <v>26</v>
      </c>
      <c r="C359">
        <v>800</v>
      </c>
      <c r="D359">
        <v>33</v>
      </c>
      <c r="E359">
        <v>64</v>
      </c>
      <c r="F359">
        <f t="shared" si="3"/>
        <v>0.6</v>
      </c>
      <c r="G359" t="s">
        <v>37</v>
      </c>
      <c r="H359" t="s">
        <v>275</v>
      </c>
      <c r="I359" t="s">
        <v>275</v>
      </c>
      <c r="J359">
        <v>10</v>
      </c>
    </row>
    <row r="360" spans="1:10" hidden="1" x14ac:dyDescent="0.25">
      <c r="A360">
        <v>33</v>
      </c>
      <c r="B360">
        <v>26</v>
      </c>
      <c r="C360">
        <v>800</v>
      </c>
      <c r="D360">
        <v>33</v>
      </c>
      <c r="E360">
        <v>64</v>
      </c>
      <c r="F360">
        <f t="shared" si="3"/>
        <v>0.6</v>
      </c>
      <c r="G360" t="s">
        <v>37</v>
      </c>
      <c r="H360" t="s">
        <v>275</v>
      </c>
      <c r="I360" t="s">
        <v>275</v>
      </c>
      <c r="J360">
        <v>10</v>
      </c>
    </row>
    <row r="361" spans="1:10" hidden="1" x14ac:dyDescent="0.25">
      <c r="A361">
        <v>33</v>
      </c>
      <c r="B361">
        <v>26</v>
      </c>
      <c r="C361">
        <v>800</v>
      </c>
      <c r="D361">
        <v>33</v>
      </c>
      <c r="E361">
        <v>64</v>
      </c>
      <c r="F361">
        <f t="shared" si="3"/>
        <v>0.6</v>
      </c>
      <c r="G361" t="s">
        <v>37</v>
      </c>
      <c r="H361" t="s">
        <v>275</v>
      </c>
      <c r="I361" t="s">
        <v>275</v>
      </c>
      <c r="J361">
        <v>10</v>
      </c>
    </row>
    <row r="362" spans="1:10" hidden="1" x14ac:dyDescent="0.25">
      <c r="A362">
        <v>33</v>
      </c>
      <c r="B362">
        <v>26</v>
      </c>
      <c r="C362">
        <v>800</v>
      </c>
      <c r="D362">
        <v>33</v>
      </c>
      <c r="E362">
        <v>64</v>
      </c>
      <c r="F362">
        <f t="shared" si="3"/>
        <v>0.6</v>
      </c>
      <c r="G362" t="s">
        <v>37</v>
      </c>
      <c r="H362" t="s">
        <v>275</v>
      </c>
      <c r="I362" t="s">
        <v>275</v>
      </c>
      <c r="J362">
        <v>10</v>
      </c>
    </row>
    <row r="363" spans="1:10" hidden="1" x14ac:dyDescent="0.25">
      <c r="A363">
        <v>33</v>
      </c>
      <c r="B363">
        <v>26</v>
      </c>
      <c r="C363">
        <v>800</v>
      </c>
      <c r="D363">
        <v>33</v>
      </c>
      <c r="E363">
        <v>64</v>
      </c>
      <c r="F363">
        <f t="shared" si="3"/>
        <v>0.6</v>
      </c>
      <c r="G363" t="s">
        <v>37</v>
      </c>
      <c r="H363" t="s">
        <v>275</v>
      </c>
      <c r="I363" t="s">
        <v>275</v>
      </c>
      <c r="J363">
        <v>10</v>
      </c>
    </row>
    <row r="364" spans="1:10" hidden="1" x14ac:dyDescent="0.25">
      <c r="A364">
        <v>33</v>
      </c>
      <c r="B364">
        <v>26</v>
      </c>
      <c r="C364">
        <v>800</v>
      </c>
      <c r="D364">
        <v>33</v>
      </c>
      <c r="E364">
        <v>64</v>
      </c>
      <c r="F364">
        <f t="shared" si="3"/>
        <v>0.6</v>
      </c>
      <c r="G364" t="s">
        <v>37</v>
      </c>
      <c r="H364" t="s">
        <v>275</v>
      </c>
      <c r="I364" t="s">
        <v>275</v>
      </c>
      <c r="J364">
        <v>10</v>
      </c>
    </row>
    <row r="365" spans="1:10" hidden="1" x14ac:dyDescent="0.25">
      <c r="A365">
        <v>33</v>
      </c>
      <c r="B365">
        <v>26</v>
      </c>
      <c r="C365">
        <v>800</v>
      </c>
      <c r="D365">
        <v>33</v>
      </c>
      <c r="E365">
        <v>64</v>
      </c>
      <c r="F365">
        <f t="shared" si="3"/>
        <v>0.6</v>
      </c>
      <c r="G365" t="s">
        <v>37</v>
      </c>
      <c r="H365" t="s">
        <v>275</v>
      </c>
      <c r="I365" t="s">
        <v>275</v>
      </c>
      <c r="J365">
        <v>10</v>
      </c>
    </row>
    <row r="366" spans="1:10" hidden="1" x14ac:dyDescent="0.25">
      <c r="A366">
        <v>33</v>
      </c>
      <c r="B366">
        <v>26</v>
      </c>
      <c r="C366">
        <v>800</v>
      </c>
      <c r="D366">
        <v>33</v>
      </c>
      <c r="E366">
        <v>64</v>
      </c>
      <c r="F366">
        <f t="shared" si="3"/>
        <v>0.6</v>
      </c>
      <c r="G366" t="s">
        <v>37</v>
      </c>
      <c r="H366" t="s">
        <v>275</v>
      </c>
      <c r="I366" t="s">
        <v>275</v>
      </c>
      <c r="J366">
        <v>10</v>
      </c>
    </row>
    <row r="367" spans="1:10" hidden="1" x14ac:dyDescent="0.25">
      <c r="A367">
        <v>33</v>
      </c>
      <c r="B367">
        <v>26</v>
      </c>
      <c r="C367">
        <v>800</v>
      </c>
      <c r="D367">
        <v>33</v>
      </c>
      <c r="E367">
        <v>64</v>
      </c>
      <c r="F367">
        <f t="shared" si="3"/>
        <v>0.6</v>
      </c>
      <c r="G367" t="s">
        <v>37</v>
      </c>
      <c r="H367" t="s">
        <v>275</v>
      </c>
      <c r="I367" t="s">
        <v>275</v>
      </c>
      <c r="J367">
        <v>10</v>
      </c>
    </row>
    <row r="368" spans="1:10" hidden="1" x14ac:dyDescent="0.25">
      <c r="A368">
        <v>33</v>
      </c>
      <c r="B368">
        <v>26</v>
      </c>
      <c r="C368">
        <v>800</v>
      </c>
      <c r="D368">
        <v>33</v>
      </c>
      <c r="E368">
        <v>64</v>
      </c>
      <c r="F368">
        <f t="shared" si="3"/>
        <v>0.6</v>
      </c>
      <c r="G368" t="s">
        <v>37</v>
      </c>
      <c r="H368" t="s">
        <v>275</v>
      </c>
      <c r="I368" t="s">
        <v>275</v>
      </c>
      <c r="J368">
        <v>10</v>
      </c>
    </row>
    <row r="369" spans="1:10" hidden="1" x14ac:dyDescent="0.25">
      <c r="A369">
        <v>33</v>
      </c>
      <c r="B369">
        <v>26</v>
      </c>
      <c r="C369">
        <v>800</v>
      </c>
      <c r="D369">
        <v>33</v>
      </c>
      <c r="E369">
        <v>64</v>
      </c>
      <c r="F369">
        <f t="shared" si="3"/>
        <v>0.6</v>
      </c>
      <c r="G369" t="s">
        <v>37</v>
      </c>
      <c r="H369" t="s">
        <v>275</v>
      </c>
      <c r="I369" t="s">
        <v>275</v>
      </c>
      <c r="J369">
        <v>10</v>
      </c>
    </row>
    <row r="370" spans="1:10" hidden="1" x14ac:dyDescent="0.25">
      <c r="A370">
        <v>33</v>
      </c>
      <c r="B370">
        <v>26</v>
      </c>
      <c r="C370">
        <v>800</v>
      </c>
      <c r="D370">
        <v>33</v>
      </c>
      <c r="E370">
        <v>64</v>
      </c>
      <c r="F370">
        <f t="shared" si="3"/>
        <v>0.6</v>
      </c>
      <c r="G370" t="s">
        <v>37</v>
      </c>
      <c r="H370" t="s">
        <v>275</v>
      </c>
      <c r="I370" t="s">
        <v>275</v>
      </c>
      <c r="J370">
        <v>10</v>
      </c>
    </row>
    <row r="371" spans="1:10" x14ac:dyDescent="0.25">
      <c r="A371">
        <v>33</v>
      </c>
      <c r="B371">
        <v>27</v>
      </c>
      <c r="C371">
        <v>1200</v>
      </c>
      <c r="D371">
        <v>33</v>
      </c>
      <c r="E371">
        <v>64</v>
      </c>
      <c r="F371">
        <f t="shared" si="3"/>
        <v>0.6</v>
      </c>
      <c r="G371" t="s">
        <v>37</v>
      </c>
      <c r="H371" t="s">
        <v>275</v>
      </c>
      <c r="I371" t="s">
        <v>275</v>
      </c>
      <c r="J371">
        <v>10</v>
      </c>
    </row>
    <row r="372" spans="1:10" hidden="1" x14ac:dyDescent="0.25">
      <c r="A372">
        <v>33</v>
      </c>
      <c r="B372">
        <v>27</v>
      </c>
      <c r="C372">
        <v>1200</v>
      </c>
      <c r="D372">
        <v>33</v>
      </c>
      <c r="E372">
        <v>64</v>
      </c>
      <c r="F372">
        <f t="shared" si="3"/>
        <v>0.6</v>
      </c>
      <c r="G372" t="s">
        <v>37</v>
      </c>
      <c r="H372" t="s">
        <v>275</v>
      </c>
      <c r="I372" t="s">
        <v>275</v>
      </c>
      <c r="J372">
        <v>10</v>
      </c>
    </row>
    <row r="373" spans="1:10" hidden="1" x14ac:dyDescent="0.25">
      <c r="A373">
        <v>33</v>
      </c>
      <c r="B373">
        <v>27</v>
      </c>
      <c r="C373">
        <v>1200</v>
      </c>
      <c r="D373">
        <v>33</v>
      </c>
      <c r="E373">
        <v>64</v>
      </c>
      <c r="F373">
        <f t="shared" si="3"/>
        <v>0.6</v>
      </c>
      <c r="G373" t="s">
        <v>37</v>
      </c>
      <c r="H373" t="s">
        <v>275</v>
      </c>
      <c r="I373" t="s">
        <v>275</v>
      </c>
      <c r="J373">
        <v>10</v>
      </c>
    </row>
    <row r="374" spans="1:10" hidden="1" x14ac:dyDescent="0.25">
      <c r="A374">
        <v>33</v>
      </c>
      <c r="B374">
        <v>27</v>
      </c>
      <c r="C374">
        <v>1200</v>
      </c>
      <c r="D374">
        <v>33</v>
      </c>
      <c r="E374">
        <v>64</v>
      </c>
      <c r="F374">
        <f t="shared" si="3"/>
        <v>0.6</v>
      </c>
      <c r="G374" t="s">
        <v>37</v>
      </c>
      <c r="H374" t="s">
        <v>275</v>
      </c>
      <c r="I374" t="s">
        <v>275</v>
      </c>
      <c r="J374">
        <v>10</v>
      </c>
    </row>
    <row r="375" spans="1:10" hidden="1" x14ac:dyDescent="0.25">
      <c r="A375">
        <v>33</v>
      </c>
      <c r="B375">
        <v>27</v>
      </c>
      <c r="C375">
        <v>1200</v>
      </c>
      <c r="D375">
        <v>33</v>
      </c>
      <c r="E375">
        <v>64</v>
      </c>
      <c r="F375">
        <f t="shared" si="3"/>
        <v>0.6</v>
      </c>
      <c r="G375" t="s">
        <v>37</v>
      </c>
      <c r="H375" t="s">
        <v>275</v>
      </c>
      <c r="I375" t="s">
        <v>275</v>
      </c>
      <c r="J375">
        <v>10</v>
      </c>
    </row>
    <row r="376" spans="1:10" hidden="1" x14ac:dyDescent="0.25">
      <c r="A376">
        <v>33</v>
      </c>
      <c r="B376">
        <v>27</v>
      </c>
      <c r="C376">
        <v>1200</v>
      </c>
      <c r="D376">
        <v>33</v>
      </c>
      <c r="E376">
        <v>64</v>
      </c>
      <c r="F376">
        <f t="shared" si="3"/>
        <v>0.6</v>
      </c>
      <c r="G376" t="s">
        <v>37</v>
      </c>
      <c r="H376" t="s">
        <v>275</v>
      </c>
      <c r="I376" t="s">
        <v>275</v>
      </c>
      <c r="J376">
        <v>10</v>
      </c>
    </row>
    <row r="377" spans="1:10" hidden="1" x14ac:dyDescent="0.25">
      <c r="A377">
        <v>33</v>
      </c>
      <c r="B377">
        <v>27</v>
      </c>
      <c r="C377">
        <v>1200</v>
      </c>
      <c r="D377">
        <v>33</v>
      </c>
      <c r="E377">
        <v>64</v>
      </c>
      <c r="F377">
        <f t="shared" si="3"/>
        <v>0.6</v>
      </c>
      <c r="G377" t="s">
        <v>37</v>
      </c>
      <c r="H377" t="s">
        <v>275</v>
      </c>
      <c r="I377" t="s">
        <v>275</v>
      </c>
      <c r="J377">
        <v>10</v>
      </c>
    </row>
    <row r="378" spans="1:10" hidden="1" x14ac:dyDescent="0.25">
      <c r="A378">
        <v>33</v>
      </c>
      <c r="B378">
        <v>27</v>
      </c>
      <c r="C378">
        <v>1200</v>
      </c>
      <c r="D378">
        <v>33</v>
      </c>
      <c r="E378">
        <v>64</v>
      </c>
      <c r="F378">
        <f t="shared" si="3"/>
        <v>0.6</v>
      </c>
      <c r="G378" t="s">
        <v>37</v>
      </c>
      <c r="H378" t="s">
        <v>275</v>
      </c>
      <c r="I378" t="s">
        <v>275</v>
      </c>
      <c r="J378">
        <v>10</v>
      </c>
    </row>
    <row r="379" spans="1:10" hidden="1" x14ac:dyDescent="0.25">
      <c r="A379">
        <v>33</v>
      </c>
      <c r="B379">
        <v>27</v>
      </c>
      <c r="C379">
        <v>1200</v>
      </c>
      <c r="D379">
        <v>33</v>
      </c>
      <c r="E379">
        <v>64</v>
      </c>
      <c r="F379">
        <f t="shared" si="3"/>
        <v>0.6</v>
      </c>
      <c r="G379" t="s">
        <v>37</v>
      </c>
      <c r="H379" t="s">
        <v>275</v>
      </c>
      <c r="I379" t="s">
        <v>275</v>
      </c>
      <c r="J379">
        <v>10</v>
      </c>
    </row>
    <row r="380" spans="1:10" hidden="1" x14ac:dyDescent="0.25">
      <c r="A380">
        <v>33</v>
      </c>
      <c r="B380">
        <v>27</v>
      </c>
      <c r="C380">
        <v>1200</v>
      </c>
      <c r="D380">
        <v>33</v>
      </c>
      <c r="E380">
        <v>64</v>
      </c>
      <c r="F380">
        <f t="shared" si="3"/>
        <v>0.6</v>
      </c>
      <c r="G380" t="s">
        <v>37</v>
      </c>
      <c r="H380" t="s">
        <v>275</v>
      </c>
      <c r="I380" t="s">
        <v>275</v>
      </c>
      <c r="J380">
        <v>10</v>
      </c>
    </row>
    <row r="381" spans="1:10" hidden="1" x14ac:dyDescent="0.25">
      <c r="A381">
        <v>33</v>
      </c>
      <c r="B381">
        <v>27</v>
      </c>
      <c r="C381">
        <v>1200</v>
      </c>
      <c r="D381">
        <v>33</v>
      </c>
      <c r="E381">
        <v>64</v>
      </c>
      <c r="F381">
        <f t="shared" si="3"/>
        <v>0.6</v>
      </c>
      <c r="G381" t="s">
        <v>37</v>
      </c>
      <c r="H381" t="s">
        <v>275</v>
      </c>
      <c r="I381" t="s">
        <v>275</v>
      </c>
      <c r="J381">
        <v>10</v>
      </c>
    </row>
    <row r="382" spans="1:10" hidden="1" x14ac:dyDescent="0.25">
      <c r="A382">
        <v>33</v>
      </c>
      <c r="B382">
        <v>27</v>
      </c>
      <c r="C382">
        <v>1200</v>
      </c>
      <c r="D382">
        <v>33</v>
      </c>
      <c r="E382">
        <v>64</v>
      </c>
      <c r="F382">
        <f t="shared" si="3"/>
        <v>0.6</v>
      </c>
      <c r="G382" t="s">
        <v>37</v>
      </c>
      <c r="H382" t="s">
        <v>275</v>
      </c>
      <c r="I382" t="s">
        <v>275</v>
      </c>
      <c r="J382">
        <v>10</v>
      </c>
    </row>
    <row r="383" spans="1:10" x14ac:dyDescent="0.25">
      <c r="A383">
        <v>34</v>
      </c>
      <c r="B383">
        <v>28</v>
      </c>
      <c r="C383">
        <v>400</v>
      </c>
      <c r="D383">
        <v>21</v>
      </c>
      <c r="E383">
        <v>53.1</v>
      </c>
      <c r="F383">
        <f>12/23</f>
        <v>0.52173913043478259</v>
      </c>
      <c r="G383" t="s">
        <v>37</v>
      </c>
      <c r="H383" t="s">
        <v>275</v>
      </c>
      <c r="I383" t="s">
        <v>650</v>
      </c>
      <c r="J383">
        <v>23</v>
      </c>
    </row>
    <row r="384" spans="1:10" hidden="1" x14ac:dyDescent="0.25">
      <c r="A384">
        <v>34</v>
      </c>
      <c r="B384">
        <v>28</v>
      </c>
      <c r="C384">
        <v>400</v>
      </c>
      <c r="D384">
        <v>21</v>
      </c>
      <c r="E384">
        <v>53.1</v>
      </c>
      <c r="F384">
        <f t="shared" ref="F384:F418" si="4">12/23</f>
        <v>0.52173913043478259</v>
      </c>
      <c r="G384" t="s">
        <v>37</v>
      </c>
      <c r="H384" t="s">
        <v>275</v>
      </c>
      <c r="I384" t="s">
        <v>650</v>
      </c>
      <c r="J384">
        <v>23</v>
      </c>
    </row>
    <row r="385" spans="1:10" hidden="1" x14ac:dyDescent="0.25">
      <c r="A385">
        <v>34</v>
      </c>
      <c r="B385">
        <v>28</v>
      </c>
      <c r="C385">
        <v>400</v>
      </c>
      <c r="D385">
        <v>21</v>
      </c>
      <c r="E385">
        <v>53.1</v>
      </c>
      <c r="F385">
        <f t="shared" si="4"/>
        <v>0.52173913043478259</v>
      </c>
      <c r="G385" t="s">
        <v>37</v>
      </c>
      <c r="H385" t="s">
        <v>275</v>
      </c>
      <c r="I385" t="s">
        <v>650</v>
      </c>
      <c r="J385">
        <v>23</v>
      </c>
    </row>
    <row r="386" spans="1:10" hidden="1" x14ac:dyDescent="0.25">
      <c r="A386">
        <v>34</v>
      </c>
      <c r="B386">
        <v>28</v>
      </c>
      <c r="C386">
        <v>400</v>
      </c>
      <c r="D386">
        <v>21</v>
      </c>
      <c r="E386">
        <v>53.1</v>
      </c>
      <c r="F386">
        <f t="shared" si="4"/>
        <v>0.52173913043478259</v>
      </c>
      <c r="G386" t="s">
        <v>37</v>
      </c>
      <c r="H386" t="s">
        <v>275</v>
      </c>
      <c r="I386" t="s">
        <v>650</v>
      </c>
      <c r="J386">
        <v>23</v>
      </c>
    </row>
    <row r="387" spans="1:10" hidden="1" x14ac:dyDescent="0.25">
      <c r="A387">
        <v>34</v>
      </c>
      <c r="B387">
        <v>28</v>
      </c>
      <c r="C387">
        <v>400</v>
      </c>
      <c r="D387">
        <v>21</v>
      </c>
      <c r="E387">
        <v>53.1</v>
      </c>
      <c r="F387">
        <f t="shared" si="4"/>
        <v>0.52173913043478259</v>
      </c>
      <c r="G387" t="s">
        <v>37</v>
      </c>
      <c r="H387" t="s">
        <v>275</v>
      </c>
      <c r="I387" t="s">
        <v>650</v>
      </c>
      <c r="J387">
        <v>23</v>
      </c>
    </row>
    <row r="388" spans="1:10" hidden="1" x14ac:dyDescent="0.25">
      <c r="A388">
        <v>34</v>
      </c>
      <c r="B388">
        <v>28</v>
      </c>
      <c r="C388">
        <v>400</v>
      </c>
      <c r="D388">
        <v>21</v>
      </c>
      <c r="E388">
        <v>53.1</v>
      </c>
      <c r="F388">
        <f t="shared" si="4"/>
        <v>0.52173913043478259</v>
      </c>
      <c r="G388" t="s">
        <v>37</v>
      </c>
      <c r="H388" t="s">
        <v>275</v>
      </c>
      <c r="I388" t="s">
        <v>650</v>
      </c>
      <c r="J388">
        <v>23</v>
      </c>
    </row>
    <row r="389" spans="1:10" hidden="1" x14ac:dyDescent="0.25">
      <c r="A389">
        <v>34</v>
      </c>
      <c r="B389">
        <v>28</v>
      </c>
      <c r="C389">
        <v>400</v>
      </c>
      <c r="D389">
        <v>21</v>
      </c>
      <c r="E389">
        <v>53.1</v>
      </c>
      <c r="F389">
        <f t="shared" si="4"/>
        <v>0.52173913043478259</v>
      </c>
      <c r="G389" t="s">
        <v>37</v>
      </c>
      <c r="H389" t="s">
        <v>275</v>
      </c>
      <c r="I389" t="s">
        <v>650</v>
      </c>
      <c r="J389">
        <v>23</v>
      </c>
    </row>
    <row r="390" spans="1:10" hidden="1" x14ac:dyDescent="0.25">
      <c r="A390">
        <v>34</v>
      </c>
      <c r="B390">
        <v>28</v>
      </c>
      <c r="C390">
        <v>400</v>
      </c>
      <c r="D390">
        <v>21</v>
      </c>
      <c r="E390">
        <v>53.1</v>
      </c>
      <c r="F390">
        <f t="shared" si="4"/>
        <v>0.52173913043478259</v>
      </c>
      <c r="G390" t="s">
        <v>37</v>
      </c>
      <c r="H390" t="s">
        <v>275</v>
      </c>
      <c r="I390" t="s">
        <v>650</v>
      </c>
      <c r="J390">
        <v>23</v>
      </c>
    </row>
    <row r="391" spans="1:10" hidden="1" x14ac:dyDescent="0.25">
      <c r="A391">
        <v>34</v>
      </c>
      <c r="B391">
        <v>28</v>
      </c>
      <c r="C391">
        <v>400</v>
      </c>
      <c r="D391">
        <v>21</v>
      </c>
      <c r="E391">
        <v>53.1</v>
      </c>
      <c r="F391">
        <f t="shared" si="4"/>
        <v>0.52173913043478259</v>
      </c>
      <c r="G391" t="s">
        <v>37</v>
      </c>
      <c r="H391" t="s">
        <v>275</v>
      </c>
      <c r="I391" t="s">
        <v>650</v>
      </c>
      <c r="J391">
        <v>23</v>
      </c>
    </row>
    <row r="392" spans="1:10" hidden="1" x14ac:dyDescent="0.25">
      <c r="A392">
        <v>34</v>
      </c>
      <c r="B392">
        <v>28</v>
      </c>
      <c r="C392">
        <v>400</v>
      </c>
      <c r="D392">
        <v>21</v>
      </c>
      <c r="E392">
        <v>53.1</v>
      </c>
      <c r="F392">
        <f t="shared" si="4"/>
        <v>0.52173913043478259</v>
      </c>
      <c r="G392" t="s">
        <v>37</v>
      </c>
      <c r="H392" t="s">
        <v>275</v>
      </c>
      <c r="I392" t="s">
        <v>650</v>
      </c>
      <c r="J392">
        <v>23</v>
      </c>
    </row>
    <row r="393" spans="1:10" hidden="1" x14ac:dyDescent="0.25">
      <c r="A393">
        <v>34</v>
      </c>
      <c r="B393">
        <v>28</v>
      </c>
      <c r="C393">
        <v>400</v>
      </c>
      <c r="D393">
        <v>21</v>
      </c>
      <c r="E393">
        <v>53.1</v>
      </c>
      <c r="F393">
        <f t="shared" si="4"/>
        <v>0.52173913043478259</v>
      </c>
      <c r="G393" t="s">
        <v>37</v>
      </c>
      <c r="H393" t="s">
        <v>275</v>
      </c>
      <c r="I393" t="s">
        <v>650</v>
      </c>
      <c r="J393">
        <v>23</v>
      </c>
    </row>
    <row r="394" spans="1:10" hidden="1" x14ac:dyDescent="0.25">
      <c r="A394">
        <v>34</v>
      </c>
      <c r="B394">
        <v>28</v>
      </c>
      <c r="C394">
        <v>400</v>
      </c>
      <c r="D394">
        <v>21</v>
      </c>
      <c r="E394">
        <v>53.1</v>
      </c>
      <c r="F394">
        <f t="shared" si="4"/>
        <v>0.52173913043478259</v>
      </c>
      <c r="G394" t="s">
        <v>37</v>
      </c>
      <c r="H394" t="s">
        <v>275</v>
      </c>
      <c r="I394" t="s">
        <v>650</v>
      </c>
      <c r="J394">
        <v>23</v>
      </c>
    </row>
    <row r="395" spans="1:10" hidden="1" x14ac:dyDescent="0.25">
      <c r="A395">
        <v>34</v>
      </c>
      <c r="B395">
        <v>28</v>
      </c>
      <c r="C395">
        <v>400</v>
      </c>
      <c r="D395">
        <v>21</v>
      </c>
      <c r="E395">
        <v>53.1</v>
      </c>
      <c r="F395">
        <f t="shared" si="4"/>
        <v>0.52173913043478259</v>
      </c>
      <c r="G395" t="s">
        <v>37</v>
      </c>
      <c r="H395" t="s">
        <v>275</v>
      </c>
      <c r="I395" t="s">
        <v>650</v>
      </c>
      <c r="J395">
        <v>23</v>
      </c>
    </row>
    <row r="396" spans="1:10" hidden="1" x14ac:dyDescent="0.25">
      <c r="A396">
        <v>34</v>
      </c>
      <c r="B396">
        <v>28</v>
      </c>
      <c r="C396">
        <v>400</v>
      </c>
      <c r="D396">
        <v>21</v>
      </c>
      <c r="E396">
        <v>53.1</v>
      </c>
      <c r="F396">
        <f t="shared" si="4"/>
        <v>0.52173913043478259</v>
      </c>
      <c r="G396" t="s">
        <v>37</v>
      </c>
      <c r="H396" t="s">
        <v>275</v>
      </c>
      <c r="I396" t="s">
        <v>650</v>
      </c>
      <c r="J396">
        <v>23</v>
      </c>
    </row>
    <row r="397" spans="1:10" hidden="1" x14ac:dyDescent="0.25">
      <c r="A397">
        <v>34</v>
      </c>
      <c r="B397">
        <v>28</v>
      </c>
      <c r="C397">
        <v>400</v>
      </c>
      <c r="D397">
        <v>21</v>
      </c>
      <c r="E397">
        <v>53.1</v>
      </c>
      <c r="F397">
        <f t="shared" si="4"/>
        <v>0.52173913043478259</v>
      </c>
      <c r="G397" t="s">
        <v>37</v>
      </c>
      <c r="H397" t="s">
        <v>275</v>
      </c>
      <c r="I397" t="s">
        <v>650</v>
      </c>
      <c r="J397">
        <v>23</v>
      </c>
    </row>
    <row r="398" spans="1:10" hidden="1" x14ac:dyDescent="0.25">
      <c r="A398">
        <v>34</v>
      </c>
      <c r="B398">
        <v>28</v>
      </c>
      <c r="C398">
        <v>400</v>
      </c>
      <c r="D398">
        <v>21</v>
      </c>
      <c r="E398">
        <v>53.1</v>
      </c>
      <c r="F398">
        <f t="shared" si="4"/>
        <v>0.52173913043478259</v>
      </c>
      <c r="G398" t="s">
        <v>37</v>
      </c>
      <c r="H398" t="s">
        <v>275</v>
      </c>
      <c r="I398" t="s">
        <v>650</v>
      </c>
      <c r="J398">
        <v>23</v>
      </c>
    </row>
    <row r="399" spans="1:10" hidden="1" x14ac:dyDescent="0.25">
      <c r="A399">
        <v>34</v>
      </c>
      <c r="B399">
        <v>28</v>
      </c>
      <c r="C399">
        <v>400</v>
      </c>
      <c r="D399">
        <v>21</v>
      </c>
      <c r="E399">
        <v>53.1</v>
      </c>
      <c r="F399">
        <f t="shared" si="4"/>
        <v>0.52173913043478259</v>
      </c>
      <c r="G399" t="s">
        <v>37</v>
      </c>
      <c r="H399" t="s">
        <v>275</v>
      </c>
      <c r="I399" t="s">
        <v>650</v>
      </c>
      <c r="J399">
        <v>23</v>
      </c>
    </row>
    <row r="400" spans="1:10" hidden="1" x14ac:dyDescent="0.25">
      <c r="A400">
        <v>34</v>
      </c>
      <c r="B400">
        <v>28</v>
      </c>
      <c r="C400">
        <v>400</v>
      </c>
      <c r="D400">
        <v>21</v>
      </c>
      <c r="E400">
        <v>53.1</v>
      </c>
      <c r="F400">
        <f t="shared" si="4"/>
        <v>0.52173913043478259</v>
      </c>
      <c r="G400" t="s">
        <v>37</v>
      </c>
      <c r="H400" t="s">
        <v>275</v>
      </c>
      <c r="I400" t="s">
        <v>650</v>
      </c>
      <c r="J400">
        <v>23</v>
      </c>
    </row>
    <row r="401" spans="1:10" x14ac:dyDescent="0.25">
      <c r="A401">
        <v>34</v>
      </c>
      <c r="B401">
        <v>29</v>
      </c>
      <c r="C401">
        <v>400</v>
      </c>
      <c r="D401">
        <v>21</v>
      </c>
      <c r="E401">
        <v>53.1</v>
      </c>
      <c r="F401">
        <f t="shared" si="4"/>
        <v>0.52173913043478259</v>
      </c>
      <c r="G401" t="s">
        <v>37</v>
      </c>
      <c r="H401" t="s">
        <v>275</v>
      </c>
      <c r="I401" t="s">
        <v>652</v>
      </c>
      <c r="J401">
        <v>23</v>
      </c>
    </row>
    <row r="402" spans="1:10" hidden="1" x14ac:dyDescent="0.25">
      <c r="A402">
        <v>34</v>
      </c>
      <c r="B402">
        <v>29</v>
      </c>
      <c r="C402">
        <v>400</v>
      </c>
      <c r="D402">
        <v>21</v>
      </c>
      <c r="E402">
        <v>53.1</v>
      </c>
      <c r="F402">
        <f t="shared" si="4"/>
        <v>0.52173913043478259</v>
      </c>
      <c r="G402" t="s">
        <v>37</v>
      </c>
      <c r="H402" t="s">
        <v>275</v>
      </c>
      <c r="I402" t="s">
        <v>652</v>
      </c>
      <c r="J402">
        <v>23</v>
      </c>
    </row>
    <row r="403" spans="1:10" hidden="1" x14ac:dyDescent="0.25">
      <c r="A403">
        <v>34</v>
      </c>
      <c r="B403">
        <v>29</v>
      </c>
      <c r="C403">
        <v>400</v>
      </c>
      <c r="D403">
        <v>21</v>
      </c>
      <c r="E403">
        <v>53.1</v>
      </c>
      <c r="F403">
        <f t="shared" si="4"/>
        <v>0.52173913043478259</v>
      </c>
      <c r="G403" t="s">
        <v>37</v>
      </c>
      <c r="H403" t="s">
        <v>275</v>
      </c>
      <c r="I403" t="s">
        <v>652</v>
      </c>
      <c r="J403">
        <v>23</v>
      </c>
    </row>
    <row r="404" spans="1:10" hidden="1" x14ac:dyDescent="0.25">
      <c r="A404">
        <v>34</v>
      </c>
      <c r="B404">
        <v>29</v>
      </c>
      <c r="C404">
        <v>400</v>
      </c>
      <c r="D404">
        <v>21</v>
      </c>
      <c r="E404">
        <v>53.1</v>
      </c>
      <c r="F404">
        <f t="shared" si="4"/>
        <v>0.52173913043478259</v>
      </c>
      <c r="G404" t="s">
        <v>37</v>
      </c>
      <c r="H404" t="s">
        <v>275</v>
      </c>
      <c r="I404" t="s">
        <v>652</v>
      </c>
      <c r="J404">
        <v>23</v>
      </c>
    </row>
    <row r="405" spans="1:10" hidden="1" x14ac:dyDescent="0.25">
      <c r="A405">
        <v>34</v>
      </c>
      <c r="B405">
        <v>29</v>
      </c>
      <c r="C405">
        <v>400</v>
      </c>
      <c r="D405">
        <v>21</v>
      </c>
      <c r="E405">
        <v>53.1</v>
      </c>
      <c r="F405">
        <f t="shared" si="4"/>
        <v>0.52173913043478259</v>
      </c>
      <c r="G405" t="s">
        <v>37</v>
      </c>
      <c r="H405" t="s">
        <v>275</v>
      </c>
      <c r="I405" t="s">
        <v>652</v>
      </c>
      <c r="J405">
        <v>23</v>
      </c>
    </row>
    <row r="406" spans="1:10" hidden="1" x14ac:dyDescent="0.25">
      <c r="A406">
        <v>34</v>
      </c>
      <c r="B406">
        <v>29</v>
      </c>
      <c r="C406">
        <v>400</v>
      </c>
      <c r="D406">
        <v>21</v>
      </c>
      <c r="E406">
        <v>53.1</v>
      </c>
      <c r="F406">
        <f t="shared" si="4"/>
        <v>0.52173913043478259</v>
      </c>
      <c r="G406" t="s">
        <v>37</v>
      </c>
      <c r="H406" t="s">
        <v>275</v>
      </c>
      <c r="I406" t="s">
        <v>652</v>
      </c>
      <c r="J406">
        <v>23</v>
      </c>
    </row>
    <row r="407" spans="1:10" hidden="1" x14ac:dyDescent="0.25">
      <c r="A407">
        <v>34</v>
      </c>
      <c r="B407">
        <v>29</v>
      </c>
      <c r="C407">
        <v>400</v>
      </c>
      <c r="D407">
        <v>21</v>
      </c>
      <c r="E407">
        <v>53.1</v>
      </c>
      <c r="F407">
        <f t="shared" si="4"/>
        <v>0.52173913043478259</v>
      </c>
      <c r="G407" t="s">
        <v>37</v>
      </c>
      <c r="H407" t="s">
        <v>275</v>
      </c>
      <c r="I407" t="s">
        <v>652</v>
      </c>
      <c r="J407">
        <v>23</v>
      </c>
    </row>
    <row r="408" spans="1:10" hidden="1" x14ac:dyDescent="0.25">
      <c r="A408">
        <v>34</v>
      </c>
      <c r="B408">
        <v>29</v>
      </c>
      <c r="C408">
        <v>400</v>
      </c>
      <c r="D408">
        <v>21</v>
      </c>
      <c r="E408">
        <v>53.1</v>
      </c>
      <c r="F408">
        <f t="shared" si="4"/>
        <v>0.52173913043478259</v>
      </c>
      <c r="G408" t="s">
        <v>37</v>
      </c>
      <c r="H408" t="s">
        <v>275</v>
      </c>
      <c r="I408" t="s">
        <v>652</v>
      </c>
      <c r="J408">
        <v>23</v>
      </c>
    </row>
    <row r="409" spans="1:10" hidden="1" x14ac:dyDescent="0.25">
      <c r="A409">
        <v>34</v>
      </c>
      <c r="B409">
        <v>29</v>
      </c>
      <c r="C409">
        <v>400</v>
      </c>
      <c r="D409">
        <v>21</v>
      </c>
      <c r="E409">
        <v>53.1</v>
      </c>
      <c r="F409">
        <f t="shared" si="4"/>
        <v>0.52173913043478259</v>
      </c>
      <c r="G409" t="s">
        <v>37</v>
      </c>
      <c r="H409" t="s">
        <v>275</v>
      </c>
      <c r="I409" t="s">
        <v>652</v>
      </c>
      <c r="J409">
        <v>23</v>
      </c>
    </row>
    <row r="410" spans="1:10" hidden="1" x14ac:dyDescent="0.25">
      <c r="A410">
        <v>34</v>
      </c>
      <c r="B410">
        <v>29</v>
      </c>
      <c r="C410">
        <v>400</v>
      </c>
      <c r="D410">
        <v>21</v>
      </c>
      <c r="E410">
        <v>53.1</v>
      </c>
      <c r="F410">
        <f t="shared" si="4"/>
        <v>0.52173913043478259</v>
      </c>
      <c r="G410" t="s">
        <v>37</v>
      </c>
      <c r="H410" t="s">
        <v>275</v>
      </c>
      <c r="I410" t="s">
        <v>652</v>
      </c>
      <c r="J410">
        <v>23</v>
      </c>
    </row>
    <row r="411" spans="1:10" hidden="1" x14ac:dyDescent="0.25">
      <c r="A411">
        <v>34</v>
      </c>
      <c r="B411">
        <v>29</v>
      </c>
      <c r="C411">
        <v>400</v>
      </c>
      <c r="D411">
        <v>21</v>
      </c>
      <c r="E411">
        <v>53.1</v>
      </c>
      <c r="F411">
        <f t="shared" si="4"/>
        <v>0.52173913043478259</v>
      </c>
      <c r="G411" t="s">
        <v>37</v>
      </c>
      <c r="H411" t="s">
        <v>275</v>
      </c>
      <c r="I411" t="s">
        <v>652</v>
      </c>
      <c r="J411">
        <v>23</v>
      </c>
    </row>
    <row r="412" spans="1:10" hidden="1" x14ac:dyDescent="0.25">
      <c r="A412">
        <v>34</v>
      </c>
      <c r="B412">
        <v>29</v>
      </c>
      <c r="C412">
        <v>400</v>
      </c>
      <c r="D412">
        <v>21</v>
      </c>
      <c r="E412">
        <v>53.1</v>
      </c>
      <c r="F412">
        <f t="shared" si="4"/>
        <v>0.52173913043478259</v>
      </c>
      <c r="G412" t="s">
        <v>37</v>
      </c>
      <c r="H412" t="s">
        <v>275</v>
      </c>
      <c r="I412" t="s">
        <v>652</v>
      </c>
      <c r="J412">
        <v>23</v>
      </c>
    </row>
    <row r="413" spans="1:10" hidden="1" x14ac:dyDescent="0.25">
      <c r="A413">
        <v>34</v>
      </c>
      <c r="B413">
        <v>29</v>
      </c>
      <c r="C413">
        <v>400</v>
      </c>
      <c r="D413">
        <v>21</v>
      </c>
      <c r="E413">
        <v>53.1</v>
      </c>
      <c r="F413">
        <f t="shared" si="4"/>
        <v>0.52173913043478259</v>
      </c>
      <c r="G413" t="s">
        <v>37</v>
      </c>
      <c r="H413" t="s">
        <v>275</v>
      </c>
      <c r="I413" t="s">
        <v>652</v>
      </c>
      <c r="J413">
        <v>23</v>
      </c>
    </row>
    <row r="414" spans="1:10" hidden="1" x14ac:dyDescent="0.25">
      <c r="A414">
        <v>34</v>
      </c>
      <c r="B414">
        <v>29</v>
      </c>
      <c r="C414">
        <v>400</v>
      </c>
      <c r="D414">
        <v>21</v>
      </c>
      <c r="E414">
        <v>53.1</v>
      </c>
      <c r="F414">
        <f t="shared" si="4"/>
        <v>0.52173913043478259</v>
      </c>
      <c r="G414" t="s">
        <v>37</v>
      </c>
      <c r="H414" t="s">
        <v>275</v>
      </c>
      <c r="I414" t="s">
        <v>652</v>
      </c>
      <c r="J414">
        <v>23</v>
      </c>
    </row>
    <row r="415" spans="1:10" hidden="1" x14ac:dyDescent="0.25">
      <c r="A415">
        <v>34</v>
      </c>
      <c r="B415">
        <v>29</v>
      </c>
      <c r="C415">
        <v>400</v>
      </c>
      <c r="D415">
        <v>21</v>
      </c>
      <c r="E415">
        <v>53.1</v>
      </c>
      <c r="F415">
        <f t="shared" si="4"/>
        <v>0.52173913043478259</v>
      </c>
      <c r="G415" t="s">
        <v>37</v>
      </c>
      <c r="H415" t="s">
        <v>275</v>
      </c>
      <c r="I415" t="s">
        <v>652</v>
      </c>
      <c r="J415">
        <v>23</v>
      </c>
    </row>
    <row r="416" spans="1:10" hidden="1" x14ac:dyDescent="0.25">
      <c r="A416">
        <v>34</v>
      </c>
      <c r="B416">
        <v>29</v>
      </c>
      <c r="C416">
        <v>400</v>
      </c>
      <c r="D416">
        <v>21</v>
      </c>
      <c r="E416">
        <v>53.1</v>
      </c>
      <c r="F416">
        <f t="shared" si="4"/>
        <v>0.52173913043478259</v>
      </c>
      <c r="G416" t="s">
        <v>37</v>
      </c>
      <c r="H416" t="s">
        <v>275</v>
      </c>
      <c r="I416" t="s">
        <v>652</v>
      </c>
      <c r="J416">
        <v>23</v>
      </c>
    </row>
    <row r="417" spans="1:10" hidden="1" x14ac:dyDescent="0.25">
      <c r="A417">
        <v>34</v>
      </c>
      <c r="B417">
        <v>29</v>
      </c>
      <c r="C417">
        <v>400</v>
      </c>
      <c r="D417">
        <v>21</v>
      </c>
      <c r="E417">
        <v>53.1</v>
      </c>
      <c r="F417">
        <f t="shared" si="4"/>
        <v>0.52173913043478259</v>
      </c>
      <c r="G417" t="s">
        <v>37</v>
      </c>
      <c r="H417" t="s">
        <v>275</v>
      </c>
      <c r="I417" t="s">
        <v>652</v>
      </c>
      <c r="J417">
        <v>23</v>
      </c>
    </row>
    <row r="418" spans="1:10" hidden="1" x14ac:dyDescent="0.25">
      <c r="A418">
        <v>34</v>
      </c>
      <c r="B418">
        <v>29</v>
      </c>
      <c r="C418">
        <v>400</v>
      </c>
      <c r="D418">
        <v>21</v>
      </c>
      <c r="E418">
        <v>53.1</v>
      </c>
      <c r="F418">
        <f t="shared" si="4"/>
        <v>0.52173913043478259</v>
      </c>
      <c r="G418" t="s">
        <v>37</v>
      </c>
      <c r="H418" t="s">
        <v>275</v>
      </c>
      <c r="I418" t="s">
        <v>652</v>
      </c>
      <c r="J418">
        <v>23</v>
      </c>
    </row>
    <row r="419" spans="1:10" x14ac:dyDescent="0.25">
      <c r="A419">
        <v>35</v>
      </c>
      <c r="B419">
        <v>30</v>
      </c>
      <c r="C419">
        <f>10*69</f>
        <v>690</v>
      </c>
      <c r="D419">
        <v>20</v>
      </c>
      <c r="E419">
        <v>69</v>
      </c>
      <c r="F419">
        <v>1</v>
      </c>
      <c r="G419" t="s">
        <v>36</v>
      </c>
      <c r="H419" t="s">
        <v>275</v>
      </c>
      <c r="I419" t="s">
        <v>275</v>
      </c>
      <c r="J419">
        <v>6</v>
      </c>
    </row>
    <row r="420" spans="1:10" hidden="1" x14ac:dyDescent="0.25">
      <c r="A420">
        <v>35</v>
      </c>
      <c r="B420">
        <v>30</v>
      </c>
      <c r="C420">
        <f t="shared" ref="C420:C454" si="5">10*69</f>
        <v>690</v>
      </c>
      <c r="D420">
        <v>20</v>
      </c>
      <c r="E420">
        <v>69</v>
      </c>
      <c r="F420">
        <v>1</v>
      </c>
      <c r="G420" t="s">
        <v>36</v>
      </c>
      <c r="H420" t="s">
        <v>275</v>
      </c>
      <c r="I420" t="s">
        <v>275</v>
      </c>
      <c r="J420">
        <v>6</v>
      </c>
    </row>
    <row r="421" spans="1:10" hidden="1" x14ac:dyDescent="0.25">
      <c r="A421">
        <v>35</v>
      </c>
      <c r="B421">
        <v>30</v>
      </c>
      <c r="C421">
        <f t="shared" si="5"/>
        <v>690</v>
      </c>
      <c r="D421">
        <v>20</v>
      </c>
      <c r="E421">
        <v>69</v>
      </c>
      <c r="F421">
        <v>1</v>
      </c>
      <c r="G421" t="s">
        <v>36</v>
      </c>
      <c r="H421" t="s">
        <v>275</v>
      </c>
      <c r="I421" t="s">
        <v>275</v>
      </c>
      <c r="J421">
        <v>6</v>
      </c>
    </row>
    <row r="422" spans="1:10" hidden="1" x14ac:dyDescent="0.25">
      <c r="A422">
        <v>35</v>
      </c>
      <c r="B422">
        <v>30</v>
      </c>
      <c r="C422">
        <f t="shared" si="5"/>
        <v>690</v>
      </c>
      <c r="D422">
        <v>20</v>
      </c>
      <c r="E422">
        <v>69</v>
      </c>
      <c r="F422">
        <v>1</v>
      </c>
      <c r="G422" t="s">
        <v>36</v>
      </c>
      <c r="H422" t="s">
        <v>275</v>
      </c>
      <c r="I422" t="s">
        <v>275</v>
      </c>
      <c r="J422">
        <v>6</v>
      </c>
    </row>
    <row r="423" spans="1:10" hidden="1" x14ac:dyDescent="0.25">
      <c r="A423">
        <v>35</v>
      </c>
      <c r="B423">
        <v>30</v>
      </c>
      <c r="C423">
        <f t="shared" si="5"/>
        <v>690</v>
      </c>
      <c r="D423">
        <v>20</v>
      </c>
      <c r="E423">
        <v>69</v>
      </c>
      <c r="F423">
        <v>1</v>
      </c>
      <c r="G423" t="s">
        <v>36</v>
      </c>
      <c r="H423" t="s">
        <v>275</v>
      </c>
      <c r="I423" t="s">
        <v>275</v>
      </c>
      <c r="J423">
        <v>6</v>
      </c>
    </row>
    <row r="424" spans="1:10" hidden="1" x14ac:dyDescent="0.25">
      <c r="A424">
        <v>35</v>
      </c>
      <c r="B424">
        <v>30</v>
      </c>
      <c r="C424">
        <f t="shared" si="5"/>
        <v>690</v>
      </c>
      <c r="D424">
        <v>20</v>
      </c>
      <c r="E424">
        <v>69</v>
      </c>
      <c r="F424">
        <v>1</v>
      </c>
      <c r="G424" t="s">
        <v>36</v>
      </c>
      <c r="H424" t="s">
        <v>275</v>
      </c>
      <c r="I424" t="s">
        <v>275</v>
      </c>
      <c r="J424">
        <v>6</v>
      </c>
    </row>
    <row r="425" spans="1:10" hidden="1" x14ac:dyDescent="0.25">
      <c r="A425">
        <v>35</v>
      </c>
      <c r="B425">
        <v>30</v>
      </c>
      <c r="C425">
        <f t="shared" si="5"/>
        <v>690</v>
      </c>
      <c r="D425">
        <v>20</v>
      </c>
      <c r="E425">
        <v>69</v>
      </c>
      <c r="F425">
        <v>1</v>
      </c>
      <c r="G425" t="s">
        <v>36</v>
      </c>
      <c r="H425" t="s">
        <v>275</v>
      </c>
      <c r="I425" t="s">
        <v>275</v>
      </c>
      <c r="J425">
        <v>6</v>
      </c>
    </row>
    <row r="426" spans="1:10" hidden="1" x14ac:dyDescent="0.25">
      <c r="A426">
        <v>35</v>
      </c>
      <c r="B426">
        <v>30</v>
      </c>
      <c r="C426">
        <f t="shared" si="5"/>
        <v>690</v>
      </c>
      <c r="D426">
        <v>20</v>
      </c>
      <c r="E426">
        <v>69</v>
      </c>
      <c r="F426">
        <v>1</v>
      </c>
      <c r="G426" t="s">
        <v>36</v>
      </c>
      <c r="H426" t="s">
        <v>275</v>
      </c>
      <c r="I426" t="s">
        <v>275</v>
      </c>
      <c r="J426">
        <v>6</v>
      </c>
    </row>
    <row r="427" spans="1:10" hidden="1" x14ac:dyDescent="0.25">
      <c r="A427">
        <v>35</v>
      </c>
      <c r="B427">
        <v>30</v>
      </c>
      <c r="C427">
        <f t="shared" si="5"/>
        <v>690</v>
      </c>
      <c r="D427">
        <v>20</v>
      </c>
      <c r="E427">
        <v>69</v>
      </c>
      <c r="F427">
        <v>1</v>
      </c>
      <c r="G427" t="s">
        <v>36</v>
      </c>
      <c r="H427" t="s">
        <v>275</v>
      </c>
      <c r="I427" t="s">
        <v>275</v>
      </c>
      <c r="J427">
        <v>6</v>
      </c>
    </row>
    <row r="428" spans="1:10" x14ac:dyDescent="0.25">
      <c r="A428">
        <v>35</v>
      </c>
      <c r="B428">
        <v>31</v>
      </c>
      <c r="C428">
        <f t="shared" si="5"/>
        <v>690</v>
      </c>
      <c r="D428">
        <v>20</v>
      </c>
      <c r="E428">
        <v>69</v>
      </c>
      <c r="F428">
        <v>1</v>
      </c>
      <c r="G428" t="s">
        <v>37</v>
      </c>
      <c r="H428" t="s">
        <v>275</v>
      </c>
      <c r="I428" t="s">
        <v>275</v>
      </c>
      <c r="J428">
        <v>6</v>
      </c>
    </row>
    <row r="429" spans="1:10" hidden="1" x14ac:dyDescent="0.25">
      <c r="A429">
        <v>35</v>
      </c>
      <c r="B429">
        <v>31</v>
      </c>
      <c r="C429">
        <f>10*69</f>
        <v>690</v>
      </c>
      <c r="D429">
        <v>20</v>
      </c>
      <c r="E429">
        <v>69</v>
      </c>
      <c r="F429">
        <v>1</v>
      </c>
      <c r="G429" t="s">
        <v>37</v>
      </c>
      <c r="H429" t="s">
        <v>275</v>
      </c>
      <c r="I429" t="s">
        <v>275</v>
      </c>
      <c r="J429">
        <v>6</v>
      </c>
    </row>
    <row r="430" spans="1:10" hidden="1" x14ac:dyDescent="0.25">
      <c r="A430">
        <v>35</v>
      </c>
      <c r="B430">
        <v>31</v>
      </c>
      <c r="C430">
        <f t="shared" si="5"/>
        <v>690</v>
      </c>
      <c r="D430">
        <v>20</v>
      </c>
      <c r="E430">
        <v>69</v>
      </c>
      <c r="F430">
        <v>1</v>
      </c>
      <c r="G430" t="s">
        <v>37</v>
      </c>
      <c r="H430" t="s">
        <v>275</v>
      </c>
      <c r="I430" t="s">
        <v>275</v>
      </c>
      <c r="J430">
        <v>6</v>
      </c>
    </row>
    <row r="431" spans="1:10" hidden="1" x14ac:dyDescent="0.25">
      <c r="A431">
        <v>35</v>
      </c>
      <c r="B431">
        <v>31</v>
      </c>
      <c r="C431">
        <f t="shared" si="5"/>
        <v>690</v>
      </c>
      <c r="D431">
        <v>20</v>
      </c>
      <c r="E431">
        <v>69</v>
      </c>
      <c r="F431">
        <v>1</v>
      </c>
      <c r="G431" t="s">
        <v>37</v>
      </c>
      <c r="H431" t="s">
        <v>275</v>
      </c>
      <c r="I431" t="s">
        <v>275</v>
      </c>
      <c r="J431">
        <v>6</v>
      </c>
    </row>
    <row r="432" spans="1:10" hidden="1" x14ac:dyDescent="0.25">
      <c r="A432">
        <v>35</v>
      </c>
      <c r="B432">
        <v>31</v>
      </c>
      <c r="C432">
        <f t="shared" si="5"/>
        <v>690</v>
      </c>
      <c r="D432">
        <v>20</v>
      </c>
      <c r="E432">
        <v>69</v>
      </c>
      <c r="F432">
        <v>1</v>
      </c>
      <c r="G432" t="s">
        <v>37</v>
      </c>
      <c r="H432" t="s">
        <v>275</v>
      </c>
      <c r="I432" t="s">
        <v>275</v>
      </c>
      <c r="J432">
        <v>6</v>
      </c>
    </row>
    <row r="433" spans="1:10" hidden="1" x14ac:dyDescent="0.25">
      <c r="A433">
        <v>35</v>
      </c>
      <c r="B433">
        <v>31</v>
      </c>
      <c r="C433">
        <f t="shared" si="5"/>
        <v>690</v>
      </c>
      <c r="D433">
        <v>20</v>
      </c>
      <c r="E433">
        <v>69</v>
      </c>
      <c r="F433">
        <v>1</v>
      </c>
      <c r="G433" t="s">
        <v>37</v>
      </c>
      <c r="H433" t="s">
        <v>275</v>
      </c>
      <c r="I433" t="s">
        <v>275</v>
      </c>
      <c r="J433">
        <v>6</v>
      </c>
    </row>
    <row r="434" spans="1:10" hidden="1" x14ac:dyDescent="0.25">
      <c r="A434">
        <v>35</v>
      </c>
      <c r="B434">
        <v>31</v>
      </c>
      <c r="C434">
        <f t="shared" si="5"/>
        <v>690</v>
      </c>
      <c r="D434">
        <v>20</v>
      </c>
      <c r="E434">
        <v>69</v>
      </c>
      <c r="F434">
        <v>1</v>
      </c>
      <c r="G434" t="s">
        <v>37</v>
      </c>
      <c r="H434" t="s">
        <v>275</v>
      </c>
      <c r="I434" t="s">
        <v>275</v>
      </c>
      <c r="J434">
        <v>6</v>
      </c>
    </row>
    <row r="435" spans="1:10" hidden="1" x14ac:dyDescent="0.25">
      <c r="A435">
        <v>35</v>
      </c>
      <c r="B435">
        <v>31</v>
      </c>
      <c r="C435">
        <f t="shared" si="5"/>
        <v>690</v>
      </c>
      <c r="D435">
        <v>20</v>
      </c>
      <c r="E435">
        <v>69</v>
      </c>
      <c r="F435">
        <v>1</v>
      </c>
      <c r="G435" t="s">
        <v>37</v>
      </c>
      <c r="H435" t="s">
        <v>275</v>
      </c>
      <c r="I435" t="s">
        <v>275</v>
      </c>
      <c r="J435">
        <v>6</v>
      </c>
    </row>
    <row r="436" spans="1:10" hidden="1" x14ac:dyDescent="0.25">
      <c r="A436">
        <v>35</v>
      </c>
      <c r="B436">
        <v>31</v>
      </c>
      <c r="C436">
        <f t="shared" si="5"/>
        <v>690</v>
      </c>
      <c r="D436">
        <v>20</v>
      </c>
      <c r="E436">
        <v>69</v>
      </c>
      <c r="F436">
        <v>1</v>
      </c>
      <c r="G436" t="s">
        <v>37</v>
      </c>
      <c r="H436" t="s">
        <v>275</v>
      </c>
      <c r="I436" t="s">
        <v>275</v>
      </c>
      <c r="J436">
        <v>6</v>
      </c>
    </row>
    <row r="437" spans="1:10" x14ac:dyDescent="0.25">
      <c r="A437">
        <v>35</v>
      </c>
      <c r="B437">
        <v>32</v>
      </c>
      <c r="C437">
        <f>10*69</f>
        <v>690</v>
      </c>
      <c r="D437">
        <v>20</v>
      </c>
      <c r="E437">
        <v>69</v>
      </c>
      <c r="F437">
        <v>1</v>
      </c>
      <c r="G437" t="s">
        <v>37</v>
      </c>
      <c r="H437" t="s">
        <v>275</v>
      </c>
      <c r="I437" t="s">
        <v>275</v>
      </c>
      <c r="J437">
        <v>6</v>
      </c>
    </row>
    <row r="438" spans="1:10" hidden="1" x14ac:dyDescent="0.25">
      <c r="A438">
        <v>35</v>
      </c>
      <c r="B438">
        <v>32</v>
      </c>
      <c r="C438">
        <f t="shared" si="5"/>
        <v>690</v>
      </c>
      <c r="D438">
        <v>20</v>
      </c>
      <c r="E438">
        <v>69</v>
      </c>
      <c r="F438">
        <v>1</v>
      </c>
      <c r="G438" t="s">
        <v>37</v>
      </c>
      <c r="H438" t="s">
        <v>275</v>
      </c>
      <c r="I438" t="s">
        <v>275</v>
      </c>
      <c r="J438">
        <v>6</v>
      </c>
    </row>
    <row r="439" spans="1:10" hidden="1" x14ac:dyDescent="0.25">
      <c r="A439">
        <v>35</v>
      </c>
      <c r="B439">
        <v>32</v>
      </c>
      <c r="C439">
        <f t="shared" si="5"/>
        <v>690</v>
      </c>
      <c r="D439">
        <v>20</v>
      </c>
      <c r="E439">
        <v>69</v>
      </c>
      <c r="F439">
        <v>1</v>
      </c>
      <c r="G439" t="s">
        <v>37</v>
      </c>
      <c r="H439" t="s">
        <v>275</v>
      </c>
      <c r="I439" t="s">
        <v>275</v>
      </c>
      <c r="J439">
        <v>6</v>
      </c>
    </row>
    <row r="440" spans="1:10" hidden="1" x14ac:dyDescent="0.25">
      <c r="A440">
        <v>35</v>
      </c>
      <c r="B440">
        <v>32</v>
      </c>
      <c r="C440">
        <f t="shared" si="5"/>
        <v>690</v>
      </c>
      <c r="D440">
        <v>20</v>
      </c>
      <c r="E440">
        <v>69</v>
      </c>
      <c r="F440">
        <v>1</v>
      </c>
      <c r="G440" t="s">
        <v>37</v>
      </c>
      <c r="H440" t="s">
        <v>275</v>
      </c>
      <c r="I440" t="s">
        <v>275</v>
      </c>
      <c r="J440">
        <v>6</v>
      </c>
    </row>
    <row r="441" spans="1:10" hidden="1" x14ac:dyDescent="0.25">
      <c r="A441">
        <v>35</v>
      </c>
      <c r="B441">
        <v>32</v>
      </c>
      <c r="C441">
        <f t="shared" si="5"/>
        <v>690</v>
      </c>
      <c r="D441">
        <v>20</v>
      </c>
      <c r="E441">
        <v>69</v>
      </c>
      <c r="F441">
        <v>1</v>
      </c>
      <c r="G441" t="s">
        <v>37</v>
      </c>
      <c r="H441" t="s">
        <v>275</v>
      </c>
      <c r="I441" t="s">
        <v>275</v>
      </c>
      <c r="J441">
        <v>6</v>
      </c>
    </row>
    <row r="442" spans="1:10" hidden="1" x14ac:dyDescent="0.25">
      <c r="A442">
        <v>35</v>
      </c>
      <c r="B442">
        <v>32</v>
      </c>
      <c r="C442">
        <f t="shared" si="5"/>
        <v>690</v>
      </c>
      <c r="D442">
        <v>20</v>
      </c>
      <c r="E442">
        <v>69</v>
      </c>
      <c r="F442">
        <v>1</v>
      </c>
      <c r="G442" t="s">
        <v>37</v>
      </c>
      <c r="H442" t="s">
        <v>275</v>
      </c>
      <c r="I442" t="s">
        <v>275</v>
      </c>
      <c r="J442">
        <v>6</v>
      </c>
    </row>
    <row r="443" spans="1:10" hidden="1" x14ac:dyDescent="0.25">
      <c r="A443">
        <v>35</v>
      </c>
      <c r="B443">
        <v>32</v>
      </c>
      <c r="C443">
        <f t="shared" si="5"/>
        <v>690</v>
      </c>
      <c r="D443">
        <v>20</v>
      </c>
      <c r="E443">
        <v>69</v>
      </c>
      <c r="F443">
        <v>1</v>
      </c>
      <c r="G443" t="s">
        <v>37</v>
      </c>
      <c r="H443" t="s">
        <v>275</v>
      </c>
      <c r="I443" t="s">
        <v>275</v>
      </c>
      <c r="J443">
        <v>6</v>
      </c>
    </row>
    <row r="444" spans="1:10" hidden="1" x14ac:dyDescent="0.25">
      <c r="A444">
        <v>35</v>
      </c>
      <c r="B444">
        <v>32</v>
      </c>
      <c r="C444">
        <f t="shared" si="5"/>
        <v>690</v>
      </c>
      <c r="D444">
        <v>20</v>
      </c>
      <c r="E444">
        <v>69</v>
      </c>
      <c r="F444">
        <v>1</v>
      </c>
      <c r="G444" t="s">
        <v>37</v>
      </c>
      <c r="H444" t="s">
        <v>275</v>
      </c>
      <c r="I444" t="s">
        <v>275</v>
      </c>
      <c r="J444">
        <v>6</v>
      </c>
    </row>
    <row r="445" spans="1:10" hidden="1" x14ac:dyDescent="0.25">
      <c r="A445">
        <v>35</v>
      </c>
      <c r="B445">
        <v>32</v>
      </c>
      <c r="C445">
        <f t="shared" si="5"/>
        <v>690</v>
      </c>
      <c r="D445">
        <v>20</v>
      </c>
      <c r="E445">
        <v>69</v>
      </c>
      <c r="F445">
        <v>1</v>
      </c>
      <c r="G445" t="s">
        <v>37</v>
      </c>
      <c r="H445" t="s">
        <v>275</v>
      </c>
      <c r="I445" t="s">
        <v>275</v>
      </c>
      <c r="J445">
        <v>6</v>
      </c>
    </row>
    <row r="446" spans="1:10" x14ac:dyDescent="0.25">
      <c r="A446">
        <v>35</v>
      </c>
      <c r="B446">
        <v>33</v>
      </c>
      <c r="C446">
        <f t="shared" si="5"/>
        <v>690</v>
      </c>
      <c r="D446">
        <v>20</v>
      </c>
      <c r="E446">
        <v>69</v>
      </c>
      <c r="F446">
        <v>1</v>
      </c>
      <c r="G446" t="s">
        <v>37</v>
      </c>
      <c r="H446" t="s">
        <v>275</v>
      </c>
      <c r="I446" t="s">
        <v>552</v>
      </c>
      <c r="J446">
        <v>6</v>
      </c>
    </row>
    <row r="447" spans="1:10" hidden="1" x14ac:dyDescent="0.25">
      <c r="A447">
        <v>35</v>
      </c>
      <c r="B447">
        <v>33</v>
      </c>
      <c r="C447">
        <f>10*69</f>
        <v>690</v>
      </c>
      <c r="D447">
        <v>20</v>
      </c>
      <c r="E447">
        <v>69</v>
      </c>
      <c r="F447">
        <v>1</v>
      </c>
      <c r="G447" t="s">
        <v>37</v>
      </c>
      <c r="H447" t="s">
        <v>275</v>
      </c>
      <c r="I447" t="s">
        <v>552</v>
      </c>
      <c r="J447">
        <v>6</v>
      </c>
    </row>
    <row r="448" spans="1:10" hidden="1" x14ac:dyDescent="0.25">
      <c r="A448">
        <v>35</v>
      </c>
      <c r="B448">
        <v>33</v>
      </c>
      <c r="C448">
        <f t="shared" si="5"/>
        <v>690</v>
      </c>
      <c r="D448">
        <v>20</v>
      </c>
      <c r="E448">
        <v>69</v>
      </c>
      <c r="F448">
        <v>1</v>
      </c>
      <c r="G448" t="s">
        <v>37</v>
      </c>
      <c r="H448" t="s">
        <v>275</v>
      </c>
      <c r="I448" t="s">
        <v>552</v>
      </c>
      <c r="J448">
        <v>6</v>
      </c>
    </row>
    <row r="449" spans="1:10" hidden="1" x14ac:dyDescent="0.25">
      <c r="A449">
        <v>35</v>
      </c>
      <c r="B449">
        <v>33</v>
      </c>
      <c r="C449">
        <f t="shared" si="5"/>
        <v>690</v>
      </c>
      <c r="D449">
        <v>20</v>
      </c>
      <c r="E449">
        <v>69</v>
      </c>
      <c r="F449">
        <v>1</v>
      </c>
      <c r="G449" t="s">
        <v>37</v>
      </c>
      <c r="H449" t="s">
        <v>275</v>
      </c>
      <c r="I449" t="s">
        <v>552</v>
      </c>
      <c r="J449">
        <v>6</v>
      </c>
    </row>
    <row r="450" spans="1:10" hidden="1" x14ac:dyDescent="0.25">
      <c r="A450">
        <v>35</v>
      </c>
      <c r="B450">
        <v>33</v>
      </c>
      <c r="C450">
        <f t="shared" si="5"/>
        <v>690</v>
      </c>
      <c r="D450">
        <v>20</v>
      </c>
      <c r="E450">
        <v>69</v>
      </c>
      <c r="F450">
        <v>1</v>
      </c>
      <c r="G450" t="s">
        <v>37</v>
      </c>
      <c r="H450" t="s">
        <v>275</v>
      </c>
      <c r="I450" t="s">
        <v>552</v>
      </c>
      <c r="J450">
        <v>6</v>
      </c>
    </row>
    <row r="451" spans="1:10" hidden="1" x14ac:dyDescent="0.25">
      <c r="A451">
        <v>35</v>
      </c>
      <c r="B451">
        <v>33</v>
      </c>
      <c r="C451">
        <f t="shared" si="5"/>
        <v>690</v>
      </c>
      <c r="D451">
        <v>20</v>
      </c>
      <c r="E451">
        <v>69</v>
      </c>
      <c r="F451">
        <v>1</v>
      </c>
      <c r="G451" t="s">
        <v>37</v>
      </c>
      <c r="H451" t="s">
        <v>275</v>
      </c>
      <c r="I451" t="s">
        <v>552</v>
      </c>
      <c r="J451">
        <v>6</v>
      </c>
    </row>
    <row r="452" spans="1:10" hidden="1" x14ac:dyDescent="0.25">
      <c r="A452">
        <v>35</v>
      </c>
      <c r="B452">
        <v>33</v>
      </c>
      <c r="C452">
        <f t="shared" si="5"/>
        <v>690</v>
      </c>
      <c r="D452">
        <v>20</v>
      </c>
      <c r="E452">
        <v>69</v>
      </c>
      <c r="F452">
        <v>1</v>
      </c>
      <c r="G452" t="s">
        <v>37</v>
      </c>
      <c r="H452" t="s">
        <v>275</v>
      </c>
      <c r="I452" t="s">
        <v>552</v>
      </c>
      <c r="J452">
        <v>6</v>
      </c>
    </row>
    <row r="453" spans="1:10" hidden="1" x14ac:dyDescent="0.25">
      <c r="A453">
        <v>35</v>
      </c>
      <c r="B453">
        <v>33</v>
      </c>
      <c r="C453">
        <f t="shared" si="5"/>
        <v>690</v>
      </c>
      <c r="D453">
        <v>20</v>
      </c>
      <c r="E453">
        <v>69</v>
      </c>
      <c r="F453">
        <v>1</v>
      </c>
      <c r="G453" t="s">
        <v>37</v>
      </c>
      <c r="H453" t="s">
        <v>275</v>
      </c>
      <c r="I453" t="s">
        <v>552</v>
      </c>
      <c r="J453">
        <v>6</v>
      </c>
    </row>
    <row r="454" spans="1:10" hidden="1" x14ac:dyDescent="0.25">
      <c r="A454">
        <v>35</v>
      </c>
      <c r="B454">
        <v>33</v>
      </c>
      <c r="C454">
        <f t="shared" si="5"/>
        <v>690</v>
      </c>
      <c r="D454">
        <v>20</v>
      </c>
      <c r="E454">
        <v>69</v>
      </c>
      <c r="F454">
        <v>1</v>
      </c>
      <c r="G454" t="s">
        <v>37</v>
      </c>
      <c r="H454" t="s">
        <v>275</v>
      </c>
      <c r="I454" t="s">
        <v>552</v>
      </c>
      <c r="J454">
        <v>6</v>
      </c>
    </row>
    <row r="455" spans="1:10" x14ac:dyDescent="0.25">
      <c r="A455">
        <v>36</v>
      </c>
      <c r="B455">
        <v>34</v>
      </c>
      <c r="C455">
        <v>466.66666666666669</v>
      </c>
      <c r="D455">
        <v>9</v>
      </c>
      <c r="E455">
        <v>26.8</v>
      </c>
      <c r="F455">
        <v>1</v>
      </c>
      <c r="G455" t="s">
        <v>25</v>
      </c>
      <c r="H455" t="s">
        <v>326</v>
      </c>
      <c r="I455" t="s">
        <v>275</v>
      </c>
      <c r="J455">
        <v>5</v>
      </c>
    </row>
    <row r="456" spans="1:10" hidden="1" x14ac:dyDescent="0.25">
      <c r="A456">
        <v>36</v>
      </c>
      <c r="B456">
        <v>34</v>
      </c>
      <c r="C456">
        <v>466.66666666666669</v>
      </c>
      <c r="D456">
        <v>9</v>
      </c>
      <c r="E456">
        <v>26.8</v>
      </c>
      <c r="F456">
        <v>1</v>
      </c>
      <c r="G456" t="s">
        <v>25</v>
      </c>
      <c r="H456" t="s">
        <v>326</v>
      </c>
      <c r="I456" t="s">
        <v>275</v>
      </c>
      <c r="J456">
        <v>5</v>
      </c>
    </row>
    <row r="457" spans="1:10" hidden="1" x14ac:dyDescent="0.25">
      <c r="A457">
        <v>36</v>
      </c>
      <c r="B457">
        <v>34</v>
      </c>
      <c r="C457">
        <v>466.66666666666669</v>
      </c>
      <c r="D457">
        <v>9</v>
      </c>
      <c r="E457">
        <v>26.8</v>
      </c>
      <c r="F457">
        <v>1</v>
      </c>
      <c r="G457" t="s">
        <v>25</v>
      </c>
      <c r="H457" t="s">
        <v>326</v>
      </c>
      <c r="I457" t="s">
        <v>275</v>
      </c>
      <c r="J457">
        <v>5</v>
      </c>
    </row>
    <row r="458" spans="1:10" hidden="1" x14ac:dyDescent="0.25">
      <c r="A458">
        <v>36</v>
      </c>
      <c r="B458">
        <v>34</v>
      </c>
      <c r="C458">
        <v>466.66666666666669</v>
      </c>
      <c r="D458">
        <v>9</v>
      </c>
      <c r="E458">
        <v>26.8</v>
      </c>
      <c r="F458">
        <v>1</v>
      </c>
      <c r="G458" t="s">
        <v>25</v>
      </c>
      <c r="H458" t="s">
        <v>326</v>
      </c>
      <c r="I458" t="s">
        <v>275</v>
      </c>
      <c r="J458">
        <v>5</v>
      </c>
    </row>
    <row r="459" spans="1:10" hidden="1" x14ac:dyDescent="0.25">
      <c r="A459">
        <v>36</v>
      </c>
      <c r="B459">
        <v>34</v>
      </c>
      <c r="C459">
        <v>466.66666666666669</v>
      </c>
      <c r="D459">
        <v>9</v>
      </c>
      <c r="E459">
        <v>26.8</v>
      </c>
      <c r="F459">
        <v>1</v>
      </c>
      <c r="G459" t="s">
        <v>25</v>
      </c>
      <c r="H459" t="s">
        <v>326</v>
      </c>
      <c r="I459" t="s">
        <v>275</v>
      </c>
      <c r="J459">
        <v>5</v>
      </c>
    </row>
    <row r="460" spans="1:10" hidden="1" x14ac:dyDescent="0.25">
      <c r="A460">
        <v>36</v>
      </c>
      <c r="B460">
        <v>34</v>
      </c>
      <c r="C460">
        <v>466.66666666666669</v>
      </c>
      <c r="D460">
        <v>9</v>
      </c>
      <c r="E460">
        <v>26.8</v>
      </c>
      <c r="F460">
        <v>1</v>
      </c>
      <c r="G460" t="s">
        <v>25</v>
      </c>
      <c r="H460" t="s">
        <v>326</v>
      </c>
      <c r="I460" t="s">
        <v>275</v>
      </c>
      <c r="J460">
        <v>5</v>
      </c>
    </row>
    <row r="461" spans="1:10" hidden="1" x14ac:dyDescent="0.25">
      <c r="A461">
        <v>36</v>
      </c>
      <c r="B461">
        <v>34</v>
      </c>
      <c r="C461">
        <v>466.66666666666669</v>
      </c>
      <c r="D461">
        <v>9</v>
      </c>
      <c r="E461">
        <v>26.8</v>
      </c>
      <c r="F461">
        <v>1</v>
      </c>
      <c r="G461" t="s">
        <v>25</v>
      </c>
      <c r="H461" t="s">
        <v>326</v>
      </c>
      <c r="I461" t="s">
        <v>275</v>
      </c>
      <c r="J461">
        <v>5</v>
      </c>
    </row>
    <row r="462" spans="1:10" x14ac:dyDescent="0.25">
      <c r="A462">
        <v>38</v>
      </c>
      <c r="B462">
        <v>35</v>
      </c>
      <c r="C462">
        <v>400</v>
      </c>
      <c r="D462">
        <v>8.5</v>
      </c>
      <c r="E462">
        <v>21</v>
      </c>
      <c r="F462">
        <v>0.7</v>
      </c>
      <c r="G462" t="s">
        <v>36</v>
      </c>
      <c r="H462" t="s">
        <v>347</v>
      </c>
      <c r="I462" t="s">
        <v>275</v>
      </c>
      <c r="J462">
        <v>10</v>
      </c>
    </row>
    <row r="463" spans="1:10" hidden="1" x14ac:dyDescent="0.25">
      <c r="A463">
        <v>38</v>
      </c>
      <c r="B463">
        <v>35</v>
      </c>
      <c r="C463">
        <v>400</v>
      </c>
      <c r="D463">
        <v>8.5</v>
      </c>
      <c r="E463">
        <v>21</v>
      </c>
      <c r="F463">
        <v>0.7</v>
      </c>
      <c r="G463" t="s">
        <v>36</v>
      </c>
      <c r="H463" t="s">
        <v>347</v>
      </c>
      <c r="I463" t="s">
        <v>275</v>
      </c>
      <c r="J463">
        <v>10</v>
      </c>
    </row>
    <row r="464" spans="1:10" hidden="1" x14ac:dyDescent="0.25">
      <c r="A464">
        <v>38</v>
      </c>
      <c r="B464">
        <v>35</v>
      </c>
      <c r="C464">
        <v>400</v>
      </c>
      <c r="D464">
        <v>8.5</v>
      </c>
      <c r="E464">
        <v>21</v>
      </c>
      <c r="F464">
        <v>0.7</v>
      </c>
      <c r="G464" t="s">
        <v>36</v>
      </c>
      <c r="H464" t="s">
        <v>347</v>
      </c>
      <c r="I464" t="s">
        <v>275</v>
      </c>
      <c r="J464">
        <v>10</v>
      </c>
    </row>
    <row r="465" spans="1:10" hidden="1" x14ac:dyDescent="0.25">
      <c r="A465">
        <v>38</v>
      </c>
      <c r="B465">
        <v>35</v>
      </c>
      <c r="C465">
        <v>400</v>
      </c>
      <c r="D465">
        <v>8.5</v>
      </c>
      <c r="E465">
        <v>21</v>
      </c>
      <c r="F465">
        <v>0.7</v>
      </c>
      <c r="G465" t="s">
        <v>36</v>
      </c>
      <c r="H465" t="s">
        <v>347</v>
      </c>
      <c r="I465" t="s">
        <v>275</v>
      </c>
      <c r="J465">
        <v>10</v>
      </c>
    </row>
    <row r="466" spans="1:10" hidden="1" x14ac:dyDescent="0.25">
      <c r="A466">
        <v>38</v>
      </c>
      <c r="B466">
        <v>35</v>
      </c>
      <c r="C466">
        <v>400</v>
      </c>
      <c r="D466">
        <v>8.5</v>
      </c>
      <c r="E466">
        <v>21</v>
      </c>
      <c r="F466">
        <v>0.7</v>
      </c>
      <c r="G466" t="s">
        <v>36</v>
      </c>
      <c r="H466" t="s">
        <v>347</v>
      </c>
      <c r="I466" t="s">
        <v>275</v>
      </c>
      <c r="J466">
        <v>10</v>
      </c>
    </row>
    <row r="467" spans="1:10" hidden="1" x14ac:dyDescent="0.25">
      <c r="A467">
        <v>38</v>
      </c>
      <c r="B467">
        <v>35</v>
      </c>
      <c r="C467">
        <v>400</v>
      </c>
      <c r="D467">
        <v>8.5</v>
      </c>
      <c r="E467">
        <v>21</v>
      </c>
      <c r="F467">
        <v>0.7</v>
      </c>
      <c r="G467" t="s">
        <v>36</v>
      </c>
      <c r="H467" t="s">
        <v>347</v>
      </c>
      <c r="I467" t="s">
        <v>275</v>
      </c>
      <c r="J467">
        <v>10</v>
      </c>
    </row>
    <row r="468" spans="1:10" hidden="1" x14ac:dyDescent="0.25">
      <c r="A468">
        <v>38</v>
      </c>
      <c r="B468">
        <v>35</v>
      </c>
      <c r="C468">
        <v>400</v>
      </c>
      <c r="D468">
        <v>8.5</v>
      </c>
      <c r="E468">
        <v>21</v>
      </c>
      <c r="F468">
        <v>0.7</v>
      </c>
      <c r="G468" t="s">
        <v>36</v>
      </c>
      <c r="H468" t="s">
        <v>347</v>
      </c>
      <c r="I468" t="s">
        <v>275</v>
      </c>
      <c r="J468">
        <v>10</v>
      </c>
    </row>
    <row r="469" spans="1:10" hidden="1" x14ac:dyDescent="0.25">
      <c r="A469">
        <v>38</v>
      </c>
      <c r="B469">
        <v>35</v>
      </c>
      <c r="C469">
        <v>400</v>
      </c>
      <c r="D469">
        <v>8.5</v>
      </c>
      <c r="E469">
        <v>21</v>
      </c>
      <c r="F469">
        <v>0.7</v>
      </c>
      <c r="G469" t="s">
        <v>36</v>
      </c>
      <c r="H469" t="s">
        <v>347</v>
      </c>
      <c r="I469" t="s">
        <v>275</v>
      </c>
      <c r="J469">
        <v>10</v>
      </c>
    </row>
    <row r="470" spans="1:10" hidden="1" x14ac:dyDescent="0.25">
      <c r="A470">
        <v>38</v>
      </c>
      <c r="B470">
        <v>35</v>
      </c>
      <c r="C470">
        <v>400</v>
      </c>
      <c r="D470">
        <v>8.5</v>
      </c>
      <c r="E470">
        <v>21</v>
      </c>
      <c r="F470">
        <v>0.7</v>
      </c>
      <c r="G470" t="s">
        <v>36</v>
      </c>
      <c r="H470" t="s">
        <v>347</v>
      </c>
      <c r="I470" t="s">
        <v>275</v>
      </c>
      <c r="J470">
        <v>10</v>
      </c>
    </row>
    <row r="471" spans="1:10" hidden="1" x14ac:dyDescent="0.25">
      <c r="A471">
        <v>38</v>
      </c>
      <c r="B471">
        <v>35</v>
      </c>
      <c r="C471">
        <v>400</v>
      </c>
      <c r="D471">
        <v>8.5</v>
      </c>
      <c r="E471">
        <v>21</v>
      </c>
      <c r="F471">
        <v>0.7</v>
      </c>
      <c r="G471" t="s">
        <v>36</v>
      </c>
      <c r="H471" t="s">
        <v>347</v>
      </c>
      <c r="I471" t="s">
        <v>275</v>
      </c>
      <c r="J471">
        <v>10</v>
      </c>
    </row>
    <row r="472" spans="1:10" hidden="1" x14ac:dyDescent="0.25">
      <c r="A472">
        <v>38</v>
      </c>
      <c r="B472">
        <v>35</v>
      </c>
      <c r="C472">
        <v>400</v>
      </c>
      <c r="D472">
        <v>8.5</v>
      </c>
      <c r="E472">
        <v>21</v>
      </c>
      <c r="F472">
        <v>0.7</v>
      </c>
      <c r="G472" t="s">
        <v>36</v>
      </c>
      <c r="H472" t="s">
        <v>347</v>
      </c>
      <c r="I472" t="s">
        <v>275</v>
      </c>
      <c r="J472">
        <v>10</v>
      </c>
    </row>
    <row r="473" spans="1:10" hidden="1" x14ac:dyDescent="0.25">
      <c r="A473">
        <v>38</v>
      </c>
      <c r="B473">
        <v>35</v>
      </c>
      <c r="C473">
        <v>400</v>
      </c>
      <c r="D473">
        <v>8.5</v>
      </c>
      <c r="E473">
        <v>21</v>
      </c>
      <c r="F473">
        <v>0.7</v>
      </c>
      <c r="G473" t="s">
        <v>36</v>
      </c>
      <c r="H473" t="s">
        <v>347</v>
      </c>
      <c r="I473" t="s">
        <v>275</v>
      </c>
      <c r="J473">
        <v>10</v>
      </c>
    </row>
    <row r="474" spans="1:10" hidden="1" x14ac:dyDescent="0.25">
      <c r="A474">
        <v>38</v>
      </c>
      <c r="B474">
        <v>35</v>
      </c>
      <c r="C474">
        <v>400</v>
      </c>
      <c r="D474">
        <v>8.5</v>
      </c>
      <c r="E474">
        <v>21</v>
      </c>
      <c r="F474">
        <v>0.7</v>
      </c>
      <c r="G474" t="s">
        <v>36</v>
      </c>
      <c r="H474" t="s">
        <v>347</v>
      </c>
      <c r="I474" t="s">
        <v>275</v>
      </c>
      <c r="J474">
        <v>10</v>
      </c>
    </row>
    <row r="475" spans="1:10" hidden="1" x14ac:dyDescent="0.25">
      <c r="A475">
        <v>38</v>
      </c>
      <c r="B475">
        <v>35</v>
      </c>
      <c r="C475">
        <v>400</v>
      </c>
      <c r="D475">
        <v>8.5</v>
      </c>
      <c r="E475">
        <v>21</v>
      </c>
      <c r="F475">
        <v>0.7</v>
      </c>
      <c r="G475" t="s">
        <v>36</v>
      </c>
      <c r="H475" t="s">
        <v>347</v>
      </c>
      <c r="I475" t="s">
        <v>275</v>
      </c>
      <c r="J475">
        <v>10</v>
      </c>
    </row>
    <row r="476" spans="1:10" hidden="1" x14ac:dyDescent="0.25">
      <c r="A476">
        <v>38</v>
      </c>
      <c r="B476">
        <v>35</v>
      </c>
      <c r="C476">
        <v>400</v>
      </c>
      <c r="D476">
        <v>8.5</v>
      </c>
      <c r="E476">
        <v>21</v>
      </c>
      <c r="F476">
        <v>0.7</v>
      </c>
      <c r="G476" t="s">
        <v>36</v>
      </c>
      <c r="H476" t="s">
        <v>347</v>
      </c>
      <c r="I476" t="s">
        <v>275</v>
      </c>
      <c r="J476">
        <v>10</v>
      </c>
    </row>
    <row r="477" spans="1:10" hidden="1" x14ac:dyDescent="0.25">
      <c r="A477">
        <v>38</v>
      </c>
      <c r="B477">
        <v>35</v>
      </c>
      <c r="C477">
        <v>400</v>
      </c>
      <c r="D477">
        <v>8.5</v>
      </c>
      <c r="E477">
        <v>21</v>
      </c>
      <c r="F477">
        <v>0.7</v>
      </c>
      <c r="G477" t="s">
        <v>36</v>
      </c>
      <c r="H477" t="s">
        <v>347</v>
      </c>
      <c r="I477" t="s">
        <v>275</v>
      </c>
      <c r="J477">
        <v>10</v>
      </c>
    </row>
    <row r="478" spans="1:10" hidden="1" x14ac:dyDescent="0.25">
      <c r="A478">
        <v>38</v>
      </c>
      <c r="B478">
        <v>35</v>
      </c>
      <c r="C478">
        <v>400</v>
      </c>
      <c r="D478">
        <v>8.5</v>
      </c>
      <c r="E478">
        <v>21</v>
      </c>
      <c r="F478">
        <v>0.7</v>
      </c>
      <c r="G478" t="s">
        <v>36</v>
      </c>
      <c r="H478" t="s">
        <v>347</v>
      </c>
      <c r="I478" t="s">
        <v>275</v>
      </c>
      <c r="J478">
        <v>10</v>
      </c>
    </row>
    <row r="479" spans="1:10" hidden="1" x14ac:dyDescent="0.25">
      <c r="A479">
        <v>38</v>
      </c>
      <c r="B479">
        <v>35</v>
      </c>
      <c r="C479">
        <v>400</v>
      </c>
      <c r="D479">
        <v>8.5</v>
      </c>
      <c r="E479">
        <v>21</v>
      </c>
      <c r="F479">
        <v>0.7</v>
      </c>
      <c r="G479" t="s">
        <v>36</v>
      </c>
      <c r="H479" t="s">
        <v>347</v>
      </c>
      <c r="I479" t="s">
        <v>275</v>
      </c>
      <c r="J479">
        <v>10</v>
      </c>
    </row>
    <row r="480" spans="1:10" hidden="1" x14ac:dyDescent="0.25">
      <c r="A480">
        <v>38</v>
      </c>
      <c r="B480">
        <v>35</v>
      </c>
      <c r="C480">
        <v>400</v>
      </c>
      <c r="D480">
        <v>8.5</v>
      </c>
      <c r="E480">
        <v>21</v>
      </c>
      <c r="F480">
        <v>0.7</v>
      </c>
      <c r="G480" t="s">
        <v>36</v>
      </c>
      <c r="H480" t="s">
        <v>347</v>
      </c>
      <c r="I480" t="s">
        <v>275</v>
      </c>
      <c r="J480">
        <v>10</v>
      </c>
    </row>
    <row r="481" spans="1:10" hidden="1" x14ac:dyDescent="0.25">
      <c r="A481">
        <v>38</v>
      </c>
      <c r="B481">
        <v>35</v>
      </c>
      <c r="C481">
        <v>400</v>
      </c>
      <c r="D481">
        <v>8.5</v>
      </c>
      <c r="E481">
        <v>21</v>
      </c>
      <c r="F481">
        <v>0.7</v>
      </c>
      <c r="G481" t="s">
        <v>36</v>
      </c>
      <c r="H481" t="s">
        <v>347</v>
      </c>
      <c r="I481" t="s">
        <v>275</v>
      </c>
      <c r="J481">
        <v>10</v>
      </c>
    </row>
    <row r="482" spans="1:10" hidden="1" x14ac:dyDescent="0.25">
      <c r="A482">
        <v>38</v>
      </c>
      <c r="B482">
        <v>35</v>
      </c>
      <c r="C482">
        <v>400</v>
      </c>
      <c r="D482">
        <v>8.5</v>
      </c>
      <c r="E482">
        <v>21</v>
      </c>
      <c r="F482">
        <v>0.7</v>
      </c>
      <c r="G482" t="s">
        <v>36</v>
      </c>
      <c r="H482" t="s">
        <v>347</v>
      </c>
      <c r="I482" t="s">
        <v>275</v>
      </c>
      <c r="J482">
        <v>10</v>
      </c>
    </row>
    <row r="483" spans="1:10" hidden="1" x14ac:dyDescent="0.25">
      <c r="A483">
        <v>38</v>
      </c>
      <c r="B483">
        <v>35</v>
      </c>
      <c r="C483">
        <v>400</v>
      </c>
      <c r="D483">
        <v>8.5</v>
      </c>
      <c r="E483">
        <v>21</v>
      </c>
      <c r="F483">
        <v>0.7</v>
      </c>
      <c r="G483" t="s">
        <v>36</v>
      </c>
      <c r="H483" t="s">
        <v>347</v>
      </c>
      <c r="I483" t="s">
        <v>275</v>
      </c>
      <c r="J483">
        <v>10</v>
      </c>
    </row>
    <row r="484" spans="1:10" x14ac:dyDescent="0.25">
      <c r="A484">
        <v>38</v>
      </c>
      <c r="B484">
        <v>36</v>
      </c>
      <c r="C484">
        <v>400</v>
      </c>
      <c r="D484">
        <v>9.1</v>
      </c>
      <c r="E484">
        <v>24</v>
      </c>
      <c r="F484">
        <v>0.7</v>
      </c>
      <c r="G484" t="s">
        <v>36</v>
      </c>
      <c r="H484" t="s">
        <v>347</v>
      </c>
      <c r="I484" t="s">
        <v>319</v>
      </c>
      <c r="J484">
        <v>10</v>
      </c>
    </row>
    <row r="485" spans="1:10" hidden="1" x14ac:dyDescent="0.25">
      <c r="A485">
        <v>38</v>
      </c>
      <c r="B485">
        <v>36</v>
      </c>
      <c r="C485">
        <v>400</v>
      </c>
      <c r="D485">
        <v>9.1</v>
      </c>
      <c r="E485">
        <v>24</v>
      </c>
      <c r="F485">
        <v>0.7</v>
      </c>
      <c r="G485" t="s">
        <v>36</v>
      </c>
      <c r="H485" t="s">
        <v>347</v>
      </c>
      <c r="I485" t="s">
        <v>319</v>
      </c>
      <c r="J485">
        <v>10</v>
      </c>
    </row>
    <row r="486" spans="1:10" hidden="1" x14ac:dyDescent="0.25">
      <c r="A486">
        <v>38</v>
      </c>
      <c r="B486">
        <v>36</v>
      </c>
      <c r="C486">
        <v>400</v>
      </c>
      <c r="D486">
        <v>9.1</v>
      </c>
      <c r="E486">
        <v>24</v>
      </c>
      <c r="F486">
        <v>0.7</v>
      </c>
      <c r="G486" t="s">
        <v>36</v>
      </c>
      <c r="H486" t="s">
        <v>347</v>
      </c>
      <c r="I486" t="s">
        <v>319</v>
      </c>
      <c r="J486">
        <v>10</v>
      </c>
    </row>
    <row r="487" spans="1:10" hidden="1" x14ac:dyDescent="0.25">
      <c r="A487">
        <v>38</v>
      </c>
      <c r="B487">
        <v>36</v>
      </c>
      <c r="C487">
        <v>400</v>
      </c>
      <c r="D487">
        <v>9.1</v>
      </c>
      <c r="E487">
        <v>24</v>
      </c>
      <c r="F487">
        <v>0.7</v>
      </c>
      <c r="G487" t="s">
        <v>36</v>
      </c>
      <c r="H487" t="s">
        <v>347</v>
      </c>
      <c r="I487" t="s">
        <v>319</v>
      </c>
      <c r="J487">
        <v>10</v>
      </c>
    </row>
    <row r="488" spans="1:10" hidden="1" x14ac:dyDescent="0.25">
      <c r="A488">
        <v>38</v>
      </c>
      <c r="B488">
        <v>36</v>
      </c>
      <c r="C488">
        <v>400</v>
      </c>
      <c r="D488">
        <v>9.1</v>
      </c>
      <c r="E488">
        <v>24</v>
      </c>
      <c r="F488">
        <v>0.7</v>
      </c>
      <c r="G488" t="s">
        <v>36</v>
      </c>
      <c r="H488" t="s">
        <v>347</v>
      </c>
      <c r="I488" t="s">
        <v>319</v>
      </c>
      <c r="J488">
        <v>10</v>
      </c>
    </row>
    <row r="489" spans="1:10" hidden="1" x14ac:dyDescent="0.25">
      <c r="A489">
        <v>38</v>
      </c>
      <c r="B489">
        <v>36</v>
      </c>
      <c r="C489">
        <v>400</v>
      </c>
      <c r="D489">
        <v>9.1</v>
      </c>
      <c r="E489">
        <v>24</v>
      </c>
      <c r="F489">
        <v>0.7</v>
      </c>
      <c r="G489" t="s">
        <v>36</v>
      </c>
      <c r="H489" t="s">
        <v>347</v>
      </c>
      <c r="I489" t="s">
        <v>319</v>
      </c>
      <c r="J489">
        <v>10</v>
      </c>
    </row>
    <row r="490" spans="1:10" hidden="1" x14ac:dyDescent="0.25">
      <c r="A490">
        <v>38</v>
      </c>
      <c r="B490">
        <v>36</v>
      </c>
      <c r="C490">
        <v>400</v>
      </c>
      <c r="D490">
        <v>9.1</v>
      </c>
      <c r="E490">
        <v>24</v>
      </c>
      <c r="F490">
        <v>0.7</v>
      </c>
      <c r="G490" t="s">
        <v>36</v>
      </c>
      <c r="H490" t="s">
        <v>347</v>
      </c>
      <c r="I490" t="s">
        <v>319</v>
      </c>
      <c r="J490">
        <v>10</v>
      </c>
    </row>
    <row r="491" spans="1:10" hidden="1" x14ac:dyDescent="0.25">
      <c r="A491">
        <v>38</v>
      </c>
      <c r="B491">
        <v>36</v>
      </c>
      <c r="C491">
        <v>400</v>
      </c>
      <c r="D491">
        <v>9.1</v>
      </c>
      <c r="E491">
        <v>24</v>
      </c>
      <c r="F491">
        <v>0.7</v>
      </c>
      <c r="G491" t="s">
        <v>36</v>
      </c>
      <c r="H491" t="s">
        <v>347</v>
      </c>
      <c r="I491" t="s">
        <v>319</v>
      </c>
      <c r="J491">
        <v>10</v>
      </c>
    </row>
    <row r="492" spans="1:10" hidden="1" x14ac:dyDescent="0.25">
      <c r="A492">
        <v>38</v>
      </c>
      <c r="B492">
        <v>36</v>
      </c>
      <c r="C492">
        <v>400</v>
      </c>
      <c r="D492">
        <v>9.1</v>
      </c>
      <c r="E492">
        <v>24</v>
      </c>
      <c r="F492">
        <v>0.7</v>
      </c>
      <c r="G492" t="s">
        <v>36</v>
      </c>
      <c r="H492" t="s">
        <v>347</v>
      </c>
      <c r="I492" t="s">
        <v>319</v>
      </c>
      <c r="J492">
        <v>10</v>
      </c>
    </row>
    <row r="493" spans="1:10" hidden="1" x14ac:dyDescent="0.25">
      <c r="A493">
        <v>38</v>
      </c>
      <c r="B493">
        <v>36</v>
      </c>
      <c r="C493">
        <v>400</v>
      </c>
      <c r="D493">
        <v>9.1</v>
      </c>
      <c r="E493">
        <v>24</v>
      </c>
      <c r="F493">
        <v>0.7</v>
      </c>
      <c r="G493" t="s">
        <v>36</v>
      </c>
      <c r="H493" t="s">
        <v>347</v>
      </c>
      <c r="I493" t="s">
        <v>319</v>
      </c>
      <c r="J493">
        <v>10</v>
      </c>
    </row>
    <row r="494" spans="1:10" hidden="1" x14ac:dyDescent="0.25">
      <c r="A494">
        <v>38</v>
      </c>
      <c r="B494">
        <v>36</v>
      </c>
      <c r="C494">
        <v>400</v>
      </c>
      <c r="D494">
        <v>9.1</v>
      </c>
      <c r="E494">
        <v>24</v>
      </c>
      <c r="F494">
        <v>0.7</v>
      </c>
      <c r="G494" t="s">
        <v>36</v>
      </c>
      <c r="H494" t="s">
        <v>347</v>
      </c>
      <c r="I494" t="s">
        <v>319</v>
      </c>
      <c r="J494">
        <v>10</v>
      </c>
    </row>
    <row r="495" spans="1:10" hidden="1" x14ac:dyDescent="0.25">
      <c r="A495">
        <v>38</v>
      </c>
      <c r="B495">
        <v>36</v>
      </c>
      <c r="C495">
        <v>400</v>
      </c>
      <c r="D495">
        <v>9.1</v>
      </c>
      <c r="E495">
        <v>24</v>
      </c>
      <c r="F495">
        <v>0.7</v>
      </c>
      <c r="G495" t="s">
        <v>36</v>
      </c>
      <c r="H495" t="s">
        <v>347</v>
      </c>
      <c r="I495" t="s">
        <v>319</v>
      </c>
      <c r="J495">
        <v>10</v>
      </c>
    </row>
    <row r="496" spans="1:10" hidden="1" x14ac:dyDescent="0.25">
      <c r="A496">
        <v>38</v>
      </c>
      <c r="B496">
        <v>36</v>
      </c>
      <c r="C496">
        <v>400</v>
      </c>
      <c r="D496">
        <v>9.1</v>
      </c>
      <c r="E496">
        <v>24</v>
      </c>
      <c r="F496">
        <v>0.7</v>
      </c>
      <c r="G496" t="s">
        <v>36</v>
      </c>
      <c r="H496" t="s">
        <v>347</v>
      </c>
      <c r="I496" t="s">
        <v>319</v>
      </c>
      <c r="J496">
        <v>10</v>
      </c>
    </row>
    <row r="497" spans="1:10" hidden="1" x14ac:dyDescent="0.25">
      <c r="A497">
        <v>38</v>
      </c>
      <c r="B497">
        <v>36</v>
      </c>
      <c r="C497">
        <v>400</v>
      </c>
      <c r="D497">
        <v>9.1</v>
      </c>
      <c r="E497">
        <v>24</v>
      </c>
      <c r="F497">
        <v>0.7</v>
      </c>
      <c r="G497" t="s">
        <v>36</v>
      </c>
      <c r="H497" t="s">
        <v>347</v>
      </c>
      <c r="I497" t="s">
        <v>319</v>
      </c>
      <c r="J497">
        <v>10</v>
      </c>
    </row>
    <row r="498" spans="1:10" hidden="1" x14ac:dyDescent="0.25">
      <c r="A498">
        <v>38</v>
      </c>
      <c r="B498">
        <v>36</v>
      </c>
      <c r="C498">
        <v>400</v>
      </c>
      <c r="D498">
        <v>9.1</v>
      </c>
      <c r="E498">
        <v>24</v>
      </c>
      <c r="F498">
        <v>0.7</v>
      </c>
      <c r="G498" t="s">
        <v>36</v>
      </c>
      <c r="H498" t="s">
        <v>347</v>
      </c>
      <c r="I498" t="s">
        <v>319</v>
      </c>
      <c r="J498">
        <v>10</v>
      </c>
    </row>
    <row r="499" spans="1:10" hidden="1" x14ac:dyDescent="0.25">
      <c r="A499">
        <v>38</v>
      </c>
      <c r="B499">
        <v>36</v>
      </c>
      <c r="C499">
        <v>400</v>
      </c>
      <c r="D499">
        <v>9.1</v>
      </c>
      <c r="E499">
        <v>24</v>
      </c>
      <c r="F499">
        <v>0.7</v>
      </c>
      <c r="G499" t="s">
        <v>36</v>
      </c>
      <c r="H499" t="s">
        <v>347</v>
      </c>
      <c r="I499" t="s">
        <v>319</v>
      </c>
      <c r="J499">
        <v>10</v>
      </c>
    </row>
    <row r="500" spans="1:10" hidden="1" x14ac:dyDescent="0.25">
      <c r="A500">
        <v>38</v>
      </c>
      <c r="B500">
        <v>36</v>
      </c>
      <c r="C500">
        <v>400</v>
      </c>
      <c r="D500">
        <v>9.1</v>
      </c>
      <c r="E500">
        <v>24</v>
      </c>
      <c r="F500">
        <v>0.7</v>
      </c>
      <c r="G500" t="s">
        <v>36</v>
      </c>
      <c r="H500" t="s">
        <v>347</v>
      </c>
      <c r="I500" t="s">
        <v>319</v>
      </c>
      <c r="J500">
        <v>10</v>
      </c>
    </row>
    <row r="501" spans="1:10" hidden="1" x14ac:dyDescent="0.25">
      <c r="A501">
        <v>38</v>
      </c>
      <c r="B501">
        <v>36</v>
      </c>
      <c r="C501">
        <v>400</v>
      </c>
      <c r="D501">
        <v>9.1</v>
      </c>
      <c r="E501">
        <v>24</v>
      </c>
      <c r="F501">
        <v>0.7</v>
      </c>
      <c r="G501" t="s">
        <v>36</v>
      </c>
      <c r="H501" t="s">
        <v>347</v>
      </c>
      <c r="I501" t="s">
        <v>319</v>
      </c>
      <c r="J501">
        <v>10</v>
      </c>
    </row>
    <row r="502" spans="1:10" hidden="1" x14ac:dyDescent="0.25">
      <c r="A502">
        <v>38</v>
      </c>
      <c r="B502">
        <v>36</v>
      </c>
      <c r="C502">
        <v>400</v>
      </c>
      <c r="D502">
        <v>9.1</v>
      </c>
      <c r="E502">
        <v>24</v>
      </c>
      <c r="F502">
        <v>0.7</v>
      </c>
      <c r="G502" t="s">
        <v>36</v>
      </c>
      <c r="H502" t="s">
        <v>347</v>
      </c>
      <c r="I502" t="s">
        <v>319</v>
      </c>
      <c r="J502">
        <v>10</v>
      </c>
    </row>
    <row r="503" spans="1:10" hidden="1" x14ac:dyDescent="0.25">
      <c r="A503">
        <v>38</v>
      </c>
      <c r="B503">
        <v>36</v>
      </c>
      <c r="C503">
        <v>400</v>
      </c>
      <c r="D503">
        <v>9.1</v>
      </c>
      <c r="E503">
        <v>24</v>
      </c>
      <c r="F503">
        <v>0.7</v>
      </c>
      <c r="G503" t="s">
        <v>36</v>
      </c>
      <c r="H503" t="s">
        <v>347</v>
      </c>
      <c r="I503" t="s">
        <v>319</v>
      </c>
      <c r="J503">
        <v>10</v>
      </c>
    </row>
    <row r="504" spans="1:10" hidden="1" x14ac:dyDescent="0.25">
      <c r="A504">
        <v>38</v>
      </c>
      <c r="B504">
        <v>36</v>
      </c>
      <c r="C504">
        <v>400</v>
      </c>
      <c r="D504">
        <v>9.1</v>
      </c>
      <c r="E504">
        <v>24</v>
      </c>
      <c r="F504">
        <v>0.7</v>
      </c>
      <c r="G504" t="s">
        <v>36</v>
      </c>
      <c r="H504" t="s">
        <v>347</v>
      </c>
      <c r="I504" t="s">
        <v>319</v>
      </c>
      <c r="J504">
        <v>10</v>
      </c>
    </row>
    <row r="505" spans="1:10" hidden="1" x14ac:dyDescent="0.25">
      <c r="A505">
        <v>38</v>
      </c>
      <c r="B505">
        <v>36</v>
      </c>
      <c r="C505">
        <v>400</v>
      </c>
      <c r="D505">
        <v>9.1</v>
      </c>
      <c r="E505">
        <v>24</v>
      </c>
      <c r="F505">
        <v>0.7</v>
      </c>
      <c r="G505" t="s">
        <v>36</v>
      </c>
      <c r="H505" t="s">
        <v>347</v>
      </c>
      <c r="I505" t="s">
        <v>319</v>
      </c>
      <c r="J505">
        <v>10</v>
      </c>
    </row>
    <row r="506" spans="1:10" x14ac:dyDescent="0.25">
      <c r="A506">
        <v>40</v>
      </c>
      <c r="B506">
        <v>37</v>
      </c>
      <c r="C506">
        <v>400</v>
      </c>
      <c r="D506">
        <v>29</v>
      </c>
      <c r="E506">
        <v>83</v>
      </c>
      <c r="F506">
        <v>0.4</v>
      </c>
      <c r="G506" t="s">
        <v>37</v>
      </c>
      <c r="H506" t="s">
        <v>275</v>
      </c>
      <c r="I506" t="s">
        <v>275</v>
      </c>
      <c r="J506">
        <v>10</v>
      </c>
    </row>
    <row r="507" spans="1:10" hidden="1" x14ac:dyDescent="0.25">
      <c r="A507">
        <v>40</v>
      </c>
      <c r="B507">
        <v>37</v>
      </c>
      <c r="C507">
        <v>400</v>
      </c>
      <c r="D507">
        <v>29</v>
      </c>
      <c r="E507">
        <v>83</v>
      </c>
      <c r="F507">
        <v>0.4</v>
      </c>
      <c r="G507" t="s">
        <v>37</v>
      </c>
      <c r="H507" t="s">
        <v>275</v>
      </c>
      <c r="I507" t="s">
        <v>275</v>
      </c>
      <c r="J507">
        <v>10</v>
      </c>
    </row>
    <row r="508" spans="1:10" hidden="1" x14ac:dyDescent="0.25">
      <c r="A508">
        <v>40</v>
      </c>
      <c r="B508">
        <v>37</v>
      </c>
      <c r="C508">
        <v>400</v>
      </c>
      <c r="D508">
        <v>29</v>
      </c>
      <c r="E508">
        <v>83</v>
      </c>
      <c r="F508">
        <v>0.4</v>
      </c>
      <c r="G508" t="s">
        <v>37</v>
      </c>
      <c r="H508" t="s">
        <v>275</v>
      </c>
      <c r="I508" t="s">
        <v>275</v>
      </c>
      <c r="J508">
        <v>10</v>
      </c>
    </row>
    <row r="509" spans="1:10" hidden="1" x14ac:dyDescent="0.25">
      <c r="A509">
        <v>40</v>
      </c>
      <c r="B509">
        <v>37</v>
      </c>
      <c r="C509">
        <v>400</v>
      </c>
      <c r="D509">
        <v>29</v>
      </c>
      <c r="E509">
        <v>83</v>
      </c>
      <c r="F509">
        <v>0.4</v>
      </c>
      <c r="G509" t="s">
        <v>37</v>
      </c>
      <c r="H509" t="s">
        <v>275</v>
      </c>
      <c r="I509" t="s">
        <v>275</v>
      </c>
      <c r="J509">
        <v>10</v>
      </c>
    </row>
    <row r="510" spans="1:10" hidden="1" x14ac:dyDescent="0.25">
      <c r="A510">
        <v>40</v>
      </c>
      <c r="B510">
        <v>37</v>
      </c>
      <c r="C510">
        <v>400</v>
      </c>
      <c r="D510">
        <v>29</v>
      </c>
      <c r="E510">
        <v>83</v>
      </c>
      <c r="F510">
        <v>0.4</v>
      </c>
      <c r="G510" t="s">
        <v>37</v>
      </c>
      <c r="H510" t="s">
        <v>275</v>
      </c>
      <c r="I510" t="s">
        <v>275</v>
      </c>
      <c r="J510">
        <v>10</v>
      </c>
    </row>
    <row r="511" spans="1:10" hidden="1" x14ac:dyDescent="0.25">
      <c r="A511">
        <v>40</v>
      </c>
      <c r="B511">
        <v>37</v>
      </c>
      <c r="C511">
        <v>400</v>
      </c>
      <c r="D511">
        <v>29</v>
      </c>
      <c r="E511">
        <v>83</v>
      </c>
      <c r="F511">
        <v>0.4</v>
      </c>
      <c r="G511" t="s">
        <v>37</v>
      </c>
      <c r="H511" t="s">
        <v>275</v>
      </c>
      <c r="I511" t="s">
        <v>275</v>
      </c>
      <c r="J511">
        <v>10</v>
      </c>
    </row>
    <row r="512" spans="1:10" hidden="1" x14ac:dyDescent="0.25">
      <c r="A512">
        <v>40</v>
      </c>
      <c r="B512">
        <v>37</v>
      </c>
      <c r="C512">
        <v>400</v>
      </c>
      <c r="D512">
        <v>29</v>
      </c>
      <c r="E512">
        <v>83</v>
      </c>
      <c r="F512">
        <v>0.4</v>
      </c>
      <c r="G512" t="s">
        <v>37</v>
      </c>
      <c r="H512" t="s">
        <v>275</v>
      </c>
      <c r="I512" t="s">
        <v>275</v>
      </c>
      <c r="J512">
        <v>10</v>
      </c>
    </row>
    <row r="513" spans="1:10" hidden="1" x14ac:dyDescent="0.25">
      <c r="A513">
        <v>40</v>
      </c>
      <c r="B513">
        <v>37</v>
      </c>
      <c r="C513">
        <v>400</v>
      </c>
      <c r="D513">
        <v>29</v>
      </c>
      <c r="E513">
        <v>83</v>
      </c>
      <c r="F513">
        <v>0.4</v>
      </c>
      <c r="G513" t="s">
        <v>37</v>
      </c>
      <c r="H513" t="s">
        <v>275</v>
      </c>
      <c r="I513" t="s">
        <v>275</v>
      </c>
      <c r="J513">
        <v>10</v>
      </c>
    </row>
    <row r="514" spans="1:10" hidden="1" x14ac:dyDescent="0.25">
      <c r="A514">
        <v>40</v>
      </c>
      <c r="B514">
        <v>37</v>
      </c>
      <c r="C514">
        <v>400</v>
      </c>
      <c r="D514">
        <v>29</v>
      </c>
      <c r="E514">
        <v>83</v>
      </c>
      <c r="F514">
        <v>0.4</v>
      </c>
      <c r="G514" t="s">
        <v>37</v>
      </c>
      <c r="H514" t="s">
        <v>275</v>
      </c>
      <c r="I514" t="s">
        <v>275</v>
      </c>
      <c r="J514">
        <v>10</v>
      </c>
    </row>
    <row r="515" spans="1:10" hidden="1" x14ac:dyDescent="0.25">
      <c r="A515">
        <v>40</v>
      </c>
      <c r="B515">
        <v>37</v>
      </c>
      <c r="C515">
        <v>400</v>
      </c>
      <c r="D515">
        <v>29</v>
      </c>
      <c r="E515">
        <v>83</v>
      </c>
      <c r="F515">
        <v>0.4</v>
      </c>
      <c r="G515" t="s">
        <v>37</v>
      </c>
      <c r="H515" t="s">
        <v>275</v>
      </c>
      <c r="I515" t="s">
        <v>275</v>
      </c>
      <c r="J515">
        <v>10</v>
      </c>
    </row>
    <row r="516" spans="1:10" hidden="1" x14ac:dyDescent="0.25">
      <c r="A516">
        <v>40</v>
      </c>
      <c r="B516">
        <v>37</v>
      </c>
      <c r="C516">
        <v>400</v>
      </c>
      <c r="D516">
        <v>29</v>
      </c>
      <c r="E516">
        <v>83</v>
      </c>
      <c r="F516">
        <v>0.4</v>
      </c>
      <c r="G516" t="s">
        <v>37</v>
      </c>
      <c r="H516" t="s">
        <v>275</v>
      </c>
      <c r="I516" t="s">
        <v>275</v>
      </c>
      <c r="J516">
        <v>10</v>
      </c>
    </row>
    <row r="517" spans="1:10" hidden="1" x14ac:dyDescent="0.25">
      <c r="A517">
        <v>40</v>
      </c>
      <c r="B517">
        <v>37</v>
      </c>
      <c r="C517">
        <v>400</v>
      </c>
      <c r="D517">
        <v>29</v>
      </c>
      <c r="E517">
        <v>83</v>
      </c>
      <c r="F517">
        <v>0.4</v>
      </c>
      <c r="G517" t="s">
        <v>37</v>
      </c>
      <c r="H517" t="s">
        <v>275</v>
      </c>
      <c r="I517" t="s">
        <v>275</v>
      </c>
      <c r="J517">
        <v>10</v>
      </c>
    </row>
    <row r="518" spans="1:10" hidden="1" x14ac:dyDescent="0.25">
      <c r="A518">
        <v>40</v>
      </c>
      <c r="B518">
        <v>37</v>
      </c>
      <c r="C518">
        <v>400</v>
      </c>
      <c r="D518">
        <v>29</v>
      </c>
      <c r="E518">
        <v>83</v>
      </c>
      <c r="F518">
        <v>0.4</v>
      </c>
      <c r="G518" t="s">
        <v>37</v>
      </c>
      <c r="H518" t="s">
        <v>275</v>
      </c>
      <c r="I518" t="s">
        <v>275</v>
      </c>
      <c r="J518">
        <v>10</v>
      </c>
    </row>
    <row r="519" spans="1:10" x14ac:dyDescent="0.25">
      <c r="A519">
        <v>42</v>
      </c>
      <c r="B519">
        <v>38</v>
      </c>
      <c r="C519">
        <f>5*77</f>
        <v>385</v>
      </c>
      <c r="D519">
        <v>20</v>
      </c>
      <c r="E519">
        <v>77</v>
      </c>
      <c r="F519">
        <v>1</v>
      </c>
      <c r="G519" t="s">
        <v>37</v>
      </c>
      <c r="H519" t="s">
        <v>275</v>
      </c>
      <c r="I519" t="s">
        <v>275</v>
      </c>
      <c r="J519">
        <v>6</v>
      </c>
    </row>
    <row r="520" spans="1:10" hidden="1" x14ac:dyDescent="0.25">
      <c r="A520">
        <v>42</v>
      </c>
      <c r="B520">
        <v>38</v>
      </c>
      <c r="C520">
        <f t="shared" ref="C520:C527" si="6">5*77</f>
        <v>385</v>
      </c>
      <c r="D520">
        <v>20</v>
      </c>
      <c r="E520">
        <v>77</v>
      </c>
      <c r="F520">
        <v>1</v>
      </c>
      <c r="G520" t="s">
        <v>37</v>
      </c>
      <c r="H520" t="s">
        <v>275</v>
      </c>
      <c r="I520" t="s">
        <v>275</v>
      </c>
      <c r="J520">
        <v>6</v>
      </c>
    </row>
    <row r="521" spans="1:10" hidden="1" x14ac:dyDescent="0.25">
      <c r="A521">
        <v>42</v>
      </c>
      <c r="B521">
        <v>38</v>
      </c>
      <c r="C521">
        <f t="shared" si="6"/>
        <v>385</v>
      </c>
      <c r="D521">
        <v>20</v>
      </c>
      <c r="E521">
        <v>77</v>
      </c>
      <c r="F521">
        <v>1</v>
      </c>
      <c r="G521" t="s">
        <v>37</v>
      </c>
      <c r="H521" t="s">
        <v>275</v>
      </c>
      <c r="I521" t="s">
        <v>275</v>
      </c>
      <c r="J521">
        <v>6</v>
      </c>
    </row>
    <row r="522" spans="1:10" hidden="1" x14ac:dyDescent="0.25">
      <c r="A522">
        <v>42</v>
      </c>
      <c r="B522">
        <v>38</v>
      </c>
      <c r="C522">
        <f t="shared" si="6"/>
        <v>385</v>
      </c>
      <c r="D522">
        <v>20</v>
      </c>
      <c r="E522">
        <v>77</v>
      </c>
      <c r="F522">
        <v>1</v>
      </c>
      <c r="G522" t="s">
        <v>37</v>
      </c>
      <c r="H522" t="s">
        <v>275</v>
      </c>
      <c r="I522" t="s">
        <v>275</v>
      </c>
      <c r="J522">
        <v>6</v>
      </c>
    </row>
    <row r="523" spans="1:10" hidden="1" x14ac:dyDescent="0.25">
      <c r="A523">
        <v>42</v>
      </c>
      <c r="B523">
        <v>38</v>
      </c>
      <c r="C523">
        <f t="shared" si="6"/>
        <v>385</v>
      </c>
      <c r="D523">
        <v>20</v>
      </c>
      <c r="E523">
        <v>77</v>
      </c>
      <c r="F523">
        <v>1</v>
      </c>
      <c r="G523" t="s">
        <v>37</v>
      </c>
      <c r="H523" t="s">
        <v>275</v>
      </c>
      <c r="I523" t="s">
        <v>275</v>
      </c>
      <c r="J523">
        <v>6</v>
      </c>
    </row>
    <row r="524" spans="1:10" hidden="1" x14ac:dyDescent="0.25">
      <c r="A524">
        <v>42</v>
      </c>
      <c r="B524">
        <v>38</v>
      </c>
      <c r="C524">
        <f t="shared" si="6"/>
        <v>385</v>
      </c>
      <c r="D524">
        <v>20</v>
      </c>
      <c r="E524">
        <v>77</v>
      </c>
      <c r="F524">
        <v>1</v>
      </c>
      <c r="G524" t="s">
        <v>37</v>
      </c>
      <c r="H524" t="s">
        <v>275</v>
      </c>
      <c r="I524" t="s">
        <v>275</v>
      </c>
      <c r="J524">
        <v>6</v>
      </c>
    </row>
    <row r="525" spans="1:10" hidden="1" x14ac:dyDescent="0.25">
      <c r="A525">
        <v>42</v>
      </c>
      <c r="B525">
        <v>38</v>
      </c>
      <c r="C525">
        <f t="shared" si="6"/>
        <v>385</v>
      </c>
      <c r="D525">
        <v>20</v>
      </c>
      <c r="E525">
        <v>77</v>
      </c>
      <c r="F525">
        <v>1</v>
      </c>
      <c r="G525" t="s">
        <v>37</v>
      </c>
      <c r="H525" t="s">
        <v>275</v>
      </c>
      <c r="I525" t="s">
        <v>275</v>
      </c>
      <c r="J525">
        <v>6</v>
      </c>
    </row>
    <row r="526" spans="1:10" hidden="1" x14ac:dyDescent="0.25">
      <c r="A526">
        <v>42</v>
      </c>
      <c r="B526">
        <v>38</v>
      </c>
      <c r="C526">
        <f t="shared" si="6"/>
        <v>385</v>
      </c>
      <c r="D526">
        <v>20</v>
      </c>
      <c r="E526">
        <v>77</v>
      </c>
      <c r="F526">
        <v>1</v>
      </c>
      <c r="G526" t="s">
        <v>37</v>
      </c>
      <c r="H526" t="s">
        <v>275</v>
      </c>
      <c r="I526" t="s">
        <v>275</v>
      </c>
      <c r="J526">
        <v>6</v>
      </c>
    </row>
    <row r="527" spans="1:10" hidden="1" x14ac:dyDescent="0.25">
      <c r="A527">
        <v>42</v>
      </c>
      <c r="B527">
        <v>38</v>
      </c>
      <c r="C527">
        <f t="shared" si="6"/>
        <v>385</v>
      </c>
      <c r="D527">
        <v>20</v>
      </c>
      <c r="E527">
        <v>77</v>
      </c>
      <c r="F527">
        <v>1</v>
      </c>
      <c r="G527" t="s">
        <v>37</v>
      </c>
      <c r="H527" t="s">
        <v>275</v>
      </c>
      <c r="I527" t="s">
        <v>275</v>
      </c>
      <c r="J527">
        <v>6</v>
      </c>
    </row>
    <row r="528" spans="1:10" x14ac:dyDescent="0.25">
      <c r="A528">
        <v>42</v>
      </c>
      <c r="B528">
        <v>39</v>
      </c>
      <c r="C528">
        <f>77*10</f>
        <v>770</v>
      </c>
      <c r="D528">
        <v>20</v>
      </c>
      <c r="E528">
        <v>77</v>
      </c>
      <c r="F528">
        <v>1</v>
      </c>
      <c r="G528" t="s">
        <v>37</v>
      </c>
      <c r="H528" t="s">
        <v>275</v>
      </c>
      <c r="I528" t="s">
        <v>275</v>
      </c>
      <c r="J528">
        <v>6</v>
      </c>
    </row>
    <row r="529" spans="1:10" hidden="1" x14ac:dyDescent="0.25">
      <c r="A529">
        <v>42</v>
      </c>
      <c r="B529">
        <v>39</v>
      </c>
      <c r="C529">
        <f t="shared" ref="C529:C536" si="7">77*10</f>
        <v>770</v>
      </c>
      <c r="D529">
        <v>20</v>
      </c>
      <c r="E529">
        <v>77</v>
      </c>
      <c r="F529">
        <v>1</v>
      </c>
      <c r="G529" t="s">
        <v>37</v>
      </c>
      <c r="H529" t="s">
        <v>275</v>
      </c>
      <c r="I529" t="s">
        <v>275</v>
      </c>
      <c r="J529">
        <v>6</v>
      </c>
    </row>
    <row r="530" spans="1:10" hidden="1" x14ac:dyDescent="0.25">
      <c r="A530">
        <v>42</v>
      </c>
      <c r="B530">
        <v>39</v>
      </c>
      <c r="C530">
        <f t="shared" si="7"/>
        <v>770</v>
      </c>
      <c r="D530">
        <v>20</v>
      </c>
      <c r="E530">
        <v>77</v>
      </c>
      <c r="F530">
        <v>1</v>
      </c>
      <c r="G530" t="s">
        <v>37</v>
      </c>
      <c r="H530" t="s">
        <v>275</v>
      </c>
      <c r="I530" t="s">
        <v>275</v>
      </c>
      <c r="J530">
        <v>6</v>
      </c>
    </row>
    <row r="531" spans="1:10" hidden="1" x14ac:dyDescent="0.25">
      <c r="A531">
        <v>42</v>
      </c>
      <c r="B531">
        <v>39</v>
      </c>
      <c r="C531">
        <f t="shared" si="7"/>
        <v>770</v>
      </c>
      <c r="D531">
        <v>20</v>
      </c>
      <c r="E531">
        <v>77</v>
      </c>
      <c r="F531">
        <v>1</v>
      </c>
      <c r="G531" t="s">
        <v>37</v>
      </c>
      <c r="H531" t="s">
        <v>275</v>
      </c>
      <c r="I531" t="s">
        <v>275</v>
      </c>
      <c r="J531">
        <v>6</v>
      </c>
    </row>
    <row r="532" spans="1:10" hidden="1" x14ac:dyDescent="0.25">
      <c r="A532">
        <v>42</v>
      </c>
      <c r="B532">
        <v>39</v>
      </c>
      <c r="C532">
        <f t="shared" si="7"/>
        <v>770</v>
      </c>
      <c r="D532">
        <v>20</v>
      </c>
      <c r="E532">
        <v>77</v>
      </c>
      <c r="F532">
        <v>1</v>
      </c>
      <c r="G532" t="s">
        <v>37</v>
      </c>
      <c r="H532" t="s">
        <v>275</v>
      </c>
      <c r="I532" t="s">
        <v>275</v>
      </c>
      <c r="J532">
        <v>6</v>
      </c>
    </row>
    <row r="533" spans="1:10" hidden="1" x14ac:dyDescent="0.25">
      <c r="A533">
        <v>42</v>
      </c>
      <c r="B533">
        <v>39</v>
      </c>
      <c r="C533">
        <f t="shared" si="7"/>
        <v>770</v>
      </c>
      <c r="D533">
        <v>20</v>
      </c>
      <c r="E533">
        <v>77</v>
      </c>
      <c r="F533">
        <v>1</v>
      </c>
      <c r="G533" t="s">
        <v>37</v>
      </c>
      <c r="H533" t="s">
        <v>275</v>
      </c>
      <c r="I533" t="s">
        <v>275</v>
      </c>
      <c r="J533">
        <v>6</v>
      </c>
    </row>
    <row r="534" spans="1:10" hidden="1" x14ac:dyDescent="0.25">
      <c r="A534">
        <v>42</v>
      </c>
      <c r="B534">
        <v>39</v>
      </c>
      <c r="C534">
        <f t="shared" si="7"/>
        <v>770</v>
      </c>
      <c r="D534">
        <v>20</v>
      </c>
      <c r="E534">
        <v>77</v>
      </c>
      <c r="F534">
        <v>1</v>
      </c>
      <c r="G534" t="s">
        <v>37</v>
      </c>
      <c r="H534" t="s">
        <v>275</v>
      </c>
      <c r="I534" t="s">
        <v>275</v>
      </c>
      <c r="J534">
        <v>6</v>
      </c>
    </row>
    <row r="535" spans="1:10" hidden="1" x14ac:dyDescent="0.25">
      <c r="A535">
        <v>42</v>
      </c>
      <c r="B535">
        <v>39</v>
      </c>
      <c r="C535">
        <f t="shared" si="7"/>
        <v>770</v>
      </c>
      <c r="D535">
        <v>20</v>
      </c>
      <c r="E535">
        <v>77</v>
      </c>
      <c r="F535">
        <v>1</v>
      </c>
      <c r="G535" t="s">
        <v>37</v>
      </c>
      <c r="H535" t="s">
        <v>275</v>
      </c>
      <c r="I535" t="s">
        <v>275</v>
      </c>
      <c r="J535">
        <v>6</v>
      </c>
    </row>
    <row r="536" spans="1:10" hidden="1" x14ac:dyDescent="0.25">
      <c r="A536">
        <v>42</v>
      </c>
      <c r="B536">
        <v>39</v>
      </c>
      <c r="C536">
        <f t="shared" si="7"/>
        <v>770</v>
      </c>
      <c r="D536">
        <v>20</v>
      </c>
      <c r="E536">
        <v>77</v>
      </c>
      <c r="F536">
        <v>1</v>
      </c>
      <c r="G536" t="s">
        <v>37</v>
      </c>
      <c r="H536" t="s">
        <v>275</v>
      </c>
      <c r="I536" t="s">
        <v>275</v>
      </c>
      <c r="J536">
        <v>6</v>
      </c>
    </row>
    <row r="537" spans="1:10" x14ac:dyDescent="0.25">
      <c r="A537">
        <v>42</v>
      </c>
      <c r="B537">
        <v>40</v>
      </c>
      <c r="C537">
        <f>77*20</f>
        <v>1540</v>
      </c>
      <c r="D537">
        <v>20</v>
      </c>
      <c r="E537">
        <v>77</v>
      </c>
      <c r="F537">
        <v>1</v>
      </c>
      <c r="G537" t="s">
        <v>37</v>
      </c>
      <c r="H537" t="s">
        <v>275</v>
      </c>
      <c r="I537" t="s">
        <v>275</v>
      </c>
      <c r="J537">
        <v>6</v>
      </c>
    </row>
    <row r="538" spans="1:10" hidden="1" x14ac:dyDescent="0.25">
      <c r="A538">
        <v>42</v>
      </c>
      <c r="B538">
        <v>40</v>
      </c>
      <c r="C538">
        <f t="shared" ref="C538:C545" si="8">77*20</f>
        <v>1540</v>
      </c>
      <c r="D538">
        <v>20</v>
      </c>
      <c r="E538">
        <v>77</v>
      </c>
      <c r="F538">
        <v>1</v>
      </c>
      <c r="G538" t="s">
        <v>37</v>
      </c>
      <c r="H538" t="s">
        <v>275</v>
      </c>
      <c r="I538" t="s">
        <v>275</v>
      </c>
      <c r="J538">
        <v>6</v>
      </c>
    </row>
    <row r="539" spans="1:10" hidden="1" x14ac:dyDescent="0.25">
      <c r="A539">
        <v>42</v>
      </c>
      <c r="B539">
        <v>40</v>
      </c>
      <c r="C539">
        <f t="shared" si="8"/>
        <v>1540</v>
      </c>
      <c r="D539">
        <v>20</v>
      </c>
      <c r="E539">
        <v>77</v>
      </c>
      <c r="F539">
        <v>1</v>
      </c>
      <c r="G539" t="s">
        <v>37</v>
      </c>
      <c r="H539" t="s">
        <v>275</v>
      </c>
      <c r="I539" t="s">
        <v>275</v>
      </c>
      <c r="J539">
        <v>6</v>
      </c>
    </row>
    <row r="540" spans="1:10" hidden="1" x14ac:dyDescent="0.25">
      <c r="A540">
        <v>42</v>
      </c>
      <c r="B540">
        <v>40</v>
      </c>
      <c r="C540">
        <f t="shared" si="8"/>
        <v>1540</v>
      </c>
      <c r="D540">
        <v>20</v>
      </c>
      <c r="E540">
        <v>77</v>
      </c>
      <c r="F540">
        <v>1</v>
      </c>
      <c r="G540" t="s">
        <v>37</v>
      </c>
      <c r="H540" t="s">
        <v>275</v>
      </c>
      <c r="I540" t="s">
        <v>275</v>
      </c>
      <c r="J540">
        <v>6</v>
      </c>
    </row>
    <row r="541" spans="1:10" hidden="1" x14ac:dyDescent="0.25">
      <c r="A541">
        <v>42</v>
      </c>
      <c r="B541">
        <v>40</v>
      </c>
      <c r="C541">
        <f t="shared" si="8"/>
        <v>1540</v>
      </c>
      <c r="D541">
        <v>20</v>
      </c>
      <c r="E541">
        <v>77</v>
      </c>
      <c r="F541">
        <v>1</v>
      </c>
      <c r="G541" t="s">
        <v>37</v>
      </c>
      <c r="H541" t="s">
        <v>275</v>
      </c>
      <c r="I541" t="s">
        <v>275</v>
      </c>
      <c r="J541">
        <v>6</v>
      </c>
    </row>
    <row r="542" spans="1:10" hidden="1" x14ac:dyDescent="0.25">
      <c r="A542">
        <v>42</v>
      </c>
      <c r="B542">
        <v>40</v>
      </c>
      <c r="C542">
        <f t="shared" si="8"/>
        <v>1540</v>
      </c>
      <c r="D542">
        <v>20</v>
      </c>
      <c r="E542">
        <v>77</v>
      </c>
      <c r="F542">
        <v>1</v>
      </c>
      <c r="G542" t="s">
        <v>37</v>
      </c>
      <c r="H542" t="s">
        <v>275</v>
      </c>
      <c r="I542" t="s">
        <v>275</v>
      </c>
      <c r="J542">
        <v>6</v>
      </c>
    </row>
    <row r="543" spans="1:10" hidden="1" x14ac:dyDescent="0.25">
      <c r="A543">
        <v>42</v>
      </c>
      <c r="B543">
        <v>40</v>
      </c>
      <c r="C543">
        <f t="shared" si="8"/>
        <v>1540</v>
      </c>
      <c r="D543">
        <v>20</v>
      </c>
      <c r="E543">
        <v>77</v>
      </c>
      <c r="F543">
        <v>1</v>
      </c>
      <c r="G543" t="s">
        <v>37</v>
      </c>
      <c r="H543" t="s">
        <v>275</v>
      </c>
      <c r="I543" t="s">
        <v>275</v>
      </c>
      <c r="J543">
        <v>6</v>
      </c>
    </row>
    <row r="544" spans="1:10" hidden="1" x14ac:dyDescent="0.25">
      <c r="A544">
        <v>42</v>
      </c>
      <c r="B544">
        <v>40</v>
      </c>
      <c r="C544">
        <f t="shared" si="8"/>
        <v>1540</v>
      </c>
      <c r="D544">
        <v>20</v>
      </c>
      <c r="E544">
        <v>77</v>
      </c>
      <c r="F544">
        <v>1</v>
      </c>
      <c r="G544" t="s">
        <v>37</v>
      </c>
      <c r="H544" t="s">
        <v>275</v>
      </c>
      <c r="I544" t="s">
        <v>275</v>
      </c>
      <c r="J544">
        <v>6</v>
      </c>
    </row>
    <row r="545" spans="1:10" hidden="1" x14ac:dyDescent="0.25">
      <c r="A545">
        <v>42</v>
      </c>
      <c r="B545">
        <v>40</v>
      </c>
      <c r="C545">
        <f t="shared" si="8"/>
        <v>1540</v>
      </c>
      <c r="D545">
        <v>20</v>
      </c>
      <c r="E545">
        <v>77</v>
      </c>
      <c r="F545">
        <v>1</v>
      </c>
      <c r="G545" t="s">
        <v>37</v>
      </c>
      <c r="H545" t="s">
        <v>275</v>
      </c>
      <c r="I545" t="s">
        <v>275</v>
      </c>
      <c r="J545">
        <v>6</v>
      </c>
    </row>
    <row r="546" spans="1:10" x14ac:dyDescent="0.25">
      <c r="A546">
        <v>42</v>
      </c>
      <c r="B546">
        <v>41</v>
      </c>
      <c r="C546">
        <f>77*30</f>
        <v>2310</v>
      </c>
      <c r="D546">
        <v>20</v>
      </c>
      <c r="E546">
        <v>77</v>
      </c>
      <c r="F546">
        <v>1</v>
      </c>
      <c r="G546" t="s">
        <v>37</v>
      </c>
      <c r="H546" t="s">
        <v>275</v>
      </c>
      <c r="I546" t="s">
        <v>275</v>
      </c>
      <c r="J546">
        <v>6</v>
      </c>
    </row>
    <row r="547" spans="1:10" hidden="1" x14ac:dyDescent="0.25">
      <c r="A547">
        <v>42</v>
      </c>
      <c r="B547">
        <v>41</v>
      </c>
      <c r="C547">
        <f t="shared" ref="C547:C554" si="9">77*30</f>
        <v>2310</v>
      </c>
      <c r="D547">
        <v>20</v>
      </c>
      <c r="E547">
        <v>77</v>
      </c>
      <c r="F547">
        <v>1</v>
      </c>
      <c r="G547" t="s">
        <v>37</v>
      </c>
      <c r="H547" t="s">
        <v>275</v>
      </c>
      <c r="I547" t="s">
        <v>275</v>
      </c>
      <c r="J547">
        <v>6</v>
      </c>
    </row>
    <row r="548" spans="1:10" hidden="1" x14ac:dyDescent="0.25">
      <c r="A548">
        <v>42</v>
      </c>
      <c r="B548">
        <v>41</v>
      </c>
      <c r="C548">
        <f t="shared" si="9"/>
        <v>2310</v>
      </c>
      <c r="D548">
        <v>20</v>
      </c>
      <c r="E548">
        <v>77</v>
      </c>
      <c r="F548">
        <v>1</v>
      </c>
      <c r="G548" t="s">
        <v>37</v>
      </c>
      <c r="H548" t="s">
        <v>275</v>
      </c>
      <c r="I548" t="s">
        <v>275</v>
      </c>
      <c r="J548">
        <v>6</v>
      </c>
    </row>
    <row r="549" spans="1:10" hidden="1" x14ac:dyDescent="0.25">
      <c r="A549">
        <v>42</v>
      </c>
      <c r="B549">
        <v>41</v>
      </c>
      <c r="C549">
        <f t="shared" si="9"/>
        <v>2310</v>
      </c>
      <c r="D549">
        <v>20</v>
      </c>
      <c r="E549">
        <v>77</v>
      </c>
      <c r="F549">
        <v>1</v>
      </c>
      <c r="G549" t="s">
        <v>37</v>
      </c>
      <c r="H549" t="s">
        <v>275</v>
      </c>
      <c r="I549" t="s">
        <v>275</v>
      </c>
      <c r="J549">
        <v>6</v>
      </c>
    </row>
    <row r="550" spans="1:10" hidden="1" x14ac:dyDescent="0.25">
      <c r="A550">
        <v>42</v>
      </c>
      <c r="B550">
        <v>41</v>
      </c>
      <c r="C550">
        <f t="shared" si="9"/>
        <v>2310</v>
      </c>
      <c r="D550">
        <v>20</v>
      </c>
      <c r="E550">
        <v>77</v>
      </c>
      <c r="F550">
        <v>1</v>
      </c>
      <c r="G550" t="s">
        <v>37</v>
      </c>
      <c r="H550" t="s">
        <v>275</v>
      </c>
      <c r="I550" t="s">
        <v>275</v>
      </c>
      <c r="J550">
        <v>6</v>
      </c>
    </row>
    <row r="551" spans="1:10" hidden="1" x14ac:dyDescent="0.25">
      <c r="A551">
        <v>42</v>
      </c>
      <c r="B551">
        <v>41</v>
      </c>
      <c r="C551">
        <f t="shared" si="9"/>
        <v>2310</v>
      </c>
      <c r="D551">
        <v>20</v>
      </c>
      <c r="E551">
        <v>77</v>
      </c>
      <c r="F551">
        <v>1</v>
      </c>
      <c r="G551" t="s">
        <v>37</v>
      </c>
      <c r="H551" t="s">
        <v>275</v>
      </c>
      <c r="I551" t="s">
        <v>275</v>
      </c>
      <c r="J551">
        <v>6</v>
      </c>
    </row>
    <row r="552" spans="1:10" hidden="1" x14ac:dyDescent="0.25">
      <c r="A552">
        <v>42</v>
      </c>
      <c r="B552">
        <v>41</v>
      </c>
      <c r="C552">
        <f t="shared" si="9"/>
        <v>2310</v>
      </c>
      <c r="D552">
        <v>20</v>
      </c>
      <c r="E552">
        <v>77</v>
      </c>
      <c r="F552">
        <v>1</v>
      </c>
      <c r="G552" t="s">
        <v>37</v>
      </c>
      <c r="H552" t="s">
        <v>275</v>
      </c>
      <c r="I552" t="s">
        <v>275</v>
      </c>
      <c r="J552">
        <v>6</v>
      </c>
    </row>
    <row r="553" spans="1:10" hidden="1" x14ac:dyDescent="0.25">
      <c r="A553">
        <v>42</v>
      </c>
      <c r="B553">
        <v>41</v>
      </c>
      <c r="C553">
        <f t="shared" si="9"/>
        <v>2310</v>
      </c>
      <c r="D553">
        <v>20</v>
      </c>
      <c r="E553">
        <v>77</v>
      </c>
      <c r="F553">
        <v>1</v>
      </c>
      <c r="G553" t="s">
        <v>37</v>
      </c>
      <c r="H553" t="s">
        <v>275</v>
      </c>
      <c r="I553" t="s">
        <v>275</v>
      </c>
      <c r="J553">
        <v>6</v>
      </c>
    </row>
    <row r="554" spans="1:10" hidden="1" x14ac:dyDescent="0.25">
      <c r="A554">
        <v>42</v>
      </c>
      <c r="B554">
        <v>41</v>
      </c>
      <c r="C554">
        <f t="shared" si="9"/>
        <v>2310</v>
      </c>
      <c r="D554">
        <v>20</v>
      </c>
      <c r="E554">
        <v>77</v>
      </c>
      <c r="F554">
        <v>1</v>
      </c>
      <c r="G554" t="s">
        <v>37</v>
      </c>
      <c r="H554" t="s">
        <v>275</v>
      </c>
      <c r="I554" t="s">
        <v>275</v>
      </c>
      <c r="J554">
        <v>6</v>
      </c>
    </row>
    <row r="555" spans="1:10" x14ac:dyDescent="0.25">
      <c r="A555">
        <v>43</v>
      </c>
      <c r="B555">
        <v>42</v>
      </c>
      <c r="C555">
        <v>400</v>
      </c>
      <c r="D555">
        <v>16</v>
      </c>
      <c r="E555">
        <v>55</v>
      </c>
      <c r="F555">
        <v>1</v>
      </c>
      <c r="G555" t="s">
        <v>36</v>
      </c>
      <c r="H555" t="s">
        <v>354</v>
      </c>
      <c r="I555" t="s">
        <v>356</v>
      </c>
      <c r="J555">
        <v>10</v>
      </c>
    </row>
    <row r="556" spans="1:10" hidden="1" x14ac:dyDescent="0.25">
      <c r="A556">
        <v>43</v>
      </c>
      <c r="B556">
        <v>42</v>
      </c>
      <c r="C556">
        <v>400</v>
      </c>
      <c r="D556">
        <v>16</v>
      </c>
      <c r="E556">
        <v>55</v>
      </c>
      <c r="F556">
        <v>1</v>
      </c>
      <c r="G556" t="s">
        <v>36</v>
      </c>
      <c r="H556" t="s">
        <v>354</v>
      </c>
      <c r="I556" t="s">
        <v>356</v>
      </c>
      <c r="J556">
        <v>10</v>
      </c>
    </row>
    <row r="557" spans="1:10" hidden="1" x14ac:dyDescent="0.25">
      <c r="A557">
        <v>43</v>
      </c>
      <c r="B557">
        <v>42</v>
      </c>
      <c r="C557">
        <v>400</v>
      </c>
      <c r="D557">
        <v>16</v>
      </c>
      <c r="E557">
        <v>55</v>
      </c>
      <c r="F557">
        <v>1</v>
      </c>
      <c r="G557" t="s">
        <v>36</v>
      </c>
      <c r="H557" t="s">
        <v>354</v>
      </c>
      <c r="I557" t="s">
        <v>356</v>
      </c>
      <c r="J557">
        <v>10</v>
      </c>
    </row>
    <row r="558" spans="1:10" hidden="1" x14ac:dyDescent="0.25">
      <c r="A558">
        <v>43</v>
      </c>
      <c r="B558">
        <v>42</v>
      </c>
      <c r="C558">
        <v>400</v>
      </c>
      <c r="D558">
        <v>16</v>
      </c>
      <c r="E558">
        <v>55</v>
      </c>
      <c r="F558">
        <v>1</v>
      </c>
      <c r="G558" t="s">
        <v>36</v>
      </c>
      <c r="H558" t="s">
        <v>354</v>
      </c>
      <c r="I558" t="s">
        <v>356</v>
      </c>
      <c r="J558">
        <v>10</v>
      </c>
    </row>
    <row r="559" spans="1:10" hidden="1" x14ac:dyDescent="0.25">
      <c r="A559">
        <v>43</v>
      </c>
      <c r="B559">
        <v>42</v>
      </c>
      <c r="C559">
        <v>400</v>
      </c>
      <c r="D559">
        <v>16</v>
      </c>
      <c r="E559">
        <v>55</v>
      </c>
      <c r="F559">
        <v>1</v>
      </c>
      <c r="G559" t="s">
        <v>36</v>
      </c>
      <c r="H559" t="s">
        <v>354</v>
      </c>
      <c r="I559" t="s">
        <v>356</v>
      </c>
      <c r="J559">
        <v>10</v>
      </c>
    </row>
    <row r="560" spans="1:10" hidden="1" x14ac:dyDescent="0.25">
      <c r="A560">
        <v>43</v>
      </c>
      <c r="B560">
        <v>42</v>
      </c>
      <c r="C560">
        <v>400</v>
      </c>
      <c r="D560">
        <v>16</v>
      </c>
      <c r="E560">
        <v>55</v>
      </c>
      <c r="F560">
        <v>1</v>
      </c>
      <c r="G560" t="s">
        <v>36</v>
      </c>
      <c r="H560" t="s">
        <v>354</v>
      </c>
      <c r="I560" t="s">
        <v>356</v>
      </c>
      <c r="J560">
        <v>10</v>
      </c>
    </row>
    <row r="561" spans="1:10" hidden="1" x14ac:dyDescent="0.25">
      <c r="A561">
        <v>43</v>
      </c>
      <c r="B561">
        <v>42</v>
      </c>
      <c r="C561">
        <v>400</v>
      </c>
      <c r="D561">
        <v>16</v>
      </c>
      <c r="E561">
        <v>55</v>
      </c>
      <c r="F561">
        <v>1</v>
      </c>
      <c r="G561" t="s">
        <v>36</v>
      </c>
      <c r="H561" t="s">
        <v>354</v>
      </c>
      <c r="I561" t="s">
        <v>356</v>
      </c>
      <c r="J561">
        <v>10</v>
      </c>
    </row>
    <row r="562" spans="1:10" hidden="1" x14ac:dyDescent="0.25">
      <c r="A562">
        <v>43</v>
      </c>
      <c r="B562">
        <v>42</v>
      </c>
      <c r="C562">
        <v>400</v>
      </c>
      <c r="D562">
        <v>16</v>
      </c>
      <c r="E562">
        <v>55</v>
      </c>
      <c r="F562">
        <v>1</v>
      </c>
      <c r="G562" t="s">
        <v>36</v>
      </c>
      <c r="H562" t="s">
        <v>354</v>
      </c>
      <c r="I562" t="s">
        <v>356</v>
      </c>
      <c r="J562">
        <v>10</v>
      </c>
    </row>
    <row r="563" spans="1:10" hidden="1" x14ac:dyDescent="0.25">
      <c r="A563">
        <v>43</v>
      </c>
      <c r="B563">
        <v>42</v>
      </c>
      <c r="C563">
        <v>400</v>
      </c>
      <c r="D563">
        <v>16</v>
      </c>
      <c r="E563">
        <v>55</v>
      </c>
      <c r="F563">
        <v>1</v>
      </c>
      <c r="G563" t="s">
        <v>36</v>
      </c>
      <c r="H563" t="s">
        <v>354</v>
      </c>
      <c r="I563" t="s">
        <v>356</v>
      </c>
      <c r="J563">
        <v>10</v>
      </c>
    </row>
    <row r="564" spans="1:10" hidden="1" x14ac:dyDescent="0.25">
      <c r="A564">
        <v>43</v>
      </c>
      <c r="B564">
        <v>42</v>
      </c>
      <c r="C564">
        <v>400</v>
      </c>
      <c r="D564">
        <v>16</v>
      </c>
      <c r="E564">
        <v>55</v>
      </c>
      <c r="F564">
        <v>1</v>
      </c>
      <c r="G564" t="s">
        <v>36</v>
      </c>
      <c r="H564" t="s">
        <v>354</v>
      </c>
      <c r="I564" t="s">
        <v>356</v>
      </c>
      <c r="J564">
        <v>10</v>
      </c>
    </row>
    <row r="565" spans="1:10" hidden="1" x14ac:dyDescent="0.25">
      <c r="A565">
        <v>43</v>
      </c>
      <c r="B565">
        <v>42</v>
      </c>
      <c r="C565">
        <v>400</v>
      </c>
      <c r="D565">
        <v>16</v>
      </c>
      <c r="E565">
        <v>55</v>
      </c>
      <c r="F565">
        <v>1</v>
      </c>
      <c r="G565" t="s">
        <v>36</v>
      </c>
      <c r="H565" t="s">
        <v>354</v>
      </c>
      <c r="I565" t="s">
        <v>356</v>
      </c>
      <c r="J565">
        <v>10</v>
      </c>
    </row>
    <row r="566" spans="1:10" hidden="1" x14ac:dyDescent="0.25">
      <c r="A566">
        <v>43</v>
      </c>
      <c r="B566">
        <v>42</v>
      </c>
      <c r="C566">
        <v>400</v>
      </c>
      <c r="D566">
        <v>16</v>
      </c>
      <c r="E566">
        <v>55</v>
      </c>
      <c r="F566">
        <v>1</v>
      </c>
      <c r="G566" t="s">
        <v>36</v>
      </c>
      <c r="H566" t="s">
        <v>354</v>
      </c>
      <c r="I566" t="s">
        <v>356</v>
      </c>
      <c r="J566">
        <v>10</v>
      </c>
    </row>
    <row r="567" spans="1:10" hidden="1" x14ac:dyDescent="0.25">
      <c r="A567">
        <v>43</v>
      </c>
      <c r="B567">
        <v>42</v>
      </c>
      <c r="C567">
        <v>400</v>
      </c>
      <c r="D567">
        <v>16</v>
      </c>
      <c r="E567">
        <v>55</v>
      </c>
      <c r="F567">
        <v>1</v>
      </c>
      <c r="G567" t="s">
        <v>36</v>
      </c>
      <c r="H567" t="s">
        <v>354</v>
      </c>
      <c r="I567" t="s">
        <v>356</v>
      </c>
      <c r="J567">
        <v>10</v>
      </c>
    </row>
    <row r="568" spans="1:10" hidden="1" x14ac:dyDescent="0.25">
      <c r="A568">
        <v>43</v>
      </c>
      <c r="B568">
        <v>42</v>
      </c>
      <c r="C568">
        <v>400</v>
      </c>
      <c r="D568">
        <v>16</v>
      </c>
      <c r="E568">
        <v>55</v>
      </c>
      <c r="F568">
        <v>1</v>
      </c>
      <c r="G568" t="s">
        <v>36</v>
      </c>
      <c r="H568" t="s">
        <v>354</v>
      </c>
      <c r="I568" t="s">
        <v>356</v>
      </c>
      <c r="J568">
        <v>10</v>
      </c>
    </row>
    <row r="569" spans="1:10" hidden="1" x14ac:dyDescent="0.25">
      <c r="A569">
        <v>43</v>
      </c>
      <c r="B569">
        <v>42</v>
      </c>
      <c r="C569">
        <v>400</v>
      </c>
      <c r="D569">
        <v>16</v>
      </c>
      <c r="E569">
        <v>55</v>
      </c>
      <c r="F569">
        <v>1</v>
      </c>
      <c r="G569" t="s">
        <v>36</v>
      </c>
      <c r="H569" t="s">
        <v>354</v>
      </c>
      <c r="I569" t="s">
        <v>356</v>
      </c>
      <c r="J569">
        <v>10</v>
      </c>
    </row>
    <row r="570" spans="1:10" hidden="1" x14ac:dyDescent="0.25">
      <c r="A570">
        <v>43</v>
      </c>
      <c r="B570">
        <v>42</v>
      </c>
      <c r="C570">
        <v>400</v>
      </c>
      <c r="D570">
        <v>16</v>
      </c>
      <c r="E570">
        <v>55</v>
      </c>
      <c r="F570">
        <v>1</v>
      </c>
      <c r="G570" t="s">
        <v>36</v>
      </c>
      <c r="H570" t="s">
        <v>354</v>
      </c>
      <c r="I570" t="s">
        <v>356</v>
      </c>
      <c r="J570">
        <v>10</v>
      </c>
    </row>
    <row r="571" spans="1:10" hidden="1" x14ac:dyDescent="0.25">
      <c r="A571">
        <v>43</v>
      </c>
      <c r="B571">
        <v>42</v>
      </c>
      <c r="C571">
        <v>400</v>
      </c>
      <c r="D571">
        <v>16</v>
      </c>
      <c r="E571">
        <v>55</v>
      </c>
      <c r="F571">
        <v>1</v>
      </c>
      <c r="G571" t="s">
        <v>36</v>
      </c>
      <c r="H571" t="s">
        <v>354</v>
      </c>
      <c r="I571" t="s">
        <v>356</v>
      </c>
      <c r="J571">
        <v>10</v>
      </c>
    </row>
    <row r="572" spans="1:10" hidden="1" x14ac:dyDescent="0.25">
      <c r="A572">
        <v>43</v>
      </c>
      <c r="B572">
        <v>42</v>
      </c>
      <c r="C572">
        <v>400</v>
      </c>
      <c r="D572">
        <v>16</v>
      </c>
      <c r="E572">
        <v>55</v>
      </c>
      <c r="F572">
        <v>1</v>
      </c>
      <c r="G572" t="s">
        <v>36</v>
      </c>
      <c r="H572" t="s">
        <v>354</v>
      </c>
      <c r="I572" t="s">
        <v>356</v>
      </c>
      <c r="J572">
        <v>10</v>
      </c>
    </row>
    <row r="573" spans="1:10" hidden="1" x14ac:dyDescent="0.25">
      <c r="A573">
        <v>43</v>
      </c>
      <c r="B573">
        <v>42</v>
      </c>
      <c r="C573">
        <v>400</v>
      </c>
      <c r="D573">
        <v>16</v>
      </c>
      <c r="E573">
        <v>55</v>
      </c>
      <c r="F573">
        <v>1</v>
      </c>
      <c r="G573" t="s">
        <v>36</v>
      </c>
      <c r="H573" t="s">
        <v>354</v>
      </c>
      <c r="I573" t="s">
        <v>356</v>
      </c>
      <c r="J573">
        <v>10</v>
      </c>
    </row>
    <row r="574" spans="1:10" hidden="1" x14ac:dyDescent="0.25">
      <c r="A574">
        <v>43</v>
      </c>
      <c r="B574">
        <v>42</v>
      </c>
      <c r="C574">
        <v>400</v>
      </c>
      <c r="D574">
        <v>16</v>
      </c>
      <c r="E574">
        <v>55</v>
      </c>
      <c r="F574">
        <v>1</v>
      </c>
      <c r="G574" t="s">
        <v>36</v>
      </c>
      <c r="H574" t="s">
        <v>354</v>
      </c>
      <c r="I574" t="s">
        <v>356</v>
      </c>
      <c r="J574">
        <v>10</v>
      </c>
    </row>
    <row r="575" spans="1:10" x14ac:dyDescent="0.25">
      <c r="A575">
        <v>44</v>
      </c>
      <c r="B575">
        <v>43</v>
      </c>
      <c r="C575">
        <v>400</v>
      </c>
      <c r="D575">
        <v>35</v>
      </c>
      <c r="E575" s="10">
        <v>36.5</v>
      </c>
      <c r="F575">
        <f>34/42</f>
        <v>0.80952380952380953</v>
      </c>
      <c r="G575" t="s">
        <v>27</v>
      </c>
      <c r="H575" t="s">
        <v>275</v>
      </c>
      <c r="I575" t="s">
        <v>275</v>
      </c>
      <c r="J575">
        <v>14</v>
      </c>
    </row>
    <row r="576" spans="1:10" hidden="1" x14ac:dyDescent="0.25">
      <c r="A576">
        <v>44</v>
      </c>
      <c r="B576">
        <v>43</v>
      </c>
      <c r="C576">
        <v>400</v>
      </c>
      <c r="D576">
        <v>35</v>
      </c>
      <c r="E576" s="10">
        <v>36.5</v>
      </c>
      <c r="F576">
        <f t="shared" ref="F576:F617" si="10">34/42</f>
        <v>0.80952380952380953</v>
      </c>
      <c r="G576" t="s">
        <v>27</v>
      </c>
      <c r="H576" t="s">
        <v>275</v>
      </c>
      <c r="I576" t="s">
        <v>275</v>
      </c>
      <c r="J576">
        <v>14</v>
      </c>
    </row>
    <row r="577" spans="1:10" hidden="1" x14ac:dyDescent="0.25">
      <c r="A577">
        <v>44</v>
      </c>
      <c r="B577">
        <v>43</v>
      </c>
      <c r="C577">
        <v>400</v>
      </c>
      <c r="D577">
        <v>35</v>
      </c>
      <c r="E577" s="10">
        <v>36.5</v>
      </c>
      <c r="F577">
        <f t="shared" si="10"/>
        <v>0.80952380952380953</v>
      </c>
      <c r="G577" t="s">
        <v>27</v>
      </c>
      <c r="H577" t="s">
        <v>275</v>
      </c>
      <c r="I577" t="s">
        <v>275</v>
      </c>
      <c r="J577">
        <v>14</v>
      </c>
    </row>
    <row r="578" spans="1:10" hidden="1" x14ac:dyDescent="0.25">
      <c r="A578">
        <v>44</v>
      </c>
      <c r="B578">
        <v>43</v>
      </c>
      <c r="C578">
        <v>400</v>
      </c>
      <c r="D578">
        <v>35</v>
      </c>
      <c r="E578" s="10">
        <v>36.5</v>
      </c>
      <c r="F578">
        <f t="shared" si="10"/>
        <v>0.80952380952380953</v>
      </c>
      <c r="G578" t="s">
        <v>27</v>
      </c>
      <c r="H578" t="s">
        <v>275</v>
      </c>
      <c r="I578" t="s">
        <v>275</v>
      </c>
      <c r="J578">
        <v>14</v>
      </c>
    </row>
    <row r="579" spans="1:10" hidden="1" x14ac:dyDescent="0.25">
      <c r="A579">
        <v>44</v>
      </c>
      <c r="B579">
        <v>43</v>
      </c>
      <c r="C579">
        <v>400</v>
      </c>
      <c r="D579">
        <v>35</v>
      </c>
      <c r="E579" s="10">
        <v>36.5</v>
      </c>
      <c r="F579">
        <f t="shared" si="10"/>
        <v>0.80952380952380953</v>
      </c>
      <c r="G579" t="s">
        <v>27</v>
      </c>
      <c r="H579" t="s">
        <v>275</v>
      </c>
      <c r="I579" t="s">
        <v>275</v>
      </c>
      <c r="J579">
        <v>14</v>
      </c>
    </row>
    <row r="580" spans="1:10" hidden="1" x14ac:dyDescent="0.25">
      <c r="A580">
        <v>44</v>
      </c>
      <c r="B580">
        <v>43</v>
      </c>
      <c r="C580">
        <v>400</v>
      </c>
      <c r="D580">
        <v>35</v>
      </c>
      <c r="E580" s="10">
        <v>36.5</v>
      </c>
      <c r="F580">
        <f t="shared" si="10"/>
        <v>0.80952380952380953</v>
      </c>
      <c r="G580" t="s">
        <v>27</v>
      </c>
      <c r="H580" t="s">
        <v>275</v>
      </c>
      <c r="I580" t="s">
        <v>275</v>
      </c>
      <c r="J580">
        <v>14</v>
      </c>
    </row>
    <row r="581" spans="1:10" hidden="1" x14ac:dyDescent="0.25">
      <c r="A581">
        <v>44</v>
      </c>
      <c r="B581">
        <v>43</v>
      </c>
      <c r="C581">
        <v>400</v>
      </c>
      <c r="D581">
        <v>35</v>
      </c>
      <c r="E581" s="10">
        <v>36.5</v>
      </c>
      <c r="F581">
        <f t="shared" si="10"/>
        <v>0.80952380952380953</v>
      </c>
      <c r="G581" t="s">
        <v>27</v>
      </c>
      <c r="H581" t="s">
        <v>275</v>
      </c>
      <c r="I581" t="s">
        <v>275</v>
      </c>
      <c r="J581">
        <v>14</v>
      </c>
    </row>
    <row r="582" spans="1:10" hidden="1" x14ac:dyDescent="0.25">
      <c r="A582">
        <v>44</v>
      </c>
      <c r="B582">
        <v>43</v>
      </c>
      <c r="C582">
        <v>400</v>
      </c>
      <c r="D582">
        <v>35</v>
      </c>
      <c r="E582" s="10">
        <v>36.5</v>
      </c>
      <c r="F582">
        <f t="shared" si="10"/>
        <v>0.80952380952380953</v>
      </c>
      <c r="G582" t="s">
        <v>27</v>
      </c>
      <c r="H582" t="s">
        <v>275</v>
      </c>
      <c r="I582" t="s">
        <v>275</v>
      </c>
      <c r="J582">
        <v>14</v>
      </c>
    </row>
    <row r="583" spans="1:10" hidden="1" x14ac:dyDescent="0.25">
      <c r="A583">
        <v>44</v>
      </c>
      <c r="B583">
        <v>43</v>
      </c>
      <c r="C583">
        <v>400</v>
      </c>
      <c r="D583">
        <v>35</v>
      </c>
      <c r="E583" s="10">
        <v>36.5</v>
      </c>
      <c r="F583">
        <f t="shared" si="10"/>
        <v>0.80952380952380953</v>
      </c>
      <c r="G583" t="s">
        <v>27</v>
      </c>
      <c r="H583" t="s">
        <v>275</v>
      </c>
      <c r="I583" t="s">
        <v>275</v>
      </c>
      <c r="J583">
        <v>14</v>
      </c>
    </row>
    <row r="584" spans="1:10" hidden="1" x14ac:dyDescent="0.25">
      <c r="A584">
        <v>44</v>
      </c>
      <c r="B584">
        <v>43</v>
      </c>
      <c r="C584">
        <v>400</v>
      </c>
      <c r="D584">
        <v>35</v>
      </c>
      <c r="E584" s="10">
        <v>36.5</v>
      </c>
      <c r="F584">
        <f t="shared" si="10"/>
        <v>0.80952380952380953</v>
      </c>
      <c r="G584" t="s">
        <v>27</v>
      </c>
      <c r="H584" t="s">
        <v>275</v>
      </c>
      <c r="I584" t="s">
        <v>275</v>
      </c>
      <c r="J584">
        <v>14</v>
      </c>
    </row>
    <row r="585" spans="1:10" hidden="1" x14ac:dyDescent="0.25">
      <c r="A585">
        <v>44</v>
      </c>
      <c r="B585">
        <v>43</v>
      </c>
      <c r="C585">
        <v>400</v>
      </c>
      <c r="D585">
        <v>35</v>
      </c>
      <c r="E585" s="10">
        <v>36.5</v>
      </c>
      <c r="F585">
        <f t="shared" si="10"/>
        <v>0.80952380952380953</v>
      </c>
      <c r="G585" t="s">
        <v>27</v>
      </c>
      <c r="H585" t="s">
        <v>275</v>
      </c>
      <c r="I585" t="s">
        <v>275</v>
      </c>
      <c r="J585">
        <v>14</v>
      </c>
    </row>
    <row r="586" spans="1:10" hidden="1" x14ac:dyDescent="0.25">
      <c r="A586">
        <v>44</v>
      </c>
      <c r="B586">
        <v>43</v>
      </c>
      <c r="C586">
        <v>400</v>
      </c>
      <c r="D586">
        <v>35</v>
      </c>
      <c r="E586" s="10">
        <v>36.5</v>
      </c>
      <c r="F586">
        <f t="shared" si="10"/>
        <v>0.80952380952380953</v>
      </c>
      <c r="G586" t="s">
        <v>27</v>
      </c>
      <c r="H586" t="s">
        <v>275</v>
      </c>
      <c r="I586" t="s">
        <v>275</v>
      </c>
      <c r="J586">
        <v>14</v>
      </c>
    </row>
    <row r="587" spans="1:10" hidden="1" x14ac:dyDescent="0.25">
      <c r="A587">
        <v>44</v>
      </c>
      <c r="B587">
        <v>43</v>
      </c>
      <c r="C587">
        <v>400</v>
      </c>
      <c r="D587">
        <v>35</v>
      </c>
      <c r="E587" s="10">
        <v>36.5</v>
      </c>
      <c r="F587">
        <f t="shared" si="10"/>
        <v>0.80952380952380953</v>
      </c>
      <c r="G587" t="s">
        <v>27</v>
      </c>
      <c r="H587" t="s">
        <v>275</v>
      </c>
      <c r="I587" t="s">
        <v>275</v>
      </c>
      <c r="J587">
        <v>14</v>
      </c>
    </row>
    <row r="588" spans="1:10" hidden="1" x14ac:dyDescent="0.25">
      <c r="A588">
        <v>44</v>
      </c>
      <c r="B588">
        <v>43</v>
      </c>
      <c r="C588">
        <v>400</v>
      </c>
      <c r="D588">
        <v>35</v>
      </c>
      <c r="E588" s="10">
        <v>36.5</v>
      </c>
      <c r="F588">
        <f t="shared" si="10"/>
        <v>0.80952380952380953</v>
      </c>
      <c r="G588" t="s">
        <v>27</v>
      </c>
      <c r="H588" t="s">
        <v>275</v>
      </c>
      <c r="I588" t="s">
        <v>275</v>
      </c>
      <c r="J588">
        <v>14</v>
      </c>
    </row>
    <row r="589" spans="1:10" hidden="1" x14ac:dyDescent="0.25">
      <c r="A589">
        <v>44</v>
      </c>
      <c r="B589">
        <v>43</v>
      </c>
      <c r="C589">
        <v>400</v>
      </c>
      <c r="D589">
        <v>35</v>
      </c>
      <c r="E589" s="10">
        <v>36.5</v>
      </c>
      <c r="F589">
        <f t="shared" si="10"/>
        <v>0.80952380952380953</v>
      </c>
      <c r="G589" t="s">
        <v>27</v>
      </c>
      <c r="H589" t="s">
        <v>275</v>
      </c>
      <c r="I589" t="s">
        <v>275</v>
      </c>
      <c r="J589">
        <v>14</v>
      </c>
    </row>
    <row r="590" spans="1:10" hidden="1" x14ac:dyDescent="0.25">
      <c r="A590">
        <v>44</v>
      </c>
      <c r="B590">
        <v>43</v>
      </c>
      <c r="C590">
        <v>400</v>
      </c>
      <c r="D590">
        <v>35</v>
      </c>
      <c r="E590" s="10">
        <v>36.5</v>
      </c>
      <c r="F590">
        <f t="shared" si="10"/>
        <v>0.80952380952380953</v>
      </c>
      <c r="G590" t="s">
        <v>27</v>
      </c>
      <c r="H590" t="s">
        <v>275</v>
      </c>
      <c r="I590" t="s">
        <v>275</v>
      </c>
      <c r="J590">
        <v>14</v>
      </c>
    </row>
    <row r="591" spans="1:10" hidden="1" x14ac:dyDescent="0.25">
      <c r="A591">
        <v>44</v>
      </c>
      <c r="B591">
        <v>43</v>
      </c>
      <c r="C591">
        <v>400</v>
      </c>
      <c r="D591">
        <v>35</v>
      </c>
      <c r="E591" s="10">
        <v>36.5</v>
      </c>
      <c r="F591">
        <f t="shared" si="10"/>
        <v>0.80952380952380953</v>
      </c>
      <c r="G591" t="s">
        <v>27</v>
      </c>
      <c r="H591" t="s">
        <v>275</v>
      </c>
      <c r="I591" t="s">
        <v>275</v>
      </c>
      <c r="J591">
        <v>14</v>
      </c>
    </row>
    <row r="592" spans="1:10" hidden="1" x14ac:dyDescent="0.25">
      <c r="A592">
        <v>44</v>
      </c>
      <c r="B592">
        <v>43</v>
      </c>
      <c r="C592">
        <v>400</v>
      </c>
      <c r="D592">
        <v>35</v>
      </c>
      <c r="E592" s="10">
        <v>36.5</v>
      </c>
      <c r="F592">
        <f t="shared" si="10"/>
        <v>0.80952380952380953</v>
      </c>
      <c r="G592" t="s">
        <v>27</v>
      </c>
      <c r="H592" t="s">
        <v>275</v>
      </c>
      <c r="I592" t="s">
        <v>275</v>
      </c>
      <c r="J592">
        <v>14</v>
      </c>
    </row>
    <row r="593" spans="1:10" hidden="1" x14ac:dyDescent="0.25">
      <c r="A593">
        <v>44</v>
      </c>
      <c r="B593">
        <v>43</v>
      </c>
      <c r="C593">
        <v>400</v>
      </c>
      <c r="D593">
        <v>35</v>
      </c>
      <c r="E593" s="10">
        <v>36.5</v>
      </c>
      <c r="F593">
        <f t="shared" si="10"/>
        <v>0.80952380952380953</v>
      </c>
      <c r="G593" t="s">
        <v>27</v>
      </c>
      <c r="H593" t="s">
        <v>275</v>
      </c>
      <c r="I593" t="s">
        <v>275</v>
      </c>
      <c r="J593">
        <v>14</v>
      </c>
    </row>
    <row r="594" spans="1:10" hidden="1" x14ac:dyDescent="0.25">
      <c r="A594">
        <v>44</v>
      </c>
      <c r="B594">
        <v>43</v>
      </c>
      <c r="C594">
        <v>400</v>
      </c>
      <c r="D594">
        <v>35</v>
      </c>
      <c r="E594" s="10">
        <v>36.5</v>
      </c>
      <c r="F594">
        <f t="shared" si="10"/>
        <v>0.80952380952380953</v>
      </c>
      <c r="G594" t="s">
        <v>27</v>
      </c>
      <c r="H594" t="s">
        <v>275</v>
      </c>
      <c r="I594" t="s">
        <v>275</v>
      </c>
      <c r="J594">
        <v>14</v>
      </c>
    </row>
    <row r="595" spans="1:10" hidden="1" x14ac:dyDescent="0.25">
      <c r="A595">
        <v>44</v>
      </c>
      <c r="B595">
        <v>43</v>
      </c>
      <c r="C595">
        <v>400</v>
      </c>
      <c r="D595">
        <v>35</v>
      </c>
      <c r="E595" s="10">
        <v>36.5</v>
      </c>
      <c r="F595">
        <f t="shared" si="10"/>
        <v>0.80952380952380953</v>
      </c>
      <c r="G595" t="s">
        <v>27</v>
      </c>
      <c r="H595" t="s">
        <v>275</v>
      </c>
      <c r="I595" t="s">
        <v>275</v>
      </c>
      <c r="J595">
        <v>14</v>
      </c>
    </row>
    <row r="596" spans="1:10" x14ac:dyDescent="0.25">
      <c r="A596">
        <v>44</v>
      </c>
      <c r="B596">
        <v>44</v>
      </c>
      <c r="C596">
        <v>400</v>
      </c>
      <c r="D596">
        <v>35</v>
      </c>
      <c r="E596" s="10">
        <v>36.5</v>
      </c>
      <c r="F596">
        <f t="shared" si="10"/>
        <v>0.80952380952380953</v>
      </c>
      <c r="G596" t="s">
        <v>27</v>
      </c>
      <c r="H596" t="s">
        <v>275</v>
      </c>
      <c r="I596" t="s">
        <v>651</v>
      </c>
      <c r="J596">
        <v>14</v>
      </c>
    </row>
    <row r="597" spans="1:10" hidden="1" x14ac:dyDescent="0.25">
      <c r="A597">
        <v>44</v>
      </c>
      <c r="B597">
        <v>44</v>
      </c>
      <c r="C597">
        <v>400</v>
      </c>
      <c r="D597">
        <v>35</v>
      </c>
      <c r="E597" s="10">
        <v>36.5</v>
      </c>
      <c r="F597">
        <f t="shared" si="10"/>
        <v>0.80952380952380953</v>
      </c>
      <c r="G597" t="s">
        <v>27</v>
      </c>
      <c r="H597" t="s">
        <v>275</v>
      </c>
      <c r="I597" t="s">
        <v>651</v>
      </c>
      <c r="J597">
        <v>14</v>
      </c>
    </row>
    <row r="598" spans="1:10" hidden="1" x14ac:dyDescent="0.25">
      <c r="A598">
        <v>44</v>
      </c>
      <c r="B598">
        <v>44</v>
      </c>
      <c r="C598">
        <v>400</v>
      </c>
      <c r="D598">
        <v>35</v>
      </c>
      <c r="E598" s="10">
        <v>36.5</v>
      </c>
      <c r="F598">
        <f t="shared" si="10"/>
        <v>0.80952380952380953</v>
      </c>
      <c r="G598" t="s">
        <v>27</v>
      </c>
      <c r="H598" t="s">
        <v>275</v>
      </c>
      <c r="I598" t="s">
        <v>651</v>
      </c>
      <c r="J598">
        <v>14</v>
      </c>
    </row>
    <row r="599" spans="1:10" hidden="1" x14ac:dyDescent="0.25">
      <c r="A599">
        <v>44</v>
      </c>
      <c r="B599">
        <v>44</v>
      </c>
      <c r="C599">
        <v>400</v>
      </c>
      <c r="D599">
        <v>35</v>
      </c>
      <c r="E599" s="10">
        <v>36.5</v>
      </c>
      <c r="F599">
        <f t="shared" si="10"/>
        <v>0.80952380952380953</v>
      </c>
      <c r="G599" t="s">
        <v>27</v>
      </c>
      <c r="H599" t="s">
        <v>275</v>
      </c>
      <c r="I599" t="s">
        <v>651</v>
      </c>
      <c r="J599">
        <v>14</v>
      </c>
    </row>
    <row r="600" spans="1:10" hidden="1" x14ac:dyDescent="0.25">
      <c r="A600">
        <v>44</v>
      </c>
      <c r="B600">
        <v>44</v>
      </c>
      <c r="C600">
        <v>400</v>
      </c>
      <c r="D600">
        <v>35</v>
      </c>
      <c r="E600" s="10">
        <v>36.5</v>
      </c>
      <c r="F600">
        <f t="shared" si="10"/>
        <v>0.80952380952380953</v>
      </c>
      <c r="G600" t="s">
        <v>27</v>
      </c>
      <c r="H600" t="s">
        <v>275</v>
      </c>
      <c r="I600" t="s">
        <v>651</v>
      </c>
      <c r="J600">
        <v>14</v>
      </c>
    </row>
    <row r="601" spans="1:10" hidden="1" x14ac:dyDescent="0.25">
      <c r="A601">
        <v>44</v>
      </c>
      <c r="B601">
        <v>44</v>
      </c>
      <c r="C601">
        <v>400</v>
      </c>
      <c r="D601">
        <v>35</v>
      </c>
      <c r="E601" s="10">
        <v>36.5</v>
      </c>
      <c r="F601">
        <f t="shared" si="10"/>
        <v>0.80952380952380953</v>
      </c>
      <c r="G601" t="s">
        <v>27</v>
      </c>
      <c r="H601" t="s">
        <v>275</v>
      </c>
      <c r="I601" t="s">
        <v>651</v>
      </c>
      <c r="J601">
        <v>14</v>
      </c>
    </row>
    <row r="602" spans="1:10" hidden="1" x14ac:dyDescent="0.25">
      <c r="A602">
        <v>44</v>
      </c>
      <c r="B602">
        <v>44</v>
      </c>
      <c r="C602">
        <v>400</v>
      </c>
      <c r="D602">
        <v>35</v>
      </c>
      <c r="E602" s="10">
        <v>36.5</v>
      </c>
      <c r="F602">
        <f t="shared" si="10"/>
        <v>0.80952380952380953</v>
      </c>
      <c r="G602" t="s">
        <v>27</v>
      </c>
      <c r="H602" t="s">
        <v>275</v>
      </c>
      <c r="I602" t="s">
        <v>651</v>
      </c>
      <c r="J602">
        <v>14</v>
      </c>
    </row>
    <row r="603" spans="1:10" hidden="1" x14ac:dyDescent="0.25">
      <c r="A603">
        <v>44</v>
      </c>
      <c r="B603">
        <v>44</v>
      </c>
      <c r="C603">
        <v>400</v>
      </c>
      <c r="D603">
        <v>35</v>
      </c>
      <c r="E603" s="10">
        <v>36.5</v>
      </c>
      <c r="F603">
        <f t="shared" si="10"/>
        <v>0.80952380952380953</v>
      </c>
      <c r="G603" t="s">
        <v>27</v>
      </c>
      <c r="H603" t="s">
        <v>275</v>
      </c>
      <c r="I603" t="s">
        <v>651</v>
      </c>
      <c r="J603">
        <v>14</v>
      </c>
    </row>
    <row r="604" spans="1:10" hidden="1" x14ac:dyDescent="0.25">
      <c r="A604">
        <v>44</v>
      </c>
      <c r="B604">
        <v>44</v>
      </c>
      <c r="C604">
        <v>400</v>
      </c>
      <c r="D604">
        <v>35</v>
      </c>
      <c r="E604" s="10">
        <v>36.5</v>
      </c>
      <c r="F604">
        <f t="shared" si="10"/>
        <v>0.80952380952380953</v>
      </c>
      <c r="G604" t="s">
        <v>27</v>
      </c>
      <c r="H604" t="s">
        <v>275</v>
      </c>
      <c r="I604" t="s">
        <v>651</v>
      </c>
      <c r="J604">
        <v>14</v>
      </c>
    </row>
    <row r="605" spans="1:10" hidden="1" x14ac:dyDescent="0.25">
      <c r="A605">
        <v>44</v>
      </c>
      <c r="B605">
        <v>44</v>
      </c>
      <c r="C605">
        <v>400</v>
      </c>
      <c r="D605">
        <v>35</v>
      </c>
      <c r="E605" s="10">
        <v>36.5</v>
      </c>
      <c r="F605">
        <f t="shared" si="10"/>
        <v>0.80952380952380953</v>
      </c>
      <c r="G605" t="s">
        <v>27</v>
      </c>
      <c r="H605" t="s">
        <v>275</v>
      </c>
      <c r="I605" t="s">
        <v>651</v>
      </c>
      <c r="J605">
        <v>14</v>
      </c>
    </row>
    <row r="606" spans="1:10" hidden="1" x14ac:dyDescent="0.25">
      <c r="A606">
        <v>44</v>
      </c>
      <c r="B606">
        <v>44</v>
      </c>
      <c r="C606">
        <v>400</v>
      </c>
      <c r="D606">
        <v>35</v>
      </c>
      <c r="E606" s="10">
        <v>36.5</v>
      </c>
      <c r="F606">
        <f t="shared" si="10"/>
        <v>0.80952380952380953</v>
      </c>
      <c r="G606" t="s">
        <v>27</v>
      </c>
      <c r="H606" t="s">
        <v>275</v>
      </c>
      <c r="I606" t="s">
        <v>651</v>
      </c>
      <c r="J606">
        <v>14</v>
      </c>
    </row>
    <row r="607" spans="1:10" hidden="1" x14ac:dyDescent="0.25">
      <c r="A607">
        <v>44</v>
      </c>
      <c r="B607">
        <v>44</v>
      </c>
      <c r="C607">
        <v>400</v>
      </c>
      <c r="D607">
        <v>35</v>
      </c>
      <c r="E607" s="10">
        <v>36.5</v>
      </c>
      <c r="F607">
        <f t="shared" si="10"/>
        <v>0.80952380952380953</v>
      </c>
      <c r="G607" t="s">
        <v>27</v>
      </c>
      <c r="H607" t="s">
        <v>275</v>
      </c>
      <c r="I607" t="s">
        <v>651</v>
      </c>
      <c r="J607">
        <v>14</v>
      </c>
    </row>
    <row r="608" spans="1:10" hidden="1" x14ac:dyDescent="0.25">
      <c r="A608">
        <v>44</v>
      </c>
      <c r="B608">
        <v>44</v>
      </c>
      <c r="C608">
        <v>400</v>
      </c>
      <c r="D608">
        <v>35</v>
      </c>
      <c r="E608" s="10">
        <v>36.5</v>
      </c>
      <c r="F608">
        <f t="shared" si="10"/>
        <v>0.80952380952380953</v>
      </c>
      <c r="G608" t="s">
        <v>27</v>
      </c>
      <c r="H608" t="s">
        <v>275</v>
      </c>
      <c r="I608" t="s">
        <v>651</v>
      </c>
      <c r="J608">
        <v>14</v>
      </c>
    </row>
    <row r="609" spans="1:10" hidden="1" x14ac:dyDescent="0.25">
      <c r="A609">
        <v>44</v>
      </c>
      <c r="B609">
        <v>44</v>
      </c>
      <c r="C609">
        <v>400</v>
      </c>
      <c r="D609">
        <v>35</v>
      </c>
      <c r="E609" s="10">
        <v>36.5</v>
      </c>
      <c r="F609">
        <f t="shared" si="10"/>
        <v>0.80952380952380953</v>
      </c>
      <c r="G609" t="s">
        <v>27</v>
      </c>
      <c r="H609" t="s">
        <v>275</v>
      </c>
      <c r="I609" t="s">
        <v>651</v>
      </c>
      <c r="J609">
        <v>14</v>
      </c>
    </row>
    <row r="610" spans="1:10" hidden="1" x14ac:dyDescent="0.25">
      <c r="A610">
        <v>44</v>
      </c>
      <c r="B610">
        <v>44</v>
      </c>
      <c r="C610">
        <v>400</v>
      </c>
      <c r="D610">
        <v>35</v>
      </c>
      <c r="E610" s="10">
        <v>36.5</v>
      </c>
      <c r="F610">
        <f t="shared" si="10"/>
        <v>0.80952380952380953</v>
      </c>
      <c r="G610" t="s">
        <v>27</v>
      </c>
      <c r="H610" t="s">
        <v>275</v>
      </c>
      <c r="I610" t="s">
        <v>651</v>
      </c>
      <c r="J610">
        <v>14</v>
      </c>
    </row>
    <row r="611" spans="1:10" hidden="1" x14ac:dyDescent="0.25">
      <c r="A611">
        <v>44</v>
      </c>
      <c r="B611">
        <v>44</v>
      </c>
      <c r="C611">
        <v>400</v>
      </c>
      <c r="D611">
        <v>35</v>
      </c>
      <c r="E611" s="10">
        <v>36.5</v>
      </c>
      <c r="F611">
        <f t="shared" si="10"/>
        <v>0.80952380952380953</v>
      </c>
      <c r="G611" t="s">
        <v>27</v>
      </c>
      <c r="H611" t="s">
        <v>275</v>
      </c>
      <c r="I611" t="s">
        <v>651</v>
      </c>
      <c r="J611">
        <v>14</v>
      </c>
    </row>
    <row r="612" spans="1:10" hidden="1" x14ac:dyDescent="0.25">
      <c r="A612">
        <v>44</v>
      </c>
      <c r="B612">
        <v>44</v>
      </c>
      <c r="C612">
        <v>400</v>
      </c>
      <c r="D612">
        <v>35</v>
      </c>
      <c r="E612" s="10">
        <v>36.5</v>
      </c>
      <c r="F612">
        <f t="shared" si="10"/>
        <v>0.80952380952380953</v>
      </c>
      <c r="G612" t="s">
        <v>27</v>
      </c>
      <c r="H612" t="s">
        <v>275</v>
      </c>
      <c r="I612" t="s">
        <v>651</v>
      </c>
      <c r="J612">
        <v>14</v>
      </c>
    </row>
    <row r="613" spans="1:10" hidden="1" x14ac:dyDescent="0.25">
      <c r="A613">
        <v>44</v>
      </c>
      <c r="B613">
        <v>44</v>
      </c>
      <c r="C613">
        <v>400</v>
      </c>
      <c r="D613">
        <v>35</v>
      </c>
      <c r="E613" s="10">
        <v>36.5</v>
      </c>
      <c r="F613">
        <f t="shared" si="10"/>
        <v>0.80952380952380953</v>
      </c>
      <c r="G613" t="s">
        <v>27</v>
      </c>
      <c r="H613" t="s">
        <v>275</v>
      </c>
      <c r="I613" t="s">
        <v>651</v>
      </c>
      <c r="J613">
        <v>14</v>
      </c>
    </row>
    <row r="614" spans="1:10" hidden="1" x14ac:dyDescent="0.25">
      <c r="A614">
        <v>44</v>
      </c>
      <c r="B614">
        <v>44</v>
      </c>
      <c r="C614">
        <v>400</v>
      </c>
      <c r="D614">
        <v>35</v>
      </c>
      <c r="E614" s="10">
        <v>36.5</v>
      </c>
      <c r="F614">
        <f t="shared" si="10"/>
        <v>0.80952380952380953</v>
      </c>
      <c r="G614" t="s">
        <v>27</v>
      </c>
      <c r="H614" t="s">
        <v>275</v>
      </c>
      <c r="I614" t="s">
        <v>651</v>
      </c>
      <c r="J614">
        <v>14</v>
      </c>
    </row>
    <row r="615" spans="1:10" hidden="1" x14ac:dyDescent="0.25">
      <c r="A615">
        <v>44</v>
      </c>
      <c r="B615">
        <v>44</v>
      </c>
      <c r="C615">
        <v>400</v>
      </c>
      <c r="D615">
        <v>35</v>
      </c>
      <c r="E615" s="10">
        <v>36.5</v>
      </c>
      <c r="F615">
        <f t="shared" si="10"/>
        <v>0.80952380952380953</v>
      </c>
      <c r="G615" t="s">
        <v>27</v>
      </c>
      <c r="H615" t="s">
        <v>275</v>
      </c>
      <c r="I615" t="s">
        <v>651</v>
      </c>
      <c r="J615">
        <v>14</v>
      </c>
    </row>
    <row r="616" spans="1:10" hidden="1" x14ac:dyDescent="0.25">
      <c r="A616">
        <v>44</v>
      </c>
      <c r="B616">
        <v>44</v>
      </c>
      <c r="C616">
        <v>400</v>
      </c>
      <c r="D616">
        <v>35</v>
      </c>
      <c r="E616" s="10">
        <v>36.5</v>
      </c>
      <c r="F616">
        <f t="shared" si="10"/>
        <v>0.80952380952380953</v>
      </c>
      <c r="G616" t="s">
        <v>27</v>
      </c>
      <c r="H616" t="s">
        <v>275</v>
      </c>
      <c r="I616" t="s">
        <v>651</v>
      </c>
      <c r="J616">
        <v>14</v>
      </c>
    </row>
    <row r="617" spans="1:10" hidden="1" x14ac:dyDescent="0.25">
      <c r="A617">
        <v>44</v>
      </c>
      <c r="B617">
        <v>44</v>
      </c>
      <c r="C617">
        <v>400</v>
      </c>
      <c r="D617">
        <v>35</v>
      </c>
      <c r="E617" s="10">
        <v>36.5</v>
      </c>
      <c r="F617">
        <f t="shared" si="10"/>
        <v>0.80952380952380953</v>
      </c>
      <c r="G617" t="s">
        <v>27</v>
      </c>
      <c r="H617" t="s">
        <v>275</v>
      </c>
      <c r="I617" t="s">
        <v>651</v>
      </c>
      <c r="J617">
        <v>14</v>
      </c>
    </row>
    <row r="618" spans="1:10" x14ac:dyDescent="0.25">
      <c r="A618">
        <v>48</v>
      </c>
      <c r="B618">
        <v>45</v>
      </c>
      <c r="C618">
        <v>400</v>
      </c>
      <c r="D618">
        <v>34</v>
      </c>
      <c r="E618" s="10">
        <v>49</v>
      </c>
      <c r="F618">
        <v>0.5</v>
      </c>
      <c r="G618" t="s">
        <v>36</v>
      </c>
      <c r="H618" t="s">
        <v>370</v>
      </c>
      <c r="I618" t="s">
        <v>651</v>
      </c>
      <c r="J618">
        <v>12</v>
      </c>
    </row>
    <row r="619" spans="1:10" hidden="1" x14ac:dyDescent="0.25">
      <c r="A619">
        <v>48</v>
      </c>
      <c r="B619">
        <v>45</v>
      </c>
      <c r="C619">
        <v>400</v>
      </c>
      <c r="D619">
        <v>34</v>
      </c>
      <c r="E619" s="10">
        <v>49</v>
      </c>
      <c r="F619">
        <v>0.5</v>
      </c>
      <c r="G619" t="s">
        <v>36</v>
      </c>
      <c r="H619" t="s">
        <v>370</v>
      </c>
      <c r="I619" t="s">
        <v>651</v>
      </c>
      <c r="J619">
        <v>12</v>
      </c>
    </row>
    <row r="620" spans="1:10" hidden="1" x14ac:dyDescent="0.25">
      <c r="A620">
        <v>48</v>
      </c>
      <c r="B620">
        <v>45</v>
      </c>
      <c r="C620">
        <v>400</v>
      </c>
      <c r="D620">
        <v>34</v>
      </c>
      <c r="E620" s="10">
        <v>49</v>
      </c>
      <c r="F620">
        <v>0.5</v>
      </c>
      <c r="G620" t="s">
        <v>36</v>
      </c>
      <c r="H620" t="s">
        <v>370</v>
      </c>
      <c r="I620" t="s">
        <v>651</v>
      </c>
      <c r="J620">
        <v>12</v>
      </c>
    </row>
    <row r="621" spans="1:10" hidden="1" x14ac:dyDescent="0.25">
      <c r="A621">
        <v>48</v>
      </c>
      <c r="B621">
        <v>45</v>
      </c>
      <c r="C621">
        <v>400</v>
      </c>
      <c r="D621">
        <v>34</v>
      </c>
      <c r="E621" s="10">
        <v>49</v>
      </c>
      <c r="F621">
        <v>0.5</v>
      </c>
      <c r="G621" t="s">
        <v>36</v>
      </c>
      <c r="H621" t="s">
        <v>370</v>
      </c>
      <c r="I621" t="s">
        <v>651</v>
      </c>
      <c r="J621">
        <v>12</v>
      </c>
    </row>
    <row r="622" spans="1:10" hidden="1" x14ac:dyDescent="0.25">
      <c r="A622">
        <v>48</v>
      </c>
      <c r="B622">
        <v>45</v>
      </c>
      <c r="C622">
        <v>400</v>
      </c>
      <c r="D622">
        <v>34</v>
      </c>
      <c r="E622" s="10">
        <v>49</v>
      </c>
      <c r="F622">
        <v>0.5</v>
      </c>
      <c r="G622" t="s">
        <v>36</v>
      </c>
      <c r="H622" t="s">
        <v>370</v>
      </c>
      <c r="I622" t="s">
        <v>651</v>
      </c>
      <c r="J622">
        <v>12</v>
      </c>
    </row>
    <row r="623" spans="1:10" hidden="1" x14ac:dyDescent="0.25">
      <c r="A623">
        <v>48</v>
      </c>
      <c r="B623">
        <v>45</v>
      </c>
      <c r="C623">
        <v>400</v>
      </c>
      <c r="D623">
        <v>34</v>
      </c>
      <c r="E623" s="10">
        <v>49</v>
      </c>
      <c r="F623">
        <v>0.5</v>
      </c>
      <c r="G623" t="s">
        <v>36</v>
      </c>
      <c r="H623" t="s">
        <v>370</v>
      </c>
      <c r="I623" t="s">
        <v>651</v>
      </c>
      <c r="J623">
        <v>12</v>
      </c>
    </row>
    <row r="624" spans="1:10" hidden="1" x14ac:dyDescent="0.25">
      <c r="A624">
        <v>48</v>
      </c>
      <c r="B624">
        <v>45</v>
      </c>
      <c r="C624">
        <v>400</v>
      </c>
      <c r="D624">
        <v>34</v>
      </c>
      <c r="E624" s="10">
        <v>49</v>
      </c>
      <c r="F624">
        <v>0.5</v>
      </c>
      <c r="G624" t="s">
        <v>36</v>
      </c>
      <c r="H624" t="s">
        <v>370</v>
      </c>
      <c r="I624" t="s">
        <v>651</v>
      </c>
      <c r="J624">
        <v>12</v>
      </c>
    </row>
    <row r="625" spans="1:10" hidden="1" x14ac:dyDescent="0.25">
      <c r="A625">
        <v>48</v>
      </c>
      <c r="B625">
        <v>45</v>
      </c>
      <c r="C625">
        <v>400</v>
      </c>
      <c r="D625">
        <v>34</v>
      </c>
      <c r="E625" s="10">
        <v>49</v>
      </c>
      <c r="F625">
        <v>0.5</v>
      </c>
      <c r="G625" t="s">
        <v>36</v>
      </c>
      <c r="H625" t="s">
        <v>370</v>
      </c>
      <c r="I625" t="s">
        <v>651</v>
      </c>
      <c r="J625">
        <v>12</v>
      </c>
    </row>
    <row r="626" spans="1:10" hidden="1" x14ac:dyDescent="0.25">
      <c r="A626">
        <v>48</v>
      </c>
      <c r="B626">
        <v>45</v>
      </c>
      <c r="C626">
        <v>400</v>
      </c>
      <c r="D626">
        <v>34</v>
      </c>
      <c r="E626" s="10">
        <v>49</v>
      </c>
      <c r="F626">
        <v>0.5</v>
      </c>
      <c r="G626" t="s">
        <v>36</v>
      </c>
      <c r="H626" t="s">
        <v>370</v>
      </c>
      <c r="I626" t="s">
        <v>651</v>
      </c>
      <c r="J626">
        <v>12</v>
      </c>
    </row>
    <row r="627" spans="1:10" hidden="1" x14ac:dyDescent="0.25">
      <c r="A627">
        <v>48</v>
      </c>
      <c r="B627">
        <v>45</v>
      </c>
      <c r="C627">
        <v>400</v>
      </c>
      <c r="D627">
        <v>34</v>
      </c>
      <c r="E627" s="10">
        <v>49</v>
      </c>
      <c r="F627">
        <v>0.5</v>
      </c>
      <c r="G627" t="s">
        <v>36</v>
      </c>
      <c r="H627" t="s">
        <v>370</v>
      </c>
      <c r="I627" t="s">
        <v>651</v>
      </c>
      <c r="J627">
        <v>12</v>
      </c>
    </row>
    <row r="628" spans="1:10" hidden="1" x14ac:dyDescent="0.25">
      <c r="A628">
        <v>48</v>
      </c>
      <c r="B628">
        <v>45</v>
      </c>
      <c r="C628">
        <v>400</v>
      </c>
      <c r="D628">
        <v>34</v>
      </c>
      <c r="E628" s="10">
        <v>49</v>
      </c>
      <c r="F628">
        <v>0.5</v>
      </c>
      <c r="G628" t="s">
        <v>36</v>
      </c>
      <c r="H628" t="s">
        <v>370</v>
      </c>
      <c r="I628" t="s">
        <v>651</v>
      </c>
      <c r="J628">
        <v>12</v>
      </c>
    </row>
    <row r="629" spans="1:10" hidden="1" x14ac:dyDescent="0.25">
      <c r="A629">
        <v>48</v>
      </c>
      <c r="B629">
        <v>45</v>
      </c>
      <c r="C629">
        <v>400</v>
      </c>
      <c r="D629">
        <v>34</v>
      </c>
      <c r="E629" s="10">
        <v>49</v>
      </c>
      <c r="F629">
        <v>0.5</v>
      </c>
      <c r="G629" t="s">
        <v>36</v>
      </c>
      <c r="H629" t="s">
        <v>370</v>
      </c>
      <c r="I629" t="s">
        <v>651</v>
      </c>
      <c r="J629">
        <v>12</v>
      </c>
    </row>
    <row r="630" spans="1:10" x14ac:dyDescent="0.25">
      <c r="A630">
        <v>48</v>
      </c>
      <c r="B630">
        <v>46</v>
      </c>
      <c r="C630">
        <v>400</v>
      </c>
      <c r="D630">
        <v>39</v>
      </c>
      <c r="E630" s="10">
        <v>53</v>
      </c>
      <c r="F630">
        <v>0.5</v>
      </c>
      <c r="G630" t="s">
        <v>36</v>
      </c>
      <c r="H630" t="s">
        <v>370</v>
      </c>
      <c r="I630" t="s">
        <v>649</v>
      </c>
      <c r="J630">
        <v>12</v>
      </c>
    </row>
    <row r="631" spans="1:10" hidden="1" x14ac:dyDescent="0.25">
      <c r="A631">
        <v>48</v>
      </c>
      <c r="B631">
        <v>46</v>
      </c>
      <c r="C631">
        <v>400</v>
      </c>
      <c r="D631">
        <v>39</v>
      </c>
      <c r="E631" s="10">
        <v>53</v>
      </c>
      <c r="F631">
        <v>0.5</v>
      </c>
      <c r="G631" t="s">
        <v>36</v>
      </c>
      <c r="H631" t="s">
        <v>370</v>
      </c>
      <c r="I631" t="s">
        <v>649</v>
      </c>
      <c r="J631">
        <v>12</v>
      </c>
    </row>
    <row r="632" spans="1:10" hidden="1" x14ac:dyDescent="0.25">
      <c r="A632">
        <v>48</v>
      </c>
      <c r="B632">
        <v>46</v>
      </c>
      <c r="C632">
        <v>400</v>
      </c>
      <c r="D632">
        <v>39</v>
      </c>
      <c r="E632" s="10">
        <v>53</v>
      </c>
      <c r="F632">
        <v>0.5</v>
      </c>
      <c r="G632" t="s">
        <v>36</v>
      </c>
      <c r="H632" t="s">
        <v>370</v>
      </c>
      <c r="I632" t="s">
        <v>649</v>
      </c>
      <c r="J632">
        <v>12</v>
      </c>
    </row>
    <row r="633" spans="1:10" hidden="1" x14ac:dyDescent="0.25">
      <c r="A633">
        <v>48</v>
      </c>
      <c r="B633">
        <v>46</v>
      </c>
      <c r="C633">
        <v>400</v>
      </c>
      <c r="D633">
        <v>39</v>
      </c>
      <c r="E633" s="10">
        <v>53</v>
      </c>
      <c r="F633">
        <v>0.5</v>
      </c>
      <c r="G633" t="s">
        <v>36</v>
      </c>
      <c r="H633" t="s">
        <v>370</v>
      </c>
      <c r="I633" t="s">
        <v>649</v>
      </c>
      <c r="J633">
        <v>12</v>
      </c>
    </row>
    <row r="634" spans="1:10" hidden="1" x14ac:dyDescent="0.25">
      <c r="A634">
        <v>48</v>
      </c>
      <c r="B634">
        <v>46</v>
      </c>
      <c r="C634">
        <v>400</v>
      </c>
      <c r="D634">
        <v>39</v>
      </c>
      <c r="E634" s="10">
        <v>53</v>
      </c>
      <c r="F634">
        <v>0.5</v>
      </c>
      <c r="G634" t="s">
        <v>36</v>
      </c>
      <c r="H634" t="s">
        <v>370</v>
      </c>
      <c r="I634" t="s">
        <v>649</v>
      </c>
      <c r="J634">
        <v>12</v>
      </c>
    </row>
    <row r="635" spans="1:10" hidden="1" x14ac:dyDescent="0.25">
      <c r="A635">
        <v>48</v>
      </c>
      <c r="B635">
        <v>46</v>
      </c>
      <c r="C635">
        <v>400</v>
      </c>
      <c r="D635">
        <v>39</v>
      </c>
      <c r="E635" s="10">
        <v>53</v>
      </c>
      <c r="F635">
        <v>0.5</v>
      </c>
      <c r="G635" t="s">
        <v>36</v>
      </c>
      <c r="H635" t="s">
        <v>370</v>
      </c>
      <c r="I635" t="s">
        <v>649</v>
      </c>
      <c r="J635">
        <v>12</v>
      </c>
    </row>
    <row r="636" spans="1:10" hidden="1" x14ac:dyDescent="0.25">
      <c r="A636">
        <v>48</v>
      </c>
      <c r="B636">
        <v>46</v>
      </c>
      <c r="C636">
        <v>400</v>
      </c>
      <c r="D636">
        <v>39</v>
      </c>
      <c r="E636" s="10">
        <v>53</v>
      </c>
      <c r="F636">
        <v>0.5</v>
      </c>
      <c r="G636" t="s">
        <v>36</v>
      </c>
      <c r="H636" t="s">
        <v>370</v>
      </c>
      <c r="I636" t="s">
        <v>649</v>
      </c>
      <c r="J636">
        <v>12</v>
      </c>
    </row>
    <row r="637" spans="1:10" hidden="1" x14ac:dyDescent="0.25">
      <c r="A637">
        <v>48</v>
      </c>
      <c r="B637">
        <v>46</v>
      </c>
      <c r="C637">
        <v>400</v>
      </c>
      <c r="D637">
        <v>39</v>
      </c>
      <c r="E637" s="10">
        <v>53</v>
      </c>
      <c r="F637">
        <v>0.5</v>
      </c>
      <c r="G637" t="s">
        <v>36</v>
      </c>
      <c r="H637" t="s">
        <v>370</v>
      </c>
      <c r="I637" t="s">
        <v>649</v>
      </c>
      <c r="J637">
        <v>12</v>
      </c>
    </row>
    <row r="638" spans="1:10" hidden="1" x14ac:dyDescent="0.25">
      <c r="A638">
        <v>48</v>
      </c>
      <c r="B638">
        <v>46</v>
      </c>
      <c r="C638">
        <v>400</v>
      </c>
      <c r="D638">
        <v>39</v>
      </c>
      <c r="E638" s="10">
        <v>53</v>
      </c>
      <c r="F638">
        <v>0.5</v>
      </c>
      <c r="G638" t="s">
        <v>36</v>
      </c>
      <c r="H638" t="s">
        <v>370</v>
      </c>
      <c r="I638" t="s">
        <v>649</v>
      </c>
      <c r="J638">
        <v>12</v>
      </c>
    </row>
    <row r="639" spans="1:10" hidden="1" x14ac:dyDescent="0.25">
      <c r="A639">
        <v>48</v>
      </c>
      <c r="B639">
        <v>46</v>
      </c>
      <c r="C639">
        <v>400</v>
      </c>
      <c r="D639">
        <v>39</v>
      </c>
      <c r="E639" s="10">
        <v>53</v>
      </c>
      <c r="F639">
        <v>0.5</v>
      </c>
      <c r="G639" t="s">
        <v>36</v>
      </c>
      <c r="H639" t="s">
        <v>370</v>
      </c>
      <c r="I639" t="s">
        <v>649</v>
      </c>
      <c r="J639">
        <v>12</v>
      </c>
    </row>
    <row r="640" spans="1:10" hidden="1" x14ac:dyDescent="0.25">
      <c r="A640">
        <v>48</v>
      </c>
      <c r="B640">
        <v>46</v>
      </c>
      <c r="C640">
        <v>400</v>
      </c>
      <c r="D640">
        <v>39</v>
      </c>
      <c r="E640" s="10">
        <v>53</v>
      </c>
      <c r="F640">
        <v>0.5</v>
      </c>
      <c r="G640" t="s">
        <v>36</v>
      </c>
      <c r="H640" t="s">
        <v>370</v>
      </c>
      <c r="I640" t="s">
        <v>649</v>
      </c>
      <c r="J640">
        <v>12</v>
      </c>
    </row>
    <row r="641" spans="1:10" hidden="1" x14ac:dyDescent="0.25">
      <c r="A641">
        <v>48</v>
      </c>
      <c r="B641">
        <v>46</v>
      </c>
      <c r="C641">
        <v>400</v>
      </c>
      <c r="D641">
        <v>39</v>
      </c>
      <c r="E641" s="10">
        <v>53</v>
      </c>
      <c r="F641">
        <v>0.5</v>
      </c>
      <c r="G641" t="s">
        <v>36</v>
      </c>
      <c r="H641" t="s">
        <v>370</v>
      </c>
      <c r="I641" t="s">
        <v>649</v>
      </c>
      <c r="J641">
        <v>12</v>
      </c>
    </row>
    <row r="642" spans="1:10" x14ac:dyDescent="0.25">
      <c r="A642">
        <v>51</v>
      </c>
      <c r="B642">
        <v>47</v>
      </c>
      <c r="C642">
        <f>12.5*66.4</f>
        <v>830.00000000000011</v>
      </c>
      <c r="D642">
        <v>29</v>
      </c>
      <c r="E642" s="10">
        <v>66.400000000000006</v>
      </c>
      <c r="F642">
        <v>1</v>
      </c>
      <c r="G642" t="s">
        <v>27</v>
      </c>
      <c r="H642" t="s">
        <v>300</v>
      </c>
      <c r="I642" t="s">
        <v>275</v>
      </c>
      <c r="J642">
        <v>7</v>
      </c>
    </row>
    <row r="643" spans="1:10" hidden="1" x14ac:dyDescent="0.25">
      <c r="A643">
        <v>51</v>
      </c>
      <c r="B643">
        <v>47</v>
      </c>
      <c r="C643">
        <f t="shared" ref="C643:C654" si="11">12.5*66.4</f>
        <v>830.00000000000011</v>
      </c>
      <c r="D643">
        <v>29</v>
      </c>
      <c r="E643" s="10">
        <v>66.400000000000006</v>
      </c>
      <c r="F643">
        <v>1</v>
      </c>
      <c r="G643" t="s">
        <v>27</v>
      </c>
      <c r="H643" t="s">
        <v>300</v>
      </c>
      <c r="I643" t="s">
        <v>275</v>
      </c>
      <c r="J643">
        <v>7</v>
      </c>
    </row>
    <row r="644" spans="1:10" hidden="1" x14ac:dyDescent="0.25">
      <c r="A644">
        <v>51</v>
      </c>
      <c r="B644">
        <v>47</v>
      </c>
      <c r="C644">
        <f t="shared" si="11"/>
        <v>830.00000000000011</v>
      </c>
      <c r="D644">
        <v>29</v>
      </c>
      <c r="E644" s="10">
        <v>66.400000000000006</v>
      </c>
      <c r="F644">
        <v>1</v>
      </c>
      <c r="G644" t="s">
        <v>27</v>
      </c>
      <c r="H644" t="s">
        <v>300</v>
      </c>
      <c r="I644" t="s">
        <v>275</v>
      </c>
      <c r="J644">
        <v>7</v>
      </c>
    </row>
    <row r="645" spans="1:10" hidden="1" x14ac:dyDescent="0.25">
      <c r="A645">
        <v>51</v>
      </c>
      <c r="B645">
        <v>47</v>
      </c>
      <c r="C645">
        <f t="shared" si="11"/>
        <v>830.00000000000011</v>
      </c>
      <c r="D645">
        <v>29</v>
      </c>
      <c r="E645" s="10">
        <v>66.400000000000006</v>
      </c>
      <c r="F645">
        <v>1</v>
      </c>
      <c r="G645" t="s">
        <v>27</v>
      </c>
      <c r="H645" t="s">
        <v>300</v>
      </c>
      <c r="I645" t="s">
        <v>275</v>
      </c>
      <c r="J645">
        <v>7</v>
      </c>
    </row>
    <row r="646" spans="1:10" hidden="1" x14ac:dyDescent="0.25">
      <c r="A646">
        <v>51</v>
      </c>
      <c r="B646">
        <v>47</v>
      </c>
      <c r="C646">
        <f t="shared" si="11"/>
        <v>830.00000000000011</v>
      </c>
      <c r="D646">
        <v>29</v>
      </c>
      <c r="E646" s="10">
        <v>66.400000000000006</v>
      </c>
      <c r="F646">
        <v>1</v>
      </c>
      <c r="G646" t="s">
        <v>27</v>
      </c>
      <c r="H646" t="s">
        <v>300</v>
      </c>
      <c r="I646" t="s">
        <v>275</v>
      </c>
      <c r="J646">
        <v>7</v>
      </c>
    </row>
    <row r="647" spans="1:10" hidden="1" x14ac:dyDescent="0.25">
      <c r="A647">
        <v>51</v>
      </c>
      <c r="B647">
        <v>47</v>
      </c>
      <c r="C647">
        <f t="shared" si="11"/>
        <v>830.00000000000011</v>
      </c>
      <c r="D647">
        <v>29</v>
      </c>
      <c r="E647" s="10">
        <v>66.400000000000006</v>
      </c>
      <c r="F647">
        <v>1</v>
      </c>
      <c r="G647" t="s">
        <v>27</v>
      </c>
      <c r="H647" t="s">
        <v>300</v>
      </c>
      <c r="I647" t="s">
        <v>275</v>
      </c>
      <c r="J647">
        <v>7</v>
      </c>
    </row>
    <row r="648" spans="1:10" hidden="1" x14ac:dyDescent="0.25">
      <c r="A648">
        <v>51</v>
      </c>
      <c r="B648">
        <v>47</v>
      </c>
      <c r="C648">
        <f t="shared" si="11"/>
        <v>830.00000000000011</v>
      </c>
      <c r="D648">
        <v>29</v>
      </c>
      <c r="E648" s="10">
        <v>66.400000000000006</v>
      </c>
      <c r="F648">
        <v>1</v>
      </c>
      <c r="G648" t="s">
        <v>27</v>
      </c>
      <c r="H648" t="s">
        <v>300</v>
      </c>
      <c r="I648" t="s">
        <v>275</v>
      </c>
      <c r="J648">
        <v>7</v>
      </c>
    </row>
    <row r="649" spans="1:10" hidden="1" x14ac:dyDescent="0.25">
      <c r="A649">
        <v>51</v>
      </c>
      <c r="B649">
        <v>47</v>
      </c>
      <c r="C649">
        <f t="shared" si="11"/>
        <v>830.00000000000011</v>
      </c>
      <c r="D649">
        <v>29</v>
      </c>
      <c r="E649" s="10">
        <v>66.400000000000006</v>
      </c>
      <c r="F649">
        <v>1</v>
      </c>
      <c r="G649" t="s">
        <v>27</v>
      </c>
      <c r="H649" t="s">
        <v>300</v>
      </c>
      <c r="I649" t="s">
        <v>275</v>
      </c>
      <c r="J649">
        <v>7</v>
      </c>
    </row>
    <row r="650" spans="1:10" hidden="1" x14ac:dyDescent="0.25">
      <c r="A650">
        <v>51</v>
      </c>
      <c r="B650">
        <v>47</v>
      </c>
      <c r="C650">
        <f t="shared" si="11"/>
        <v>830.00000000000011</v>
      </c>
      <c r="D650">
        <v>29</v>
      </c>
      <c r="E650" s="10">
        <v>66.400000000000006</v>
      </c>
      <c r="F650">
        <v>1</v>
      </c>
      <c r="G650" t="s">
        <v>27</v>
      </c>
      <c r="H650" t="s">
        <v>300</v>
      </c>
      <c r="I650" t="s">
        <v>275</v>
      </c>
      <c r="J650">
        <v>7</v>
      </c>
    </row>
    <row r="651" spans="1:10" hidden="1" x14ac:dyDescent="0.25">
      <c r="A651">
        <v>51</v>
      </c>
      <c r="B651">
        <v>47</v>
      </c>
      <c r="C651">
        <f t="shared" si="11"/>
        <v>830.00000000000011</v>
      </c>
      <c r="D651">
        <v>29</v>
      </c>
      <c r="E651" s="10">
        <v>66.400000000000006</v>
      </c>
      <c r="F651">
        <v>1</v>
      </c>
      <c r="G651" t="s">
        <v>27</v>
      </c>
      <c r="H651" t="s">
        <v>300</v>
      </c>
      <c r="I651" t="s">
        <v>275</v>
      </c>
      <c r="J651">
        <v>7</v>
      </c>
    </row>
    <row r="652" spans="1:10" hidden="1" x14ac:dyDescent="0.25">
      <c r="A652">
        <v>51</v>
      </c>
      <c r="B652">
        <v>47</v>
      </c>
      <c r="C652">
        <f t="shared" si="11"/>
        <v>830.00000000000011</v>
      </c>
      <c r="D652">
        <v>29</v>
      </c>
      <c r="E652" s="10">
        <v>66.400000000000006</v>
      </c>
      <c r="F652">
        <v>1</v>
      </c>
      <c r="G652" t="s">
        <v>27</v>
      </c>
      <c r="H652" t="s">
        <v>300</v>
      </c>
      <c r="I652" t="s">
        <v>275</v>
      </c>
      <c r="J652">
        <v>7</v>
      </c>
    </row>
    <row r="653" spans="1:10" hidden="1" x14ac:dyDescent="0.25">
      <c r="A653">
        <v>51</v>
      </c>
      <c r="B653">
        <v>47</v>
      </c>
      <c r="C653">
        <f t="shared" si="11"/>
        <v>830.00000000000011</v>
      </c>
      <c r="D653">
        <v>29</v>
      </c>
      <c r="E653" s="10">
        <v>66.400000000000006</v>
      </c>
      <c r="F653">
        <v>1</v>
      </c>
      <c r="G653" t="s">
        <v>27</v>
      </c>
      <c r="H653" t="s">
        <v>300</v>
      </c>
      <c r="I653" t="s">
        <v>275</v>
      </c>
      <c r="J653">
        <v>7</v>
      </c>
    </row>
    <row r="654" spans="1:10" hidden="1" x14ac:dyDescent="0.25">
      <c r="A654">
        <v>51</v>
      </c>
      <c r="B654">
        <v>47</v>
      </c>
      <c r="C654">
        <f t="shared" si="11"/>
        <v>830.00000000000011</v>
      </c>
      <c r="D654">
        <v>29</v>
      </c>
      <c r="E654" s="10">
        <v>66.400000000000006</v>
      </c>
      <c r="F654">
        <v>1</v>
      </c>
      <c r="G654" t="s">
        <v>27</v>
      </c>
      <c r="H654" t="s">
        <v>300</v>
      </c>
      <c r="I654" t="s">
        <v>275</v>
      </c>
      <c r="J654">
        <v>7</v>
      </c>
    </row>
    <row r="655" spans="1:10" x14ac:dyDescent="0.25">
      <c r="A655">
        <v>52</v>
      </c>
      <c r="B655">
        <v>48</v>
      </c>
      <c r="C655">
        <v>600</v>
      </c>
      <c r="D655">
        <v>32</v>
      </c>
      <c r="E655" s="10">
        <v>59.8</v>
      </c>
      <c r="F655" t="s">
        <v>608</v>
      </c>
      <c r="G655" t="s">
        <v>36</v>
      </c>
      <c r="H655" t="s">
        <v>275</v>
      </c>
      <c r="I655" t="s">
        <v>275</v>
      </c>
      <c r="J655">
        <v>10</v>
      </c>
    </row>
    <row r="656" spans="1:10" hidden="1" x14ac:dyDescent="0.25">
      <c r="A656">
        <v>52</v>
      </c>
      <c r="B656">
        <v>48</v>
      </c>
      <c r="C656">
        <v>600</v>
      </c>
      <c r="D656">
        <v>32</v>
      </c>
      <c r="E656" s="10">
        <v>59.8</v>
      </c>
      <c r="F656" t="s">
        <v>608</v>
      </c>
      <c r="G656" t="s">
        <v>36</v>
      </c>
      <c r="H656" t="s">
        <v>275</v>
      </c>
      <c r="I656" t="s">
        <v>275</v>
      </c>
      <c r="J656">
        <v>10</v>
      </c>
    </row>
    <row r="657" spans="1:10" hidden="1" x14ac:dyDescent="0.25">
      <c r="A657">
        <v>52</v>
      </c>
      <c r="B657">
        <v>48</v>
      </c>
      <c r="C657">
        <v>600</v>
      </c>
      <c r="D657">
        <v>32</v>
      </c>
      <c r="E657" s="10">
        <v>59.8</v>
      </c>
      <c r="F657" t="s">
        <v>608</v>
      </c>
      <c r="G657" t="s">
        <v>36</v>
      </c>
      <c r="H657" t="s">
        <v>275</v>
      </c>
      <c r="I657" t="s">
        <v>275</v>
      </c>
      <c r="J657">
        <v>10</v>
      </c>
    </row>
    <row r="658" spans="1:10" hidden="1" x14ac:dyDescent="0.25">
      <c r="A658">
        <v>52</v>
      </c>
      <c r="B658">
        <v>48</v>
      </c>
      <c r="C658">
        <v>600</v>
      </c>
      <c r="D658">
        <v>32</v>
      </c>
      <c r="E658" s="10">
        <v>59.8</v>
      </c>
      <c r="F658" t="s">
        <v>608</v>
      </c>
      <c r="G658" t="s">
        <v>36</v>
      </c>
      <c r="H658" t="s">
        <v>275</v>
      </c>
      <c r="I658" t="s">
        <v>275</v>
      </c>
      <c r="J658">
        <v>10</v>
      </c>
    </row>
    <row r="659" spans="1:10" hidden="1" x14ac:dyDescent="0.25">
      <c r="A659">
        <v>52</v>
      </c>
      <c r="B659">
        <v>48</v>
      </c>
      <c r="C659">
        <v>600</v>
      </c>
      <c r="D659">
        <v>32</v>
      </c>
      <c r="E659" s="10">
        <v>59.8</v>
      </c>
      <c r="F659" t="s">
        <v>608</v>
      </c>
      <c r="G659" t="s">
        <v>36</v>
      </c>
      <c r="H659" t="s">
        <v>275</v>
      </c>
      <c r="I659" t="s">
        <v>275</v>
      </c>
      <c r="J659">
        <v>10</v>
      </c>
    </row>
    <row r="660" spans="1:10" hidden="1" x14ac:dyDescent="0.25">
      <c r="A660">
        <v>52</v>
      </c>
      <c r="B660">
        <v>48</v>
      </c>
      <c r="C660">
        <v>600</v>
      </c>
      <c r="D660">
        <v>32</v>
      </c>
      <c r="E660" s="10">
        <v>59.8</v>
      </c>
      <c r="F660" t="s">
        <v>608</v>
      </c>
      <c r="G660" t="s">
        <v>36</v>
      </c>
      <c r="H660" t="s">
        <v>275</v>
      </c>
      <c r="I660" t="s">
        <v>275</v>
      </c>
      <c r="J660">
        <v>10</v>
      </c>
    </row>
    <row r="661" spans="1:10" hidden="1" x14ac:dyDescent="0.25">
      <c r="A661">
        <v>52</v>
      </c>
      <c r="B661">
        <v>48</v>
      </c>
      <c r="C661">
        <v>600</v>
      </c>
      <c r="D661">
        <v>32</v>
      </c>
      <c r="E661" s="10">
        <v>59.8</v>
      </c>
      <c r="F661" t="s">
        <v>608</v>
      </c>
      <c r="G661" t="s">
        <v>36</v>
      </c>
      <c r="H661" t="s">
        <v>275</v>
      </c>
      <c r="I661" t="s">
        <v>275</v>
      </c>
      <c r="J661">
        <v>10</v>
      </c>
    </row>
    <row r="662" spans="1:10" hidden="1" x14ac:dyDescent="0.25">
      <c r="A662">
        <v>52</v>
      </c>
      <c r="B662">
        <v>48</v>
      </c>
      <c r="C662">
        <v>600</v>
      </c>
      <c r="D662">
        <v>32</v>
      </c>
      <c r="E662" s="10">
        <v>59.8</v>
      </c>
      <c r="F662" t="s">
        <v>608</v>
      </c>
      <c r="G662" t="s">
        <v>36</v>
      </c>
      <c r="H662" t="s">
        <v>275</v>
      </c>
      <c r="I662" t="s">
        <v>275</v>
      </c>
      <c r="J662">
        <v>10</v>
      </c>
    </row>
    <row r="663" spans="1:10" x14ac:dyDescent="0.25">
      <c r="A663">
        <v>53</v>
      </c>
      <c r="B663">
        <v>49</v>
      </c>
      <c r="C663">
        <v>800</v>
      </c>
      <c r="D663">
        <v>25</v>
      </c>
      <c r="E663" s="10">
        <v>62.9</v>
      </c>
      <c r="F663">
        <f>9/16</f>
        <v>0.5625</v>
      </c>
      <c r="G663" t="s">
        <v>36</v>
      </c>
      <c r="H663" t="s">
        <v>275</v>
      </c>
      <c r="I663" t="s">
        <v>275</v>
      </c>
      <c r="J663" s="10">
        <v>16</v>
      </c>
    </row>
    <row r="664" spans="1:10" hidden="1" x14ac:dyDescent="0.25">
      <c r="A664">
        <v>53</v>
      </c>
      <c r="B664">
        <v>49</v>
      </c>
      <c r="C664">
        <v>800</v>
      </c>
      <c r="D664">
        <v>25</v>
      </c>
      <c r="E664" s="10">
        <v>62.9</v>
      </c>
      <c r="F664">
        <f t="shared" ref="F664:F690" si="12">9/16</f>
        <v>0.5625</v>
      </c>
      <c r="G664" t="s">
        <v>36</v>
      </c>
      <c r="H664" t="s">
        <v>275</v>
      </c>
      <c r="I664" t="s">
        <v>275</v>
      </c>
      <c r="J664" s="10">
        <v>16</v>
      </c>
    </row>
    <row r="665" spans="1:10" hidden="1" x14ac:dyDescent="0.25">
      <c r="A665">
        <v>53</v>
      </c>
      <c r="B665">
        <v>49</v>
      </c>
      <c r="C665">
        <v>800</v>
      </c>
      <c r="D665">
        <v>25</v>
      </c>
      <c r="E665" s="10">
        <v>62.9</v>
      </c>
      <c r="F665">
        <f t="shared" si="12"/>
        <v>0.5625</v>
      </c>
      <c r="G665" t="s">
        <v>36</v>
      </c>
      <c r="H665" t="s">
        <v>275</v>
      </c>
      <c r="I665" t="s">
        <v>275</v>
      </c>
      <c r="J665" s="10">
        <v>16</v>
      </c>
    </row>
    <row r="666" spans="1:10" hidden="1" x14ac:dyDescent="0.25">
      <c r="A666">
        <v>53</v>
      </c>
      <c r="B666">
        <v>49</v>
      </c>
      <c r="C666">
        <v>800</v>
      </c>
      <c r="D666">
        <v>25</v>
      </c>
      <c r="E666" s="10">
        <v>62.9</v>
      </c>
      <c r="F666">
        <f t="shared" si="12"/>
        <v>0.5625</v>
      </c>
      <c r="G666" t="s">
        <v>36</v>
      </c>
      <c r="H666" t="s">
        <v>275</v>
      </c>
      <c r="I666" t="s">
        <v>275</v>
      </c>
      <c r="J666" s="10">
        <v>16</v>
      </c>
    </row>
    <row r="667" spans="1:10" hidden="1" x14ac:dyDescent="0.25">
      <c r="A667">
        <v>53</v>
      </c>
      <c r="B667">
        <v>49</v>
      </c>
      <c r="C667">
        <v>800</v>
      </c>
      <c r="D667">
        <v>25</v>
      </c>
      <c r="E667" s="10">
        <v>62.9</v>
      </c>
      <c r="F667">
        <f t="shared" si="12"/>
        <v>0.5625</v>
      </c>
      <c r="G667" t="s">
        <v>36</v>
      </c>
      <c r="H667" t="s">
        <v>275</v>
      </c>
      <c r="I667" t="s">
        <v>275</v>
      </c>
      <c r="J667" s="10">
        <v>16</v>
      </c>
    </row>
    <row r="668" spans="1:10" hidden="1" x14ac:dyDescent="0.25">
      <c r="A668">
        <v>53</v>
      </c>
      <c r="B668">
        <v>49</v>
      </c>
      <c r="C668">
        <v>800</v>
      </c>
      <c r="D668">
        <v>25</v>
      </c>
      <c r="E668" s="10">
        <v>62.9</v>
      </c>
      <c r="F668">
        <f t="shared" si="12"/>
        <v>0.5625</v>
      </c>
      <c r="G668" t="s">
        <v>36</v>
      </c>
      <c r="H668" t="s">
        <v>275</v>
      </c>
      <c r="I668" t="s">
        <v>275</v>
      </c>
      <c r="J668" s="10">
        <v>16</v>
      </c>
    </row>
    <row r="669" spans="1:10" hidden="1" x14ac:dyDescent="0.25">
      <c r="A669">
        <v>53</v>
      </c>
      <c r="B669">
        <v>49</v>
      </c>
      <c r="C669">
        <v>800</v>
      </c>
      <c r="D669">
        <v>25</v>
      </c>
      <c r="E669" s="10">
        <v>62.9</v>
      </c>
      <c r="F669">
        <f t="shared" si="12"/>
        <v>0.5625</v>
      </c>
      <c r="G669" t="s">
        <v>36</v>
      </c>
      <c r="H669" t="s">
        <v>275</v>
      </c>
      <c r="I669" t="s">
        <v>275</v>
      </c>
      <c r="J669" s="10">
        <v>16</v>
      </c>
    </row>
    <row r="670" spans="1:10" hidden="1" x14ac:dyDescent="0.25">
      <c r="A670">
        <v>53</v>
      </c>
      <c r="B670">
        <v>49</v>
      </c>
      <c r="C670">
        <v>800</v>
      </c>
      <c r="D670">
        <v>25</v>
      </c>
      <c r="E670" s="10">
        <v>62.9</v>
      </c>
      <c r="F670">
        <f t="shared" si="12"/>
        <v>0.5625</v>
      </c>
      <c r="G670" t="s">
        <v>36</v>
      </c>
      <c r="H670" t="s">
        <v>275</v>
      </c>
      <c r="I670" t="s">
        <v>275</v>
      </c>
      <c r="J670" s="10">
        <v>16</v>
      </c>
    </row>
    <row r="671" spans="1:10" hidden="1" x14ac:dyDescent="0.25">
      <c r="A671">
        <v>53</v>
      </c>
      <c r="B671">
        <v>49</v>
      </c>
      <c r="C671">
        <v>800</v>
      </c>
      <c r="D671">
        <v>25</v>
      </c>
      <c r="E671" s="10">
        <v>62.9</v>
      </c>
      <c r="F671">
        <f t="shared" si="12"/>
        <v>0.5625</v>
      </c>
      <c r="G671" t="s">
        <v>36</v>
      </c>
      <c r="H671" t="s">
        <v>275</v>
      </c>
      <c r="I671" t="s">
        <v>275</v>
      </c>
      <c r="J671" s="10">
        <v>16</v>
      </c>
    </row>
    <row r="672" spans="1:10" hidden="1" x14ac:dyDescent="0.25">
      <c r="A672">
        <v>53</v>
      </c>
      <c r="B672">
        <v>49</v>
      </c>
      <c r="C672">
        <v>800</v>
      </c>
      <c r="D672">
        <v>25</v>
      </c>
      <c r="E672" s="10">
        <v>62.9</v>
      </c>
      <c r="F672">
        <f t="shared" si="12"/>
        <v>0.5625</v>
      </c>
      <c r="G672" t="s">
        <v>36</v>
      </c>
      <c r="H672" t="s">
        <v>275</v>
      </c>
      <c r="I672" t="s">
        <v>275</v>
      </c>
      <c r="J672" s="10">
        <v>16</v>
      </c>
    </row>
    <row r="673" spans="1:10" hidden="1" x14ac:dyDescent="0.25">
      <c r="A673">
        <v>53</v>
      </c>
      <c r="B673">
        <v>49</v>
      </c>
      <c r="C673">
        <v>800</v>
      </c>
      <c r="D673">
        <v>25</v>
      </c>
      <c r="E673" s="10">
        <v>62.9</v>
      </c>
      <c r="F673">
        <f t="shared" si="12"/>
        <v>0.5625</v>
      </c>
      <c r="G673" t="s">
        <v>36</v>
      </c>
      <c r="H673" t="s">
        <v>275</v>
      </c>
      <c r="I673" t="s">
        <v>275</v>
      </c>
      <c r="J673" s="10">
        <v>16</v>
      </c>
    </row>
    <row r="674" spans="1:10" hidden="1" x14ac:dyDescent="0.25">
      <c r="A674">
        <v>53</v>
      </c>
      <c r="B674">
        <v>49</v>
      </c>
      <c r="C674">
        <v>800</v>
      </c>
      <c r="D674">
        <v>25</v>
      </c>
      <c r="E674" s="10">
        <v>62.9</v>
      </c>
      <c r="F674">
        <f t="shared" si="12"/>
        <v>0.5625</v>
      </c>
      <c r="G674" t="s">
        <v>36</v>
      </c>
      <c r="H674" t="s">
        <v>275</v>
      </c>
      <c r="I674" t="s">
        <v>275</v>
      </c>
      <c r="J674" s="10">
        <v>16</v>
      </c>
    </row>
    <row r="675" spans="1:10" hidden="1" x14ac:dyDescent="0.25">
      <c r="A675">
        <v>53</v>
      </c>
      <c r="B675">
        <v>49</v>
      </c>
      <c r="C675">
        <v>800</v>
      </c>
      <c r="D675">
        <v>25</v>
      </c>
      <c r="E675" s="10">
        <v>62.9</v>
      </c>
      <c r="F675">
        <f t="shared" si="12"/>
        <v>0.5625</v>
      </c>
      <c r="G675" t="s">
        <v>36</v>
      </c>
      <c r="H675" t="s">
        <v>275</v>
      </c>
      <c r="I675" t="s">
        <v>275</v>
      </c>
      <c r="J675" s="10">
        <v>16</v>
      </c>
    </row>
    <row r="676" spans="1:10" hidden="1" x14ac:dyDescent="0.25">
      <c r="A676">
        <v>53</v>
      </c>
      <c r="B676">
        <v>49</v>
      </c>
      <c r="C676">
        <v>800</v>
      </c>
      <c r="D676">
        <v>25</v>
      </c>
      <c r="E676" s="10">
        <v>62.9</v>
      </c>
      <c r="F676">
        <f t="shared" si="12"/>
        <v>0.5625</v>
      </c>
      <c r="G676" t="s">
        <v>36</v>
      </c>
      <c r="H676" t="s">
        <v>275</v>
      </c>
      <c r="I676" t="s">
        <v>275</v>
      </c>
      <c r="J676" s="10">
        <v>16</v>
      </c>
    </row>
    <row r="677" spans="1:10" x14ac:dyDescent="0.25">
      <c r="A677">
        <v>53</v>
      </c>
      <c r="B677">
        <v>50</v>
      </c>
      <c r="C677">
        <v>800</v>
      </c>
      <c r="D677">
        <v>25</v>
      </c>
      <c r="E677" s="10">
        <v>62.9</v>
      </c>
      <c r="F677">
        <f t="shared" si="12"/>
        <v>0.5625</v>
      </c>
      <c r="G677" t="s">
        <v>37</v>
      </c>
      <c r="H677" t="s">
        <v>275</v>
      </c>
      <c r="I677" t="s">
        <v>275</v>
      </c>
      <c r="J677" s="10">
        <v>16</v>
      </c>
    </row>
    <row r="678" spans="1:10" hidden="1" x14ac:dyDescent="0.25">
      <c r="A678">
        <v>53</v>
      </c>
      <c r="B678">
        <v>50</v>
      </c>
      <c r="C678">
        <v>800</v>
      </c>
      <c r="D678">
        <v>25</v>
      </c>
      <c r="E678" s="10">
        <v>62.9</v>
      </c>
      <c r="F678">
        <f t="shared" si="12"/>
        <v>0.5625</v>
      </c>
      <c r="G678" t="s">
        <v>37</v>
      </c>
      <c r="H678" t="s">
        <v>275</v>
      </c>
      <c r="I678" t="s">
        <v>275</v>
      </c>
      <c r="J678" s="10">
        <v>16</v>
      </c>
    </row>
    <row r="679" spans="1:10" hidden="1" x14ac:dyDescent="0.25">
      <c r="A679">
        <v>53</v>
      </c>
      <c r="B679">
        <v>50</v>
      </c>
      <c r="C679">
        <v>800</v>
      </c>
      <c r="D679">
        <v>25</v>
      </c>
      <c r="E679" s="10">
        <v>62.9</v>
      </c>
      <c r="F679">
        <f t="shared" si="12"/>
        <v>0.5625</v>
      </c>
      <c r="G679" t="s">
        <v>37</v>
      </c>
      <c r="H679" t="s">
        <v>275</v>
      </c>
      <c r="I679" t="s">
        <v>275</v>
      </c>
      <c r="J679" s="10">
        <v>16</v>
      </c>
    </row>
    <row r="680" spans="1:10" hidden="1" x14ac:dyDescent="0.25">
      <c r="A680">
        <v>53</v>
      </c>
      <c r="B680">
        <v>50</v>
      </c>
      <c r="C680">
        <v>800</v>
      </c>
      <c r="D680">
        <v>25</v>
      </c>
      <c r="E680" s="10">
        <v>62.9</v>
      </c>
      <c r="F680">
        <f t="shared" si="12"/>
        <v>0.5625</v>
      </c>
      <c r="G680" t="s">
        <v>37</v>
      </c>
      <c r="H680" t="s">
        <v>275</v>
      </c>
      <c r="I680" t="s">
        <v>275</v>
      </c>
      <c r="J680" s="10">
        <v>16</v>
      </c>
    </row>
    <row r="681" spans="1:10" hidden="1" x14ac:dyDescent="0.25">
      <c r="A681">
        <v>53</v>
      </c>
      <c r="B681">
        <v>50</v>
      </c>
      <c r="C681">
        <v>800</v>
      </c>
      <c r="D681">
        <v>25</v>
      </c>
      <c r="E681" s="10">
        <v>62.9</v>
      </c>
      <c r="F681">
        <f t="shared" si="12"/>
        <v>0.5625</v>
      </c>
      <c r="G681" t="s">
        <v>37</v>
      </c>
      <c r="H681" t="s">
        <v>275</v>
      </c>
      <c r="I681" t="s">
        <v>275</v>
      </c>
      <c r="J681" s="10">
        <v>16</v>
      </c>
    </row>
    <row r="682" spans="1:10" hidden="1" x14ac:dyDescent="0.25">
      <c r="A682">
        <v>53</v>
      </c>
      <c r="B682">
        <v>50</v>
      </c>
      <c r="C682">
        <v>800</v>
      </c>
      <c r="D682">
        <v>25</v>
      </c>
      <c r="E682" s="10">
        <v>62.9</v>
      </c>
      <c r="F682">
        <f t="shared" si="12"/>
        <v>0.5625</v>
      </c>
      <c r="G682" t="s">
        <v>37</v>
      </c>
      <c r="H682" t="s">
        <v>275</v>
      </c>
      <c r="I682" t="s">
        <v>275</v>
      </c>
      <c r="J682" s="10">
        <v>16</v>
      </c>
    </row>
    <row r="683" spans="1:10" hidden="1" x14ac:dyDescent="0.25">
      <c r="A683">
        <v>53</v>
      </c>
      <c r="B683">
        <v>50</v>
      </c>
      <c r="C683">
        <v>800</v>
      </c>
      <c r="D683">
        <v>25</v>
      </c>
      <c r="E683" s="10">
        <v>62.9</v>
      </c>
      <c r="F683">
        <f t="shared" si="12"/>
        <v>0.5625</v>
      </c>
      <c r="G683" t="s">
        <v>37</v>
      </c>
      <c r="H683" t="s">
        <v>275</v>
      </c>
      <c r="I683" t="s">
        <v>275</v>
      </c>
      <c r="J683" s="10">
        <v>16</v>
      </c>
    </row>
    <row r="684" spans="1:10" hidden="1" x14ac:dyDescent="0.25">
      <c r="A684">
        <v>53</v>
      </c>
      <c r="B684">
        <v>50</v>
      </c>
      <c r="C684">
        <v>800</v>
      </c>
      <c r="D684">
        <v>25</v>
      </c>
      <c r="E684" s="10">
        <v>62.9</v>
      </c>
      <c r="F684">
        <f t="shared" si="12"/>
        <v>0.5625</v>
      </c>
      <c r="G684" t="s">
        <v>37</v>
      </c>
      <c r="H684" t="s">
        <v>275</v>
      </c>
      <c r="I684" t="s">
        <v>275</v>
      </c>
      <c r="J684" s="10">
        <v>16</v>
      </c>
    </row>
    <row r="685" spans="1:10" hidden="1" x14ac:dyDescent="0.25">
      <c r="A685">
        <v>53</v>
      </c>
      <c r="B685">
        <v>50</v>
      </c>
      <c r="C685">
        <v>800</v>
      </c>
      <c r="D685">
        <v>25</v>
      </c>
      <c r="E685" s="10">
        <v>62.9</v>
      </c>
      <c r="F685">
        <f t="shared" si="12"/>
        <v>0.5625</v>
      </c>
      <c r="G685" t="s">
        <v>37</v>
      </c>
      <c r="H685" t="s">
        <v>275</v>
      </c>
      <c r="I685" t="s">
        <v>275</v>
      </c>
      <c r="J685" s="10">
        <v>16</v>
      </c>
    </row>
    <row r="686" spans="1:10" hidden="1" x14ac:dyDescent="0.25">
      <c r="A686">
        <v>53</v>
      </c>
      <c r="B686">
        <v>50</v>
      </c>
      <c r="C686">
        <v>800</v>
      </c>
      <c r="D686">
        <v>25</v>
      </c>
      <c r="E686" s="10">
        <v>62.9</v>
      </c>
      <c r="F686">
        <f t="shared" si="12"/>
        <v>0.5625</v>
      </c>
      <c r="G686" t="s">
        <v>37</v>
      </c>
      <c r="H686" t="s">
        <v>275</v>
      </c>
      <c r="I686" t="s">
        <v>275</v>
      </c>
      <c r="J686" s="10">
        <v>16</v>
      </c>
    </row>
    <row r="687" spans="1:10" hidden="1" x14ac:dyDescent="0.25">
      <c r="A687">
        <v>53</v>
      </c>
      <c r="B687">
        <v>50</v>
      </c>
      <c r="C687">
        <v>800</v>
      </c>
      <c r="D687">
        <v>25</v>
      </c>
      <c r="E687" s="10">
        <v>62.9</v>
      </c>
      <c r="F687">
        <f t="shared" si="12"/>
        <v>0.5625</v>
      </c>
      <c r="G687" t="s">
        <v>37</v>
      </c>
      <c r="H687" t="s">
        <v>275</v>
      </c>
      <c r="I687" t="s">
        <v>275</v>
      </c>
      <c r="J687" s="10">
        <v>16</v>
      </c>
    </row>
    <row r="688" spans="1:10" hidden="1" x14ac:dyDescent="0.25">
      <c r="A688">
        <v>53</v>
      </c>
      <c r="B688">
        <v>50</v>
      </c>
      <c r="C688">
        <v>800</v>
      </c>
      <c r="D688">
        <v>25</v>
      </c>
      <c r="E688" s="10">
        <v>62.9</v>
      </c>
      <c r="F688">
        <f t="shared" si="12"/>
        <v>0.5625</v>
      </c>
      <c r="G688" t="s">
        <v>37</v>
      </c>
      <c r="H688" t="s">
        <v>275</v>
      </c>
      <c r="I688" t="s">
        <v>275</v>
      </c>
      <c r="J688" s="10">
        <v>16</v>
      </c>
    </row>
    <row r="689" spans="1:10" hidden="1" x14ac:dyDescent="0.25">
      <c r="A689">
        <v>53</v>
      </c>
      <c r="B689">
        <v>50</v>
      </c>
      <c r="C689">
        <v>800</v>
      </c>
      <c r="D689">
        <v>25</v>
      </c>
      <c r="E689" s="10">
        <v>62.9</v>
      </c>
      <c r="F689">
        <f t="shared" si="12"/>
        <v>0.5625</v>
      </c>
      <c r="G689" t="s">
        <v>37</v>
      </c>
      <c r="H689" t="s">
        <v>275</v>
      </c>
      <c r="I689" t="s">
        <v>275</v>
      </c>
      <c r="J689" s="10">
        <v>16</v>
      </c>
    </row>
    <row r="690" spans="1:10" hidden="1" x14ac:dyDescent="0.25">
      <c r="A690">
        <v>53</v>
      </c>
      <c r="B690">
        <v>50</v>
      </c>
      <c r="C690">
        <v>800</v>
      </c>
      <c r="D690">
        <v>25</v>
      </c>
      <c r="E690" s="10">
        <v>62.9</v>
      </c>
      <c r="F690">
        <f t="shared" si="12"/>
        <v>0.5625</v>
      </c>
      <c r="G690" t="s">
        <v>37</v>
      </c>
      <c r="H690" t="s">
        <v>275</v>
      </c>
      <c r="I690" t="s">
        <v>275</v>
      </c>
      <c r="J690" s="10">
        <v>16</v>
      </c>
    </row>
    <row r="691" spans="1:10" x14ac:dyDescent="0.25">
      <c r="A691">
        <v>58</v>
      </c>
      <c r="B691">
        <v>51</v>
      </c>
      <c r="C691">
        <v>400</v>
      </c>
      <c r="D691" t="s">
        <v>608</v>
      </c>
      <c r="E691" t="s">
        <v>608</v>
      </c>
      <c r="F691" t="s">
        <v>608</v>
      </c>
      <c r="G691" t="s">
        <v>37</v>
      </c>
      <c r="H691" t="s">
        <v>275</v>
      </c>
      <c r="I691" t="s">
        <v>275</v>
      </c>
      <c r="J691" s="10">
        <v>51</v>
      </c>
    </row>
    <row r="692" spans="1:10" hidden="1" x14ac:dyDescent="0.25">
      <c r="A692">
        <v>58</v>
      </c>
      <c r="B692">
        <v>51</v>
      </c>
      <c r="C692">
        <v>400</v>
      </c>
      <c r="D692" t="s">
        <v>608</v>
      </c>
      <c r="E692" t="s">
        <v>608</v>
      </c>
      <c r="F692" t="s">
        <v>608</v>
      </c>
      <c r="G692" t="s">
        <v>37</v>
      </c>
      <c r="H692" t="s">
        <v>275</v>
      </c>
      <c r="I692" t="s">
        <v>275</v>
      </c>
      <c r="J692" s="10">
        <v>51</v>
      </c>
    </row>
    <row r="693" spans="1:10" hidden="1" x14ac:dyDescent="0.25">
      <c r="A693">
        <v>58</v>
      </c>
      <c r="B693">
        <v>51</v>
      </c>
      <c r="C693">
        <v>400</v>
      </c>
      <c r="D693" t="s">
        <v>608</v>
      </c>
      <c r="E693" t="s">
        <v>608</v>
      </c>
      <c r="F693" t="s">
        <v>608</v>
      </c>
      <c r="G693" t="s">
        <v>37</v>
      </c>
      <c r="H693" t="s">
        <v>275</v>
      </c>
      <c r="I693" t="s">
        <v>275</v>
      </c>
      <c r="J693" s="10">
        <v>51</v>
      </c>
    </row>
    <row r="694" spans="1:10" hidden="1" x14ac:dyDescent="0.25">
      <c r="A694">
        <v>58</v>
      </c>
      <c r="B694">
        <v>51</v>
      </c>
      <c r="C694">
        <v>400</v>
      </c>
      <c r="D694" t="s">
        <v>608</v>
      </c>
      <c r="E694" t="s">
        <v>608</v>
      </c>
      <c r="F694" t="s">
        <v>608</v>
      </c>
      <c r="G694" t="s">
        <v>37</v>
      </c>
      <c r="H694" t="s">
        <v>275</v>
      </c>
      <c r="I694" t="s">
        <v>275</v>
      </c>
      <c r="J694" s="10">
        <v>51</v>
      </c>
    </row>
    <row r="695" spans="1:10" hidden="1" x14ac:dyDescent="0.25">
      <c r="A695">
        <v>58</v>
      </c>
      <c r="B695">
        <v>51</v>
      </c>
      <c r="C695">
        <v>400</v>
      </c>
      <c r="D695" t="s">
        <v>608</v>
      </c>
      <c r="E695" t="s">
        <v>608</v>
      </c>
      <c r="F695" t="s">
        <v>608</v>
      </c>
      <c r="G695" t="s">
        <v>37</v>
      </c>
      <c r="H695" t="s">
        <v>275</v>
      </c>
      <c r="I695" t="s">
        <v>275</v>
      </c>
      <c r="J695" s="10">
        <v>51</v>
      </c>
    </row>
    <row r="696" spans="1:10" hidden="1" x14ac:dyDescent="0.25">
      <c r="A696">
        <v>58</v>
      </c>
      <c r="B696">
        <v>51</v>
      </c>
      <c r="C696">
        <v>400</v>
      </c>
      <c r="D696" t="s">
        <v>608</v>
      </c>
      <c r="E696" t="s">
        <v>608</v>
      </c>
      <c r="F696" t="s">
        <v>608</v>
      </c>
      <c r="G696" t="s">
        <v>37</v>
      </c>
      <c r="H696" t="s">
        <v>275</v>
      </c>
      <c r="I696" t="s">
        <v>275</v>
      </c>
      <c r="J696" s="10">
        <v>51</v>
      </c>
    </row>
    <row r="697" spans="1:10" hidden="1" x14ac:dyDescent="0.25">
      <c r="A697">
        <v>58</v>
      </c>
      <c r="B697">
        <v>51</v>
      </c>
      <c r="C697">
        <v>400</v>
      </c>
      <c r="D697" t="s">
        <v>608</v>
      </c>
      <c r="E697" t="s">
        <v>608</v>
      </c>
      <c r="F697" t="s">
        <v>608</v>
      </c>
      <c r="G697" t="s">
        <v>37</v>
      </c>
      <c r="H697" t="s">
        <v>275</v>
      </c>
      <c r="I697" t="s">
        <v>275</v>
      </c>
      <c r="J697" s="10">
        <v>51</v>
      </c>
    </row>
    <row r="698" spans="1:10" hidden="1" x14ac:dyDescent="0.25">
      <c r="A698">
        <v>58</v>
      </c>
      <c r="B698">
        <v>51</v>
      </c>
      <c r="C698">
        <v>400</v>
      </c>
      <c r="D698" t="s">
        <v>608</v>
      </c>
      <c r="E698" t="s">
        <v>608</v>
      </c>
      <c r="F698" t="s">
        <v>608</v>
      </c>
      <c r="G698" t="s">
        <v>37</v>
      </c>
      <c r="H698" t="s">
        <v>275</v>
      </c>
      <c r="I698" t="s">
        <v>275</v>
      </c>
      <c r="J698" s="10">
        <v>51</v>
      </c>
    </row>
    <row r="699" spans="1:10" hidden="1" x14ac:dyDescent="0.25">
      <c r="A699">
        <v>58</v>
      </c>
      <c r="B699">
        <v>51</v>
      </c>
      <c r="C699">
        <v>400</v>
      </c>
      <c r="D699" t="s">
        <v>608</v>
      </c>
      <c r="E699" t="s">
        <v>608</v>
      </c>
      <c r="F699" t="s">
        <v>608</v>
      </c>
      <c r="G699" t="s">
        <v>37</v>
      </c>
      <c r="H699" t="s">
        <v>275</v>
      </c>
      <c r="I699" t="s">
        <v>275</v>
      </c>
      <c r="J699" s="10">
        <v>51</v>
      </c>
    </row>
    <row r="700" spans="1:10" hidden="1" x14ac:dyDescent="0.25">
      <c r="A700">
        <v>58</v>
      </c>
      <c r="B700">
        <v>51</v>
      </c>
      <c r="C700">
        <v>400</v>
      </c>
      <c r="D700" t="s">
        <v>608</v>
      </c>
      <c r="E700" t="s">
        <v>608</v>
      </c>
      <c r="F700" t="s">
        <v>608</v>
      </c>
      <c r="G700" t="s">
        <v>37</v>
      </c>
      <c r="H700" t="s">
        <v>275</v>
      </c>
      <c r="I700" t="s">
        <v>275</v>
      </c>
      <c r="J700" s="10">
        <v>51</v>
      </c>
    </row>
    <row r="701" spans="1:10" hidden="1" x14ac:dyDescent="0.25">
      <c r="A701">
        <v>58</v>
      </c>
      <c r="B701">
        <v>51</v>
      </c>
      <c r="C701">
        <v>400</v>
      </c>
      <c r="D701" t="s">
        <v>608</v>
      </c>
      <c r="E701" t="s">
        <v>608</v>
      </c>
      <c r="F701" t="s">
        <v>608</v>
      </c>
      <c r="G701" t="s">
        <v>37</v>
      </c>
      <c r="H701" t="s">
        <v>275</v>
      </c>
      <c r="I701" t="s">
        <v>275</v>
      </c>
      <c r="J701" s="10">
        <v>51</v>
      </c>
    </row>
    <row r="702" spans="1:10" hidden="1" x14ac:dyDescent="0.25">
      <c r="A702">
        <v>58</v>
      </c>
      <c r="B702">
        <v>51</v>
      </c>
      <c r="C702">
        <v>400</v>
      </c>
      <c r="D702" t="s">
        <v>608</v>
      </c>
      <c r="E702" t="s">
        <v>608</v>
      </c>
      <c r="F702" t="s">
        <v>608</v>
      </c>
      <c r="G702" t="s">
        <v>37</v>
      </c>
      <c r="H702" t="s">
        <v>275</v>
      </c>
      <c r="I702" t="s">
        <v>275</v>
      </c>
      <c r="J702" s="10">
        <v>51</v>
      </c>
    </row>
    <row r="703" spans="1:10" hidden="1" x14ac:dyDescent="0.25">
      <c r="A703">
        <v>58</v>
      </c>
      <c r="B703">
        <v>51</v>
      </c>
      <c r="C703">
        <v>400</v>
      </c>
      <c r="D703" t="s">
        <v>608</v>
      </c>
      <c r="E703" t="s">
        <v>608</v>
      </c>
      <c r="F703" t="s">
        <v>608</v>
      </c>
      <c r="G703" t="s">
        <v>37</v>
      </c>
      <c r="H703" t="s">
        <v>275</v>
      </c>
      <c r="I703" t="s">
        <v>275</v>
      </c>
      <c r="J703" s="10">
        <v>51</v>
      </c>
    </row>
    <row r="704" spans="1:10" hidden="1" x14ac:dyDescent="0.25">
      <c r="A704">
        <v>58</v>
      </c>
      <c r="B704">
        <v>51</v>
      </c>
      <c r="C704">
        <v>400</v>
      </c>
      <c r="D704" t="s">
        <v>608</v>
      </c>
      <c r="E704" t="s">
        <v>608</v>
      </c>
      <c r="F704" t="s">
        <v>608</v>
      </c>
      <c r="G704" t="s">
        <v>37</v>
      </c>
      <c r="H704" t="s">
        <v>275</v>
      </c>
      <c r="I704" t="s">
        <v>275</v>
      </c>
      <c r="J704" s="10">
        <v>51</v>
      </c>
    </row>
    <row r="705" spans="1:10" hidden="1" x14ac:dyDescent="0.25">
      <c r="A705">
        <v>58</v>
      </c>
      <c r="B705">
        <v>51</v>
      </c>
      <c r="C705">
        <v>400</v>
      </c>
      <c r="D705" t="s">
        <v>608</v>
      </c>
      <c r="E705" t="s">
        <v>608</v>
      </c>
      <c r="F705" t="s">
        <v>608</v>
      </c>
      <c r="G705" t="s">
        <v>37</v>
      </c>
      <c r="H705" t="s">
        <v>275</v>
      </c>
      <c r="I705" t="s">
        <v>275</v>
      </c>
      <c r="J705" s="10">
        <v>51</v>
      </c>
    </row>
    <row r="706" spans="1:10" hidden="1" x14ac:dyDescent="0.25">
      <c r="A706">
        <v>58</v>
      </c>
      <c r="B706">
        <v>51</v>
      </c>
      <c r="C706">
        <v>400</v>
      </c>
      <c r="D706" t="s">
        <v>608</v>
      </c>
      <c r="E706" t="s">
        <v>608</v>
      </c>
      <c r="F706" t="s">
        <v>608</v>
      </c>
      <c r="G706" t="s">
        <v>37</v>
      </c>
      <c r="H706" t="s">
        <v>275</v>
      </c>
      <c r="I706" t="s">
        <v>275</v>
      </c>
      <c r="J706" s="10">
        <v>51</v>
      </c>
    </row>
    <row r="707" spans="1:10" hidden="1" x14ac:dyDescent="0.25">
      <c r="A707">
        <v>58</v>
      </c>
      <c r="B707">
        <v>51</v>
      </c>
      <c r="C707">
        <v>400</v>
      </c>
      <c r="D707" t="s">
        <v>608</v>
      </c>
      <c r="E707" t="s">
        <v>608</v>
      </c>
      <c r="F707" t="s">
        <v>608</v>
      </c>
      <c r="G707" t="s">
        <v>37</v>
      </c>
      <c r="H707" t="s">
        <v>275</v>
      </c>
      <c r="I707" t="s">
        <v>275</v>
      </c>
      <c r="J707" s="10">
        <v>51</v>
      </c>
    </row>
    <row r="708" spans="1:10" hidden="1" x14ac:dyDescent="0.25">
      <c r="A708">
        <v>58</v>
      </c>
      <c r="B708">
        <v>51</v>
      </c>
      <c r="C708">
        <v>400</v>
      </c>
      <c r="D708" t="s">
        <v>608</v>
      </c>
      <c r="E708" t="s">
        <v>608</v>
      </c>
      <c r="F708" t="s">
        <v>608</v>
      </c>
      <c r="G708" t="s">
        <v>37</v>
      </c>
      <c r="H708" t="s">
        <v>275</v>
      </c>
      <c r="I708" t="s">
        <v>275</v>
      </c>
      <c r="J708" s="10">
        <v>51</v>
      </c>
    </row>
    <row r="709" spans="1:10" hidden="1" x14ac:dyDescent="0.25">
      <c r="A709">
        <v>58</v>
      </c>
      <c r="B709">
        <v>51</v>
      </c>
      <c r="C709">
        <v>400</v>
      </c>
      <c r="D709" t="s">
        <v>608</v>
      </c>
      <c r="E709" t="s">
        <v>608</v>
      </c>
      <c r="F709" t="s">
        <v>608</v>
      </c>
      <c r="G709" t="s">
        <v>37</v>
      </c>
      <c r="H709" t="s">
        <v>275</v>
      </c>
      <c r="I709" t="s">
        <v>275</v>
      </c>
      <c r="J709" s="10">
        <v>51</v>
      </c>
    </row>
    <row r="710" spans="1:10" hidden="1" x14ac:dyDescent="0.25">
      <c r="A710">
        <v>58</v>
      </c>
      <c r="B710">
        <v>51</v>
      </c>
      <c r="C710">
        <v>400</v>
      </c>
      <c r="D710" t="s">
        <v>608</v>
      </c>
      <c r="E710" t="s">
        <v>608</v>
      </c>
      <c r="F710" t="s">
        <v>608</v>
      </c>
      <c r="G710" t="s">
        <v>37</v>
      </c>
      <c r="H710" t="s">
        <v>275</v>
      </c>
      <c r="I710" t="s">
        <v>275</v>
      </c>
      <c r="J710" s="10">
        <v>51</v>
      </c>
    </row>
    <row r="711" spans="1:10" hidden="1" x14ac:dyDescent="0.25">
      <c r="A711">
        <v>58</v>
      </c>
      <c r="B711">
        <v>51</v>
      </c>
      <c r="C711">
        <v>400</v>
      </c>
      <c r="D711" t="s">
        <v>608</v>
      </c>
      <c r="E711" t="s">
        <v>608</v>
      </c>
      <c r="F711" t="s">
        <v>608</v>
      </c>
      <c r="G711" t="s">
        <v>37</v>
      </c>
      <c r="H711" t="s">
        <v>275</v>
      </c>
      <c r="I711" t="s">
        <v>275</v>
      </c>
      <c r="J711" s="10">
        <v>51</v>
      </c>
    </row>
    <row r="712" spans="1:10" hidden="1" x14ac:dyDescent="0.25">
      <c r="A712">
        <v>58</v>
      </c>
      <c r="B712">
        <v>51</v>
      </c>
      <c r="C712">
        <v>400</v>
      </c>
      <c r="D712" t="s">
        <v>608</v>
      </c>
      <c r="E712" t="s">
        <v>608</v>
      </c>
      <c r="F712" t="s">
        <v>608</v>
      </c>
      <c r="G712" t="s">
        <v>37</v>
      </c>
      <c r="H712" t="s">
        <v>275</v>
      </c>
      <c r="I712" t="s">
        <v>275</v>
      </c>
      <c r="J712" s="10">
        <v>51</v>
      </c>
    </row>
    <row r="713" spans="1:10" hidden="1" x14ac:dyDescent="0.25">
      <c r="A713">
        <v>58</v>
      </c>
      <c r="B713">
        <v>51</v>
      </c>
      <c r="C713">
        <v>400</v>
      </c>
      <c r="D713" t="s">
        <v>608</v>
      </c>
      <c r="E713" t="s">
        <v>608</v>
      </c>
      <c r="F713" t="s">
        <v>608</v>
      </c>
      <c r="G713" t="s">
        <v>37</v>
      </c>
      <c r="H713" t="s">
        <v>275</v>
      </c>
      <c r="I713" t="s">
        <v>275</v>
      </c>
      <c r="J713" s="10">
        <v>51</v>
      </c>
    </row>
    <row r="714" spans="1:10" hidden="1" x14ac:dyDescent="0.25">
      <c r="A714">
        <v>58</v>
      </c>
      <c r="B714">
        <v>51</v>
      </c>
      <c r="C714">
        <v>400</v>
      </c>
      <c r="D714" t="s">
        <v>608</v>
      </c>
      <c r="E714" t="s">
        <v>608</v>
      </c>
      <c r="F714" t="s">
        <v>608</v>
      </c>
      <c r="G714" t="s">
        <v>37</v>
      </c>
      <c r="H714" t="s">
        <v>275</v>
      </c>
      <c r="I714" t="s">
        <v>275</v>
      </c>
      <c r="J714" s="10">
        <v>51</v>
      </c>
    </row>
    <row r="715" spans="1:10" hidden="1" x14ac:dyDescent="0.25">
      <c r="A715">
        <v>58</v>
      </c>
      <c r="B715">
        <v>51</v>
      </c>
      <c r="C715">
        <v>400</v>
      </c>
      <c r="D715" t="s">
        <v>608</v>
      </c>
      <c r="E715" t="s">
        <v>608</v>
      </c>
      <c r="F715" t="s">
        <v>608</v>
      </c>
      <c r="G715" t="s">
        <v>37</v>
      </c>
      <c r="H715" t="s">
        <v>275</v>
      </c>
      <c r="I715" t="s">
        <v>275</v>
      </c>
      <c r="J715" s="10">
        <v>51</v>
      </c>
    </row>
    <row r="716" spans="1:10" hidden="1" x14ac:dyDescent="0.25">
      <c r="A716">
        <v>58</v>
      </c>
      <c r="B716">
        <v>51</v>
      </c>
      <c r="C716">
        <v>400</v>
      </c>
      <c r="D716" t="s">
        <v>608</v>
      </c>
      <c r="E716" t="s">
        <v>608</v>
      </c>
      <c r="F716" t="s">
        <v>608</v>
      </c>
      <c r="G716" t="s">
        <v>37</v>
      </c>
      <c r="H716" t="s">
        <v>275</v>
      </c>
      <c r="I716" t="s">
        <v>275</v>
      </c>
      <c r="J716" s="10">
        <v>51</v>
      </c>
    </row>
    <row r="717" spans="1:10" hidden="1" x14ac:dyDescent="0.25">
      <c r="A717">
        <v>58</v>
      </c>
      <c r="B717">
        <v>51</v>
      </c>
      <c r="C717">
        <v>400</v>
      </c>
      <c r="D717" t="s">
        <v>608</v>
      </c>
      <c r="E717" t="s">
        <v>608</v>
      </c>
      <c r="F717" t="s">
        <v>608</v>
      </c>
      <c r="G717" t="s">
        <v>37</v>
      </c>
      <c r="H717" t="s">
        <v>275</v>
      </c>
      <c r="I717" t="s">
        <v>275</v>
      </c>
      <c r="J717" s="10">
        <v>51</v>
      </c>
    </row>
    <row r="718" spans="1:10" hidden="1" x14ac:dyDescent="0.25">
      <c r="A718">
        <v>58</v>
      </c>
      <c r="B718">
        <v>51</v>
      </c>
      <c r="C718">
        <v>400</v>
      </c>
      <c r="D718" t="s">
        <v>608</v>
      </c>
      <c r="E718" t="s">
        <v>608</v>
      </c>
      <c r="F718" t="s">
        <v>608</v>
      </c>
      <c r="G718" t="s">
        <v>37</v>
      </c>
      <c r="H718" t="s">
        <v>275</v>
      </c>
      <c r="I718" t="s">
        <v>275</v>
      </c>
      <c r="J718" s="10">
        <v>51</v>
      </c>
    </row>
    <row r="719" spans="1:10" hidden="1" x14ac:dyDescent="0.25">
      <c r="A719">
        <v>58</v>
      </c>
      <c r="B719">
        <v>51</v>
      </c>
      <c r="C719">
        <v>400</v>
      </c>
      <c r="D719" t="s">
        <v>608</v>
      </c>
      <c r="E719" t="s">
        <v>608</v>
      </c>
      <c r="F719" t="s">
        <v>608</v>
      </c>
      <c r="G719" t="s">
        <v>37</v>
      </c>
      <c r="H719" t="s">
        <v>275</v>
      </c>
      <c r="I719" t="s">
        <v>275</v>
      </c>
      <c r="J719" s="10">
        <v>51</v>
      </c>
    </row>
    <row r="720" spans="1:10" hidden="1" x14ac:dyDescent="0.25">
      <c r="A720">
        <v>58</v>
      </c>
      <c r="B720">
        <v>51</v>
      </c>
      <c r="C720">
        <v>400</v>
      </c>
      <c r="D720" t="s">
        <v>608</v>
      </c>
      <c r="E720" t="s">
        <v>608</v>
      </c>
      <c r="F720" t="s">
        <v>608</v>
      </c>
      <c r="G720" t="s">
        <v>37</v>
      </c>
      <c r="H720" t="s">
        <v>275</v>
      </c>
      <c r="I720" t="s">
        <v>275</v>
      </c>
      <c r="J720" s="10">
        <v>51</v>
      </c>
    </row>
    <row r="721" spans="1:10" hidden="1" x14ac:dyDescent="0.25">
      <c r="A721">
        <v>58</v>
      </c>
      <c r="B721">
        <v>51</v>
      </c>
      <c r="C721">
        <v>400</v>
      </c>
      <c r="D721" t="s">
        <v>608</v>
      </c>
      <c r="E721" t="s">
        <v>608</v>
      </c>
      <c r="F721" t="s">
        <v>608</v>
      </c>
      <c r="G721" t="s">
        <v>37</v>
      </c>
      <c r="H721" t="s">
        <v>275</v>
      </c>
      <c r="I721" t="s">
        <v>275</v>
      </c>
      <c r="J721" s="10">
        <v>51</v>
      </c>
    </row>
    <row r="722" spans="1:10" hidden="1" x14ac:dyDescent="0.25">
      <c r="A722">
        <v>58</v>
      </c>
      <c r="B722">
        <v>51</v>
      </c>
      <c r="C722">
        <v>400</v>
      </c>
      <c r="D722" t="s">
        <v>608</v>
      </c>
      <c r="E722" t="s">
        <v>608</v>
      </c>
      <c r="F722" t="s">
        <v>608</v>
      </c>
      <c r="G722" t="s">
        <v>37</v>
      </c>
      <c r="H722" t="s">
        <v>275</v>
      </c>
      <c r="I722" t="s">
        <v>275</v>
      </c>
      <c r="J722" s="10">
        <v>51</v>
      </c>
    </row>
    <row r="723" spans="1:10" hidden="1" x14ac:dyDescent="0.25">
      <c r="A723">
        <v>58</v>
      </c>
      <c r="B723">
        <v>51</v>
      </c>
      <c r="C723">
        <v>400</v>
      </c>
      <c r="D723" t="s">
        <v>608</v>
      </c>
      <c r="E723" t="s">
        <v>608</v>
      </c>
      <c r="F723" t="s">
        <v>608</v>
      </c>
      <c r="G723" t="s">
        <v>37</v>
      </c>
      <c r="H723" t="s">
        <v>275</v>
      </c>
      <c r="I723" t="s">
        <v>275</v>
      </c>
      <c r="J723" s="10">
        <v>51</v>
      </c>
    </row>
    <row r="724" spans="1:10" hidden="1" x14ac:dyDescent="0.25">
      <c r="A724">
        <v>58</v>
      </c>
      <c r="B724">
        <v>51</v>
      </c>
      <c r="C724">
        <v>400</v>
      </c>
      <c r="D724" t="s">
        <v>608</v>
      </c>
      <c r="E724" t="s">
        <v>608</v>
      </c>
      <c r="F724" t="s">
        <v>608</v>
      </c>
      <c r="G724" t="s">
        <v>37</v>
      </c>
      <c r="H724" t="s">
        <v>275</v>
      </c>
      <c r="I724" t="s">
        <v>275</v>
      </c>
      <c r="J724" s="10">
        <v>51</v>
      </c>
    </row>
    <row r="725" spans="1:10" hidden="1" x14ac:dyDescent="0.25">
      <c r="A725">
        <v>58</v>
      </c>
      <c r="B725">
        <v>51</v>
      </c>
      <c r="C725">
        <v>400</v>
      </c>
      <c r="D725" t="s">
        <v>608</v>
      </c>
      <c r="E725" t="s">
        <v>608</v>
      </c>
      <c r="F725" t="s">
        <v>608</v>
      </c>
      <c r="G725" t="s">
        <v>37</v>
      </c>
      <c r="H725" t="s">
        <v>275</v>
      </c>
      <c r="I725" t="s">
        <v>275</v>
      </c>
      <c r="J725" s="10">
        <v>51</v>
      </c>
    </row>
    <row r="726" spans="1:10" hidden="1" x14ac:dyDescent="0.25">
      <c r="A726">
        <v>58</v>
      </c>
      <c r="B726">
        <v>51</v>
      </c>
      <c r="C726">
        <v>400</v>
      </c>
      <c r="D726" t="s">
        <v>608</v>
      </c>
      <c r="E726" t="s">
        <v>608</v>
      </c>
      <c r="F726" t="s">
        <v>608</v>
      </c>
      <c r="G726" t="s">
        <v>37</v>
      </c>
      <c r="H726" t="s">
        <v>275</v>
      </c>
      <c r="I726" t="s">
        <v>275</v>
      </c>
      <c r="J726" s="10">
        <v>51</v>
      </c>
    </row>
    <row r="727" spans="1:10" hidden="1" x14ac:dyDescent="0.25">
      <c r="A727">
        <v>58</v>
      </c>
      <c r="B727">
        <v>51</v>
      </c>
      <c r="C727">
        <v>400</v>
      </c>
      <c r="D727" t="s">
        <v>608</v>
      </c>
      <c r="E727" t="s">
        <v>608</v>
      </c>
      <c r="F727" t="s">
        <v>608</v>
      </c>
      <c r="G727" t="s">
        <v>37</v>
      </c>
      <c r="H727" t="s">
        <v>275</v>
      </c>
      <c r="I727" t="s">
        <v>275</v>
      </c>
      <c r="J727" s="10">
        <v>51</v>
      </c>
    </row>
    <row r="728" spans="1:10" hidden="1" x14ac:dyDescent="0.25">
      <c r="A728">
        <v>58</v>
      </c>
      <c r="B728">
        <v>51</v>
      </c>
      <c r="C728">
        <v>400</v>
      </c>
      <c r="D728" t="s">
        <v>608</v>
      </c>
      <c r="E728" t="s">
        <v>608</v>
      </c>
      <c r="F728" t="s">
        <v>608</v>
      </c>
      <c r="G728" t="s">
        <v>37</v>
      </c>
      <c r="H728" t="s">
        <v>275</v>
      </c>
      <c r="I728" t="s">
        <v>275</v>
      </c>
      <c r="J728" s="10">
        <v>51</v>
      </c>
    </row>
    <row r="729" spans="1:10" hidden="1" x14ac:dyDescent="0.25">
      <c r="A729">
        <v>58</v>
      </c>
      <c r="B729">
        <v>51</v>
      </c>
      <c r="C729">
        <v>400</v>
      </c>
      <c r="D729" t="s">
        <v>608</v>
      </c>
      <c r="E729" t="s">
        <v>608</v>
      </c>
      <c r="F729" t="s">
        <v>608</v>
      </c>
      <c r="G729" t="s">
        <v>37</v>
      </c>
      <c r="H729" t="s">
        <v>275</v>
      </c>
      <c r="I729" t="s">
        <v>275</v>
      </c>
      <c r="J729" s="10">
        <v>51</v>
      </c>
    </row>
    <row r="730" spans="1:10" hidden="1" x14ac:dyDescent="0.25">
      <c r="A730">
        <v>58</v>
      </c>
      <c r="B730">
        <v>51</v>
      </c>
      <c r="C730">
        <v>400</v>
      </c>
      <c r="D730" t="s">
        <v>608</v>
      </c>
      <c r="E730" t="s">
        <v>608</v>
      </c>
      <c r="F730" t="s">
        <v>608</v>
      </c>
      <c r="G730" t="s">
        <v>37</v>
      </c>
      <c r="H730" t="s">
        <v>275</v>
      </c>
      <c r="I730" t="s">
        <v>275</v>
      </c>
      <c r="J730" s="10">
        <v>51</v>
      </c>
    </row>
    <row r="731" spans="1:10" hidden="1" x14ac:dyDescent="0.25">
      <c r="A731">
        <v>58</v>
      </c>
      <c r="B731">
        <v>51</v>
      </c>
      <c r="C731">
        <v>400</v>
      </c>
      <c r="D731" t="s">
        <v>608</v>
      </c>
      <c r="E731" t="s">
        <v>608</v>
      </c>
      <c r="F731" t="s">
        <v>608</v>
      </c>
      <c r="G731" t="s">
        <v>37</v>
      </c>
      <c r="H731" t="s">
        <v>275</v>
      </c>
      <c r="I731" t="s">
        <v>275</v>
      </c>
      <c r="J731" s="10">
        <v>51</v>
      </c>
    </row>
    <row r="732" spans="1:10" hidden="1" x14ac:dyDescent="0.25">
      <c r="A732">
        <v>58</v>
      </c>
      <c r="B732">
        <v>51</v>
      </c>
      <c r="C732">
        <v>400</v>
      </c>
      <c r="D732" t="s">
        <v>608</v>
      </c>
      <c r="E732" t="s">
        <v>608</v>
      </c>
      <c r="F732" t="s">
        <v>608</v>
      </c>
      <c r="G732" t="s">
        <v>37</v>
      </c>
      <c r="H732" t="s">
        <v>275</v>
      </c>
      <c r="I732" t="s">
        <v>275</v>
      </c>
      <c r="J732" s="10">
        <v>51</v>
      </c>
    </row>
    <row r="733" spans="1:10" hidden="1" x14ac:dyDescent="0.25">
      <c r="A733">
        <v>58</v>
      </c>
      <c r="B733">
        <v>51</v>
      </c>
      <c r="C733">
        <v>400</v>
      </c>
      <c r="D733" t="s">
        <v>608</v>
      </c>
      <c r="E733" t="s">
        <v>608</v>
      </c>
      <c r="F733" t="s">
        <v>608</v>
      </c>
      <c r="G733" t="s">
        <v>37</v>
      </c>
      <c r="H733" t="s">
        <v>275</v>
      </c>
      <c r="I733" t="s">
        <v>275</v>
      </c>
      <c r="J733" s="10">
        <v>51</v>
      </c>
    </row>
    <row r="734" spans="1:10" hidden="1" x14ac:dyDescent="0.25">
      <c r="A734">
        <v>58</v>
      </c>
      <c r="B734">
        <v>51</v>
      </c>
      <c r="C734">
        <v>400</v>
      </c>
      <c r="D734" t="s">
        <v>608</v>
      </c>
      <c r="E734" t="s">
        <v>608</v>
      </c>
      <c r="F734" t="s">
        <v>608</v>
      </c>
      <c r="G734" t="s">
        <v>37</v>
      </c>
      <c r="H734" t="s">
        <v>275</v>
      </c>
      <c r="I734" t="s">
        <v>275</v>
      </c>
      <c r="J734" s="10">
        <v>51</v>
      </c>
    </row>
    <row r="735" spans="1:10" hidden="1" x14ac:dyDescent="0.25">
      <c r="A735">
        <v>58</v>
      </c>
      <c r="B735">
        <v>51</v>
      </c>
      <c r="C735">
        <v>400</v>
      </c>
      <c r="D735" t="s">
        <v>608</v>
      </c>
      <c r="E735" t="s">
        <v>608</v>
      </c>
      <c r="F735" t="s">
        <v>608</v>
      </c>
      <c r="G735" t="s">
        <v>37</v>
      </c>
      <c r="H735" t="s">
        <v>275</v>
      </c>
      <c r="I735" t="s">
        <v>275</v>
      </c>
      <c r="J735" s="10">
        <v>51</v>
      </c>
    </row>
    <row r="736" spans="1:10" hidden="1" x14ac:dyDescent="0.25">
      <c r="A736">
        <v>58</v>
      </c>
      <c r="B736">
        <v>51</v>
      </c>
      <c r="C736">
        <v>400</v>
      </c>
      <c r="D736" t="s">
        <v>608</v>
      </c>
      <c r="E736" t="s">
        <v>608</v>
      </c>
      <c r="F736" t="s">
        <v>608</v>
      </c>
      <c r="G736" t="s">
        <v>37</v>
      </c>
      <c r="H736" t="s">
        <v>275</v>
      </c>
      <c r="I736" t="s">
        <v>275</v>
      </c>
      <c r="J736" s="10">
        <v>51</v>
      </c>
    </row>
    <row r="737" spans="1:10" x14ac:dyDescent="0.25">
      <c r="A737">
        <v>60</v>
      </c>
      <c r="B737">
        <v>52</v>
      </c>
      <c r="C737">
        <v>725</v>
      </c>
      <c r="D737" t="s">
        <v>608</v>
      </c>
      <c r="E737">
        <v>72</v>
      </c>
      <c r="F737">
        <v>1</v>
      </c>
      <c r="G737" t="s">
        <v>27</v>
      </c>
      <c r="H737" t="s">
        <v>275</v>
      </c>
      <c r="I737" t="s">
        <v>275</v>
      </c>
      <c r="J737" s="10">
        <v>4</v>
      </c>
    </row>
    <row r="738" spans="1:10" hidden="1" x14ac:dyDescent="0.25">
      <c r="A738">
        <v>60</v>
      </c>
      <c r="B738">
        <v>52</v>
      </c>
      <c r="C738">
        <v>725</v>
      </c>
      <c r="D738" t="s">
        <v>608</v>
      </c>
      <c r="E738">
        <v>72</v>
      </c>
      <c r="F738">
        <v>1</v>
      </c>
      <c r="G738" t="s">
        <v>27</v>
      </c>
      <c r="H738" t="s">
        <v>275</v>
      </c>
      <c r="I738" t="s">
        <v>275</v>
      </c>
      <c r="J738" s="10">
        <v>4</v>
      </c>
    </row>
    <row r="739" spans="1:10" hidden="1" x14ac:dyDescent="0.25">
      <c r="A739">
        <v>60</v>
      </c>
      <c r="B739">
        <v>52</v>
      </c>
      <c r="C739">
        <v>725</v>
      </c>
      <c r="D739" t="s">
        <v>608</v>
      </c>
      <c r="E739">
        <v>72</v>
      </c>
      <c r="F739">
        <v>1</v>
      </c>
      <c r="G739" t="s">
        <v>27</v>
      </c>
      <c r="H739" t="s">
        <v>275</v>
      </c>
      <c r="I739" t="s">
        <v>275</v>
      </c>
      <c r="J739" s="10">
        <v>4</v>
      </c>
    </row>
    <row r="740" spans="1:10" hidden="1" x14ac:dyDescent="0.25">
      <c r="A740">
        <v>60</v>
      </c>
      <c r="B740">
        <v>52</v>
      </c>
      <c r="C740">
        <v>725</v>
      </c>
      <c r="D740" t="s">
        <v>608</v>
      </c>
      <c r="E740">
        <v>72</v>
      </c>
      <c r="F740">
        <v>1</v>
      </c>
      <c r="G740" t="s">
        <v>27</v>
      </c>
      <c r="H740" t="s">
        <v>275</v>
      </c>
      <c r="I740" t="s">
        <v>275</v>
      </c>
      <c r="J740" s="10">
        <v>4</v>
      </c>
    </row>
    <row r="741" spans="1:10" hidden="1" x14ac:dyDescent="0.25">
      <c r="A741">
        <v>60</v>
      </c>
      <c r="B741">
        <v>52</v>
      </c>
      <c r="C741">
        <v>725</v>
      </c>
      <c r="D741" t="s">
        <v>608</v>
      </c>
      <c r="E741">
        <v>72</v>
      </c>
      <c r="F741">
        <v>1</v>
      </c>
      <c r="G741" t="s">
        <v>27</v>
      </c>
      <c r="H741" t="s">
        <v>275</v>
      </c>
      <c r="I741" t="s">
        <v>275</v>
      </c>
      <c r="J741" s="10">
        <v>4</v>
      </c>
    </row>
    <row r="742" spans="1:10" hidden="1" x14ac:dyDescent="0.25">
      <c r="A742">
        <v>60</v>
      </c>
      <c r="B742">
        <v>52</v>
      </c>
      <c r="C742">
        <v>725</v>
      </c>
      <c r="D742" t="s">
        <v>608</v>
      </c>
      <c r="E742">
        <v>72</v>
      </c>
      <c r="F742">
        <v>1</v>
      </c>
      <c r="G742" t="s">
        <v>27</v>
      </c>
      <c r="H742" t="s">
        <v>275</v>
      </c>
      <c r="I742" t="s">
        <v>275</v>
      </c>
      <c r="J742" s="10">
        <v>4</v>
      </c>
    </row>
    <row r="743" spans="1:10" hidden="1" x14ac:dyDescent="0.25">
      <c r="A743">
        <v>60</v>
      </c>
      <c r="B743">
        <v>52</v>
      </c>
      <c r="C743">
        <v>725</v>
      </c>
      <c r="D743" t="s">
        <v>608</v>
      </c>
      <c r="E743">
        <v>72</v>
      </c>
      <c r="F743">
        <v>1</v>
      </c>
      <c r="G743" t="s">
        <v>27</v>
      </c>
      <c r="H743" t="s">
        <v>275</v>
      </c>
      <c r="I743" t="s">
        <v>275</v>
      </c>
      <c r="J743" s="10">
        <v>4</v>
      </c>
    </row>
    <row r="744" spans="1:10" hidden="1" x14ac:dyDescent="0.25">
      <c r="A744">
        <v>60</v>
      </c>
      <c r="B744">
        <v>52</v>
      </c>
      <c r="C744">
        <v>725</v>
      </c>
      <c r="D744" t="s">
        <v>608</v>
      </c>
      <c r="E744">
        <v>72</v>
      </c>
      <c r="F744">
        <v>1</v>
      </c>
      <c r="G744" t="s">
        <v>27</v>
      </c>
      <c r="H744" t="s">
        <v>275</v>
      </c>
      <c r="I744" t="s">
        <v>275</v>
      </c>
      <c r="J744" s="10">
        <v>4</v>
      </c>
    </row>
    <row r="745" spans="1:10" hidden="1" x14ac:dyDescent="0.25">
      <c r="A745">
        <v>60</v>
      </c>
      <c r="B745">
        <v>52</v>
      </c>
      <c r="C745">
        <v>725</v>
      </c>
      <c r="D745" t="s">
        <v>608</v>
      </c>
      <c r="E745">
        <v>72</v>
      </c>
      <c r="F745">
        <v>1</v>
      </c>
      <c r="G745" t="s">
        <v>27</v>
      </c>
      <c r="H745" t="s">
        <v>275</v>
      </c>
      <c r="I745" t="s">
        <v>275</v>
      </c>
      <c r="J745" s="10">
        <v>4</v>
      </c>
    </row>
    <row r="746" spans="1:10" hidden="1" x14ac:dyDescent="0.25">
      <c r="A746">
        <v>60</v>
      </c>
      <c r="B746">
        <v>52</v>
      </c>
      <c r="C746">
        <v>725</v>
      </c>
      <c r="D746" t="s">
        <v>608</v>
      </c>
      <c r="E746">
        <v>72</v>
      </c>
      <c r="F746">
        <v>1</v>
      </c>
      <c r="G746" t="s">
        <v>27</v>
      </c>
      <c r="H746" t="s">
        <v>275</v>
      </c>
      <c r="I746" t="s">
        <v>275</v>
      </c>
      <c r="J746" s="10">
        <v>4</v>
      </c>
    </row>
    <row r="747" spans="1:10" x14ac:dyDescent="0.25">
      <c r="A747">
        <v>62</v>
      </c>
      <c r="B747">
        <v>53</v>
      </c>
      <c r="C747">
        <v>400</v>
      </c>
      <c r="D747">
        <v>44</v>
      </c>
      <c r="E747" t="s">
        <v>608</v>
      </c>
      <c r="F747">
        <v>0.63</v>
      </c>
      <c r="G747" t="s">
        <v>27</v>
      </c>
      <c r="H747" t="s">
        <v>370</v>
      </c>
      <c r="I747" t="s">
        <v>649</v>
      </c>
      <c r="J747" s="10">
        <v>32</v>
      </c>
    </row>
    <row r="748" spans="1:10" hidden="1" x14ac:dyDescent="0.25">
      <c r="A748">
        <v>62</v>
      </c>
      <c r="B748">
        <v>53</v>
      </c>
      <c r="C748">
        <v>400</v>
      </c>
      <c r="D748">
        <v>44</v>
      </c>
      <c r="E748" t="s">
        <v>608</v>
      </c>
      <c r="F748">
        <v>0.63</v>
      </c>
      <c r="G748" t="s">
        <v>27</v>
      </c>
      <c r="H748" t="s">
        <v>370</v>
      </c>
      <c r="I748" t="s">
        <v>649</v>
      </c>
      <c r="J748" s="10">
        <v>32</v>
      </c>
    </row>
    <row r="749" spans="1:10" hidden="1" x14ac:dyDescent="0.25">
      <c r="A749">
        <v>62</v>
      </c>
      <c r="B749">
        <v>53</v>
      </c>
      <c r="C749">
        <v>400</v>
      </c>
      <c r="D749">
        <v>44</v>
      </c>
      <c r="E749" t="s">
        <v>608</v>
      </c>
      <c r="F749">
        <v>0.63</v>
      </c>
      <c r="G749" t="s">
        <v>27</v>
      </c>
      <c r="H749" t="s">
        <v>370</v>
      </c>
      <c r="I749" t="s">
        <v>649</v>
      </c>
      <c r="J749" s="10">
        <v>32</v>
      </c>
    </row>
    <row r="750" spans="1:10" hidden="1" x14ac:dyDescent="0.25">
      <c r="A750">
        <v>62</v>
      </c>
      <c r="B750">
        <v>53</v>
      </c>
      <c r="C750">
        <v>400</v>
      </c>
      <c r="D750">
        <v>44</v>
      </c>
      <c r="E750" t="s">
        <v>608</v>
      </c>
      <c r="F750">
        <v>0.63</v>
      </c>
      <c r="G750" t="s">
        <v>27</v>
      </c>
      <c r="H750" t="s">
        <v>370</v>
      </c>
      <c r="I750" t="s">
        <v>649</v>
      </c>
      <c r="J750" s="10">
        <v>32</v>
      </c>
    </row>
    <row r="751" spans="1:10" hidden="1" x14ac:dyDescent="0.25">
      <c r="A751">
        <v>62</v>
      </c>
      <c r="B751">
        <v>53</v>
      </c>
      <c r="C751">
        <v>400</v>
      </c>
      <c r="D751">
        <v>44</v>
      </c>
      <c r="E751" t="s">
        <v>608</v>
      </c>
      <c r="F751">
        <v>0.63</v>
      </c>
      <c r="G751" t="s">
        <v>27</v>
      </c>
      <c r="H751" t="s">
        <v>370</v>
      </c>
      <c r="I751" t="s">
        <v>649</v>
      </c>
      <c r="J751" s="10">
        <v>32</v>
      </c>
    </row>
    <row r="752" spans="1:10" hidden="1" x14ac:dyDescent="0.25">
      <c r="A752">
        <v>62</v>
      </c>
      <c r="B752">
        <v>53</v>
      </c>
      <c r="C752">
        <v>400</v>
      </c>
      <c r="D752">
        <v>44</v>
      </c>
      <c r="E752" t="s">
        <v>608</v>
      </c>
      <c r="F752">
        <v>0.63</v>
      </c>
      <c r="G752" t="s">
        <v>27</v>
      </c>
      <c r="H752" t="s">
        <v>370</v>
      </c>
      <c r="I752" t="s">
        <v>649</v>
      </c>
      <c r="J752" s="10">
        <v>32</v>
      </c>
    </row>
    <row r="753" spans="1:10" hidden="1" x14ac:dyDescent="0.25">
      <c r="A753">
        <v>62</v>
      </c>
      <c r="B753">
        <v>53</v>
      </c>
      <c r="C753">
        <v>400</v>
      </c>
      <c r="D753">
        <v>44</v>
      </c>
      <c r="E753" t="s">
        <v>608</v>
      </c>
      <c r="F753">
        <v>0.63</v>
      </c>
      <c r="G753" t="s">
        <v>27</v>
      </c>
      <c r="H753" t="s">
        <v>370</v>
      </c>
      <c r="I753" t="s">
        <v>649</v>
      </c>
      <c r="J753" s="10">
        <v>32</v>
      </c>
    </row>
    <row r="754" spans="1:10" hidden="1" x14ac:dyDescent="0.25">
      <c r="A754">
        <v>62</v>
      </c>
      <c r="B754">
        <v>53</v>
      </c>
      <c r="C754">
        <v>400</v>
      </c>
      <c r="D754">
        <v>44</v>
      </c>
      <c r="E754" t="s">
        <v>608</v>
      </c>
      <c r="F754">
        <v>0.63</v>
      </c>
      <c r="G754" t="s">
        <v>27</v>
      </c>
      <c r="H754" t="s">
        <v>370</v>
      </c>
      <c r="I754" t="s">
        <v>649</v>
      </c>
      <c r="J754" s="10">
        <v>32</v>
      </c>
    </row>
    <row r="755" spans="1:10" hidden="1" x14ac:dyDescent="0.25">
      <c r="A755">
        <v>62</v>
      </c>
      <c r="B755">
        <v>53</v>
      </c>
      <c r="C755">
        <v>400</v>
      </c>
      <c r="D755">
        <v>44</v>
      </c>
      <c r="E755" t="s">
        <v>608</v>
      </c>
      <c r="F755">
        <v>0.63</v>
      </c>
      <c r="G755" t="s">
        <v>27</v>
      </c>
      <c r="H755" t="s">
        <v>370</v>
      </c>
      <c r="I755" t="s">
        <v>649</v>
      </c>
      <c r="J755" s="10">
        <v>32</v>
      </c>
    </row>
    <row r="756" spans="1:10" hidden="1" x14ac:dyDescent="0.25">
      <c r="A756">
        <v>62</v>
      </c>
      <c r="B756">
        <v>53</v>
      </c>
      <c r="C756">
        <v>400</v>
      </c>
      <c r="D756">
        <v>44</v>
      </c>
      <c r="E756" t="s">
        <v>608</v>
      </c>
      <c r="F756">
        <v>0.63</v>
      </c>
      <c r="G756" t="s">
        <v>27</v>
      </c>
      <c r="H756" t="s">
        <v>370</v>
      </c>
      <c r="I756" t="s">
        <v>649</v>
      </c>
      <c r="J756" s="10">
        <v>32</v>
      </c>
    </row>
    <row r="757" spans="1:10" hidden="1" x14ac:dyDescent="0.25">
      <c r="A757">
        <v>62</v>
      </c>
      <c r="B757">
        <v>53</v>
      </c>
      <c r="C757">
        <v>400</v>
      </c>
      <c r="D757">
        <v>44</v>
      </c>
      <c r="E757" t="s">
        <v>608</v>
      </c>
      <c r="F757">
        <v>0.63</v>
      </c>
      <c r="G757" t="s">
        <v>27</v>
      </c>
      <c r="H757" t="s">
        <v>370</v>
      </c>
      <c r="I757" t="s">
        <v>649</v>
      </c>
      <c r="J757" s="10">
        <v>32</v>
      </c>
    </row>
    <row r="758" spans="1:10" hidden="1" x14ac:dyDescent="0.25">
      <c r="A758">
        <v>62</v>
      </c>
      <c r="B758">
        <v>53</v>
      </c>
      <c r="C758">
        <v>400</v>
      </c>
      <c r="D758">
        <v>44</v>
      </c>
      <c r="E758" t="s">
        <v>608</v>
      </c>
      <c r="F758">
        <v>0.63</v>
      </c>
      <c r="G758" t="s">
        <v>27</v>
      </c>
      <c r="H758" t="s">
        <v>370</v>
      </c>
      <c r="I758" t="s">
        <v>649</v>
      </c>
      <c r="J758" s="10">
        <v>32</v>
      </c>
    </row>
    <row r="759" spans="1:10" hidden="1" x14ac:dyDescent="0.25">
      <c r="A759">
        <v>62</v>
      </c>
      <c r="B759">
        <v>53</v>
      </c>
      <c r="C759">
        <v>400</v>
      </c>
      <c r="D759">
        <v>44</v>
      </c>
      <c r="E759" t="s">
        <v>608</v>
      </c>
      <c r="F759">
        <v>0.63</v>
      </c>
      <c r="G759" t="s">
        <v>27</v>
      </c>
      <c r="H759" t="s">
        <v>370</v>
      </c>
      <c r="I759" t="s">
        <v>649</v>
      </c>
      <c r="J759" s="10">
        <v>32</v>
      </c>
    </row>
    <row r="760" spans="1:10" hidden="1" x14ac:dyDescent="0.25">
      <c r="A760">
        <v>62</v>
      </c>
      <c r="B760">
        <v>53</v>
      </c>
      <c r="C760">
        <v>400</v>
      </c>
      <c r="D760">
        <v>44</v>
      </c>
      <c r="E760" t="s">
        <v>608</v>
      </c>
      <c r="F760">
        <v>0.63</v>
      </c>
      <c r="G760" t="s">
        <v>27</v>
      </c>
      <c r="H760" t="s">
        <v>370</v>
      </c>
      <c r="I760" t="s">
        <v>649</v>
      </c>
      <c r="J760" s="10">
        <v>32</v>
      </c>
    </row>
    <row r="761" spans="1:10" hidden="1" x14ac:dyDescent="0.25">
      <c r="A761">
        <v>62</v>
      </c>
      <c r="B761">
        <v>53</v>
      </c>
      <c r="C761">
        <v>400</v>
      </c>
      <c r="D761">
        <v>44</v>
      </c>
      <c r="E761" t="s">
        <v>608</v>
      </c>
      <c r="F761">
        <v>0.63</v>
      </c>
      <c r="G761" t="s">
        <v>27</v>
      </c>
      <c r="H761" t="s">
        <v>370</v>
      </c>
      <c r="I761" t="s">
        <v>649</v>
      </c>
      <c r="J761" s="10">
        <v>32</v>
      </c>
    </row>
    <row r="762" spans="1:10" hidden="1" x14ac:dyDescent="0.25">
      <c r="A762">
        <v>62</v>
      </c>
      <c r="B762">
        <v>53</v>
      </c>
      <c r="C762">
        <v>400</v>
      </c>
      <c r="D762">
        <v>44</v>
      </c>
      <c r="E762" t="s">
        <v>608</v>
      </c>
      <c r="F762">
        <v>0.63</v>
      </c>
      <c r="G762" t="s">
        <v>27</v>
      </c>
      <c r="H762" t="s">
        <v>370</v>
      </c>
      <c r="I762" t="s">
        <v>649</v>
      </c>
      <c r="J762" s="10">
        <v>32</v>
      </c>
    </row>
    <row r="763" spans="1:10" hidden="1" x14ac:dyDescent="0.25">
      <c r="A763">
        <v>62</v>
      </c>
      <c r="B763">
        <v>53</v>
      </c>
      <c r="C763">
        <v>400</v>
      </c>
      <c r="D763">
        <v>44</v>
      </c>
      <c r="E763" t="s">
        <v>608</v>
      </c>
      <c r="F763">
        <v>0.63</v>
      </c>
      <c r="G763" t="s">
        <v>27</v>
      </c>
      <c r="H763" t="s">
        <v>370</v>
      </c>
      <c r="I763" t="s">
        <v>649</v>
      </c>
      <c r="J763" s="10">
        <v>32</v>
      </c>
    </row>
    <row r="764" spans="1:10" hidden="1" x14ac:dyDescent="0.25">
      <c r="A764">
        <v>62</v>
      </c>
      <c r="B764">
        <v>53</v>
      </c>
      <c r="C764">
        <v>400</v>
      </c>
      <c r="D764">
        <v>44</v>
      </c>
      <c r="E764" t="s">
        <v>608</v>
      </c>
      <c r="F764">
        <v>0.63</v>
      </c>
      <c r="G764" t="s">
        <v>27</v>
      </c>
      <c r="H764" t="s">
        <v>370</v>
      </c>
      <c r="I764" t="s">
        <v>649</v>
      </c>
      <c r="J764" s="10">
        <v>32</v>
      </c>
    </row>
    <row r="765" spans="1:10" hidden="1" x14ac:dyDescent="0.25">
      <c r="A765">
        <v>62</v>
      </c>
      <c r="B765">
        <v>53</v>
      </c>
      <c r="C765">
        <v>400</v>
      </c>
      <c r="D765">
        <v>44</v>
      </c>
      <c r="E765" t="s">
        <v>608</v>
      </c>
      <c r="F765">
        <v>0.63</v>
      </c>
      <c r="G765" t="s">
        <v>27</v>
      </c>
      <c r="H765" t="s">
        <v>370</v>
      </c>
      <c r="I765" t="s">
        <v>649</v>
      </c>
      <c r="J765" s="10">
        <v>32</v>
      </c>
    </row>
    <row r="766" spans="1:10" hidden="1" x14ac:dyDescent="0.25">
      <c r="A766">
        <v>62</v>
      </c>
      <c r="B766">
        <v>53</v>
      </c>
      <c r="C766">
        <v>400</v>
      </c>
      <c r="D766">
        <v>44</v>
      </c>
      <c r="E766" t="s">
        <v>608</v>
      </c>
      <c r="F766">
        <v>0.63</v>
      </c>
      <c r="G766" t="s">
        <v>27</v>
      </c>
      <c r="H766" t="s">
        <v>370</v>
      </c>
      <c r="I766" t="s">
        <v>649</v>
      </c>
      <c r="J766" s="10">
        <v>32</v>
      </c>
    </row>
    <row r="767" spans="1:10" hidden="1" x14ac:dyDescent="0.25">
      <c r="A767">
        <v>62</v>
      </c>
      <c r="B767">
        <v>53</v>
      </c>
      <c r="C767">
        <v>400</v>
      </c>
      <c r="D767">
        <v>44</v>
      </c>
      <c r="E767" t="s">
        <v>608</v>
      </c>
      <c r="F767">
        <v>0.63</v>
      </c>
      <c r="G767" t="s">
        <v>27</v>
      </c>
      <c r="H767" t="s">
        <v>370</v>
      </c>
      <c r="I767" t="s">
        <v>649</v>
      </c>
      <c r="J767" s="10">
        <v>32</v>
      </c>
    </row>
    <row r="768" spans="1:10" hidden="1" x14ac:dyDescent="0.25">
      <c r="A768">
        <v>62</v>
      </c>
      <c r="B768">
        <v>53</v>
      </c>
      <c r="C768">
        <v>400</v>
      </c>
      <c r="D768">
        <v>44</v>
      </c>
      <c r="E768" t="s">
        <v>608</v>
      </c>
      <c r="F768">
        <v>0.63</v>
      </c>
      <c r="G768" t="s">
        <v>27</v>
      </c>
      <c r="H768" t="s">
        <v>370</v>
      </c>
      <c r="I768" t="s">
        <v>649</v>
      </c>
      <c r="J768" s="10">
        <v>32</v>
      </c>
    </row>
    <row r="769" spans="1:10" hidden="1" x14ac:dyDescent="0.25">
      <c r="A769">
        <v>62</v>
      </c>
      <c r="B769">
        <v>53</v>
      </c>
      <c r="C769">
        <v>400</v>
      </c>
      <c r="D769">
        <v>44</v>
      </c>
      <c r="E769" t="s">
        <v>608</v>
      </c>
      <c r="F769">
        <v>0.63</v>
      </c>
      <c r="G769" t="s">
        <v>27</v>
      </c>
      <c r="H769" t="s">
        <v>370</v>
      </c>
      <c r="I769" t="s">
        <v>649</v>
      </c>
      <c r="J769" s="10">
        <v>32</v>
      </c>
    </row>
    <row r="770" spans="1:10" x14ac:dyDescent="0.25">
      <c r="A770">
        <v>62</v>
      </c>
      <c r="B770">
        <v>54</v>
      </c>
      <c r="C770">
        <v>400</v>
      </c>
      <c r="D770">
        <v>36</v>
      </c>
      <c r="E770" t="s">
        <v>608</v>
      </c>
      <c r="F770">
        <v>0.5</v>
      </c>
      <c r="G770" t="s">
        <v>27</v>
      </c>
      <c r="H770" t="s">
        <v>275</v>
      </c>
      <c r="I770" t="s">
        <v>649</v>
      </c>
      <c r="J770" s="10">
        <v>24</v>
      </c>
    </row>
    <row r="771" spans="1:10" hidden="1" x14ac:dyDescent="0.25">
      <c r="A771">
        <v>62</v>
      </c>
      <c r="B771">
        <v>54</v>
      </c>
      <c r="C771">
        <v>400</v>
      </c>
      <c r="D771">
        <v>36</v>
      </c>
      <c r="E771" t="s">
        <v>608</v>
      </c>
      <c r="F771">
        <v>0.5</v>
      </c>
      <c r="G771" t="s">
        <v>27</v>
      </c>
      <c r="H771" t="s">
        <v>275</v>
      </c>
      <c r="I771" t="s">
        <v>649</v>
      </c>
      <c r="J771" s="10">
        <v>24</v>
      </c>
    </row>
    <row r="772" spans="1:10" hidden="1" x14ac:dyDescent="0.25">
      <c r="A772">
        <v>62</v>
      </c>
      <c r="B772">
        <v>54</v>
      </c>
      <c r="C772">
        <v>400</v>
      </c>
      <c r="D772">
        <v>36</v>
      </c>
      <c r="E772" t="s">
        <v>608</v>
      </c>
      <c r="F772">
        <v>0.5</v>
      </c>
      <c r="G772" t="s">
        <v>27</v>
      </c>
      <c r="H772" t="s">
        <v>275</v>
      </c>
      <c r="I772" t="s">
        <v>649</v>
      </c>
      <c r="J772" s="10">
        <v>24</v>
      </c>
    </row>
    <row r="773" spans="1:10" hidden="1" x14ac:dyDescent="0.25">
      <c r="A773">
        <v>62</v>
      </c>
      <c r="B773">
        <v>54</v>
      </c>
      <c r="C773">
        <v>400</v>
      </c>
      <c r="D773">
        <v>36</v>
      </c>
      <c r="E773" t="s">
        <v>608</v>
      </c>
      <c r="F773">
        <v>0.5</v>
      </c>
      <c r="G773" t="s">
        <v>27</v>
      </c>
      <c r="H773" t="s">
        <v>275</v>
      </c>
      <c r="I773" t="s">
        <v>649</v>
      </c>
      <c r="J773" s="10">
        <v>24</v>
      </c>
    </row>
    <row r="774" spans="1:10" hidden="1" x14ac:dyDescent="0.25">
      <c r="A774">
        <v>62</v>
      </c>
      <c r="B774">
        <v>54</v>
      </c>
      <c r="C774">
        <v>400</v>
      </c>
      <c r="D774">
        <v>36</v>
      </c>
      <c r="E774" t="s">
        <v>608</v>
      </c>
      <c r="F774">
        <v>0.5</v>
      </c>
      <c r="G774" t="s">
        <v>27</v>
      </c>
      <c r="H774" t="s">
        <v>275</v>
      </c>
      <c r="I774" t="s">
        <v>649</v>
      </c>
      <c r="J774" s="10">
        <v>24</v>
      </c>
    </row>
    <row r="775" spans="1:10" hidden="1" x14ac:dyDescent="0.25">
      <c r="A775">
        <v>62</v>
      </c>
      <c r="B775">
        <v>54</v>
      </c>
      <c r="C775">
        <v>400</v>
      </c>
      <c r="D775">
        <v>36</v>
      </c>
      <c r="E775" t="s">
        <v>608</v>
      </c>
      <c r="F775">
        <v>0.5</v>
      </c>
      <c r="G775" t="s">
        <v>27</v>
      </c>
      <c r="H775" t="s">
        <v>275</v>
      </c>
      <c r="I775" t="s">
        <v>649</v>
      </c>
      <c r="J775" s="10">
        <v>24</v>
      </c>
    </row>
    <row r="776" spans="1:10" hidden="1" x14ac:dyDescent="0.25">
      <c r="A776">
        <v>62</v>
      </c>
      <c r="B776">
        <v>54</v>
      </c>
      <c r="C776">
        <v>400</v>
      </c>
      <c r="D776">
        <v>36</v>
      </c>
      <c r="E776" t="s">
        <v>608</v>
      </c>
      <c r="F776">
        <v>0.5</v>
      </c>
      <c r="G776" t="s">
        <v>27</v>
      </c>
      <c r="H776" t="s">
        <v>275</v>
      </c>
      <c r="I776" t="s">
        <v>649</v>
      </c>
      <c r="J776" s="10">
        <v>24</v>
      </c>
    </row>
    <row r="777" spans="1:10" hidden="1" x14ac:dyDescent="0.25">
      <c r="A777">
        <v>62</v>
      </c>
      <c r="B777">
        <v>54</v>
      </c>
      <c r="C777">
        <v>400</v>
      </c>
      <c r="D777">
        <v>36</v>
      </c>
      <c r="E777" t="s">
        <v>608</v>
      </c>
      <c r="F777">
        <v>0.5</v>
      </c>
      <c r="G777" t="s">
        <v>27</v>
      </c>
      <c r="H777" t="s">
        <v>275</v>
      </c>
      <c r="I777" t="s">
        <v>649</v>
      </c>
      <c r="J777" s="10">
        <v>24</v>
      </c>
    </row>
    <row r="778" spans="1:10" hidden="1" x14ac:dyDescent="0.25">
      <c r="A778">
        <v>62</v>
      </c>
      <c r="B778">
        <v>54</v>
      </c>
      <c r="C778">
        <v>400</v>
      </c>
      <c r="D778">
        <v>36</v>
      </c>
      <c r="E778" t="s">
        <v>608</v>
      </c>
      <c r="F778">
        <v>0.5</v>
      </c>
      <c r="G778" t="s">
        <v>27</v>
      </c>
      <c r="H778" t="s">
        <v>275</v>
      </c>
      <c r="I778" t="s">
        <v>649</v>
      </c>
      <c r="J778" s="10">
        <v>24</v>
      </c>
    </row>
    <row r="779" spans="1:10" hidden="1" x14ac:dyDescent="0.25">
      <c r="A779">
        <v>62</v>
      </c>
      <c r="B779">
        <v>54</v>
      </c>
      <c r="C779">
        <v>400</v>
      </c>
      <c r="D779">
        <v>36</v>
      </c>
      <c r="E779" t="s">
        <v>608</v>
      </c>
      <c r="F779">
        <v>0.5</v>
      </c>
      <c r="G779" t="s">
        <v>27</v>
      </c>
      <c r="H779" t="s">
        <v>275</v>
      </c>
      <c r="I779" t="s">
        <v>649</v>
      </c>
      <c r="J779" s="10">
        <v>24</v>
      </c>
    </row>
    <row r="780" spans="1:10" hidden="1" x14ac:dyDescent="0.25">
      <c r="A780">
        <v>62</v>
      </c>
      <c r="B780">
        <v>54</v>
      </c>
      <c r="C780">
        <v>400</v>
      </c>
      <c r="D780">
        <v>36</v>
      </c>
      <c r="E780" t="s">
        <v>608</v>
      </c>
      <c r="F780">
        <v>0.5</v>
      </c>
      <c r="G780" t="s">
        <v>27</v>
      </c>
      <c r="H780" t="s">
        <v>275</v>
      </c>
      <c r="I780" t="s">
        <v>649</v>
      </c>
      <c r="J780" s="10">
        <v>24</v>
      </c>
    </row>
    <row r="781" spans="1:10" hidden="1" x14ac:dyDescent="0.25">
      <c r="A781">
        <v>62</v>
      </c>
      <c r="B781">
        <v>54</v>
      </c>
      <c r="C781">
        <v>400</v>
      </c>
      <c r="D781">
        <v>36</v>
      </c>
      <c r="E781" t="s">
        <v>608</v>
      </c>
      <c r="F781">
        <v>0.5</v>
      </c>
      <c r="G781" t="s">
        <v>27</v>
      </c>
      <c r="H781" t="s">
        <v>275</v>
      </c>
      <c r="I781" t="s">
        <v>649</v>
      </c>
      <c r="J781" s="10">
        <v>24</v>
      </c>
    </row>
    <row r="782" spans="1:10" hidden="1" x14ac:dyDescent="0.25">
      <c r="A782">
        <v>62</v>
      </c>
      <c r="B782">
        <v>54</v>
      </c>
      <c r="C782">
        <v>400</v>
      </c>
      <c r="D782">
        <v>36</v>
      </c>
      <c r="E782" t="s">
        <v>608</v>
      </c>
      <c r="F782">
        <v>0.5</v>
      </c>
      <c r="G782" t="s">
        <v>27</v>
      </c>
      <c r="H782" t="s">
        <v>275</v>
      </c>
      <c r="I782" t="s">
        <v>649</v>
      </c>
      <c r="J782" s="10">
        <v>24</v>
      </c>
    </row>
    <row r="783" spans="1:10" hidden="1" x14ac:dyDescent="0.25">
      <c r="A783">
        <v>62</v>
      </c>
      <c r="B783">
        <v>54</v>
      </c>
      <c r="C783">
        <v>400</v>
      </c>
      <c r="D783">
        <v>36</v>
      </c>
      <c r="E783" t="s">
        <v>608</v>
      </c>
      <c r="F783">
        <v>0.5</v>
      </c>
      <c r="G783" t="s">
        <v>27</v>
      </c>
      <c r="H783" t="s">
        <v>275</v>
      </c>
      <c r="I783" t="s">
        <v>649</v>
      </c>
      <c r="J783" s="10">
        <v>24</v>
      </c>
    </row>
    <row r="784" spans="1:10" hidden="1" x14ac:dyDescent="0.25">
      <c r="A784">
        <v>62</v>
      </c>
      <c r="B784">
        <v>54</v>
      </c>
      <c r="C784">
        <v>400</v>
      </c>
      <c r="D784">
        <v>36</v>
      </c>
      <c r="E784" t="s">
        <v>608</v>
      </c>
      <c r="F784">
        <v>0.5</v>
      </c>
      <c r="G784" t="s">
        <v>27</v>
      </c>
      <c r="H784" t="s">
        <v>275</v>
      </c>
      <c r="I784" t="s">
        <v>649</v>
      </c>
      <c r="J784" s="10">
        <v>24</v>
      </c>
    </row>
    <row r="785" spans="1:10" hidden="1" x14ac:dyDescent="0.25">
      <c r="A785">
        <v>62</v>
      </c>
      <c r="B785">
        <v>54</v>
      </c>
      <c r="C785">
        <v>400</v>
      </c>
      <c r="D785">
        <v>36</v>
      </c>
      <c r="E785" t="s">
        <v>608</v>
      </c>
      <c r="F785">
        <v>0.5</v>
      </c>
      <c r="G785" t="s">
        <v>27</v>
      </c>
      <c r="H785" t="s">
        <v>275</v>
      </c>
      <c r="I785" t="s">
        <v>649</v>
      </c>
      <c r="J785" s="10">
        <v>24</v>
      </c>
    </row>
    <row r="786" spans="1:10" hidden="1" x14ac:dyDescent="0.25">
      <c r="A786">
        <v>62</v>
      </c>
      <c r="B786">
        <v>54</v>
      </c>
      <c r="C786">
        <v>400</v>
      </c>
      <c r="D786">
        <v>36</v>
      </c>
      <c r="E786" t="s">
        <v>608</v>
      </c>
      <c r="F786">
        <v>0.5</v>
      </c>
      <c r="G786" t="s">
        <v>27</v>
      </c>
      <c r="H786" t="s">
        <v>275</v>
      </c>
      <c r="I786" t="s">
        <v>649</v>
      </c>
      <c r="J786" s="10">
        <v>24</v>
      </c>
    </row>
    <row r="787" spans="1:10" hidden="1" x14ac:dyDescent="0.25">
      <c r="A787">
        <v>62</v>
      </c>
      <c r="B787">
        <v>54</v>
      </c>
      <c r="C787">
        <v>400</v>
      </c>
      <c r="D787">
        <v>36</v>
      </c>
      <c r="E787" t="s">
        <v>608</v>
      </c>
      <c r="F787">
        <v>0.5</v>
      </c>
      <c r="G787" t="s">
        <v>27</v>
      </c>
      <c r="H787" t="s">
        <v>275</v>
      </c>
      <c r="I787" t="s">
        <v>649</v>
      </c>
      <c r="J787" s="10">
        <v>24</v>
      </c>
    </row>
    <row r="788" spans="1:10" hidden="1" x14ac:dyDescent="0.25">
      <c r="A788">
        <v>62</v>
      </c>
      <c r="B788">
        <v>54</v>
      </c>
      <c r="C788">
        <v>400</v>
      </c>
      <c r="D788">
        <v>36</v>
      </c>
      <c r="E788" t="s">
        <v>608</v>
      </c>
      <c r="F788">
        <v>0.5</v>
      </c>
      <c r="G788" t="s">
        <v>27</v>
      </c>
      <c r="H788" t="s">
        <v>275</v>
      </c>
      <c r="I788" t="s">
        <v>649</v>
      </c>
      <c r="J788" s="10">
        <v>24</v>
      </c>
    </row>
    <row r="789" spans="1:10" hidden="1" x14ac:dyDescent="0.25">
      <c r="A789">
        <v>62</v>
      </c>
      <c r="B789">
        <v>54</v>
      </c>
      <c r="C789">
        <v>400</v>
      </c>
      <c r="D789">
        <v>36</v>
      </c>
      <c r="E789" t="s">
        <v>608</v>
      </c>
      <c r="F789">
        <v>0.5</v>
      </c>
      <c r="G789" t="s">
        <v>27</v>
      </c>
      <c r="H789" t="s">
        <v>275</v>
      </c>
      <c r="I789" t="s">
        <v>649</v>
      </c>
      <c r="J789" s="10">
        <v>24</v>
      </c>
    </row>
    <row r="790" spans="1:10" hidden="1" x14ac:dyDescent="0.25">
      <c r="A790">
        <v>62</v>
      </c>
      <c r="B790">
        <v>54</v>
      </c>
      <c r="C790">
        <v>400</v>
      </c>
      <c r="D790">
        <v>36</v>
      </c>
      <c r="E790" t="s">
        <v>608</v>
      </c>
      <c r="F790">
        <v>0.5</v>
      </c>
      <c r="G790" t="s">
        <v>27</v>
      </c>
      <c r="H790" t="s">
        <v>275</v>
      </c>
      <c r="I790" t="s">
        <v>649</v>
      </c>
      <c r="J790" s="10">
        <v>24</v>
      </c>
    </row>
    <row r="791" spans="1:10" hidden="1" x14ac:dyDescent="0.25">
      <c r="A791">
        <v>62</v>
      </c>
      <c r="B791">
        <v>54</v>
      </c>
      <c r="C791">
        <v>400</v>
      </c>
      <c r="D791">
        <v>36</v>
      </c>
      <c r="E791" t="s">
        <v>608</v>
      </c>
      <c r="F791">
        <v>0.5</v>
      </c>
      <c r="G791" t="s">
        <v>27</v>
      </c>
      <c r="H791" t="s">
        <v>275</v>
      </c>
      <c r="I791" t="s">
        <v>649</v>
      </c>
      <c r="J791" s="10">
        <v>24</v>
      </c>
    </row>
    <row r="792" spans="1:10" hidden="1" x14ac:dyDescent="0.25">
      <c r="A792">
        <v>62</v>
      </c>
      <c r="B792">
        <v>54</v>
      </c>
      <c r="C792">
        <v>400</v>
      </c>
      <c r="D792">
        <v>36</v>
      </c>
      <c r="E792" t="s">
        <v>608</v>
      </c>
      <c r="F792">
        <v>0.5</v>
      </c>
      <c r="G792" t="s">
        <v>27</v>
      </c>
      <c r="H792" t="s">
        <v>275</v>
      </c>
      <c r="I792" t="s">
        <v>649</v>
      </c>
      <c r="J792" s="10">
        <v>24</v>
      </c>
    </row>
    <row r="793" spans="1:10" x14ac:dyDescent="0.25">
      <c r="A793">
        <v>42</v>
      </c>
      <c r="B793">
        <v>55</v>
      </c>
      <c r="C793">
        <f>77*20</f>
        <v>1540</v>
      </c>
      <c r="D793" t="s">
        <v>608</v>
      </c>
      <c r="E793" t="s">
        <v>275</v>
      </c>
      <c r="F793">
        <v>1</v>
      </c>
      <c r="G793" t="s">
        <v>37</v>
      </c>
      <c r="H793" s="10" t="s">
        <v>275</v>
      </c>
      <c r="I793" t="s">
        <v>552</v>
      </c>
      <c r="J793" s="10">
        <v>1</v>
      </c>
    </row>
    <row r="794" spans="1:10" hidden="1" x14ac:dyDescent="0.25">
      <c r="A794">
        <v>42</v>
      </c>
      <c r="B794">
        <v>55</v>
      </c>
      <c r="C794">
        <f t="shared" ref="C794:C801" si="13">77*20</f>
        <v>1540</v>
      </c>
      <c r="D794" t="s">
        <v>608</v>
      </c>
      <c r="E794" t="s">
        <v>275</v>
      </c>
      <c r="F794">
        <v>1</v>
      </c>
      <c r="G794" t="s">
        <v>37</v>
      </c>
      <c r="H794" s="10" t="s">
        <v>275</v>
      </c>
      <c r="I794" t="s">
        <v>552</v>
      </c>
      <c r="J794" s="10">
        <v>1</v>
      </c>
    </row>
    <row r="795" spans="1:10" hidden="1" x14ac:dyDescent="0.25">
      <c r="A795">
        <v>42</v>
      </c>
      <c r="B795">
        <v>55</v>
      </c>
      <c r="C795">
        <f t="shared" si="13"/>
        <v>1540</v>
      </c>
      <c r="D795" t="s">
        <v>608</v>
      </c>
      <c r="E795" t="s">
        <v>275</v>
      </c>
      <c r="F795">
        <v>1</v>
      </c>
      <c r="G795" t="s">
        <v>37</v>
      </c>
      <c r="H795" s="10" t="s">
        <v>275</v>
      </c>
      <c r="I795" t="s">
        <v>552</v>
      </c>
      <c r="J795" s="10">
        <v>1</v>
      </c>
    </row>
    <row r="796" spans="1:10" hidden="1" x14ac:dyDescent="0.25">
      <c r="A796">
        <v>42</v>
      </c>
      <c r="B796">
        <v>55</v>
      </c>
      <c r="C796">
        <f t="shared" si="13"/>
        <v>1540</v>
      </c>
      <c r="D796" t="s">
        <v>608</v>
      </c>
      <c r="E796" t="s">
        <v>275</v>
      </c>
      <c r="F796">
        <v>1</v>
      </c>
      <c r="G796" t="s">
        <v>37</v>
      </c>
      <c r="H796" s="10" t="s">
        <v>275</v>
      </c>
      <c r="I796" t="s">
        <v>552</v>
      </c>
      <c r="J796" s="10">
        <v>1</v>
      </c>
    </row>
    <row r="797" spans="1:10" hidden="1" x14ac:dyDescent="0.25">
      <c r="A797">
        <v>42</v>
      </c>
      <c r="B797">
        <v>55</v>
      </c>
      <c r="C797">
        <f t="shared" si="13"/>
        <v>1540</v>
      </c>
      <c r="D797" t="s">
        <v>608</v>
      </c>
      <c r="E797" t="s">
        <v>275</v>
      </c>
      <c r="F797">
        <v>1</v>
      </c>
      <c r="G797" t="s">
        <v>37</v>
      </c>
      <c r="H797" s="10" t="s">
        <v>275</v>
      </c>
      <c r="I797" t="s">
        <v>552</v>
      </c>
      <c r="J797" s="10">
        <v>1</v>
      </c>
    </row>
    <row r="798" spans="1:10" hidden="1" x14ac:dyDescent="0.25">
      <c r="A798">
        <v>42</v>
      </c>
      <c r="B798">
        <v>55</v>
      </c>
      <c r="C798">
        <f t="shared" si="13"/>
        <v>1540</v>
      </c>
      <c r="D798" t="s">
        <v>608</v>
      </c>
      <c r="E798" t="s">
        <v>275</v>
      </c>
      <c r="F798">
        <v>1</v>
      </c>
      <c r="G798" t="s">
        <v>37</v>
      </c>
      <c r="H798" s="10" t="s">
        <v>275</v>
      </c>
      <c r="I798" t="s">
        <v>552</v>
      </c>
      <c r="J798" s="10">
        <v>1</v>
      </c>
    </row>
    <row r="799" spans="1:10" hidden="1" x14ac:dyDescent="0.25">
      <c r="A799">
        <v>42</v>
      </c>
      <c r="B799">
        <v>55</v>
      </c>
      <c r="C799">
        <f t="shared" si="13"/>
        <v>1540</v>
      </c>
      <c r="D799" t="s">
        <v>608</v>
      </c>
      <c r="E799" t="s">
        <v>275</v>
      </c>
      <c r="F799">
        <v>1</v>
      </c>
      <c r="G799" t="s">
        <v>37</v>
      </c>
      <c r="H799" s="10" t="s">
        <v>275</v>
      </c>
      <c r="I799" t="s">
        <v>552</v>
      </c>
      <c r="J799" s="10">
        <v>1</v>
      </c>
    </row>
    <row r="800" spans="1:10" hidden="1" x14ac:dyDescent="0.25">
      <c r="A800">
        <v>42</v>
      </c>
      <c r="B800">
        <v>55</v>
      </c>
      <c r="C800">
        <f t="shared" si="13"/>
        <v>1540</v>
      </c>
      <c r="D800" t="s">
        <v>608</v>
      </c>
      <c r="E800" t="s">
        <v>275</v>
      </c>
      <c r="F800">
        <v>1</v>
      </c>
      <c r="G800" t="s">
        <v>37</v>
      </c>
      <c r="H800" s="10" t="s">
        <v>275</v>
      </c>
      <c r="I800" t="s">
        <v>552</v>
      </c>
      <c r="J800" s="10">
        <v>1</v>
      </c>
    </row>
    <row r="801" spans="1:10" hidden="1" x14ac:dyDescent="0.25">
      <c r="A801">
        <v>42</v>
      </c>
      <c r="B801">
        <v>55</v>
      </c>
      <c r="C801">
        <f t="shared" si="13"/>
        <v>1540</v>
      </c>
      <c r="D801" t="s">
        <v>608</v>
      </c>
      <c r="E801" t="s">
        <v>275</v>
      </c>
      <c r="F801">
        <v>1</v>
      </c>
      <c r="G801" t="s">
        <v>37</v>
      </c>
      <c r="H801" s="10" t="s">
        <v>275</v>
      </c>
      <c r="I801" t="s">
        <v>552</v>
      </c>
      <c r="J801" s="10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4D0D0-3432-40D5-BF2E-E3D9D8FA747E}">
  <dimension ref="A1:M11"/>
  <sheetViews>
    <sheetView workbookViewId="0">
      <selection activeCell="A2" sqref="A2:I9"/>
    </sheetView>
  </sheetViews>
  <sheetFormatPr defaultRowHeight="15" x14ac:dyDescent="0.25"/>
  <cols>
    <col min="2" max="2" width="13.28515625" bestFit="1" customWidth="1"/>
    <col min="3" max="3" width="10.5703125" bestFit="1" customWidth="1"/>
    <col min="5" max="5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600</v>
      </c>
      <c r="E2" t="s">
        <v>36</v>
      </c>
      <c r="F2" t="s">
        <v>25</v>
      </c>
      <c r="G2" t="s">
        <v>267</v>
      </c>
      <c r="H2" t="s">
        <v>275</v>
      </c>
      <c r="I2" t="s">
        <v>275</v>
      </c>
      <c r="K2" t="s">
        <v>2</v>
      </c>
      <c r="L2" t="s">
        <v>8</v>
      </c>
    </row>
    <row r="3" spans="1:13" x14ac:dyDescent="0.25">
      <c r="A3">
        <v>1</v>
      </c>
      <c r="B3">
        <v>192.3374</v>
      </c>
      <c r="C3" t="s">
        <v>24</v>
      </c>
      <c r="D3">
        <v>600</v>
      </c>
      <c r="E3" t="s">
        <v>36</v>
      </c>
      <c r="F3" t="s">
        <v>25</v>
      </c>
      <c r="G3" t="s">
        <v>267</v>
      </c>
      <c r="H3" t="s">
        <v>275</v>
      </c>
      <c r="I3" t="s">
        <v>275</v>
      </c>
      <c r="K3" t="s">
        <v>5</v>
      </c>
      <c r="L3">
        <v>600</v>
      </c>
    </row>
    <row r="4" spans="1:13" x14ac:dyDescent="0.25">
      <c r="A4">
        <v>2</v>
      </c>
      <c r="B4">
        <v>336.87509999999997</v>
      </c>
      <c r="C4" t="s">
        <v>24</v>
      </c>
      <c r="D4">
        <v>600</v>
      </c>
      <c r="E4" t="s">
        <v>36</v>
      </c>
      <c r="F4" t="s">
        <v>25</v>
      </c>
      <c r="G4" t="s">
        <v>267</v>
      </c>
      <c r="H4" t="s">
        <v>275</v>
      </c>
      <c r="I4" t="s">
        <v>275</v>
      </c>
      <c r="K4" t="s">
        <v>9</v>
      </c>
      <c r="L4">
        <v>10</v>
      </c>
    </row>
    <row r="5" spans="1:13" x14ac:dyDescent="0.25">
      <c r="A5">
        <v>4</v>
      </c>
      <c r="B5">
        <v>361.68920000000003</v>
      </c>
      <c r="C5" t="s">
        <v>24</v>
      </c>
      <c r="D5">
        <v>600</v>
      </c>
      <c r="E5" t="s">
        <v>36</v>
      </c>
      <c r="F5" t="s">
        <v>25</v>
      </c>
      <c r="G5" t="s">
        <v>267</v>
      </c>
      <c r="H5" t="s">
        <v>275</v>
      </c>
      <c r="I5" t="s">
        <v>275</v>
      </c>
      <c r="K5" t="s">
        <v>15</v>
      </c>
      <c r="L5" t="s">
        <v>489</v>
      </c>
    </row>
    <row r="6" spans="1:13" x14ac:dyDescent="0.25">
      <c r="A6">
        <v>8</v>
      </c>
      <c r="B6">
        <v>255.708</v>
      </c>
      <c r="C6" t="s">
        <v>24</v>
      </c>
      <c r="D6">
        <v>600</v>
      </c>
      <c r="E6" t="s">
        <v>36</v>
      </c>
      <c r="F6" t="s">
        <v>25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25">
      <c r="A7">
        <v>24</v>
      </c>
      <c r="B7">
        <v>167.02850000000001</v>
      </c>
      <c r="C7" t="s">
        <v>24</v>
      </c>
      <c r="D7">
        <v>600</v>
      </c>
      <c r="E7" t="s">
        <v>36</v>
      </c>
      <c r="F7" t="s">
        <v>25</v>
      </c>
      <c r="G7" t="s">
        <v>267</v>
      </c>
      <c r="H7" t="s">
        <v>275</v>
      </c>
      <c r="I7" t="s">
        <v>275</v>
      </c>
      <c r="K7" t="s">
        <v>10</v>
      </c>
      <c r="L7" t="s">
        <v>85</v>
      </c>
    </row>
    <row r="8" spans="1:13" x14ac:dyDescent="0.25">
      <c r="A8">
        <v>48</v>
      </c>
      <c r="B8">
        <v>72.810500000000005</v>
      </c>
      <c r="C8" t="s">
        <v>24</v>
      </c>
      <c r="D8">
        <v>600</v>
      </c>
      <c r="E8" t="s">
        <v>36</v>
      </c>
      <c r="F8" t="s">
        <v>25</v>
      </c>
      <c r="G8" t="s">
        <v>267</v>
      </c>
      <c r="H8" t="s">
        <v>275</v>
      </c>
      <c r="I8" t="s">
        <v>275</v>
      </c>
      <c r="K8" t="s">
        <v>270</v>
      </c>
      <c r="L8" t="s">
        <v>374</v>
      </c>
      <c r="M8" t="s">
        <v>585</v>
      </c>
    </row>
    <row r="9" spans="1:13" x14ac:dyDescent="0.25">
      <c r="A9">
        <v>72</v>
      </c>
      <c r="B9">
        <v>43.645699999999998</v>
      </c>
      <c r="C9" t="s">
        <v>24</v>
      </c>
      <c r="D9">
        <v>600</v>
      </c>
      <c r="E9" t="s">
        <v>36</v>
      </c>
      <c r="F9" t="s">
        <v>25</v>
      </c>
      <c r="G9" t="s">
        <v>267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25">
      <c r="K10" t="s">
        <v>283</v>
      </c>
      <c r="L10" t="s">
        <v>275</v>
      </c>
    </row>
    <row r="11" spans="1:13" x14ac:dyDescent="0.25">
      <c r="K11" t="s">
        <v>498</v>
      </c>
      <c r="L11" t="s">
        <v>586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85FB-52D1-46AE-B744-2A6DE0BE974C}">
  <dimension ref="A1:M29"/>
  <sheetViews>
    <sheetView workbookViewId="0">
      <selection activeCell="N28" sqref="N28"/>
    </sheetView>
  </sheetViews>
  <sheetFormatPr defaultRowHeight="15" x14ac:dyDescent="0.25"/>
  <cols>
    <col min="2" max="2" width="13.28515625" customWidth="1"/>
    <col min="3" max="3" width="10.5703125" bestFit="1" customWidth="1"/>
    <col min="5" max="5" width="10.5703125" bestFit="1" customWidth="1"/>
    <col min="11" max="11" width="11.1406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800</v>
      </c>
      <c r="E2" t="s">
        <v>36</v>
      </c>
      <c r="F2" t="s">
        <v>25</v>
      </c>
      <c r="G2" t="s">
        <v>267</v>
      </c>
      <c r="H2" t="s">
        <v>290</v>
      </c>
      <c r="I2" t="s">
        <v>275</v>
      </c>
      <c r="K2" t="s">
        <v>2</v>
      </c>
      <c r="L2" t="s">
        <v>8</v>
      </c>
    </row>
    <row r="3" spans="1:13" x14ac:dyDescent="0.25">
      <c r="A3">
        <v>0.5</v>
      </c>
      <c r="B3">
        <v>77.25</v>
      </c>
      <c r="C3" t="s">
        <v>24</v>
      </c>
      <c r="D3">
        <v>800</v>
      </c>
      <c r="E3" t="s">
        <v>36</v>
      </c>
      <c r="F3" t="s">
        <v>25</v>
      </c>
      <c r="G3" t="s">
        <v>267</v>
      </c>
      <c r="H3" t="s">
        <v>290</v>
      </c>
      <c r="I3" t="s">
        <v>275</v>
      </c>
      <c r="K3" t="s">
        <v>5</v>
      </c>
      <c r="L3">
        <v>800</v>
      </c>
    </row>
    <row r="4" spans="1:13" x14ac:dyDescent="0.25">
      <c r="A4">
        <v>0.75</v>
      </c>
      <c r="B4">
        <v>131.1</v>
      </c>
      <c r="C4" t="s">
        <v>24</v>
      </c>
      <c r="D4">
        <v>800</v>
      </c>
      <c r="E4" t="s">
        <v>36</v>
      </c>
      <c r="F4" t="s">
        <v>25</v>
      </c>
      <c r="G4" t="s">
        <v>267</v>
      </c>
      <c r="H4" t="s">
        <v>290</v>
      </c>
      <c r="I4" t="s">
        <v>275</v>
      </c>
      <c r="K4" t="s">
        <v>9</v>
      </c>
      <c r="L4">
        <v>16</v>
      </c>
    </row>
    <row r="5" spans="1:13" x14ac:dyDescent="0.25">
      <c r="A5">
        <v>1</v>
      </c>
      <c r="B5">
        <v>184.95999999999998</v>
      </c>
      <c r="C5" t="s">
        <v>24</v>
      </c>
      <c r="D5">
        <v>800</v>
      </c>
      <c r="E5" t="s">
        <v>36</v>
      </c>
      <c r="F5" t="s">
        <v>25</v>
      </c>
      <c r="G5" t="s">
        <v>267</v>
      </c>
      <c r="H5" t="s">
        <v>290</v>
      </c>
      <c r="I5" t="s">
        <v>275</v>
      </c>
      <c r="K5" t="s">
        <v>15</v>
      </c>
      <c r="L5" t="s">
        <v>87</v>
      </c>
    </row>
    <row r="6" spans="1:13" x14ac:dyDescent="0.25">
      <c r="A6">
        <v>1.5</v>
      </c>
      <c r="B6">
        <v>372.33</v>
      </c>
      <c r="C6" t="s">
        <v>24</v>
      </c>
      <c r="D6">
        <v>800</v>
      </c>
      <c r="E6" t="s">
        <v>36</v>
      </c>
      <c r="F6" t="s">
        <v>25</v>
      </c>
      <c r="G6" t="s">
        <v>267</v>
      </c>
      <c r="H6" t="s">
        <v>290</v>
      </c>
      <c r="I6" t="s">
        <v>275</v>
      </c>
      <c r="K6" t="s">
        <v>12</v>
      </c>
      <c r="L6" t="s">
        <v>13</v>
      </c>
    </row>
    <row r="7" spans="1:13" x14ac:dyDescent="0.25">
      <c r="A7">
        <v>2</v>
      </c>
      <c r="B7">
        <v>696.75</v>
      </c>
      <c r="C7" t="s">
        <v>24</v>
      </c>
      <c r="D7">
        <v>800</v>
      </c>
      <c r="E7" t="s">
        <v>36</v>
      </c>
      <c r="F7" t="s">
        <v>25</v>
      </c>
      <c r="G7" t="s">
        <v>267</v>
      </c>
      <c r="H7" t="s">
        <v>290</v>
      </c>
      <c r="I7" t="s">
        <v>275</v>
      </c>
      <c r="K7" t="s">
        <v>10</v>
      </c>
      <c r="L7" t="s">
        <v>86</v>
      </c>
    </row>
    <row r="8" spans="1:13" x14ac:dyDescent="0.25">
      <c r="A8">
        <v>2.5</v>
      </c>
      <c r="B8">
        <v>950.91</v>
      </c>
      <c r="C8" t="s">
        <v>24</v>
      </c>
      <c r="D8">
        <v>800</v>
      </c>
      <c r="E8" t="s">
        <v>36</v>
      </c>
      <c r="F8" t="s">
        <v>25</v>
      </c>
      <c r="G8" t="s">
        <v>267</v>
      </c>
      <c r="H8" t="s">
        <v>290</v>
      </c>
      <c r="I8" t="s">
        <v>275</v>
      </c>
      <c r="K8" t="s">
        <v>270</v>
      </c>
      <c r="L8" t="s">
        <v>375</v>
      </c>
      <c r="M8" t="s">
        <v>587</v>
      </c>
    </row>
    <row r="9" spans="1:13" x14ac:dyDescent="0.25">
      <c r="A9">
        <v>3</v>
      </c>
      <c r="B9">
        <v>1206.22</v>
      </c>
      <c r="C9" t="s">
        <v>24</v>
      </c>
      <c r="D9">
        <v>800</v>
      </c>
      <c r="E9" t="s">
        <v>36</v>
      </c>
      <c r="F9" t="s">
        <v>25</v>
      </c>
      <c r="G9" t="s">
        <v>267</v>
      </c>
      <c r="H9" t="s">
        <v>290</v>
      </c>
      <c r="I9" t="s">
        <v>275</v>
      </c>
      <c r="K9" t="s">
        <v>271</v>
      </c>
      <c r="L9" t="s">
        <v>275</v>
      </c>
    </row>
    <row r="10" spans="1:13" x14ac:dyDescent="0.25">
      <c r="A10">
        <v>4</v>
      </c>
      <c r="B10">
        <v>1562.23</v>
      </c>
      <c r="C10" t="s">
        <v>24</v>
      </c>
      <c r="D10">
        <v>800</v>
      </c>
      <c r="E10" t="s">
        <v>36</v>
      </c>
      <c r="F10" t="s">
        <v>25</v>
      </c>
      <c r="G10" t="s">
        <v>267</v>
      </c>
      <c r="H10" t="s">
        <v>290</v>
      </c>
      <c r="I10" t="s">
        <v>275</v>
      </c>
      <c r="K10" t="s">
        <v>283</v>
      </c>
      <c r="L10" t="s">
        <v>275</v>
      </c>
    </row>
    <row r="11" spans="1:13" x14ac:dyDescent="0.25">
      <c r="A11">
        <v>6</v>
      </c>
      <c r="B11">
        <v>1701.3400000000001</v>
      </c>
      <c r="C11" t="s">
        <v>24</v>
      </c>
      <c r="D11">
        <v>800</v>
      </c>
      <c r="E11" t="s">
        <v>36</v>
      </c>
      <c r="F11" t="s">
        <v>25</v>
      </c>
      <c r="G11" t="s">
        <v>267</v>
      </c>
      <c r="H11" t="s">
        <v>290</v>
      </c>
      <c r="I11" t="s">
        <v>275</v>
      </c>
      <c r="K11" t="s">
        <v>494</v>
      </c>
      <c r="L11" t="s">
        <v>588</v>
      </c>
      <c r="M11" t="s">
        <v>589</v>
      </c>
    </row>
    <row r="12" spans="1:13" x14ac:dyDescent="0.25">
      <c r="A12">
        <v>8</v>
      </c>
      <c r="B12">
        <v>1438.6599999999999</v>
      </c>
      <c r="C12" t="s">
        <v>24</v>
      </c>
      <c r="D12">
        <v>800</v>
      </c>
      <c r="E12" t="s">
        <v>36</v>
      </c>
      <c r="F12" t="s">
        <v>25</v>
      </c>
      <c r="G12" t="s">
        <v>267</v>
      </c>
      <c r="H12" t="s">
        <v>290</v>
      </c>
      <c r="I12" t="s">
        <v>275</v>
      </c>
    </row>
    <row r="13" spans="1:13" x14ac:dyDescent="0.25">
      <c r="A13">
        <v>12</v>
      </c>
      <c r="B13">
        <v>892.16</v>
      </c>
      <c r="C13" t="s">
        <v>24</v>
      </c>
      <c r="D13">
        <v>800</v>
      </c>
      <c r="E13" t="s">
        <v>36</v>
      </c>
      <c r="F13" t="s">
        <v>25</v>
      </c>
      <c r="G13" t="s">
        <v>267</v>
      </c>
      <c r="H13" t="s">
        <v>290</v>
      </c>
      <c r="I13" t="s">
        <v>275</v>
      </c>
    </row>
    <row r="14" spans="1:13" x14ac:dyDescent="0.25">
      <c r="A14">
        <v>24</v>
      </c>
      <c r="B14">
        <v>445.31</v>
      </c>
      <c r="C14" t="s">
        <v>24</v>
      </c>
      <c r="D14">
        <v>800</v>
      </c>
      <c r="E14" t="s">
        <v>36</v>
      </c>
      <c r="F14" t="s">
        <v>25</v>
      </c>
      <c r="G14" t="s">
        <v>267</v>
      </c>
      <c r="H14" t="s">
        <v>290</v>
      </c>
      <c r="I14" t="s">
        <v>275</v>
      </c>
    </row>
    <row r="15" spans="1:13" x14ac:dyDescent="0.25">
      <c r="A15">
        <v>48</v>
      </c>
      <c r="B15">
        <v>94</v>
      </c>
      <c r="C15" t="s">
        <v>24</v>
      </c>
      <c r="D15">
        <v>800</v>
      </c>
      <c r="E15" t="s">
        <v>36</v>
      </c>
      <c r="F15" t="s">
        <v>25</v>
      </c>
      <c r="G15" t="s">
        <v>267</v>
      </c>
      <c r="H15" t="s">
        <v>290</v>
      </c>
      <c r="I15" t="s">
        <v>275</v>
      </c>
    </row>
    <row r="16" spans="1:13" x14ac:dyDescent="0.25">
      <c r="A16">
        <v>0</v>
      </c>
      <c r="B16">
        <v>0</v>
      </c>
      <c r="C16" t="s">
        <v>24</v>
      </c>
      <c r="D16">
        <v>800</v>
      </c>
      <c r="E16" t="s">
        <v>37</v>
      </c>
      <c r="F16" t="s">
        <v>25</v>
      </c>
      <c r="G16" t="s">
        <v>267</v>
      </c>
      <c r="H16" t="s">
        <v>290</v>
      </c>
      <c r="I16" t="s">
        <v>275</v>
      </c>
    </row>
    <row r="17" spans="1:9" x14ac:dyDescent="0.25">
      <c r="A17">
        <v>0.5</v>
      </c>
      <c r="B17">
        <v>59.67</v>
      </c>
      <c r="C17" t="s">
        <v>24</v>
      </c>
      <c r="D17">
        <v>800</v>
      </c>
      <c r="E17" t="s">
        <v>37</v>
      </c>
      <c r="F17" t="s">
        <v>25</v>
      </c>
      <c r="G17" t="s">
        <v>267</v>
      </c>
      <c r="H17" t="s">
        <v>290</v>
      </c>
      <c r="I17" t="s">
        <v>275</v>
      </c>
    </row>
    <row r="18" spans="1:9" x14ac:dyDescent="0.25">
      <c r="A18">
        <v>0.75</v>
      </c>
      <c r="B18">
        <v>107.66</v>
      </c>
      <c r="C18" t="s">
        <v>24</v>
      </c>
      <c r="D18">
        <v>800</v>
      </c>
      <c r="E18" t="s">
        <v>37</v>
      </c>
      <c r="F18" t="s">
        <v>25</v>
      </c>
      <c r="G18" t="s">
        <v>267</v>
      </c>
      <c r="H18" t="s">
        <v>290</v>
      </c>
      <c r="I18" t="s">
        <v>275</v>
      </c>
    </row>
    <row r="19" spans="1:9" x14ac:dyDescent="0.25">
      <c r="A19">
        <v>1</v>
      </c>
      <c r="B19">
        <v>136.93</v>
      </c>
      <c r="C19" t="s">
        <v>24</v>
      </c>
      <c r="D19">
        <v>800</v>
      </c>
      <c r="E19" t="s">
        <v>37</v>
      </c>
      <c r="F19" t="s">
        <v>25</v>
      </c>
      <c r="G19" t="s">
        <v>267</v>
      </c>
      <c r="H19" t="s">
        <v>290</v>
      </c>
      <c r="I19" t="s">
        <v>275</v>
      </c>
    </row>
    <row r="20" spans="1:9" x14ac:dyDescent="0.25">
      <c r="A20">
        <v>1.5</v>
      </c>
      <c r="B20">
        <v>179.03</v>
      </c>
      <c r="C20" t="s">
        <v>24</v>
      </c>
      <c r="D20">
        <v>800</v>
      </c>
      <c r="E20" t="s">
        <v>37</v>
      </c>
      <c r="F20" t="s">
        <v>25</v>
      </c>
      <c r="G20" t="s">
        <v>267</v>
      </c>
      <c r="H20" t="s">
        <v>290</v>
      </c>
      <c r="I20" t="s">
        <v>275</v>
      </c>
    </row>
    <row r="21" spans="1:9" x14ac:dyDescent="0.25">
      <c r="A21">
        <v>2</v>
      </c>
      <c r="B21">
        <v>208.23000000000002</v>
      </c>
      <c r="C21" t="s">
        <v>24</v>
      </c>
      <c r="D21">
        <v>800</v>
      </c>
      <c r="E21" t="s">
        <v>37</v>
      </c>
      <c r="F21" t="s">
        <v>25</v>
      </c>
      <c r="G21" t="s">
        <v>267</v>
      </c>
      <c r="H21" t="s">
        <v>290</v>
      </c>
      <c r="I21" t="s">
        <v>275</v>
      </c>
    </row>
    <row r="22" spans="1:9" x14ac:dyDescent="0.25">
      <c r="A22">
        <v>2.5</v>
      </c>
      <c r="B22">
        <v>233.93</v>
      </c>
      <c r="C22" t="s">
        <v>24</v>
      </c>
      <c r="D22">
        <v>800</v>
      </c>
      <c r="E22" t="s">
        <v>37</v>
      </c>
      <c r="F22" t="s">
        <v>25</v>
      </c>
      <c r="G22" t="s">
        <v>267</v>
      </c>
      <c r="H22" t="s">
        <v>290</v>
      </c>
      <c r="I22" t="s">
        <v>275</v>
      </c>
    </row>
    <row r="23" spans="1:9" x14ac:dyDescent="0.25">
      <c r="A23">
        <v>3</v>
      </c>
      <c r="B23">
        <v>237.38000000000002</v>
      </c>
      <c r="C23" t="s">
        <v>24</v>
      </c>
      <c r="D23">
        <v>800</v>
      </c>
      <c r="E23" t="s">
        <v>37</v>
      </c>
      <c r="F23" t="s">
        <v>25</v>
      </c>
      <c r="G23" t="s">
        <v>267</v>
      </c>
      <c r="H23" t="s">
        <v>290</v>
      </c>
      <c r="I23" t="s">
        <v>275</v>
      </c>
    </row>
    <row r="24" spans="1:9" x14ac:dyDescent="0.25">
      <c r="A24">
        <v>4</v>
      </c>
      <c r="B24">
        <v>238.41000000000003</v>
      </c>
      <c r="C24" t="s">
        <v>24</v>
      </c>
      <c r="D24">
        <v>800</v>
      </c>
      <c r="E24" t="s">
        <v>37</v>
      </c>
      <c r="F24" t="s">
        <v>25</v>
      </c>
      <c r="G24" t="s">
        <v>267</v>
      </c>
      <c r="H24" t="s">
        <v>290</v>
      </c>
      <c r="I24" t="s">
        <v>275</v>
      </c>
    </row>
    <row r="25" spans="1:9" x14ac:dyDescent="0.25">
      <c r="A25">
        <v>6</v>
      </c>
      <c r="B25">
        <v>183.07</v>
      </c>
      <c r="C25" t="s">
        <v>24</v>
      </c>
      <c r="D25">
        <v>800</v>
      </c>
      <c r="E25" t="s">
        <v>37</v>
      </c>
      <c r="F25" t="s">
        <v>25</v>
      </c>
      <c r="G25" t="s">
        <v>267</v>
      </c>
      <c r="H25" t="s">
        <v>290</v>
      </c>
      <c r="I25" t="s">
        <v>275</v>
      </c>
    </row>
    <row r="26" spans="1:9" x14ac:dyDescent="0.25">
      <c r="A26">
        <v>8</v>
      </c>
      <c r="B26">
        <v>148.82</v>
      </c>
      <c r="C26" t="s">
        <v>24</v>
      </c>
      <c r="D26">
        <v>800</v>
      </c>
      <c r="E26" t="s">
        <v>37</v>
      </c>
      <c r="F26" t="s">
        <v>25</v>
      </c>
      <c r="G26" t="s">
        <v>267</v>
      </c>
      <c r="H26" t="s">
        <v>290</v>
      </c>
      <c r="I26" t="s">
        <v>275</v>
      </c>
    </row>
    <row r="27" spans="1:9" x14ac:dyDescent="0.25">
      <c r="A27">
        <v>12</v>
      </c>
      <c r="B27">
        <v>128.33000000000001</v>
      </c>
      <c r="C27" t="s">
        <v>24</v>
      </c>
      <c r="D27">
        <v>800</v>
      </c>
      <c r="E27" t="s">
        <v>37</v>
      </c>
      <c r="F27" t="s">
        <v>25</v>
      </c>
      <c r="G27" t="s">
        <v>267</v>
      </c>
      <c r="H27" t="s">
        <v>290</v>
      </c>
      <c r="I27" t="s">
        <v>275</v>
      </c>
    </row>
    <row r="28" spans="1:9" x14ac:dyDescent="0.25">
      <c r="A28">
        <v>24</v>
      </c>
      <c r="B28">
        <v>99.71</v>
      </c>
      <c r="C28" t="s">
        <v>24</v>
      </c>
      <c r="D28">
        <v>800</v>
      </c>
      <c r="E28" t="s">
        <v>37</v>
      </c>
      <c r="F28" t="s">
        <v>25</v>
      </c>
      <c r="G28" t="s">
        <v>267</v>
      </c>
      <c r="H28" t="s">
        <v>290</v>
      </c>
      <c r="I28" t="s">
        <v>275</v>
      </c>
    </row>
    <row r="29" spans="1:9" x14ac:dyDescent="0.25">
      <c r="A29">
        <v>48</v>
      </c>
      <c r="B29">
        <v>52.99</v>
      </c>
      <c r="C29" t="s">
        <v>24</v>
      </c>
      <c r="D29">
        <v>800</v>
      </c>
      <c r="E29" t="s">
        <v>37</v>
      </c>
      <c r="F29" t="s">
        <v>25</v>
      </c>
      <c r="G29" t="s">
        <v>267</v>
      </c>
      <c r="H29" t="s">
        <v>290</v>
      </c>
      <c r="I29" t="s">
        <v>275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EC6B-02D8-4C64-901C-D2A5C680A366}">
  <dimension ref="A1:M47"/>
  <sheetViews>
    <sheetView workbookViewId="0">
      <selection activeCell="A2" sqref="A2:I47"/>
    </sheetView>
  </sheetViews>
  <sheetFormatPr defaultRowHeight="15" x14ac:dyDescent="0.25"/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195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27</v>
      </c>
      <c r="G2" t="s">
        <v>267</v>
      </c>
      <c r="H2" t="s">
        <v>275</v>
      </c>
      <c r="I2" t="s">
        <v>275</v>
      </c>
      <c r="K2" t="s">
        <v>2</v>
      </c>
      <c r="L2" t="s">
        <v>8</v>
      </c>
    </row>
    <row r="3" spans="1:13" x14ac:dyDescent="0.25">
      <c r="A3">
        <v>0.5</v>
      </c>
      <c r="B3">
        <v>4.0162000000000004</v>
      </c>
      <c r="C3" t="s">
        <v>22</v>
      </c>
      <c r="D3">
        <v>400</v>
      </c>
      <c r="E3" t="s">
        <v>37</v>
      </c>
      <c r="F3" t="s">
        <v>27</v>
      </c>
      <c r="G3" t="s">
        <v>267</v>
      </c>
      <c r="H3" t="s">
        <v>275</v>
      </c>
      <c r="I3" t="s">
        <v>275</v>
      </c>
      <c r="K3" t="s">
        <v>5</v>
      </c>
      <c r="L3">
        <v>400</v>
      </c>
    </row>
    <row r="4" spans="1:13" x14ac:dyDescent="0.25">
      <c r="A4">
        <v>1</v>
      </c>
      <c r="B4">
        <v>8.7388999999999992</v>
      </c>
      <c r="C4" t="s">
        <v>22</v>
      </c>
      <c r="D4">
        <v>400</v>
      </c>
      <c r="E4" t="s">
        <v>37</v>
      </c>
      <c r="F4" t="s">
        <v>27</v>
      </c>
      <c r="G4" t="s">
        <v>267</v>
      </c>
      <c r="H4" t="s">
        <v>275</v>
      </c>
      <c r="I4" t="s">
        <v>275</v>
      </c>
      <c r="K4" t="s">
        <v>9</v>
      </c>
      <c r="L4">
        <v>51</v>
      </c>
    </row>
    <row r="5" spans="1:13" x14ac:dyDescent="0.25">
      <c r="A5">
        <v>1.5</v>
      </c>
      <c r="B5">
        <v>9.5486000000000004</v>
      </c>
      <c r="C5" t="s">
        <v>22</v>
      </c>
      <c r="D5">
        <v>400</v>
      </c>
      <c r="E5" t="s">
        <v>37</v>
      </c>
      <c r="F5" t="s">
        <v>27</v>
      </c>
      <c r="G5" t="s">
        <v>267</v>
      </c>
      <c r="H5" t="s">
        <v>275</v>
      </c>
      <c r="I5" t="s">
        <v>275</v>
      </c>
      <c r="K5" t="s">
        <v>15</v>
      </c>
      <c r="L5" t="s">
        <v>190</v>
      </c>
    </row>
    <row r="6" spans="1:13" x14ac:dyDescent="0.25">
      <c r="A6">
        <v>2</v>
      </c>
      <c r="B6">
        <v>9.0546000000000006</v>
      </c>
      <c r="C6" t="s">
        <v>22</v>
      </c>
      <c r="D6">
        <v>400</v>
      </c>
      <c r="E6" t="s">
        <v>37</v>
      </c>
      <c r="F6" t="s">
        <v>27</v>
      </c>
      <c r="G6" t="s">
        <v>267</v>
      </c>
      <c r="H6" t="s">
        <v>275</v>
      </c>
      <c r="I6" t="s">
        <v>275</v>
      </c>
      <c r="K6" t="s">
        <v>12</v>
      </c>
      <c r="L6" t="s">
        <v>13</v>
      </c>
    </row>
    <row r="7" spans="1:13" x14ac:dyDescent="0.25">
      <c r="A7">
        <v>2.33</v>
      </c>
      <c r="B7">
        <v>9.0502000000000002</v>
      </c>
      <c r="C7" t="s">
        <v>22</v>
      </c>
      <c r="D7">
        <v>400</v>
      </c>
      <c r="E7" t="s">
        <v>37</v>
      </c>
      <c r="F7" t="s">
        <v>27</v>
      </c>
      <c r="G7" t="s">
        <v>267</v>
      </c>
      <c r="H7" t="s">
        <v>275</v>
      </c>
      <c r="I7" t="s">
        <v>275</v>
      </c>
      <c r="K7" t="s">
        <v>10</v>
      </c>
      <c r="L7" t="s">
        <v>37</v>
      </c>
    </row>
    <row r="8" spans="1:13" x14ac:dyDescent="0.25">
      <c r="A8">
        <v>2.66</v>
      </c>
      <c r="B8">
        <v>8.8835999999999995</v>
      </c>
      <c r="C8" t="s">
        <v>22</v>
      </c>
      <c r="D8">
        <v>400</v>
      </c>
      <c r="E8" t="s">
        <v>37</v>
      </c>
      <c r="F8" t="s">
        <v>27</v>
      </c>
      <c r="G8" t="s">
        <v>267</v>
      </c>
      <c r="H8" t="s">
        <v>275</v>
      </c>
      <c r="I8" t="s">
        <v>275</v>
      </c>
      <c r="K8" t="s">
        <v>270</v>
      </c>
      <c r="L8" t="s">
        <v>267</v>
      </c>
      <c r="M8" t="s">
        <v>590</v>
      </c>
    </row>
    <row r="9" spans="1:13" x14ac:dyDescent="0.25">
      <c r="A9">
        <v>3</v>
      </c>
      <c r="B9">
        <v>8.1732999999999993</v>
      </c>
      <c r="C9" t="s">
        <v>22</v>
      </c>
      <c r="D9">
        <v>400</v>
      </c>
      <c r="E9" t="s">
        <v>37</v>
      </c>
      <c r="F9" t="s">
        <v>27</v>
      </c>
      <c r="G9" t="s">
        <v>267</v>
      </c>
      <c r="H9" t="s">
        <v>275</v>
      </c>
      <c r="I9" t="s">
        <v>275</v>
      </c>
      <c r="K9" t="s">
        <v>271</v>
      </c>
      <c r="L9" t="s">
        <v>290</v>
      </c>
    </row>
    <row r="10" spans="1:13" x14ac:dyDescent="0.25">
      <c r="A10">
        <v>3.33</v>
      </c>
      <c r="B10">
        <v>7.6811999999999996</v>
      </c>
      <c r="C10" t="s">
        <v>22</v>
      </c>
      <c r="D10">
        <v>400</v>
      </c>
      <c r="E10" t="s">
        <v>37</v>
      </c>
      <c r="F10" t="s">
        <v>27</v>
      </c>
      <c r="G10" t="s">
        <v>267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25">
      <c r="A11">
        <v>3.66</v>
      </c>
      <c r="B11">
        <v>6.8621999999999996</v>
      </c>
      <c r="C11" t="s">
        <v>22</v>
      </c>
      <c r="D11">
        <v>400</v>
      </c>
      <c r="E11" t="s">
        <v>37</v>
      </c>
      <c r="F11" t="s">
        <v>27</v>
      </c>
      <c r="G11" t="s">
        <v>267</v>
      </c>
      <c r="H11" t="s">
        <v>275</v>
      </c>
      <c r="I11" t="s">
        <v>275</v>
      </c>
      <c r="K11" t="s">
        <v>494</v>
      </c>
      <c r="L11" t="s">
        <v>27</v>
      </c>
    </row>
    <row r="12" spans="1:13" x14ac:dyDescent="0.25">
      <c r="A12">
        <v>4</v>
      </c>
      <c r="B12">
        <v>5.4457000000000004</v>
      </c>
      <c r="C12" t="s">
        <v>22</v>
      </c>
      <c r="D12">
        <v>400</v>
      </c>
      <c r="E12" t="s">
        <v>37</v>
      </c>
      <c r="F12" t="s">
        <v>27</v>
      </c>
      <c r="G12" t="s">
        <v>267</v>
      </c>
      <c r="H12" t="s">
        <v>275</v>
      </c>
      <c r="I12" t="s">
        <v>275</v>
      </c>
    </row>
    <row r="13" spans="1:13" x14ac:dyDescent="0.25">
      <c r="A13">
        <v>4.33</v>
      </c>
      <c r="B13">
        <v>4.8438999999999997</v>
      </c>
      <c r="C13" t="s">
        <v>22</v>
      </c>
      <c r="D13">
        <v>400</v>
      </c>
      <c r="E13" t="s">
        <v>37</v>
      </c>
      <c r="F13" t="s">
        <v>27</v>
      </c>
      <c r="G13" t="s">
        <v>267</v>
      </c>
      <c r="H13" t="s">
        <v>275</v>
      </c>
      <c r="I13" t="s">
        <v>275</v>
      </c>
    </row>
    <row r="14" spans="1:13" x14ac:dyDescent="0.25">
      <c r="A14">
        <v>4.66</v>
      </c>
      <c r="B14">
        <v>4.2968000000000002</v>
      </c>
      <c r="C14" t="s">
        <v>22</v>
      </c>
      <c r="D14">
        <v>400</v>
      </c>
      <c r="E14" t="s">
        <v>37</v>
      </c>
      <c r="F14" t="s">
        <v>27</v>
      </c>
      <c r="G14" t="s">
        <v>267</v>
      </c>
      <c r="H14" t="s">
        <v>275</v>
      </c>
      <c r="I14" t="s">
        <v>275</v>
      </c>
    </row>
    <row r="15" spans="1:13" x14ac:dyDescent="0.25">
      <c r="A15">
        <v>5</v>
      </c>
      <c r="B15">
        <v>3.9127000000000001</v>
      </c>
      <c r="C15" t="s">
        <v>22</v>
      </c>
      <c r="D15">
        <v>400</v>
      </c>
      <c r="E15" t="s">
        <v>37</v>
      </c>
      <c r="F15" t="s">
        <v>27</v>
      </c>
      <c r="G15" t="s">
        <v>267</v>
      </c>
      <c r="H15" t="s">
        <v>275</v>
      </c>
      <c r="I15" t="s">
        <v>275</v>
      </c>
    </row>
    <row r="16" spans="1:13" x14ac:dyDescent="0.25">
      <c r="A16">
        <v>5.5</v>
      </c>
      <c r="B16">
        <v>3.5270999999999999</v>
      </c>
      <c r="C16" t="s">
        <v>22</v>
      </c>
      <c r="D16">
        <v>400</v>
      </c>
      <c r="E16" t="s">
        <v>37</v>
      </c>
      <c r="F16" t="s">
        <v>27</v>
      </c>
      <c r="G16" t="s">
        <v>267</v>
      </c>
      <c r="H16" t="s">
        <v>275</v>
      </c>
      <c r="I16" t="s">
        <v>275</v>
      </c>
    </row>
    <row r="17" spans="1:9" x14ac:dyDescent="0.25">
      <c r="A17">
        <v>6</v>
      </c>
      <c r="B17">
        <v>2.8691</v>
      </c>
      <c r="C17" t="s">
        <v>22</v>
      </c>
      <c r="D17">
        <v>400</v>
      </c>
      <c r="E17" t="s">
        <v>37</v>
      </c>
      <c r="F17" t="s">
        <v>27</v>
      </c>
      <c r="G17" t="s">
        <v>267</v>
      </c>
      <c r="H17" t="s">
        <v>275</v>
      </c>
      <c r="I17" t="s">
        <v>275</v>
      </c>
    </row>
    <row r="18" spans="1:9" x14ac:dyDescent="0.25">
      <c r="A18">
        <v>8</v>
      </c>
      <c r="B18">
        <v>2.0322</v>
      </c>
      <c r="C18" t="s">
        <v>22</v>
      </c>
      <c r="D18">
        <v>400</v>
      </c>
      <c r="E18" t="s">
        <v>37</v>
      </c>
      <c r="F18" t="s">
        <v>27</v>
      </c>
      <c r="G18" t="s">
        <v>267</v>
      </c>
      <c r="H18" t="s">
        <v>275</v>
      </c>
      <c r="I18" t="s">
        <v>275</v>
      </c>
    </row>
    <row r="19" spans="1:9" x14ac:dyDescent="0.25">
      <c r="A19">
        <v>10</v>
      </c>
      <c r="B19">
        <v>1.4674</v>
      </c>
      <c r="C19" t="s">
        <v>22</v>
      </c>
      <c r="D19">
        <v>400</v>
      </c>
      <c r="E19" t="s">
        <v>37</v>
      </c>
      <c r="F19" t="s">
        <v>27</v>
      </c>
      <c r="G19" t="s">
        <v>267</v>
      </c>
      <c r="H19" t="s">
        <v>275</v>
      </c>
      <c r="I19" t="s">
        <v>275</v>
      </c>
    </row>
    <row r="20" spans="1:9" x14ac:dyDescent="0.25">
      <c r="A20">
        <v>12</v>
      </c>
      <c r="B20">
        <v>1.2666999999999999</v>
      </c>
      <c r="C20" t="s">
        <v>22</v>
      </c>
      <c r="D20">
        <v>400</v>
      </c>
      <c r="E20" t="s">
        <v>37</v>
      </c>
      <c r="F20" t="s">
        <v>27</v>
      </c>
      <c r="G20" t="s">
        <v>267</v>
      </c>
      <c r="H20" t="s">
        <v>275</v>
      </c>
      <c r="I20" t="s">
        <v>275</v>
      </c>
    </row>
    <row r="21" spans="1:9" x14ac:dyDescent="0.25">
      <c r="A21">
        <v>16</v>
      </c>
      <c r="B21">
        <v>1.0105999999999999</v>
      </c>
      <c r="C21" t="s">
        <v>22</v>
      </c>
      <c r="D21">
        <v>400</v>
      </c>
      <c r="E21" t="s">
        <v>37</v>
      </c>
      <c r="F21" t="s">
        <v>27</v>
      </c>
      <c r="G21" t="s">
        <v>267</v>
      </c>
      <c r="H21" t="s">
        <v>275</v>
      </c>
      <c r="I21" t="s">
        <v>275</v>
      </c>
    </row>
    <row r="22" spans="1:9" x14ac:dyDescent="0.25">
      <c r="A22">
        <v>24</v>
      </c>
      <c r="B22">
        <v>0.63849999999999996</v>
      </c>
      <c r="C22" t="s">
        <v>22</v>
      </c>
      <c r="D22">
        <v>400</v>
      </c>
      <c r="E22" t="s">
        <v>37</v>
      </c>
      <c r="F22" t="s">
        <v>27</v>
      </c>
      <c r="G22" t="s">
        <v>267</v>
      </c>
      <c r="H22" t="s">
        <v>275</v>
      </c>
      <c r="I22" t="s">
        <v>275</v>
      </c>
    </row>
    <row r="23" spans="1:9" x14ac:dyDescent="0.25">
      <c r="A23">
        <v>48</v>
      </c>
      <c r="B23">
        <v>0.3649</v>
      </c>
      <c r="C23" t="s">
        <v>22</v>
      </c>
      <c r="D23">
        <v>400</v>
      </c>
      <c r="E23" t="s">
        <v>37</v>
      </c>
      <c r="F23" t="s">
        <v>27</v>
      </c>
      <c r="G23" t="s">
        <v>267</v>
      </c>
      <c r="H23" t="s">
        <v>275</v>
      </c>
      <c r="I23" t="s">
        <v>275</v>
      </c>
    </row>
    <row r="24" spans="1:9" x14ac:dyDescent="0.25">
      <c r="A24">
        <v>72</v>
      </c>
      <c r="B24">
        <v>0.41870000000000002</v>
      </c>
      <c r="C24" t="s">
        <v>22</v>
      </c>
      <c r="D24">
        <v>400</v>
      </c>
      <c r="E24" t="s">
        <v>37</v>
      </c>
      <c r="F24" t="s">
        <v>27</v>
      </c>
      <c r="G24" t="s">
        <v>267</v>
      </c>
      <c r="H24" t="s">
        <v>275</v>
      </c>
      <c r="I24" t="s">
        <v>275</v>
      </c>
    </row>
    <row r="25" spans="1:9" x14ac:dyDescent="0.25">
      <c r="A25">
        <v>0</v>
      </c>
      <c r="B25">
        <v>0</v>
      </c>
      <c r="C25" t="s">
        <v>179</v>
      </c>
      <c r="D25">
        <v>400</v>
      </c>
      <c r="E25" t="s">
        <v>37</v>
      </c>
      <c r="F25" t="s">
        <v>27</v>
      </c>
      <c r="G25" t="s">
        <v>267</v>
      </c>
      <c r="H25" t="s">
        <v>275</v>
      </c>
      <c r="I25" t="s">
        <v>275</v>
      </c>
    </row>
    <row r="26" spans="1:9" x14ac:dyDescent="0.25">
      <c r="A26">
        <v>0.5</v>
      </c>
      <c r="B26">
        <v>36.783200000000001</v>
      </c>
      <c r="C26" t="s">
        <v>179</v>
      </c>
      <c r="D26">
        <v>400</v>
      </c>
      <c r="E26" t="s">
        <v>37</v>
      </c>
      <c r="F26" t="s">
        <v>27</v>
      </c>
      <c r="G26" t="s">
        <v>267</v>
      </c>
      <c r="H26" t="s">
        <v>275</v>
      </c>
      <c r="I26" t="s">
        <v>275</v>
      </c>
    </row>
    <row r="27" spans="1:9" x14ac:dyDescent="0.25">
      <c r="A27">
        <v>1</v>
      </c>
      <c r="B27">
        <v>94.228800000000007</v>
      </c>
      <c r="C27" t="s">
        <v>179</v>
      </c>
      <c r="D27">
        <v>400</v>
      </c>
      <c r="E27" t="s">
        <v>37</v>
      </c>
      <c r="F27" t="s">
        <v>27</v>
      </c>
      <c r="G27" t="s">
        <v>267</v>
      </c>
      <c r="H27" t="s">
        <v>275</v>
      </c>
      <c r="I27" t="s">
        <v>275</v>
      </c>
    </row>
    <row r="28" spans="1:9" x14ac:dyDescent="0.25">
      <c r="A28">
        <v>1.5</v>
      </c>
      <c r="B28">
        <v>128.31270000000001</v>
      </c>
      <c r="C28" t="s">
        <v>179</v>
      </c>
      <c r="D28">
        <v>400</v>
      </c>
      <c r="E28" t="s">
        <v>37</v>
      </c>
      <c r="F28" t="s">
        <v>27</v>
      </c>
      <c r="G28" t="s">
        <v>267</v>
      </c>
      <c r="H28" t="s">
        <v>275</v>
      </c>
      <c r="I28" t="s">
        <v>275</v>
      </c>
    </row>
    <row r="29" spans="1:9" x14ac:dyDescent="0.25">
      <c r="A29">
        <v>2</v>
      </c>
      <c r="B29">
        <v>151.61179999999999</v>
      </c>
      <c r="C29" t="s">
        <v>179</v>
      </c>
      <c r="D29">
        <v>400</v>
      </c>
      <c r="E29" t="s">
        <v>37</v>
      </c>
      <c r="F29" t="s">
        <v>27</v>
      </c>
      <c r="G29" t="s">
        <v>267</v>
      </c>
      <c r="H29" t="s">
        <v>275</v>
      </c>
      <c r="I29" t="s">
        <v>275</v>
      </c>
    </row>
    <row r="30" spans="1:9" x14ac:dyDescent="0.25">
      <c r="A30">
        <v>2.33</v>
      </c>
      <c r="B30">
        <v>165.93709999999999</v>
      </c>
      <c r="C30" t="s">
        <v>179</v>
      </c>
      <c r="D30">
        <v>400</v>
      </c>
      <c r="E30" t="s">
        <v>37</v>
      </c>
      <c r="F30" t="s">
        <v>27</v>
      </c>
      <c r="G30" t="s">
        <v>267</v>
      </c>
      <c r="H30" t="s">
        <v>275</v>
      </c>
      <c r="I30" t="s">
        <v>275</v>
      </c>
    </row>
    <row r="31" spans="1:9" x14ac:dyDescent="0.25">
      <c r="A31">
        <v>2.66</v>
      </c>
      <c r="B31">
        <v>176.67179999999999</v>
      </c>
      <c r="C31" t="s">
        <v>179</v>
      </c>
      <c r="D31">
        <v>400</v>
      </c>
      <c r="E31" t="s">
        <v>37</v>
      </c>
      <c r="F31" t="s">
        <v>27</v>
      </c>
      <c r="G31" t="s">
        <v>267</v>
      </c>
      <c r="H31" t="s">
        <v>275</v>
      </c>
      <c r="I31" t="s">
        <v>275</v>
      </c>
    </row>
    <row r="32" spans="1:9" x14ac:dyDescent="0.25">
      <c r="A32">
        <v>3</v>
      </c>
      <c r="B32">
        <v>180.19980000000001</v>
      </c>
      <c r="C32" t="s">
        <v>179</v>
      </c>
      <c r="D32">
        <v>400</v>
      </c>
      <c r="E32" t="s">
        <v>37</v>
      </c>
      <c r="F32" t="s">
        <v>27</v>
      </c>
      <c r="G32" t="s">
        <v>267</v>
      </c>
      <c r="H32" t="s">
        <v>275</v>
      </c>
      <c r="I32" t="s">
        <v>275</v>
      </c>
    </row>
    <row r="33" spans="1:9" x14ac:dyDescent="0.25">
      <c r="A33">
        <v>3.33</v>
      </c>
      <c r="B33">
        <v>180.1309</v>
      </c>
      <c r="C33" t="s">
        <v>179</v>
      </c>
      <c r="D33">
        <v>400</v>
      </c>
      <c r="E33" t="s">
        <v>37</v>
      </c>
      <c r="F33" t="s">
        <v>27</v>
      </c>
      <c r="G33" t="s">
        <v>267</v>
      </c>
      <c r="H33" t="s">
        <v>275</v>
      </c>
      <c r="I33" t="s">
        <v>275</v>
      </c>
    </row>
    <row r="34" spans="1:9" x14ac:dyDescent="0.25">
      <c r="A34">
        <v>3.66</v>
      </c>
      <c r="B34">
        <v>174.66650000000001</v>
      </c>
      <c r="C34" t="s">
        <v>179</v>
      </c>
      <c r="D34">
        <v>400</v>
      </c>
      <c r="E34" t="s">
        <v>37</v>
      </c>
      <c r="F34" t="s">
        <v>27</v>
      </c>
      <c r="G34" t="s">
        <v>267</v>
      </c>
      <c r="H34" t="s">
        <v>275</v>
      </c>
      <c r="I34" t="s">
        <v>275</v>
      </c>
    </row>
    <row r="35" spans="1:9" x14ac:dyDescent="0.25">
      <c r="A35">
        <v>4</v>
      </c>
      <c r="B35">
        <v>171.0256</v>
      </c>
      <c r="C35" t="s">
        <v>179</v>
      </c>
      <c r="D35">
        <v>400</v>
      </c>
      <c r="E35" t="s">
        <v>37</v>
      </c>
      <c r="F35" t="s">
        <v>27</v>
      </c>
      <c r="G35" t="s">
        <v>267</v>
      </c>
      <c r="H35" t="s">
        <v>275</v>
      </c>
      <c r="I35" t="s">
        <v>275</v>
      </c>
    </row>
    <row r="36" spans="1:9" x14ac:dyDescent="0.25">
      <c r="A36">
        <v>4.33</v>
      </c>
      <c r="B36">
        <v>165.56739999999999</v>
      </c>
      <c r="C36" t="s">
        <v>179</v>
      </c>
      <c r="D36">
        <v>400</v>
      </c>
      <c r="E36" t="s">
        <v>37</v>
      </c>
      <c r="F36" t="s">
        <v>27</v>
      </c>
      <c r="G36" t="s">
        <v>267</v>
      </c>
      <c r="H36" t="s">
        <v>275</v>
      </c>
      <c r="I36" t="s">
        <v>275</v>
      </c>
    </row>
    <row r="37" spans="1:9" x14ac:dyDescent="0.25">
      <c r="A37">
        <v>4.66</v>
      </c>
      <c r="B37">
        <v>151.12299999999999</v>
      </c>
      <c r="C37" t="s">
        <v>179</v>
      </c>
      <c r="D37">
        <v>400</v>
      </c>
      <c r="E37" t="s">
        <v>37</v>
      </c>
      <c r="F37" t="s">
        <v>27</v>
      </c>
      <c r="G37" t="s">
        <v>267</v>
      </c>
      <c r="H37" t="s">
        <v>275</v>
      </c>
      <c r="I37" t="s">
        <v>275</v>
      </c>
    </row>
    <row r="38" spans="1:9" x14ac:dyDescent="0.25">
      <c r="A38">
        <v>5</v>
      </c>
      <c r="B38">
        <v>138.46449999999999</v>
      </c>
      <c r="C38" t="s">
        <v>179</v>
      </c>
      <c r="D38">
        <v>400</v>
      </c>
      <c r="E38" t="s">
        <v>37</v>
      </c>
      <c r="F38" t="s">
        <v>27</v>
      </c>
      <c r="G38" t="s">
        <v>267</v>
      </c>
      <c r="H38" t="s">
        <v>275</v>
      </c>
      <c r="I38" t="s">
        <v>275</v>
      </c>
    </row>
    <row r="39" spans="1:9" x14ac:dyDescent="0.25">
      <c r="A39">
        <v>5.5</v>
      </c>
      <c r="B39">
        <v>131.1764</v>
      </c>
      <c r="C39" t="s">
        <v>179</v>
      </c>
      <c r="D39">
        <v>400</v>
      </c>
      <c r="E39" t="s">
        <v>37</v>
      </c>
      <c r="F39" t="s">
        <v>27</v>
      </c>
      <c r="G39" t="s">
        <v>267</v>
      </c>
      <c r="H39" t="s">
        <v>275</v>
      </c>
      <c r="I39" t="s">
        <v>275</v>
      </c>
    </row>
    <row r="40" spans="1:9" x14ac:dyDescent="0.25">
      <c r="A40">
        <v>6</v>
      </c>
      <c r="B40">
        <v>120.3103</v>
      </c>
      <c r="C40" t="s">
        <v>179</v>
      </c>
      <c r="D40">
        <v>400</v>
      </c>
      <c r="E40" t="s">
        <v>37</v>
      </c>
      <c r="F40" t="s">
        <v>27</v>
      </c>
      <c r="G40" t="s">
        <v>267</v>
      </c>
      <c r="H40" t="s">
        <v>275</v>
      </c>
      <c r="I40" t="s">
        <v>275</v>
      </c>
    </row>
    <row r="41" spans="1:9" x14ac:dyDescent="0.25">
      <c r="A41">
        <v>8</v>
      </c>
      <c r="B41">
        <v>103.74769999999999</v>
      </c>
      <c r="C41" t="s">
        <v>179</v>
      </c>
      <c r="D41">
        <v>400</v>
      </c>
      <c r="E41" t="s">
        <v>37</v>
      </c>
      <c r="F41" t="s">
        <v>27</v>
      </c>
      <c r="G41" t="s">
        <v>267</v>
      </c>
      <c r="H41" t="s">
        <v>275</v>
      </c>
      <c r="I41" t="s">
        <v>275</v>
      </c>
    </row>
    <row r="42" spans="1:9" x14ac:dyDescent="0.25">
      <c r="A42">
        <v>10</v>
      </c>
      <c r="B42">
        <v>89.002499999999998</v>
      </c>
      <c r="C42" t="s">
        <v>179</v>
      </c>
      <c r="D42">
        <v>400</v>
      </c>
      <c r="E42" t="s">
        <v>37</v>
      </c>
      <c r="F42" t="s">
        <v>27</v>
      </c>
      <c r="G42" t="s">
        <v>267</v>
      </c>
      <c r="H42" t="s">
        <v>275</v>
      </c>
      <c r="I42" t="s">
        <v>275</v>
      </c>
    </row>
    <row r="43" spans="1:9" x14ac:dyDescent="0.25">
      <c r="A43">
        <v>12</v>
      </c>
      <c r="B43">
        <v>87.209800000000001</v>
      </c>
      <c r="C43" t="s">
        <v>179</v>
      </c>
      <c r="D43">
        <v>400</v>
      </c>
      <c r="E43" t="s">
        <v>37</v>
      </c>
      <c r="F43" t="s">
        <v>27</v>
      </c>
      <c r="G43" t="s">
        <v>267</v>
      </c>
      <c r="H43" t="s">
        <v>275</v>
      </c>
      <c r="I43" t="s">
        <v>275</v>
      </c>
    </row>
    <row r="44" spans="1:9" x14ac:dyDescent="0.25">
      <c r="A44">
        <v>16</v>
      </c>
      <c r="B44">
        <v>67.855199999999996</v>
      </c>
      <c r="C44" t="s">
        <v>179</v>
      </c>
      <c r="D44">
        <v>400</v>
      </c>
      <c r="E44" t="s">
        <v>37</v>
      </c>
      <c r="F44" t="s">
        <v>27</v>
      </c>
      <c r="G44" t="s">
        <v>267</v>
      </c>
      <c r="H44" t="s">
        <v>275</v>
      </c>
      <c r="I44" t="s">
        <v>275</v>
      </c>
    </row>
    <row r="45" spans="1:9" x14ac:dyDescent="0.25">
      <c r="A45">
        <v>24</v>
      </c>
      <c r="B45">
        <v>54.242600000000003</v>
      </c>
      <c r="C45" t="s">
        <v>179</v>
      </c>
      <c r="D45">
        <v>400</v>
      </c>
      <c r="E45" t="s">
        <v>37</v>
      </c>
      <c r="F45" t="s">
        <v>27</v>
      </c>
      <c r="G45" t="s">
        <v>267</v>
      </c>
      <c r="H45" t="s">
        <v>275</v>
      </c>
      <c r="I45" t="s">
        <v>275</v>
      </c>
    </row>
    <row r="46" spans="1:9" x14ac:dyDescent="0.25">
      <c r="A46">
        <v>48</v>
      </c>
      <c r="B46">
        <v>18.243500000000001</v>
      </c>
      <c r="C46" t="s">
        <v>179</v>
      </c>
      <c r="D46">
        <v>400</v>
      </c>
      <c r="E46" t="s">
        <v>37</v>
      </c>
      <c r="F46" t="s">
        <v>27</v>
      </c>
      <c r="G46" t="s">
        <v>267</v>
      </c>
      <c r="H46" t="s">
        <v>275</v>
      </c>
      <c r="I46" t="s">
        <v>275</v>
      </c>
    </row>
    <row r="47" spans="1:9" x14ac:dyDescent="0.25">
      <c r="A47">
        <v>72</v>
      </c>
      <c r="B47">
        <v>10.2285</v>
      </c>
      <c r="C47" t="s">
        <v>179</v>
      </c>
      <c r="D47">
        <v>400</v>
      </c>
      <c r="E47" t="s">
        <v>37</v>
      </c>
      <c r="F47" t="s">
        <v>27</v>
      </c>
      <c r="G47" t="s">
        <v>267</v>
      </c>
      <c r="H47" t="s">
        <v>275</v>
      </c>
      <c r="I47" t="s">
        <v>275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C0EC-C6E8-4517-984C-E139E26000AE}">
  <dimension ref="A1:O11"/>
  <sheetViews>
    <sheetView workbookViewId="0">
      <selection activeCell="A2" sqref="A2:I11"/>
    </sheetView>
  </sheetViews>
  <sheetFormatPr defaultRowHeight="15" x14ac:dyDescent="0.25"/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25">
      <c r="A2">
        <v>0</v>
      </c>
      <c r="B2">
        <v>0</v>
      </c>
      <c r="C2" t="s">
        <v>179</v>
      </c>
      <c r="D2">
        <v>725</v>
      </c>
      <c r="E2" t="s">
        <v>27</v>
      </c>
      <c r="F2" t="s">
        <v>23</v>
      </c>
      <c r="G2" t="s">
        <v>267</v>
      </c>
      <c r="H2" t="s">
        <v>290</v>
      </c>
      <c r="I2" t="s">
        <v>275</v>
      </c>
      <c r="K2" t="s">
        <v>2</v>
      </c>
      <c r="L2" t="s">
        <v>19</v>
      </c>
    </row>
    <row r="3" spans="1:15" x14ac:dyDescent="0.25">
      <c r="A3">
        <v>0.5</v>
      </c>
      <c r="B3">
        <v>6.0499999999999998E-2</v>
      </c>
      <c r="C3" t="s">
        <v>179</v>
      </c>
      <c r="D3">
        <v>725</v>
      </c>
      <c r="E3" t="s">
        <v>27</v>
      </c>
      <c r="F3" t="s">
        <v>23</v>
      </c>
      <c r="G3" t="s">
        <v>267</v>
      </c>
      <c r="H3" t="s">
        <v>290</v>
      </c>
      <c r="I3" t="s">
        <v>275</v>
      </c>
      <c r="K3" t="s">
        <v>5</v>
      </c>
      <c r="L3">
        <v>725</v>
      </c>
      <c r="M3" t="s">
        <v>198</v>
      </c>
    </row>
    <row r="4" spans="1:15" x14ac:dyDescent="0.25">
      <c r="A4">
        <v>1</v>
      </c>
      <c r="B4">
        <v>0.1721</v>
      </c>
      <c r="C4" t="s">
        <v>179</v>
      </c>
      <c r="D4">
        <v>725</v>
      </c>
      <c r="E4" t="s">
        <v>27</v>
      </c>
      <c r="F4" t="s">
        <v>23</v>
      </c>
      <c r="G4" t="s">
        <v>267</v>
      </c>
      <c r="H4" t="s">
        <v>290</v>
      </c>
      <c r="I4" t="s">
        <v>275</v>
      </c>
      <c r="K4" t="s">
        <v>9</v>
      </c>
      <c r="L4">
        <v>4</v>
      </c>
    </row>
    <row r="5" spans="1:15" x14ac:dyDescent="0.25">
      <c r="A5">
        <v>2</v>
      </c>
      <c r="B5">
        <v>0.35759999999999997</v>
      </c>
      <c r="C5" t="s">
        <v>179</v>
      </c>
      <c r="D5">
        <v>725</v>
      </c>
      <c r="E5" t="s">
        <v>27</v>
      </c>
      <c r="F5" t="s">
        <v>23</v>
      </c>
      <c r="G5" t="s">
        <v>267</v>
      </c>
      <c r="H5" t="s">
        <v>290</v>
      </c>
      <c r="I5" t="s">
        <v>275</v>
      </c>
      <c r="K5" t="s">
        <v>15</v>
      </c>
      <c r="L5" t="s">
        <v>23</v>
      </c>
    </row>
    <row r="6" spans="1:15" x14ac:dyDescent="0.25">
      <c r="A6">
        <v>3</v>
      </c>
      <c r="B6">
        <v>0.46820000000000001</v>
      </c>
      <c r="C6" t="s">
        <v>179</v>
      </c>
      <c r="D6">
        <v>725</v>
      </c>
      <c r="E6" t="s">
        <v>27</v>
      </c>
      <c r="F6" t="s">
        <v>23</v>
      </c>
      <c r="G6" t="s">
        <v>267</v>
      </c>
      <c r="H6" t="s">
        <v>290</v>
      </c>
      <c r="I6" t="s">
        <v>275</v>
      </c>
      <c r="K6" t="s">
        <v>12</v>
      </c>
      <c r="L6" t="s">
        <v>13</v>
      </c>
    </row>
    <row r="7" spans="1:15" x14ac:dyDescent="0.25">
      <c r="A7">
        <v>4</v>
      </c>
      <c r="B7">
        <v>0.53939999999999999</v>
      </c>
      <c r="C7" t="s">
        <v>179</v>
      </c>
      <c r="D7">
        <v>725</v>
      </c>
      <c r="E7" t="s">
        <v>27</v>
      </c>
      <c r="F7" t="s">
        <v>23</v>
      </c>
      <c r="G7" t="s">
        <v>267</v>
      </c>
      <c r="H7" t="s">
        <v>290</v>
      </c>
      <c r="I7" t="s">
        <v>275</v>
      </c>
      <c r="K7" t="s">
        <v>10</v>
      </c>
      <c r="L7" t="s">
        <v>196</v>
      </c>
    </row>
    <row r="8" spans="1:15" x14ac:dyDescent="0.25">
      <c r="A8">
        <v>6</v>
      </c>
      <c r="B8">
        <v>0.3906</v>
      </c>
      <c r="C8" t="s">
        <v>179</v>
      </c>
      <c r="D8">
        <v>725</v>
      </c>
      <c r="E8" t="s">
        <v>27</v>
      </c>
      <c r="F8" t="s">
        <v>23</v>
      </c>
      <c r="G8" t="s">
        <v>267</v>
      </c>
      <c r="H8" t="s">
        <v>290</v>
      </c>
      <c r="I8" t="s">
        <v>275</v>
      </c>
      <c r="K8" t="s">
        <v>270</v>
      </c>
      <c r="L8" t="s">
        <v>397</v>
      </c>
      <c r="O8" t="s">
        <v>593</v>
      </c>
    </row>
    <row r="9" spans="1:15" x14ac:dyDescent="0.25">
      <c r="A9">
        <v>8</v>
      </c>
      <c r="B9">
        <v>0.28520000000000001</v>
      </c>
      <c r="C9" t="s">
        <v>179</v>
      </c>
      <c r="D9">
        <v>725</v>
      </c>
      <c r="E9" t="s">
        <v>27</v>
      </c>
      <c r="F9" t="s">
        <v>23</v>
      </c>
      <c r="G9" t="s">
        <v>267</v>
      </c>
      <c r="H9" t="s">
        <v>290</v>
      </c>
      <c r="I9" t="s">
        <v>275</v>
      </c>
      <c r="K9" t="s">
        <v>271</v>
      </c>
      <c r="L9" t="s">
        <v>275</v>
      </c>
    </row>
    <row r="10" spans="1:15" x14ac:dyDescent="0.25">
      <c r="A10">
        <v>10</v>
      </c>
      <c r="B10">
        <v>0.12920000000000001</v>
      </c>
      <c r="C10" t="s">
        <v>179</v>
      </c>
      <c r="D10">
        <v>725</v>
      </c>
      <c r="E10" t="s">
        <v>27</v>
      </c>
      <c r="F10" t="s">
        <v>23</v>
      </c>
      <c r="G10" t="s">
        <v>267</v>
      </c>
      <c r="H10" t="s">
        <v>290</v>
      </c>
      <c r="I10" t="s">
        <v>275</v>
      </c>
      <c r="K10" t="s">
        <v>283</v>
      </c>
      <c r="L10" t="s">
        <v>275</v>
      </c>
    </row>
    <row r="11" spans="1:15" x14ac:dyDescent="0.25">
      <c r="A11">
        <v>12</v>
      </c>
      <c r="B11">
        <v>9.7699999999999995E-2</v>
      </c>
      <c r="C11" t="s">
        <v>179</v>
      </c>
      <c r="D11">
        <v>725</v>
      </c>
      <c r="E11" t="s">
        <v>27</v>
      </c>
      <c r="F11" t="s">
        <v>23</v>
      </c>
      <c r="G11" t="s">
        <v>267</v>
      </c>
      <c r="H11" t="s">
        <v>290</v>
      </c>
      <c r="I11" t="s">
        <v>275</v>
      </c>
      <c r="K11" t="s">
        <v>494</v>
      </c>
      <c r="L11" t="s">
        <v>591</v>
      </c>
      <c r="M11" t="s">
        <v>592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B019-8D5D-4E5D-965F-21E527614598}">
  <dimension ref="A1:P47"/>
  <sheetViews>
    <sheetView workbookViewId="0">
      <selection activeCell="O17" sqref="O17"/>
    </sheetView>
  </sheetViews>
  <sheetFormatPr defaultRowHeight="15" x14ac:dyDescent="0.25"/>
  <cols>
    <col min="2" max="2" width="12.7109375" bestFit="1" customWidth="1"/>
    <col min="11" max="11" width="10.5703125" bestFit="1" customWidth="1"/>
  </cols>
  <sheetData>
    <row r="1" spans="1:16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6" x14ac:dyDescent="0.25">
      <c r="A2">
        <v>0</v>
      </c>
      <c r="B2">
        <v>0</v>
      </c>
      <c r="C2" t="s">
        <v>179</v>
      </c>
      <c r="D2">
        <v>400</v>
      </c>
      <c r="E2" t="s">
        <v>27</v>
      </c>
      <c r="F2" t="s">
        <v>25</v>
      </c>
      <c r="G2" t="s">
        <v>267</v>
      </c>
      <c r="H2" t="s">
        <v>370</v>
      </c>
      <c r="I2" t="s">
        <v>377</v>
      </c>
      <c r="K2" t="s">
        <v>2</v>
      </c>
      <c r="L2" t="s">
        <v>8</v>
      </c>
    </row>
    <row r="3" spans="1:16" x14ac:dyDescent="0.25">
      <c r="A3">
        <v>1</v>
      </c>
      <c r="B3">
        <v>55.503</v>
      </c>
      <c r="C3" t="s">
        <v>179</v>
      </c>
      <c r="D3">
        <v>400</v>
      </c>
      <c r="E3" t="s">
        <v>27</v>
      </c>
      <c r="F3" t="s">
        <v>25</v>
      </c>
      <c r="G3" t="s">
        <v>267</v>
      </c>
      <c r="H3" t="s">
        <v>370</v>
      </c>
      <c r="I3" t="s">
        <v>377</v>
      </c>
      <c r="K3" t="s">
        <v>5</v>
      </c>
      <c r="L3">
        <v>400</v>
      </c>
    </row>
    <row r="4" spans="1:16" x14ac:dyDescent="0.25">
      <c r="A4">
        <v>2</v>
      </c>
      <c r="B4">
        <v>217.25</v>
      </c>
      <c r="C4" t="s">
        <v>179</v>
      </c>
      <c r="D4">
        <v>400</v>
      </c>
      <c r="E4" t="s">
        <v>27</v>
      </c>
      <c r="F4" t="s">
        <v>25</v>
      </c>
      <c r="G4" t="s">
        <v>267</v>
      </c>
      <c r="H4" t="s">
        <v>370</v>
      </c>
      <c r="I4" t="s">
        <v>377</v>
      </c>
      <c r="K4" t="s">
        <v>9</v>
      </c>
      <c r="L4" t="s">
        <v>255</v>
      </c>
      <c r="P4" t="s">
        <v>491</v>
      </c>
    </row>
    <row r="5" spans="1:16" x14ac:dyDescent="0.25">
      <c r="A5">
        <v>3</v>
      </c>
      <c r="B5">
        <v>383.64350000000002</v>
      </c>
      <c r="C5" t="s">
        <v>179</v>
      </c>
      <c r="D5">
        <v>400</v>
      </c>
      <c r="E5" t="s">
        <v>27</v>
      </c>
      <c r="F5" t="s">
        <v>25</v>
      </c>
      <c r="G5" t="s">
        <v>267</v>
      </c>
      <c r="H5" t="s">
        <v>370</v>
      </c>
      <c r="I5" t="s">
        <v>377</v>
      </c>
      <c r="K5" t="s">
        <v>15</v>
      </c>
      <c r="L5" t="s">
        <v>25</v>
      </c>
    </row>
    <row r="6" spans="1:16" x14ac:dyDescent="0.25">
      <c r="A6">
        <v>4</v>
      </c>
      <c r="B6">
        <v>514.00350000000003</v>
      </c>
      <c r="C6" t="s">
        <v>179</v>
      </c>
      <c r="D6">
        <v>400</v>
      </c>
      <c r="E6" t="s">
        <v>27</v>
      </c>
      <c r="F6" t="s">
        <v>25</v>
      </c>
      <c r="G6" t="s">
        <v>267</v>
      </c>
      <c r="H6" t="s">
        <v>370</v>
      </c>
      <c r="I6" t="s">
        <v>377</v>
      </c>
      <c r="K6" t="s">
        <v>12</v>
      </c>
      <c r="L6" t="s">
        <v>13</v>
      </c>
    </row>
    <row r="7" spans="1:16" x14ac:dyDescent="0.25">
      <c r="A7">
        <v>6</v>
      </c>
      <c r="B7">
        <v>505.83839999999998</v>
      </c>
      <c r="C7" t="s">
        <v>179</v>
      </c>
      <c r="D7">
        <v>400</v>
      </c>
      <c r="E7" t="s">
        <v>27</v>
      </c>
      <c r="F7" t="s">
        <v>25</v>
      </c>
      <c r="G7" t="s">
        <v>267</v>
      </c>
      <c r="H7" t="s">
        <v>370</v>
      </c>
      <c r="I7" t="s">
        <v>377</v>
      </c>
      <c r="K7" t="s">
        <v>10</v>
      </c>
      <c r="L7" t="s">
        <v>256</v>
      </c>
    </row>
    <row r="8" spans="1:16" x14ac:dyDescent="0.25">
      <c r="A8">
        <v>8</v>
      </c>
      <c r="B8">
        <v>365.61040000000003</v>
      </c>
      <c r="C8" t="s">
        <v>179</v>
      </c>
      <c r="D8">
        <v>400</v>
      </c>
      <c r="E8" t="s">
        <v>27</v>
      </c>
      <c r="F8" t="s">
        <v>25</v>
      </c>
      <c r="G8" t="s">
        <v>267</v>
      </c>
      <c r="H8" t="s">
        <v>370</v>
      </c>
      <c r="I8" t="s">
        <v>377</v>
      </c>
      <c r="K8" t="s">
        <v>270</v>
      </c>
      <c r="L8" t="s">
        <v>267</v>
      </c>
      <c r="M8" t="s">
        <v>594</v>
      </c>
    </row>
    <row r="9" spans="1:16" x14ac:dyDescent="0.25">
      <c r="A9">
        <v>12</v>
      </c>
      <c r="B9">
        <v>270.8383</v>
      </c>
      <c r="C9" t="s">
        <v>179</v>
      </c>
      <c r="D9">
        <v>400</v>
      </c>
      <c r="E9" t="s">
        <v>27</v>
      </c>
      <c r="F9" t="s">
        <v>25</v>
      </c>
      <c r="G9" t="s">
        <v>267</v>
      </c>
      <c r="H9" t="s">
        <v>370</v>
      </c>
      <c r="I9" t="s">
        <v>377</v>
      </c>
      <c r="K9" t="s">
        <v>271</v>
      </c>
      <c r="L9" t="s">
        <v>334</v>
      </c>
    </row>
    <row r="10" spans="1:16" x14ac:dyDescent="0.25">
      <c r="A10">
        <v>24</v>
      </c>
      <c r="B10">
        <v>102.33499999999999</v>
      </c>
      <c r="C10" t="s">
        <v>179</v>
      </c>
      <c r="D10">
        <v>400</v>
      </c>
      <c r="E10" t="s">
        <v>27</v>
      </c>
      <c r="F10" t="s">
        <v>25</v>
      </c>
      <c r="G10" t="s">
        <v>267</v>
      </c>
      <c r="H10" t="s">
        <v>370</v>
      </c>
      <c r="I10" t="s">
        <v>377</v>
      </c>
      <c r="K10" t="s">
        <v>283</v>
      </c>
      <c r="L10" t="s">
        <v>376</v>
      </c>
    </row>
    <row r="11" spans="1:16" x14ac:dyDescent="0.25">
      <c r="A11">
        <v>36</v>
      </c>
      <c r="B11">
        <v>38.355699999999999</v>
      </c>
      <c r="C11" t="s">
        <v>179</v>
      </c>
      <c r="D11">
        <v>400</v>
      </c>
      <c r="E11" t="s">
        <v>27</v>
      </c>
      <c r="F11" t="s">
        <v>25</v>
      </c>
      <c r="G11" t="s">
        <v>267</v>
      </c>
      <c r="H11" t="s">
        <v>370</v>
      </c>
      <c r="I11" t="s">
        <v>377</v>
      </c>
      <c r="K11" t="s">
        <v>494</v>
      </c>
      <c r="L11" t="s">
        <v>595</v>
      </c>
    </row>
    <row r="12" spans="1:16" x14ac:dyDescent="0.25">
      <c r="A12">
        <v>48</v>
      </c>
      <c r="B12">
        <v>20.5505</v>
      </c>
      <c r="C12" t="s">
        <v>179</v>
      </c>
      <c r="D12">
        <v>400</v>
      </c>
      <c r="E12" t="s">
        <v>27</v>
      </c>
      <c r="F12" t="s">
        <v>25</v>
      </c>
      <c r="G12" t="s">
        <v>267</v>
      </c>
      <c r="H12" t="s">
        <v>370</v>
      </c>
      <c r="I12" t="s">
        <v>377</v>
      </c>
    </row>
    <row r="13" spans="1:16" x14ac:dyDescent="0.25">
      <c r="A13">
        <v>72</v>
      </c>
      <c r="B13">
        <v>4.5492999999999997</v>
      </c>
      <c r="C13" t="s">
        <v>179</v>
      </c>
      <c r="D13">
        <v>400</v>
      </c>
      <c r="E13" t="s">
        <v>27</v>
      </c>
      <c r="F13" t="s">
        <v>25</v>
      </c>
      <c r="G13" t="s">
        <v>267</v>
      </c>
      <c r="H13" t="s">
        <v>370</v>
      </c>
      <c r="I13" t="s">
        <v>377</v>
      </c>
    </row>
    <row r="14" spans="1:16" x14ac:dyDescent="0.25">
      <c r="A14">
        <v>0</v>
      </c>
      <c r="B14">
        <v>0</v>
      </c>
      <c r="C14" t="s">
        <v>179</v>
      </c>
      <c r="D14">
        <v>400</v>
      </c>
      <c r="E14" t="s">
        <v>27</v>
      </c>
      <c r="F14" t="s">
        <v>25</v>
      </c>
      <c r="G14" t="s">
        <v>267</v>
      </c>
      <c r="H14" t="s">
        <v>275</v>
      </c>
      <c r="I14" t="s">
        <v>377</v>
      </c>
    </row>
    <row r="15" spans="1:16" x14ac:dyDescent="0.25">
      <c r="A15">
        <v>1</v>
      </c>
      <c r="B15">
        <v>38.825200000000002</v>
      </c>
      <c r="C15" t="s">
        <v>179</v>
      </c>
      <c r="D15">
        <v>400</v>
      </c>
      <c r="E15" t="s">
        <v>27</v>
      </c>
      <c r="F15" t="s">
        <v>25</v>
      </c>
      <c r="G15" t="s">
        <v>267</v>
      </c>
      <c r="H15" t="s">
        <v>275</v>
      </c>
      <c r="I15" t="s">
        <v>377</v>
      </c>
    </row>
    <row r="16" spans="1:16" x14ac:dyDescent="0.25">
      <c r="A16">
        <v>2</v>
      </c>
      <c r="B16">
        <v>134.54150000000001</v>
      </c>
      <c r="C16" t="s">
        <v>179</v>
      </c>
      <c r="D16">
        <v>400</v>
      </c>
      <c r="E16" t="s">
        <v>27</v>
      </c>
      <c r="F16" t="s">
        <v>25</v>
      </c>
      <c r="G16" t="s">
        <v>267</v>
      </c>
      <c r="H16" t="s">
        <v>275</v>
      </c>
      <c r="I16" t="s">
        <v>377</v>
      </c>
    </row>
    <row r="17" spans="1:9" x14ac:dyDescent="0.25">
      <c r="A17">
        <v>3</v>
      </c>
      <c r="B17">
        <v>226.2784</v>
      </c>
      <c r="C17" t="s">
        <v>179</v>
      </c>
      <c r="D17">
        <v>400</v>
      </c>
      <c r="E17" t="s">
        <v>27</v>
      </c>
      <c r="F17" t="s">
        <v>25</v>
      </c>
      <c r="G17" t="s">
        <v>267</v>
      </c>
      <c r="H17" t="s">
        <v>275</v>
      </c>
      <c r="I17" t="s">
        <v>377</v>
      </c>
    </row>
    <row r="18" spans="1:9" x14ac:dyDescent="0.25">
      <c r="A18">
        <v>4</v>
      </c>
      <c r="B18">
        <v>356.6404</v>
      </c>
      <c r="C18" t="s">
        <v>179</v>
      </c>
      <c r="D18">
        <v>400</v>
      </c>
      <c r="E18" t="s">
        <v>27</v>
      </c>
      <c r="F18" t="s">
        <v>25</v>
      </c>
      <c r="G18" t="s">
        <v>267</v>
      </c>
      <c r="H18" t="s">
        <v>275</v>
      </c>
      <c r="I18" t="s">
        <v>377</v>
      </c>
    </row>
    <row r="19" spans="1:9" x14ac:dyDescent="0.25">
      <c r="A19">
        <v>6</v>
      </c>
      <c r="B19">
        <v>433.49340000000001</v>
      </c>
      <c r="C19" t="s">
        <v>179</v>
      </c>
      <c r="D19">
        <v>400</v>
      </c>
      <c r="E19" t="s">
        <v>27</v>
      </c>
      <c r="F19" t="s">
        <v>25</v>
      </c>
      <c r="G19" t="s">
        <v>267</v>
      </c>
      <c r="H19" t="s">
        <v>275</v>
      </c>
      <c r="I19" t="s">
        <v>377</v>
      </c>
    </row>
    <row r="20" spans="1:9" x14ac:dyDescent="0.25">
      <c r="A20">
        <v>8</v>
      </c>
      <c r="B20">
        <v>331.65609999999998</v>
      </c>
      <c r="C20" t="s">
        <v>179</v>
      </c>
      <c r="D20">
        <v>400</v>
      </c>
      <c r="E20" t="s">
        <v>27</v>
      </c>
      <c r="F20" t="s">
        <v>25</v>
      </c>
      <c r="G20" t="s">
        <v>267</v>
      </c>
      <c r="H20" t="s">
        <v>275</v>
      </c>
      <c r="I20" t="s">
        <v>377</v>
      </c>
    </row>
    <row r="21" spans="1:9" x14ac:dyDescent="0.25">
      <c r="A21">
        <v>12</v>
      </c>
      <c r="B21">
        <v>221.06829999999999</v>
      </c>
      <c r="C21" t="s">
        <v>179</v>
      </c>
      <c r="D21">
        <v>400</v>
      </c>
      <c r="E21" t="s">
        <v>27</v>
      </c>
      <c r="F21" t="s">
        <v>25</v>
      </c>
      <c r="G21" t="s">
        <v>267</v>
      </c>
      <c r="H21" t="s">
        <v>275</v>
      </c>
      <c r="I21" t="s">
        <v>377</v>
      </c>
    </row>
    <row r="22" spans="1:9" x14ac:dyDescent="0.25">
      <c r="A22">
        <v>24</v>
      </c>
      <c r="B22">
        <v>81.520300000000006</v>
      </c>
      <c r="C22" t="s">
        <v>179</v>
      </c>
      <c r="D22">
        <v>400</v>
      </c>
      <c r="E22" t="s">
        <v>27</v>
      </c>
      <c r="F22" t="s">
        <v>25</v>
      </c>
      <c r="G22" t="s">
        <v>267</v>
      </c>
      <c r="H22" t="s">
        <v>275</v>
      </c>
      <c r="I22" t="s">
        <v>377</v>
      </c>
    </row>
    <row r="23" spans="1:9" x14ac:dyDescent="0.25">
      <c r="A23">
        <v>36</v>
      </c>
      <c r="B23">
        <v>30.305900000000001</v>
      </c>
      <c r="C23" t="s">
        <v>179</v>
      </c>
      <c r="D23">
        <v>400</v>
      </c>
      <c r="E23" t="s">
        <v>27</v>
      </c>
      <c r="F23" t="s">
        <v>25</v>
      </c>
      <c r="G23" t="s">
        <v>267</v>
      </c>
      <c r="H23" t="s">
        <v>275</v>
      </c>
      <c r="I23" t="s">
        <v>377</v>
      </c>
    </row>
    <row r="24" spans="1:9" x14ac:dyDescent="0.25">
      <c r="A24">
        <v>48</v>
      </c>
      <c r="B24">
        <v>14.143800000000001</v>
      </c>
      <c r="C24" t="s">
        <v>179</v>
      </c>
      <c r="D24">
        <v>400</v>
      </c>
      <c r="E24" t="s">
        <v>27</v>
      </c>
      <c r="F24" t="s">
        <v>25</v>
      </c>
      <c r="G24" t="s">
        <v>267</v>
      </c>
      <c r="H24" t="s">
        <v>275</v>
      </c>
      <c r="I24" t="s">
        <v>377</v>
      </c>
    </row>
    <row r="25" spans="1:9" x14ac:dyDescent="0.25">
      <c r="A25">
        <v>72</v>
      </c>
      <c r="B25">
        <v>3.2082999999999999</v>
      </c>
      <c r="C25" t="s">
        <v>179</v>
      </c>
      <c r="D25">
        <v>400</v>
      </c>
      <c r="E25" t="s">
        <v>27</v>
      </c>
      <c r="F25" t="s">
        <v>25</v>
      </c>
      <c r="G25" t="s">
        <v>267</v>
      </c>
      <c r="H25" t="s">
        <v>275</v>
      </c>
      <c r="I25" t="s">
        <v>377</v>
      </c>
    </row>
    <row r="26" spans="1:9" x14ac:dyDescent="0.25">
      <c r="A26">
        <v>0</v>
      </c>
      <c r="B26">
        <v>0</v>
      </c>
      <c r="C26" t="s">
        <v>22</v>
      </c>
      <c r="D26">
        <v>400</v>
      </c>
      <c r="E26" t="s">
        <v>27</v>
      </c>
      <c r="F26" t="s">
        <v>25</v>
      </c>
      <c r="G26" t="s">
        <v>267</v>
      </c>
      <c r="H26" t="s">
        <v>370</v>
      </c>
      <c r="I26" t="s">
        <v>377</v>
      </c>
    </row>
    <row r="27" spans="1:9" x14ac:dyDescent="0.25">
      <c r="A27">
        <v>1</v>
      </c>
      <c r="B27">
        <v>12.865</v>
      </c>
      <c r="C27" t="s">
        <v>22</v>
      </c>
      <c r="D27">
        <v>400</v>
      </c>
      <c r="E27" t="s">
        <v>27</v>
      </c>
      <c r="F27" t="s">
        <v>25</v>
      </c>
      <c r="G27" t="s">
        <v>267</v>
      </c>
      <c r="H27" t="s">
        <v>370</v>
      </c>
      <c r="I27" t="s">
        <v>377</v>
      </c>
    </row>
    <row r="28" spans="1:9" x14ac:dyDescent="0.25">
      <c r="A28">
        <v>2</v>
      </c>
      <c r="B28">
        <v>53.269199999999998</v>
      </c>
      <c r="C28" t="s">
        <v>22</v>
      </c>
      <c r="D28">
        <v>400</v>
      </c>
      <c r="E28" t="s">
        <v>27</v>
      </c>
      <c r="F28" t="s">
        <v>25</v>
      </c>
      <c r="G28" t="s">
        <v>267</v>
      </c>
      <c r="H28" t="s">
        <v>370</v>
      </c>
      <c r="I28" t="s">
        <v>377</v>
      </c>
    </row>
    <row r="29" spans="1:9" x14ac:dyDescent="0.25">
      <c r="A29">
        <v>3</v>
      </c>
      <c r="B29">
        <v>66.490099999999998</v>
      </c>
      <c r="C29" t="s">
        <v>22</v>
      </c>
      <c r="D29">
        <v>400</v>
      </c>
      <c r="E29" t="s">
        <v>27</v>
      </c>
      <c r="F29" t="s">
        <v>25</v>
      </c>
      <c r="G29" t="s">
        <v>267</v>
      </c>
      <c r="H29" t="s">
        <v>370</v>
      </c>
      <c r="I29" t="s">
        <v>377</v>
      </c>
    </row>
    <row r="30" spans="1:9" x14ac:dyDescent="0.25">
      <c r="A30">
        <v>4</v>
      </c>
      <c r="B30">
        <v>62.589100000000002</v>
      </c>
      <c r="C30" t="s">
        <v>22</v>
      </c>
      <c r="D30">
        <v>400</v>
      </c>
      <c r="E30" t="s">
        <v>27</v>
      </c>
      <c r="F30" t="s">
        <v>25</v>
      </c>
      <c r="G30" t="s">
        <v>267</v>
      </c>
      <c r="H30" t="s">
        <v>370</v>
      </c>
      <c r="I30" t="s">
        <v>377</v>
      </c>
    </row>
    <row r="31" spans="1:9" x14ac:dyDescent="0.25">
      <c r="A31">
        <v>6</v>
      </c>
      <c r="B31">
        <v>26.046800000000001</v>
      </c>
      <c r="C31" t="s">
        <v>22</v>
      </c>
      <c r="D31">
        <v>400</v>
      </c>
      <c r="E31" t="s">
        <v>27</v>
      </c>
      <c r="F31" t="s">
        <v>25</v>
      </c>
      <c r="G31" t="s">
        <v>267</v>
      </c>
      <c r="H31" t="s">
        <v>370</v>
      </c>
      <c r="I31" t="s">
        <v>377</v>
      </c>
    </row>
    <row r="32" spans="1:9" x14ac:dyDescent="0.25">
      <c r="A32">
        <v>8</v>
      </c>
      <c r="B32">
        <v>10.949299999999999</v>
      </c>
      <c r="C32" t="s">
        <v>22</v>
      </c>
      <c r="D32">
        <v>400</v>
      </c>
      <c r="E32" t="s">
        <v>27</v>
      </c>
      <c r="F32" t="s">
        <v>25</v>
      </c>
      <c r="G32" t="s">
        <v>267</v>
      </c>
      <c r="H32" t="s">
        <v>370</v>
      </c>
      <c r="I32" t="s">
        <v>377</v>
      </c>
    </row>
    <row r="33" spans="1:9" x14ac:dyDescent="0.25">
      <c r="A33">
        <v>12</v>
      </c>
      <c r="B33">
        <v>3.9174000000000002</v>
      </c>
      <c r="C33" t="s">
        <v>22</v>
      </c>
      <c r="D33">
        <v>400</v>
      </c>
      <c r="E33" t="s">
        <v>27</v>
      </c>
      <c r="F33" t="s">
        <v>25</v>
      </c>
      <c r="G33" t="s">
        <v>267</v>
      </c>
      <c r="H33" t="s">
        <v>370</v>
      </c>
      <c r="I33" t="s">
        <v>377</v>
      </c>
    </row>
    <row r="34" spans="1:9" x14ac:dyDescent="0.25">
      <c r="A34">
        <v>24</v>
      </c>
      <c r="B34">
        <v>0.96530000000000005</v>
      </c>
      <c r="C34" t="s">
        <v>22</v>
      </c>
      <c r="D34">
        <v>400</v>
      </c>
      <c r="E34" t="s">
        <v>27</v>
      </c>
      <c r="F34" t="s">
        <v>25</v>
      </c>
      <c r="G34" t="s">
        <v>267</v>
      </c>
      <c r="H34" t="s">
        <v>370</v>
      </c>
      <c r="I34" t="s">
        <v>377</v>
      </c>
    </row>
    <row r="35" spans="1:9" x14ac:dyDescent="0.25">
      <c r="A35">
        <v>36</v>
      </c>
      <c r="B35">
        <v>0.44869999999999999</v>
      </c>
      <c r="C35" t="s">
        <v>22</v>
      </c>
      <c r="D35">
        <v>400</v>
      </c>
      <c r="E35" t="s">
        <v>27</v>
      </c>
      <c r="F35" t="s">
        <v>25</v>
      </c>
      <c r="G35" t="s">
        <v>267</v>
      </c>
      <c r="H35" t="s">
        <v>370</v>
      </c>
      <c r="I35" t="s">
        <v>377</v>
      </c>
    </row>
    <row r="36" spans="1:9" x14ac:dyDescent="0.25">
      <c r="A36">
        <v>48</v>
      </c>
      <c r="B36">
        <v>0.38590000000000002</v>
      </c>
      <c r="C36" t="s">
        <v>22</v>
      </c>
      <c r="D36">
        <v>400</v>
      </c>
      <c r="E36" t="s">
        <v>27</v>
      </c>
      <c r="F36" t="s">
        <v>25</v>
      </c>
      <c r="G36" t="s">
        <v>267</v>
      </c>
      <c r="H36" t="s">
        <v>370</v>
      </c>
      <c r="I36" t="s">
        <v>377</v>
      </c>
    </row>
    <row r="37" spans="1:9" x14ac:dyDescent="0.25">
      <c r="A37">
        <v>0</v>
      </c>
      <c r="B37">
        <v>0</v>
      </c>
      <c r="C37" t="s">
        <v>22</v>
      </c>
      <c r="D37">
        <v>400</v>
      </c>
      <c r="E37" t="s">
        <v>27</v>
      </c>
      <c r="F37" t="s">
        <v>25</v>
      </c>
      <c r="G37" t="s">
        <v>267</v>
      </c>
      <c r="H37" t="s">
        <v>275</v>
      </c>
      <c r="I37" t="s">
        <v>377</v>
      </c>
    </row>
    <row r="38" spans="1:9" x14ac:dyDescent="0.25">
      <c r="A38">
        <v>1</v>
      </c>
      <c r="B38">
        <v>7.1710000000000003</v>
      </c>
      <c r="C38" t="s">
        <v>22</v>
      </c>
      <c r="D38">
        <v>400</v>
      </c>
      <c r="E38" t="s">
        <v>27</v>
      </c>
      <c r="F38" t="s">
        <v>25</v>
      </c>
      <c r="G38" t="s">
        <v>267</v>
      </c>
      <c r="H38" t="s">
        <v>275</v>
      </c>
      <c r="I38" t="s">
        <v>377</v>
      </c>
    </row>
    <row r="39" spans="1:9" x14ac:dyDescent="0.25">
      <c r="A39">
        <v>2</v>
      </c>
      <c r="B39">
        <v>20.6585</v>
      </c>
      <c r="C39" t="s">
        <v>22</v>
      </c>
      <c r="D39">
        <v>400</v>
      </c>
      <c r="E39" t="s">
        <v>27</v>
      </c>
      <c r="F39" t="s">
        <v>25</v>
      </c>
      <c r="G39" t="s">
        <v>267</v>
      </c>
      <c r="H39" t="s">
        <v>275</v>
      </c>
      <c r="I39" t="s">
        <v>377</v>
      </c>
    </row>
    <row r="40" spans="1:9" x14ac:dyDescent="0.25">
      <c r="A40">
        <v>3</v>
      </c>
      <c r="B40">
        <v>25.785599999999999</v>
      </c>
      <c r="C40" t="s">
        <v>22</v>
      </c>
      <c r="D40">
        <v>400</v>
      </c>
      <c r="E40" t="s">
        <v>27</v>
      </c>
      <c r="F40" t="s">
        <v>25</v>
      </c>
      <c r="G40" t="s">
        <v>267</v>
      </c>
      <c r="H40" t="s">
        <v>275</v>
      </c>
      <c r="I40" t="s">
        <v>377</v>
      </c>
    </row>
    <row r="41" spans="1:9" x14ac:dyDescent="0.25">
      <c r="A41">
        <v>4</v>
      </c>
      <c r="B41">
        <v>34.887500000000003</v>
      </c>
      <c r="C41" t="s">
        <v>22</v>
      </c>
      <c r="D41">
        <v>400</v>
      </c>
      <c r="E41" t="s">
        <v>27</v>
      </c>
      <c r="F41" t="s">
        <v>25</v>
      </c>
      <c r="G41" t="s">
        <v>267</v>
      </c>
      <c r="H41" t="s">
        <v>275</v>
      </c>
      <c r="I41" t="s">
        <v>377</v>
      </c>
    </row>
    <row r="42" spans="1:9" x14ac:dyDescent="0.25">
      <c r="A42">
        <v>6</v>
      </c>
      <c r="B42">
        <v>21.0791</v>
      </c>
      <c r="C42" t="s">
        <v>22</v>
      </c>
      <c r="D42">
        <v>400</v>
      </c>
      <c r="E42" t="s">
        <v>27</v>
      </c>
      <c r="F42" t="s">
        <v>25</v>
      </c>
      <c r="G42" t="s">
        <v>267</v>
      </c>
      <c r="H42" t="s">
        <v>275</v>
      </c>
      <c r="I42" t="s">
        <v>377</v>
      </c>
    </row>
    <row r="43" spans="1:9" x14ac:dyDescent="0.25">
      <c r="A43">
        <v>8</v>
      </c>
      <c r="B43">
        <v>9.0413999999999994</v>
      </c>
      <c r="C43" t="s">
        <v>22</v>
      </c>
      <c r="D43">
        <v>400</v>
      </c>
      <c r="E43" t="s">
        <v>27</v>
      </c>
      <c r="F43" t="s">
        <v>25</v>
      </c>
      <c r="G43" t="s">
        <v>267</v>
      </c>
      <c r="H43" t="s">
        <v>275</v>
      </c>
      <c r="I43" t="s">
        <v>377</v>
      </c>
    </row>
    <row r="44" spans="1:9" x14ac:dyDescent="0.25">
      <c r="A44">
        <v>12</v>
      </c>
      <c r="B44">
        <v>3.1070000000000002</v>
      </c>
      <c r="C44" t="s">
        <v>22</v>
      </c>
      <c r="D44">
        <v>400</v>
      </c>
      <c r="E44" t="s">
        <v>27</v>
      </c>
      <c r="F44" t="s">
        <v>25</v>
      </c>
      <c r="G44" t="s">
        <v>267</v>
      </c>
      <c r="H44" t="s">
        <v>275</v>
      </c>
      <c r="I44" t="s">
        <v>377</v>
      </c>
    </row>
    <row r="45" spans="1:9" x14ac:dyDescent="0.25">
      <c r="A45">
        <v>24</v>
      </c>
      <c r="B45">
        <v>0.80520000000000003</v>
      </c>
      <c r="C45" t="s">
        <v>22</v>
      </c>
      <c r="D45">
        <v>400</v>
      </c>
      <c r="E45" t="s">
        <v>27</v>
      </c>
      <c r="F45" t="s">
        <v>25</v>
      </c>
      <c r="G45" t="s">
        <v>267</v>
      </c>
      <c r="H45" t="s">
        <v>275</v>
      </c>
      <c r="I45" t="s">
        <v>377</v>
      </c>
    </row>
    <row r="46" spans="1:9" x14ac:dyDescent="0.25">
      <c r="A46">
        <v>36</v>
      </c>
      <c r="B46">
        <v>0.34539999999999998</v>
      </c>
      <c r="C46" t="s">
        <v>22</v>
      </c>
      <c r="D46">
        <v>400</v>
      </c>
      <c r="E46" t="s">
        <v>27</v>
      </c>
      <c r="F46" t="s">
        <v>25</v>
      </c>
      <c r="G46" t="s">
        <v>267</v>
      </c>
      <c r="H46" t="s">
        <v>275</v>
      </c>
      <c r="I46" t="s">
        <v>377</v>
      </c>
    </row>
    <row r="47" spans="1:9" x14ac:dyDescent="0.25">
      <c r="A47">
        <v>48</v>
      </c>
      <c r="B47">
        <v>0.31859999999999999</v>
      </c>
      <c r="C47" t="s">
        <v>22</v>
      </c>
      <c r="D47">
        <v>400</v>
      </c>
      <c r="E47" t="s">
        <v>27</v>
      </c>
      <c r="F47" t="s">
        <v>25</v>
      </c>
      <c r="G47" t="s">
        <v>267</v>
      </c>
      <c r="H47" t="s">
        <v>275</v>
      </c>
      <c r="I47" t="s">
        <v>377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19A3-08C8-4A14-82D9-65604AF7A281}">
  <dimension ref="A1:Q774"/>
  <sheetViews>
    <sheetView workbookViewId="0">
      <pane ySplit="1" topLeftCell="A2" activePane="bottomLeft" state="frozen"/>
      <selection pane="bottomLeft" activeCell="D28" sqref="D28"/>
    </sheetView>
  </sheetViews>
  <sheetFormatPr defaultRowHeight="15" x14ac:dyDescent="0.25"/>
  <cols>
    <col min="2" max="2" width="12.28515625" bestFit="1" customWidth="1"/>
    <col min="4" max="4" width="24.28515625" bestFit="1" customWidth="1"/>
    <col min="5" max="5" width="10.85546875" bestFit="1" customWidth="1"/>
    <col min="8" max="8" width="12" bestFit="1" customWidth="1"/>
    <col min="10" max="10" width="14.28515625" bestFit="1" customWidth="1"/>
    <col min="11" max="11" width="13.5703125" bestFit="1" customWidth="1"/>
    <col min="12" max="12" width="13.5703125" customWidth="1"/>
    <col min="13" max="13" width="12" bestFit="1" customWidth="1"/>
    <col min="14" max="14" width="12" customWidth="1"/>
    <col min="15" max="15" width="10.85546875" bestFit="1" customWidth="1"/>
    <col min="16" max="16" width="10.28515625" bestFit="1" customWidth="1"/>
    <col min="17" max="17" width="14.28515625" bestFit="1" customWidth="1"/>
    <col min="18" max="18" width="12" bestFit="1" customWidth="1"/>
    <col min="19" max="19" width="14.42578125" bestFit="1" customWidth="1"/>
    <col min="20" max="20" width="18.5703125" bestFit="1" customWidth="1"/>
    <col min="21" max="21" width="11.85546875" bestFit="1" customWidth="1"/>
  </cols>
  <sheetData>
    <row r="1" spans="1:17" x14ac:dyDescent="0.25">
      <c r="A1" t="s">
        <v>93</v>
      </c>
      <c r="B1" t="s">
        <v>92</v>
      </c>
      <c r="C1" t="s">
        <v>0</v>
      </c>
      <c r="D1" t="s">
        <v>399</v>
      </c>
      <c r="E1" t="s">
        <v>16</v>
      </c>
      <c r="F1" t="s">
        <v>137</v>
      </c>
      <c r="G1" t="s">
        <v>164</v>
      </c>
      <c r="H1" t="s">
        <v>35</v>
      </c>
      <c r="I1" t="s">
        <v>38</v>
      </c>
      <c r="J1" t="s">
        <v>277</v>
      </c>
      <c r="K1" t="s">
        <v>272</v>
      </c>
      <c r="L1" t="s">
        <v>463</v>
      </c>
      <c r="M1" t="s">
        <v>274</v>
      </c>
      <c r="N1" t="s">
        <v>464</v>
      </c>
      <c r="O1" t="s">
        <v>139</v>
      </c>
      <c r="P1" t="s">
        <v>138</v>
      </c>
      <c r="Q1" t="s">
        <v>401</v>
      </c>
    </row>
    <row r="2" spans="1:17" x14ac:dyDescent="0.25">
      <c r="A2">
        <v>2</v>
      </c>
      <c r="B2">
        <v>1</v>
      </c>
      <c r="C2">
        <v>0</v>
      </c>
      <c r="D2">
        <f t="shared" ref="D2:D33" si="0">O2</f>
        <v>0</v>
      </c>
      <c r="E2" t="s">
        <v>179</v>
      </c>
      <c r="F2">
        <v>400</v>
      </c>
      <c r="G2" t="str">
        <f>IF(F2&gt;799,"High","Low")</f>
        <v>Low</v>
      </c>
      <c r="H2" t="s">
        <v>37</v>
      </c>
      <c r="I2" t="s">
        <v>23</v>
      </c>
      <c r="J2" t="s">
        <v>278</v>
      </c>
      <c r="K2" t="s">
        <v>273</v>
      </c>
      <c r="L2" t="s">
        <v>257</v>
      </c>
      <c r="M2" t="s">
        <v>275</v>
      </c>
      <c r="N2" t="str">
        <f>IF(M2 = "None", "None", "Yes")</f>
        <v>None</v>
      </c>
      <c r="O2">
        <v>0</v>
      </c>
      <c r="P2" t="s">
        <v>4</v>
      </c>
      <c r="Q2" t="s">
        <v>140</v>
      </c>
    </row>
    <row r="3" spans="1:17" x14ac:dyDescent="0.25">
      <c r="A3">
        <v>2</v>
      </c>
      <c r="B3">
        <v>1</v>
      </c>
      <c r="C3">
        <v>1</v>
      </c>
      <c r="D3">
        <f t="shared" si="0"/>
        <v>55.668399999999998</v>
      </c>
      <c r="E3" t="s">
        <v>179</v>
      </c>
      <c r="F3">
        <v>400</v>
      </c>
      <c r="G3" t="str">
        <f t="shared" ref="G3:G66" si="1">IF(F3&gt;799,"High","Low")</f>
        <v>Low</v>
      </c>
      <c r="H3" t="s">
        <v>37</v>
      </c>
      <c r="I3" t="s">
        <v>23</v>
      </c>
      <c r="J3" t="s">
        <v>278</v>
      </c>
      <c r="K3" t="s">
        <v>273</v>
      </c>
      <c r="L3" t="s">
        <v>257</v>
      </c>
      <c r="M3" t="s">
        <v>275</v>
      </c>
      <c r="N3" t="str">
        <f t="shared" ref="N3:N66" si="2">IF(M3 = "None", "None", "Yes")</f>
        <v>None</v>
      </c>
      <c r="O3">
        <v>55.668399999999998</v>
      </c>
      <c r="P3" t="s">
        <v>4</v>
      </c>
      <c r="Q3" t="s">
        <v>140</v>
      </c>
    </row>
    <row r="4" spans="1:17" x14ac:dyDescent="0.25">
      <c r="A4">
        <v>2</v>
      </c>
      <c r="B4">
        <v>1</v>
      </c>
      <c r="C4">
        <v>2</v>
      </c>
      <c r="D4">
        <f t="shared" si="0"/>
        <v>88.252200000000002</v>
      </c>
      <c r="E4" t="s">
        <v>179</v>
      </c>
      <c r="F4">
        <v>400</v>
      </c>
      <c r="G4" t="str">
        <f t="shared" si="1"/>
        <v>Low</v>
      </c>
      <c r="H4" t="s">
        <v>37</v>
      </c>
      <c r="I4" t="s">
        <v>23</v>
      </c>
      <c r="J4" t="s">
        <v>278</v>
      </c>
      <c r="K4" t="s">
        <v>273</v>
      </c>
      <c r="L4" t="s">
        <v>257</v>
      </c>
      <c r="M4" t="s">
        <v>275</v>
      </c>
      <c r="N4" t="str">
        <f t="shared" si="2"/>
        <v>None</v>
      </c>
      <c r="O4">
        <v>88.252200000000002</v>
      </c>
      <c r="P4" t="s">
        <v>4</v>
      </c>
      <c r="Q4" t="s">
        <v>140</v>
      </c>
    </row>
    <row r="5" spans="1:17" x14ac:dyDescent="0.25">
      <c r="A5">
        <v>2</v>
      </c>
      <c r="B5">
        <v>1</v>
      </c>
      <c r="C5">
        <v>3</v>
      </c>
      <c r="D5">
        <f t="shared" si="0"/>
        <v>121.36109999999999</v>
      </c>
      <c r="E5" t="s">
        <v>179</v>
      </c>
      <c r="F5">
        <v>400</v>
      </c>
      <c r="G5" t="str">
        <f t="shared" si="1"/>
        <v>Low</v>
      </c>
      <c r="H5" t="s">
        <v>37</v>
      </c>
      <c r="I5" t="s">
        <v>23</v>
      </c>
      <c r="J5" t="s">
        <v>278</v>
      </c>
      <c r="K5" t="s">
        <v>273</v>
      </c>
      <c r="L5" t="s">
        <v>257</v>
      </c>
      <c r="M5" t="s">
        <v>275</v>
      </c>
      <c r="N5" t="str">
        <f t="shared" si="2"/>
        <v>None</v>
      </c>
      <c r="O5">
        <v>121.36109999999999</v>
      </c>
      <c r="P5" t="s">
        <v>4</v>
      </c>
      <c r="Q5" t="s">
        <v>140</v>
      </c>
    </row>
    <row r="6" spans="1:17" x14ac:dyDescent="0.25">
      <c r="A6">
        <v>2</v>
      </c>
      <c r="B6">
        <v>1</v>
      </c>
      <c r="C6">
        <v>4</v>
      </c>
      <c r="D6">
        <f t="shared" si="0"/>
        <v>117.7255</v>
      </c>
      <c r="E6" t="s">
        <v>179</v>
      </c>
      <c r="F6">
        <v>400</v>
      </c>
      <c r="G6" t="str">
        <f t="shared" si="1"/>
        <v>Low</v>
      </c>
      <c r="H6" t="s">
        <v>37</v>
      </c>
      <c r="I6" t="s">
        <v>23</v>
      </c>
      <c r="J6" t="s">
        <v>278</v>
      </c>
      <c r="K6" t="s">
        <v>273</v>
      </c>
      <c r="L6" t="s">
        <v>257</v>
      </c>
      <c r="M6" t="s">
        <v>275</v>
      </c>
      <c r="N6" t="str">
        <f t="shared" si="2"/>
        <v>None</v>
      </c>
      <c r="O6">
        <v>117.7255</v>
      </c>
      <c r="P6" t="s">
        <v>4</v>
      </c>
      <c r="Q6" t="s">
        <v>140</v>
      </c>
    </row>
    <row r="7" spans="1:17" x14ac:dyDescent="0.25">
      <c r="A7">
        <v>2</v>
      </c>
      <c r="B7">
        <v>1</v>
      </c>
      <c r="C7">
        <v>6</v>
      </c>
      <c r="D7">
        <f t="shared" si="0"/>
        <v>94.687200000000004</v>
      </c>
      <c r="E7" t="s">
        <v>179</v>
      </c>
      <c r="F7">
        <v>400</v>
      </c>
      <c r="G7" t="str">
        <f t="shared" si="1"/>
        <v>Low</v>
      </c>
      <c r="H7" t="s">
        <v>37</v>
      </c>
      <c r="I7" t="s">
        <v>23</v>
      </c>
      <c r="J7" t="s">
        <v>278</v>
      </c>
      <c r="K7" t="s">
        <v>273</v>
      </c>
      <c r="L7" t="s">
        <v>257</v>
      </c>
      <c r="M7" t="s">
        <v>275</v>
      </c>
      <c r="N7" t="str">
        <f t="shared" si="2"/>
        <v>None</v>
      </c>
      <c r="O7">
        <v>94.687200000000004</v>
      </c>
      <c r="P7" t="s">
        <v>4</v>
      </c>
      <c r="Q7" t="s">
        <v>140</v>
      </c>
    </row>
    <row r="8" spans="1:17" x14ac:dyDescent="0.25">
      <c r="A8">
        <v>2</v>
      </c>
      <c r="B8">
        <v>1</v>
      </c>
      <c r="C8">
        <v>8</v>
      </c>
      <c r="D8">
        <f t="shared" si="0"/>
        <v>109.9755</v>
      </c>
      <c r="E8" t="s">
        <v>179</v>
      </c>
      <c r="F8">
        <v>400</v>
      </c>
      <c r="G8" t="str">
        <f t="shared" si="1"/>
        <v>Low</v>
      </c>
      <c r="H8" t="s">
        <v>37</v>
      </c>
      <c r="I8" t="s">
        <v>23</v>
      </c>
      <c r="J8" t="s">
        <v>278</v>
      </c>
      <c r="K8" t="s">
        <v>273</v>
      </c>
      <c r="L8" t="s">
        <v>257</v>
      </c>
      <c r="M8" t="s">
        <v>275</v>
      </c>
      <c r="N8" t="str">
        <f t="shared" si="2"/>
        <v>None</v>
      </c>
      <c r="O8">
        <v>109.9755</v>
      </c>
      <c r="P8" t="s">
        <v>4</v>
      </c>
      <c r="Q8" t="s">
        <v>140</v>
      </c>
    </row>
    <row r="9" spans="1:17" x14ac:dyDescent="0.25">
      <c r="A9">
        <v>2</v>
      </c>
      <c r="B9">
        <v>1</v>
      </c>
      <c r="C9">
        <v>12</v>
      </c>
      <c r="D9">
        <f t="shared" si="0"/>
        <v>94.350999999999999</v>
      </c>
      <c r="E9" t="s">
        <v>179</v>
      </c>
      <c r="F9">
        <v>400</v>
      </c>
      <c r="G9" t="str">
        <f t="shared" si="1"/>
        <v>Low</v>
      </c>
      <c r="H9" t="s">
        <v>37</v>
      </c>
      <c r="I9" t="s">
        <v>23</v>
      </c>
      <c r="J9" t="s">
        <v>278</v>
      </c>
      <c r="K9" t="s">
        <v>273</v>
      </c>
      <c r="L9" t="s">
        <v>257</v>
      </c>
      <c r="M9" t="s">
        <v>275</v>
      </c>
      <c r="N9" t="str">
        <f t="shared" si="2"/>
        <v>None</v>
      </c>
      <c r="O9">
        <v>94.350999999999999</v>
      </c>
      <c r="P9" t="s">
        <v>4</v>
      </c>
      <c r="Q9" t="s">
        <v>140</v>
      </c>
    </row>
    <row r="10" spans="1:17" x14ac:dyDescent="0.25">
      <c r="A10">
        <v>2</v>
      </c>
      <c r="B10">
        <v>1</v>
      </c>
      <c r="C10">
        <v>24</v>
      </c>
      <c r="D10">
        <f t="shared" si="0"/>
        <v>71.136899999999997</v>
      </c>
      <c r="E10" t="s">
        <v>179</v>
      </c>
      <c r="F10">
        <v>400</v>
      </c>
      <c r="G10" t="str">
        <f t="shared" si="1"/>
        <v>Low</v>
      </c>
      <c r="H10" t="s">
        <v>37</v>
      </c>
      <c r="I10" t="s">
        <v>23</v>
      </c>
      <c r="J10" t="s">
        <v>278</v>
      </c>
      <c r="K10" t="s">
        <v>273</v>
      </c>
      <c r="L10" t="s">
        <v>257</v>
      </c>
      <c r="M10" t="s">
        <v>275</v>
      </c>
      <c r="N10" t="str">
        <f t="shared" si="2"/>
        <v>None</v>
      </c>
      <c r="O10">
        <v>71.136899999999997</v>
      </c>
      <c r="P10" t="s">
        <v>4</v>
      </c>
      <c r="Q10" t="s">
        <v>140</v>
      </c>
    </row>
    <row r="11" spans="1:17" x14ac:dyDescent="0.25">
      <c r="A11">
        <v>2</v>
      </c>
      <c r="B11">
        <v>1</v>
      </c>
      <c r="C11">
        <v>36</v>
      </c>
      <c r="D11">
        <f t="shared" si="0"/>
        <v>58.400799999999997</v>
      </c>
      <c r="E11" t="s">
        <v>179</v>
      </c>
      <c r="F11">
        <v>400</v>
      </c>
      <c r="G11" t="str">
        <f t="shared" si="1"/>
        <v>Low</v>
      </c>
      <c r="H11" t="s">
        <v>37</v>
      </c>
      <c r="I11" t="s">
        <v>23</v>
      </c>
      <c r="J11" t="s">
        <v>278</v>
      </c>
      <c r="K11" t="s">
        <v>273</v>
      </c>
      <c r="L11" t="s">
        <v>257</v>
      </c>
      <c r="M11" t="s">
        <v>275</v>
      </c>
      <c r="N11" t="str">
        <f t="shared" si="2"/>
        <v>None</v>
      </c>
      <c r="O11">
        <v>58.400799999999997</v>
      </c>
      <c r="P11" t="s">
        <v>4</v>
      </c>
      <c r="Q11" t="s">
        <v>140</v>
      </c>
    </row>
    <row r="12" spans="1:17" x14ac:dyDescent="0.25">
      <c r="A12">
        <v>2</v>
      </c>
      <c r="B12">
        <v>1</v>
      </c>
      <c r="C12">
        <v>48</v>
      </c>
      <c r="D12">
        <f t="shared" si="0"/>
        <v>13.641400000000001</v>
      </c>
      <c r="E12" t="s">
        <v>179</v>
      </c>
      <c r="F12">
        <v>400</v>
      </c>
      <c r="G12" t="str">
        <f t="shared" si="1"/>
        <v>Low</v>
      </c>
      <c r="H12" t="s">
        <v>37</v>
      </c>
      <c r="I12" t="s">
        <v>23</v>
      </c>
      <c r="J12" t="s">
        <v>278</v>
      </c>
      <c r="K12" t="s">
        <v>273</v>
      </c>
      <c r="L12" t="s">
        <v>257</v>
      </c>
      <c r="M12" t="s">
        <v>275</v>
      </c>
      <c r="N12" t="str">
        <f t="shared" si="2"/>
        <v>None</v>
      </c>
      <c r="O12">
        <v>13.641400000000001</v>
      </c>
      <c r="P12" t="s">
        <v>4</v>
      </c>
      <c r="Q12" t="s">
        <v>140</v>
      </c>
    </row>
    <row r="13" spans="1:17" x14ac:dyDescent="0.25">
      <c r="A13">
        <v>2</v>
      </c>
      <c r="B13">
        <v>1</v>
      </c>
      <c r="C13">
        <v>72</v>
      </c>
      <c r="D13">
        <f t="shared" si="0"/>
        <v>1.3220000000000001</v>
      </c>
      <c r="E13" t="s">
        <v>179</v>
      </c>
      <c r="F13">
        <v>400</v>
      </c>
      <c r="G13" t="str">
        <f t="shared" si="1"/>
        <v>Low</v>
      </c>
      <c r="H13" t="s">
        <v>37</v>
      </c>
      <c r="I13" t="s">
        <v>23</v>
      </c>
      <c r="J13" t="s">
        <v>278</v>
      </c>
      <c r="K13" t="s">
        <v>273</v>
      </c>
      <c r="L13" t="s">
        <v>257</v>
      </c>
      <c r="M13" t="s">
        <v>275</v>
      </c>
      <c r="N13" t="str">
        <f t="shared" si="2"/>
        <v>None</v>
      </c>
      <c r="O13">
        <v>1.3220000000000001</v>
      </c>
      <c r="P13" t="s">
        <v>4</v>
      </c>
      <c r="Q13" t="s">
        <v>140</v>
      </c>
    </row>
    <row r="14" spans="1:17" x14ac:dyDescent="0.25">
      <c r="A14">
        <v>2</v>
      </c>
      <c r="B14">
        <v>2</v>
      </c>
      <c r="C14">
        <v>0</v>
      </c>
      <c r="D14">
        <f t="shared" si="0"/>
        <v>0</v>
      </c>
      <c r="E14" t="s">
        <v>179</v>
      </c>
      <c r="F14">
        <v>400</v>
      </c>
      <c r="G14" t="str">
        <f t="shared" si="1"/>
        <v>Low</v>
      </c>
      <c r="H14" t="s">
        <v>37</v>
      </c>
      <c r="I14" t="s">
        <v>23</v>
      </c>
      <c r="J14" t="s">
        <v>278</v>
      </c>
      <c r="K14" t="s">
        <v>273</v>
      </c>
      <c r="L14" t="s">
        <v>257</v>
      </c>
      <c r="M14" t="s">
        <v>268</v>
      </c>
      <c r="N14" t="str">
        <f t="shared" si="2"/>
        <v>Yes</v>
      </c>
      <c r="O14">
        <v>0</v>
      </c>
      <c r="P14" t="s">
        <v>4</v>
      </c>
      <c r="Q14" t="s">
        <v>140</v>
      </c>
    </row>
    <row r="15" spans="1:17" x14ac:dyDescent="0.25">
      <c r="A15">
        <v>2</v>
      </c>
      <c r="B15">
        <v>2</v>
      </c>
      <c r="C15">
        <v>1</v>
      </c>
      <c r="D15">
        <f t="shared" si="0"/>
        <v>57.407899999999998</v>
      </c>
      <c r="E15" t="s">
        <v>179</v>
      </c>
      <c r="F15">
        <v>400</v>
      </c>
      <c r="G15" t="str">
        <f t="shared" si="1"/>
        <v>Low</v>
      </c>
      <c r="H15" t="s">
        <v>37</v>
      </c>
      <c r="I15" t="s">
        <v>23</v>
      </c>
      <c r="J15" t="s">
        <v>278</v>
      </c>
      <c r="K15" t="s">
        <v>273</v>
      </c>
      <c r="L15" t="s">
        <v>257</v>
      </c>
      <c r="M15" t="s">
        <v>268</v>
      </c>
      <c r="N15" t="str">
        <f t="shared" si="2"/>
        <v>Yes</v>
      </c>
      <c r="O15">
        <v>57.407899999999998</v>
      </c>
      <c r="P15" t="s">
        <v>4</v>
      </c>
      <c r="Q15" t="s">
        <v>140</v>
      </c>
    </row>
    <row r="16" spans="1:17" x14ac:dyDescent="0.25">
      <c r="A16">
        <v>2</v>
      </c>
      <c r="B16">
        <v>2</v>
      </c>
      <c r="C16">
        <v>2</v>
      </c>
      <c r="D16">
        <f t="shared" si="0"/>
        <v>109.8824</v>
      </c>
      <c r="E16" t="s">
        <v>179</v>
      </c>
      <c r="F16">
        <v>400</v>
      </c>
      <c r="G16" t="str">
        <f t="shared" si="1"/>
        <v>Low</v>
      </c>
      <c r="H16" t="s">
        <v>37</v>
      </c>
      <c r="I16" t="s">
        <v>23</v>
      </c>
      <c r="J16" t="s">
        <v>278</v>
      </c>
      <c r="K16" t="s">
        <v>273</v>
      </c>
      <c r="L16" t="s">
        <v>257</v>
      </c>
      <c r="M16" t="s">
        <v>268</v>
      </c>
      <c r="N16" t="str">
        <f t="shared" si="2"/>
        <v>Yes</v>
      </c>
      <c r="O16">
        <v>109.8824</v>
      </c>
      <c r="P16" t="s">
        <v>4</v>
      </c>
      <c r="Q16" t="s">
        <v>140</v>
      </c>
    </row>
    <row r="17" spans="1:17" x14ac:dyDescent="0.25">
      <c r="A17">
        <v>2</v>
      </c>
      <c r="B17">
        <v>2</v>
      </c>
      <c r="C17">
        <v>3</v>
      </c>
      <c r="D17">
        <f t="shared" si="0"/>
        <v>128.84729999999999</v>
      </c>
      <c r="E17" t="s">
        <v>179</v>
      </c>
      <c r="F17">
        <v>400</v>
      </c>
      <c r="G17" t="str">
        <f t="shared" si="1"/>
        <v>Low</v>
      </c>
      <c r="H17" t="s">
        <v>37</v>
      </c>
      <c r="I17" t="s">
        <v>23</v>
      </c>
      <c r="J17" t="s">
        <v>278</v>
      </c>
      <c r="K17" t="s">
        <v>273</v>
      </c>
      <c r="L17" t="s">
        <v>257</v>
      </c>
      <c r="M17" t="s">
        <v>268</v>
      </c>
      <c r="N17" t="str">
        <f t="shared" si="2"/>
        <v>Yes</v>
      </c>
      <c r="O17">
        <v>128.84729999999999</v>
      </c>
      <c r="P17" t="s">
        <v>4</v>
      </c>
      <c r="Q17" t="s">
        <v>140</v>
      </c>
    </row>
    <row r="18" spans="1:17" x14ac:dyDescent="0.25">
      <c r="A18">
        <v>2</v>
      </c>
      <c r="B18">
        <v>2</v>
      </c>
      <c r="C18">
        <v>4</v>
      </c>
      <c r="D18">
        <f t="shared" si="0"/>
        <v>139.7654</v>
      </c>
      <c r="E18" t="s">
        <v>179</v>
      </c>
      <c r="F18">
        <v>400</v>
      </c>
      <c r="G18" t="str">
        <f t="shared" si="1"/>
        <v>Low</v>
      </c>
      <c r="H18" t="s">
        <v>37</v>
      </c>
      <c r="I18" t="s">
        <v>23</v>
      </c>
      <c r="J18" t="s">
        <v>278</v>
      </c>
      <c r="K18" t="s">
        <v>273</v>
      </c>
      <c r="L18" t="s">
        <v>257</v>
      </c>
      <c r="M18" t="s">
        <v>268</v>
      </c>
      <c r="N18" t="str">
        <f t="shared" si="2"/>
        <v>Yes</v>
      </c>
      <c r="O18">
        <v>139.7654</v>
      </c>
      <c r="P18" t="s">
        <v>4</v>
      </c>
      <c r="Q18" t="s">
        <v>140</v>
      </c>
    </row>
    <row r="19" spans="1:17" x14ac:dyDescent="0.25">
      <c r="A19">
        <v>2</v>
      </c>
      <c r="B19">
        <v>2</v>
      </c>
      <c r="C19">
        <v>6</v>
      </c>
      <c r="D19">
        <f t="shared" si="0"/>
        <v>122.8965</v>
      </c>
      <c r="E19" t="s">
        <v>179</v>
      </c>
      <c r="F19">
        <v>400</v>
      </c>
      <c r="G19" t="str">
        <f t="shared" si="1"/>
        <v>Low</v>
      </c>
      <c r="H19" t="s">
        <v>37</v>
      </c>
      <c r="I19" t="s">
        <v>23</v>
      </c>
      <c r="J19" t="s">
        <v>278</v>
      </c>
      <c r="K19" t="s">
        <v>273</v>
      </c>
      <c r="L19" t="s">
        <v>257</v>
      </c>
      <c r="M19" t="s">
        <v>268</v>
      </c>
      <c r="N19" t="str">
        <f t="shared" si="2"/>
        <v>Yes</v>
      </c>
      <c r="O19">
        <v>122.8965</v>
      </c>
      <c r="P19" t="s">
        <v>4</v>
      </c>
      <c r="Q19" t="s">
        <v>140</v>
      </c>
    </row>
    <row r="20" spans="1:17" x14ac:dyDescent="0.25">
      <c r="A20">
        <v>2</v>
      </c>
      <c r="B20">
        <v>2</v>
      </c>
      <c r="C20">
        <v>8</v>
      </c>
      <c r="D20">
        <f t="shared" si="0"/>
        <v>121.09059999999999</v>
      </c>
      <c r="E20" t="s">
        <v>179</v>
      </c>
      <c r="F20">
        <v>400</v>
      </c>
      <c r="G20" t="str">
        <f t="shared" si="1"/>
        <v>Low</v>
      </c>
      <c r="H20" t="s">
        <v>37</v>
      </c>
      <c r="I20" t="s">
        <v>23</v>
      </c>
      <c r="J20" t="s">
        <v>278</v>
      </c>
      <c r="K20" t="s">
        <v>273</v>
      </c>
      <c r="L20" t="s">
        <v>257</v>
      </c>
      <c r="M20" t="s">
        <v>268</v>
      </c>
      <c r="N20" t="str">
        <f t="shared" si="2"/>
        <v>Yes</v>
      </c>
      <c r="O20">
        <v>121.09059999999999</v>
      </c>
      <c r="P20" t="s">
        <v>4</v>
      </c>
      <c r="Q20" t="s">
        <v>140</v>
      </c>
    </row>
    <row r="21" spans="1:17" x14ac:dyDescent="0.25">
      <c r="A21">
        <v>2</v>
      </c>
      <c r="B21">
        <v>2</v>
      </c>
      <c r="C21">
        <v>12</v>
      </c>
      <c r="D21">
        <f t="shared" si="0"/>
        <v>84.494200000000006</v>
      </c>
      <c r="E21" t="s">
        <v>179</v>
      </c>
      <c r="F21">
        <v>400</v>
      </c>
      <c r="G21" t="str">
        <f t="shared" si="1"/>
        <v>Low</v>
      </c>
      <c r="H21" t="s">
        <v>37</v>
      </c>
      <c r="I21" t="s">
        <v>23</v>
      </c>
      <c r="J21" t="s">
        <v>278</v>
      </c>
      <c r="K21" t="s">
        <v>273</v>
      </c>
      <c r="L21" t="s">
        <v>257</v>
      </c>
      <c r="M21" t="s">
        <v>268</v>
      </c>
      <c r="N21" t="str">
        <f t="shared" si="2"/>
        <v>Yes</v>
      </c>
      <c r="O21">
        <v>84.494200000000006</v>
      </c>
      <c r="P21" t="s">
        <v>4</v>
      </c>
      <c r="Q21" t="s">
        <v>140</v>
      </c>
    </row>
    <row r="22" spans="1:17" x14ac:dyDescent="0.25">
      <c r="A22">
        <v>2</v>
      </c>
      <c r="B22">
        <v>2</v>
      </c>
      <c r="C22">
        <v>24</v>
      </c>
      <c r="D22">
        <f t="shared" si="0"/>
        <v>60.6753</v>
      </c>
      <c r="E22" t="s">
        <v>179</v>
      </c>
      <c r="F22">
        <v>400</v>
      </c>
      <c r="G22" t="str">
        <f t="shared" si="1"/>
        <v>Low</v>
      </c>
      <c r="H22" t="s">
        <v>37</v>
      </c>
      <c r="I22" t="s">
        <v>23</v>
      </c>
      <c r="J22" t="s">
        <v>278</v>
      </c>
      <c r="K22" t="s">
        <v>273</v>
      </c>
      <c r="L22" t="s">
        <v>257</v>
      </c>
      <c r="M22" t="s">
        <v>268</v>
      </c>
      <c r="N22" t="str">
        <f t="shared" si="2"/>
        <v>Yes</v>
      </c>
      <c r="O22">
        <v>60.6753</v>
      </c>
      <c r="P22" t="s">
        <v>4</v>
      </c>
      <c r="Q22" t="s">
        <v>140</v>
      </c>
    </row>
    <row r="23" spans="1:17" x14ac:dyDescent="0.25">
      <c r="A23">
        <v>2</v>
      </c>
      <c r="B23">
        <v>2</v>
      </c>
      <c r="C23">
        <v>36</v>
      </c>
      <c r="D23">
        <f t="shared" si="0"/>
        <v>52.701300000000003</v>
      </c>
      <c r="E23" t="s">
        <v>179</v>
      </c>
      <c r="F23">
        <v>400</v>
      </c>
      <c r="G23" t="str">
        <f t="shared" si="1"/>
        <v>Low</v>
      </c>
      <c r="H23" t="s">
        <v>37</v>
      </c>
      <c r="I23" t="s">
        <v>23</v>
      </c>
      <c r="J23" t="s">
        <v>278</v>
      </c>
      <c r="K23" t="s">
        <v>273</v>
      </c>
      <c r="L23" t="s">
        <v>257</v>
      </c>
      <c r="M23" t="s">
        <v>268</v>
      </c>
      <c r="N23" t="str">
        <f t="shared" si="2"/>
        <v>Yes</v>
      </c>
      <c r="O23">
        <v>52.701300000000003</v>
      </c>
      <c r="P23" t="s">
        <v>4</v>
      </c>
      <c r="Q23" t="s">
        <v>140</v>
      </c>
    </row>
    <row r="24" spans="1:17" x14ac:dyDescent="0.25">
      <c r="A24">
        <v>2</v>
      </c>
      <c r="B24">
        <v>2</v>
      </c>
      <c r="C24">
        <v>48</v>
      </c>
      <c r="D24">
        <f t="shared" si="0"/>
        <v>12.777100000000001</v>
      </c>
      <c r="E24" t="s">
        <v>179</v>
      </c>
      <c r="F24">
        <v>400</v>
      </c>
      <c r="G24" t="str">
        <f t="shared" si="1"/>
        <v>Low</v>
      </c>
      <c r="H24" t="s">
        <v>37</v>
      </c>
      <c r="I24" t="s">
        <v>23</v>
      </c>
      <c r="J24" t="s">
        <v>278</v>
      </c>
      <c r="K24" t="s">
        <v>273</v>
      </c>
      <c r="L24" t="s">
        <v>257</v>
      </c>
      <c r="M24" t="s">
        <v>268</v>
      </c>
      <c r="N24" t="str">
        <f t="shared" si="2"/>
        <v>Yes</v>
      </c>
      <c r="O24">
        <v>12.777100000000001</v>
      </c>
      <c r="P24" t="s">
        <v>4</v>
      </c>
      <c r="Q24" t="s">
        <v>140</v>
      </c>
    </row>
    <row r="25" spans="1:17" x14ac:dyDescent="0.25">
      <c r="A25">
        <v>2</v>
      </c>
      <c r="B25">
        <v>2</v>
      </c>
      <c r="C25">
        <v>72</v>
      </c>
      <c r="D25">
        <f t="shared" si="0"/>
        <v>1.5067999999999999</v>
      </c>
      <c r="E25" t="s">
        <v>179</v>
      </c>
      <c r="F25">
        <v>400</v>
      </c>
      <c r="G25" t="str">
        <f t="shared" si="1"/>
        <v>Low</v>
      </c>
      <c r="H25" t="s">
        <v>37</v>
      </c>
      <c r="I25" t="s">
        <v>23</v>
      </c>
      <c r="J25" t="s">
        <v>278</v>
      </c>
      <c r="K25" t="s">
        <v>273</v>
      </c>
      <c r="L25" t="s">
        <v>257</v>
      </c>
      <c r="M25" t="s">
        <v>268</v>
      </c>
      <c r="N25" t="str">
        <f t="shared" si="2"/>
        <v>Yes</v>
      </c>
      <c r="O25">
        <v>1.5067999999999999</v>
      </c>
      <c r="P25" t="s">
        <v>4</v>
      </c>
      <c r="Q25" t="s">
        <v>140</v>
      </c>
    </row>
    <row r="26" spans="1:17" x14ac:dyDescent="0.25">
      <c r="A26">
        <v>3</v>
      </c>
      <c r="B26">
        <v>3</v>
      </c>
      <c r="C26">
        <v>0</v>
      </c>
      <c r="D26">
        <f t="shared" si="0"/>
        <v>0</v>
      </c>
      <c r="E26" t="s">
        <v>179</v>
      </c>
      <c r="F26">
        <v>400</v>
      </c>
      <c r="G26" t="str">
        <f t="shared" si="1"/>
        <v>Low</v>
      </c>
      <c r="H26" t="s">
        <v>37</v>
      </c>
      <c r="I26" t="s">
        <v>23</v>
      </c>
      <c r="J26" t="s">
        <v>278</v>
      </c>
      <c r="K26" t="s">
        <v>273</v>
      </c>
      <c r="L26" t="s">
        <v>257</v>
      </c>
      <c r="M26" t="s">
        <v>275</v>
      </c>
      <c r="N26" t="str">
        <f t="shared" si="2"/>
        <v>None</v>
      </c>
      <c r="O26">
        <v>0</v>
      </c>
      <c r="P26" t="s">
        <v>8</v>
      </c>
      <c r="Q26" t="s">
        <v>425</v>
      </c>
    </row>
    <row r="27" spans="1:17" x14ac:dyDescent="0.25">
      <c r="A27">
        <v>3</v>
      </c>
      <c r="B27">
        <v>3</v>
      </c>
      <c r="C27">
        <v>1</v>
      </c>
      <c r="D27">
        <f t="shared" si="0"/>
        <v>56.8399</v>
      </c>
      <c r="E27" t="s">
        <v>179</v>
      </c>
      <c r="F27">
        <v>400</v>
      </c>
      <c r="G27" t="str">
        <f t="shared" si="1"/>
        <v>Low</v>
      </c>
      <c r="H27" t="s">
        <v>37</v>
      </c>
      <c r="I27" t="s">
        <v>23</v>
      </c>
      <c r="J27" t="s">
        <v>278</v>
      </c>
      <c r="K27" t="s">
        <v>273</v>
      </c>
      <c r="L27" t="s">
        <v>257</v>
      </c>
      <c r="M27" t="s">
        <v>275</v>
      </c>
      <c r="N27" t="str">
        <f t="shared" si="2"/>
        <v>None</v>
      </c>
      <c r="O27">
        <v>56.8399</v>
      </c>
      <c r="P27" t="s">
        <v>8</v>
      </c>
      <c r="Q27" t="s">
        <v>425</v>
      </c>
    </row>
    <row r="28" spans="1:17" x14ac:dyDescent="0.25">
      <c r="A28">
        <v>3</v>
      </c>
      <c r="B28">
        <v>3</v>
      </c>
      <c r="C28">
        <v>2</v>
      </c>
      <c r="D28">
        <f t="shared" si="0"/>
        <v>90.72</v>
      </c>
      <c r="E28" t="s">
        <v>179</v>
      </c>
      <c r="F28">
        <v>400</v>
      </c>
      <c r="G28" t="str">
        <f t="shared" si="1"/>
        <v>Low</v>
      </c>
      <c r="H28" t="s">
        <v>37</v>
      </c>
      <c r="I28" t="s">
        <v>23</v>
      </c>
      <c r="J28" t="s">
        <v>278</v>
      </c>
      <c r="K28" t="s">
        <v>273</v>
      </c>
      <c r="L28" t="s">
        <v>257</v>
      </c>
      <c r="M28" t="s">
        <v>275</v>
      </c>
      <c r="N28" t="str">
        <f t="shared" si="2"/>
        <v>None</v>
      </c>
      <c r="O28">
        <v>90.72</v>
      </c>
      <c r="P28" t="s">
        <v>8</v>
      </c>
      <c r="Q28" t="s">
        <v>425</v>
      </c>
    </row>
    <row r="29" spans="1:17" x14ac:dyDescent="0.25">
      <c r="A29">
        <v>3</v>
      </c>
      <c r="B29">
        <v>3</v>
      </c>
      <c r="C29">
        <v>3</v>
      </c>
      <c r="D29">
        <f t="shared" si="0"/>
        <v>122.08</v>
      </c>
      <c r="E29" t="s">
        <v>179</v>
      </c>
      <c r="F29">
        <v>400</v>
      </c>
      <c r="G29" t="str">
        <f t="shared" si="1"/>
        <v>Low</v>
      </c>
      <c r="H29" t="s">
        <v>37</v>
      </c>
      <c r="I29" t="s">
        <v>23</v>
      </c>
      <c r="J29" t="s">
        <v>278</v>
      </c>
      <c r="K29" t="s">
        <v>273</v>
      </c>
      <c r="L29" t="s">
        <v>257</v>
      </c>
      <c r="M29" t="s">
        <v>275</v>
      </c>
      <c r="N29" t="str">
        <f t="shared" si="2"/>
        <v>None</v>
      </c>
      <c r="O29">
        <v>122.08</v>
      </c>
      <c r="P29" t="s">
        <v>8</v>
      </c>
      <c r="Q29" t="s">
        <v>425</v>
      </c>
    </row>
    <row r="30" spans="1:17" x14ac:dyDescent="0.25">
      <c r="A30">
        <v>3</v>
      </c>
      <c r="B30">
        <v>3</v>
      </c>
      <c r="C30">
        <v>4</v>
      </c>
      <c r="D30">
        <f t="shared" si="0"/>
        <v>119.28</v>
      </c>
      <c r="E30" t="s">
        <v>179</v>
      </c>
      <c r="F30">
        <v>400</v>
      </c>
      <c r="G30" t="str">
        <f t="shared" si="1"/>
        <v>Low</v>
      </c>
      <c r="H30" t="s">
        <v>37</v>
      </c>
      <c r="I30" t="s">
        <v>23</v>
      </c>
      <c r="J30" t="s">
        <v>278</v>
      </c>
      <c r="K30" t="s">
        <v>273</v>
      </c>
      <c r="L30" t="s">
        <v>257</v>
      </c>
      <c r="M30" t="s">
        <v>275</v>
      </c>
      <c r="N30" t="str">
        <f t="shared" si="2"/>
        <v>None</v>
      </c>
      <c r="O30">
        <v>119.28</v>
      </c>
      <c r="P30" t="s">
        <v>8</v>
      </c>
      <c r="Q30" t="s">
        <v>425</v>
      </c>
    </row>
    <row r="31" spans="1:17" x14ac:dyDescent="0.25">
      <c r="A31">
        <v>3</v>
      </c>
      <c r="B31">
        <v>3</v>
      </c>
      <c r="C31">
        <v>6</v>
      </c>
      <c r="D31">
        <f t="shared" si="0"/>
        <v>95.76</v>
      </c>
      <c r="E31" t="s">
        <v>179</v>
      </c>
      <c r="F31">
        <v>400</v>
      </c>
      <c r="G31" t="str">
        <f t="shared" si="1"/>
        <v>Low</v>
      </c>
      <c r="H31" t="s">
        <v>37</v>
      </c>
      <c r="I31" t="s">
        <v>23</v>
      </c>
      <c r="J31" t="s">
        <v>278</v>
      </c>
      <c r="K31" t="s">
        <v>273</v>
      </c>
      <c r="L31" t="s">
        <v>257</v>
      </c>
      <c r="M31" t="s">
        <v>275</v>
      </c>
      <c r="N31" t="str">
        <f t="shared" si="2"/>
        <v>None</v>
      </c>
      <c r="O31">
        <v>95.76</v>
      </c>
      <c r="P31" t="s">
        <v>8</v>
      </c>
      <c r="Q31" t="s">
        <v>425</v>
      </c>
    </row>
    <row r="32" spans="1:17" x14ac:dyDescent="0.25">
      <c r="A32">
        <v>3</v>
      </c>
      <c r="B32">
        <v>3</v>
      </c>
      <c r="C32">
        <v>8</v>
      </c>
      <c r="D32">
        <f t="shared" si="0"/>
        <v>112.8399</v>
      </c>
      <c r="E32" t="s">
        <v>179</v>
      </c>
      <c r="F32">
        <v>400</v>
      </c>
      <c r="G32" t="str">
        <f t="shared" si="1"/>
        <v>Low</v>
      </c>
      <c r="H32" t="s">
        <v>37</v>
      </c>
      <c r="I32" t="s">
        <v>23</v>
      </c>
      <c r="J32" t="s">
        <v>278</v>
      </c>
      <c r="K32" t="s">
        <v>273</v>
      </c>
      <c r="L32" t="s">
        <v>257</v>
      </c>
      <c r="M32" t="s">
        <v>275</v>
      </c>
      <c r="N32" t="str">
        <f t="shared" si="2"/>
        <v>None</v>
      </c>
      <c r="O32">
        <v>112.8399</v>
      </c>
      <c r="P32" t="s">
        <v>8</v>
      </c>
      <c r="Q32" t="s">
        <v>425</v>
      </c>
    </row>
    <row r="33" spans="1:17" x14ac:dyDescent="0.25">
      <c r="A33">
        <v>3</v>
      </c>
      <c r="B33">
        <v>3</v>
      </c>
      <c r="C33">
        <v>12</v>
      </c>
      <c r="D33">
        <f t="shared" si="0"/>
        <v>95.48</v>
      </c>
      <c r="E33" t="s">
        <v>179</v>
      </c>
      <c r="F33">
        <v>400</v>
      </c>
      <c r="G33" t="str">
        <f t="shared" si="1"/>
        <v>Low</v>
      </c>
      <c r="H33" t="s">
        <v>37</v>
      </c>
      <c r="I33" t="s">
        <v>23</v>
      </c>
      <c r="J33" t="s">
        <v>278</v>
      </c>
      <c r="K33" t="s">
        <v>273</v>
      </c>
      <c r="L33" t="s">
        <v>257</v>
      </c>
      <c r="M33" t="s">
        <v>275</v>
      </c>
      <c r="N33" t="str">
        <f t="shared" si="2"/>
        <v>None</v>
      </c>
      <c r="O33">
        <v>95.48</v>
      </c>
      <c r="P33" t="s">
        <v>8</v>
      </c>
      <c r="Q33" t="s">
        <v>425</v>
      </c>
    </row>
    <row r="34" spans="1:17" x14ac:dyDescent="0.25">
      <c r="A34">
        <v>3</v>
      </c>
      <c r="B34">
        <v>3</v>
      </c>
      <c r="C34">
        <v>24</v>
      </c>
      <c r="D34">
        <f t="shared" ref="D34:D65" si="3">O34</f>
        <v>72.52</v>
      </c>
      <c r="E34" t="s">
        <v>179</v>
      </c>
      <c r="F34">
        <v>400</v>
      </c>
      <c r="G34" t="str">
        <f t="shared" si="1"/>
        <v>Low</v>
      </c>
      <c r="H34" t="s">
        <v>37</v>
      </c>
      <c r="I34" t="s">
        <v>23</v>
      </c>
      <c r="J34" t="s">
        <v>278</v>
      </c>
      <c r="K34" t="s">
        <v>273</v>
      </c>
      <c r="L34" t="s">
        <v>257</v>
      </c>
      <c r="M34" t="s">
        <v>275</v>
      </c>
      <c r="N34" t="str">
        <f t="shared" si="2"/>
        <v>None</v>
      </c>
      <c r="O34">
        <v>72.52</v>
      </c>
      <c r="P34" t="s">
        <v>8</v>
      </c>
      <c r="Q34" t="s">
        <v>425</v>
      </c>
    </row>
    <row r="35" spans="1:17" x14ac:dyDescent="0.25">
      <c r="A35">
        <v>3</v>
      </c>
      <c r="B35">
        <v>3</v>
      </c>
      <c r="C35">
        <v>36</v>
      </c>
      <c r="D35">
        <f t="shared" si="3"/>
        <v>61.32</v>
      </c>
      <c r="E35" t="s">
        <v>179</v>
      </c>
      <c r="F35">
        <v>400</v>
      </c>
      <c r="G35" t="str">
        <f t="shared" si="1"/>
        <v>Low</v>
      </c>
      <c r="H35" t="s">
        <v>37</v>
      </c>
      <c r="I35" t="s">
        <v>23</v>
      </c>
      <c r="J35" t="s">
        <v>278</v>
      </c>
      <c r="K35" t="s">
        <v>273</v>
      </c>
      <c r="L35" t="s">
        <v>257</v>
      </c>
      <c r="M35" t="s">
        <v>275</v>
      </c>
      <c r="N35" t="str">
        <f t="shared" si="2"/>
        <v>None</v>
      </c>
      <c r="O35">
        <v>61.32</v>
      </c>
      <c r="P35" t="s">
        <v>8</v>
      </c>
      <c r="Q35" t="s">
        <v>425</v>
      </c>
    </row>
    <row r="36" spans="1:17" x14ac:dyDescent="0.25">
      <c r="A36">
        <v>3</v>
      </c>
      <c r="B36">
        <v>3</v>
      </c>
      <c r="C36">
        <v>48</v>
      </c>
      <c r="D36">
        <f t="shared" si="3"/>
        <v>14.28</v>
      </c>
      <c r="E36" t="s">
        <v>179</v>
      </c>
      <c r="F36">
        <v>400</v>
      </c>
      <c r="G36" t="str">
        <f t="shared" si="1"/>
        <v>Low</v>
      </c>
      <c r="H36" t="s">
        <v>37</v>
      </c>
      <c r="I36" t="s">
        <v>23</v>
      </c>
      <c r="J36" t="s">
        <v>278</v>
      </c>
      <c r="K36" t="s">
        <v>273</v>
      </c>
      <c r="L36" t="s">
        <v>257</v>
      </c>
      <c r="M36" t="s">
        <v>275</v>
      </c>
      <c r="N36" t="str">
        <f t="shared" si="2"/>
        <v>None</v>
      </c>
      <c r="O36">
        <v>14.28</v>
      </c>
      <c r="P36" t="s">
        <v>8</v>
      </c>
      <c r="Q36" t="s">
        <v>425</v>
      </c>
    </row>
    <row r="37" spans="1:17" x14ac:dyDescent="0.25">
      <c r="A37">
        <v>3</v>
      </c>
      <c r="B37">
        <v>3</v>
      </c>
      <c r="C37">
        <v>72</v>
      </c>
      <c r="D37">
        <f t="shared" si="3"/>
        <v>0.28000000000000003</v>
      </c>
      <c r="E37" t="s">
        <v>179</v>
      </c>
      <c r="F37">
        <v>400</v>
      </c>
      <c r="G37" t="str">
        <f t="shared" si="1"/>
        <v>Low</v>
      </c>
      <c r="H37" t="s">
        <v>37</v>
      </c>
      <c r="I37" t="s">
        <v>23</v>
      </c>
      <c r="J37" t="s">
        <v>278</v>
      </c>
      <c r="K37" t="s">
        <v>273</v>
      </c>
      <c r="L37" t="s">
        <v>257</v>
      </c>
      <c r="M37" t="s">
        <v>275</v>
      </c>
      <c r="N37" t="str">
        <f t="shared" si="2"/>
        <v>None</v>
      </c>
      <c r="O37">
        <v>0.28000000000000003</v>
      </c>
      <c r="P37" t="s">
        <v>8</v>
      </c>
      <c r="Q37" t="s">
        <v>425</v>
      </c>
    </row>
    <row r="38" spans="1:17" x14ac:dyDescent="0.25">
      <c r="A38">
        <v>3</v>
      </c>
      <c r="B38">
        <v>4</v>
      </c>
      <c r="C38">
        <v>0</v>
      </c>
      <c r="D38">
        <f t="shared" si="3"/>
        <v>0</v>
      </c>
      <c r="E38" t="s">
        <v>179</v>
      </c>
      <c r="F38">
        <v>400</v>
      </c>
      <c r="G38" t="str">
        <f t="shared" si="1"/>
        <v>Low</v>
      </c>
      <c r="H38" t="s">
        <v>37</v>
      </c>
      <c r="I38" t="s">
        <v>23</v>
      </c>
      <c r="J38" t="s">
        <v>278</v>
      </c>
      <c r="K38" t="s">
        <v>273</v>
      </c>
      <c r="L38" t="s">
        <v>257</v>
      </c>
      <c r="M38" t="s">
        <v>279</v>
      </c>
      <c r="N38" t="str">
        <f t="shared" si="2"/>
        <v>Yes</v>
      </c>
      <c r="O38">
        <v>0</v>
      </c>
      <c r="P38" t="s">
        <v>8</v>
      </c>
      <c r="Q38" t="s">
        <v>425</v>
      </c>
    </row>
    <row r="39" spans="1:17" x14ac:dyDescent="0.25">
      <c r="A39">
        <v>3</v>
      </c>
      <c r="B39">
        <v>4</v>
      </c>
      <c r="C39">
        <v>1</v>
      </c>
      <c r="D39">
        <f t="shared" si="3"/>
        <v>17.388300000000001</v>
      </c>
      <c r="E39" t="s">
        <v>179</v>
      </c>
      <c r="F39">
        <v>400</v>
      </c>
      <c r="G39" t="str">
        <f t="shared" si="1"/>
        <v>Low</v>
      </c>
      <c r="H39" t="s">
        <v>37</v>
      </c>
      <c r="I39" t="s">
        <v>23</v>
      </c>
      <c r="J39" t="s">
        <v>278</v>
      </c>
      <c r="K39" t="s">
        <v>273</v>
      </c>
      <c r="L39" t="s">
        <v>257</v>
      </c>
      <c r="M39" t="s">
        <v>279</v>
      </c>
      <c r="N39" t="str">
        <f t="shared" si="2"/>
        <v>Yes</v>
      </c>
      <c r="O39">
        <v>17.388300000000001</v>
      </c>
      <c r="P39" t="s">
        <v>8</v>
      </c>
      <c r="Q39" t="s">
        <v>425</v>
      </c>
    </row>
    <row r="40" spans="1:17" x14ac:dyDescent="0.25">
      <c r="A40">
        <v>3</v>
      </c>
      <c r="B40">
        <v>4</v>
      </c>
      <c r="C40">
        <v>2</v>
      </c>
      <c r="D40">
        <f t="shared" si="3"/>
        <v>42.351799999999997</v>
      </c>
      <c r="E40" t="s">
        <v>179</v>
      </c>
      <c r="F40">
        <v>400</v>
      </c>
      <c r="G40" t="str">
        <f t="shared" si="1"/>
        <v>Low</v>
      </c>
      <c r="H40" t="s">
        <v>37</v>
      </c>
      <c r="I40" t="s">
        <v>23</v>
      </c>
      <c r="J40" t="s">
        <v>278</v>
      </c>
      <c r="K40" t="s">
        <v>273</v>
      </c>
      <c r="L40" t="s">
        <v>257</v>
      </c>
      <c r="M40" t="s">
        <v>279</v>
      </c>
      <c r="N40" t="str">
        <f t="shared" si="2"/>
        <v>Yes</v>
      </c>
      <c r="O40">
        <v>42.351799999999997</v>
      </c>
      <c r="P40" t="s">
        <v>8</v>
      </c>
      <c r="Q40" t="s">
        <v>425</v>
      </c>
    </row>
    <row r="41" spans="1:17" x14ac:dyDescent="0.25">
      <c r="A41">
        <v>3</v>
      </c>
      <c r="B41">
        <v>4</v>
      </c>
      <c r="C41">
        <v>3</v>
      </c>
      <c r="D41">
        <f t="shared" si="3"/>
        <v>65.6327</v>
      </c>
      <c r="E41" t="s">
        <v>179</v>
      </c>
      <c r="F41">
        <v>400</v>
      </c>
      <c r="G41" t="str">
        <f t="shared" si="1"/>
        <v>Low</v>
      </c>
      <c r="H41" t="s">
        <v>37</v>
      </c>
      <c r="I41" t="s">
        <v>23</v>
      </c>
      <c r="J41" t="s">
        <v>278</v>
      </c>
      <c r="K41" t="s">
        <v>273</v>
      </c>
      <c r="L41" t="s">
        <v>257</v>
      </c>
      <c r="M41" t="s">
        <v>279</v>
      </c>
      <c r="N41" t="str">
        <f t="shared" si="2"/>
        <v>Yes</v>
      </c>
      <c r="O41">
        <v>65.6327</v>
      </c>
      <c r="P41" t="s">
        <v>8</v>
      </c>
      <c r="Q41" t="s">
        <v>425</v>
      </c>
    </row>
    <row r="42" spans="1:17" x14ac:dyDescent="0.25">
      <c r="A42">
        <v>3</v>
      </c>
      <c r="B42">
        <v>4</v>
      </c>
      <c r="C42">
        <v>4</v>
      </c>
      <c r="D42">
        <f t="shared" si="3"/>
        <v>57.768000000000001</v>
      </c>
      <c r="E42" t="s">
        <v>179</v>
      </c>
      <c r="F42">
        <v>400</v>
      </c>
      <c r="G42" t="str">
        <f t="shared" si="1"/>
        <v>Low</v>
      </c>
      <c r="H42" t="s">
        <v>37</v>
      </c>
      <c r="I42" t="s">
        <v>23</v>
      </c>
      <c r="J42" t="s">
        <v>278</v>
      </c>
      <c r="K42" t="s">
        <v>273</v>
      </c>
      <c r="L42" t="s">
        <v>257</v>
      </c>
      <c r="M42" t="s">
        <v>279</v>
      </c>
      <c r="N42" t="str">
        <f t="shared" si="2"/>
        <v>Yes</v>
      </c>
      <c r="O42">
        <v>57.768000000000001</v>
      </c>
      <c r="P42" t="s">
        <v>8</v>
      </c>
      <c r="Q42" t="s">
        <v>425</v>
      </c>
    </row>
    <row r="43" spans="1:17" x14ac:dyDescent="0.25">
      <c r="A43">
        <v>3</v>
      </c>
      <c r="B43">
        <v>4</v>
      </c>
      <c r="C43">
        <v>6</v>
      </c>
      <c r="D43">
        <f t="shared" si="3"/>
        <v>53.264400000000002</v>
      </c>
      <c r="E43" t="s">
        <v>179</v>
      </c>
      <c r="F43">
        <v>400</v>
      </c>
      <c r="G43" t="str">
        <f t="shared" si="1"/>
        <v>Low</v>
      </c>
      <c r="H43" t="s">
        <v>37</v>
      </c>
      <c r="I43" t="s">
        <v>23</v>
      </c>
      <c r="J43" t="s">
        <v>278</v>
      </c>
      <c r="K43" t="s">
        <v>273</v>
      </c>
      <c r="L43" t="s">
        <v>257</v>
      </c>
      <c r="M43" t="s">
        <v>279</v>
      </c>
      <c r="N43" t="str">
        <f t="shared" si="2"/>
        <v>Yes</v>
      </c>
      <c r="O43">
        <v>53.264400000000002</v>
      </c>
      <c r="P43" t="s">
        <v>8</v>
      </c>
      <c r="Q43" t="s">
        <v>425</v>
      </c>
    </row>
    <row r="44" spans="1:17" x14ac:dyDescent="0.25">
      <c r="A44">
        <v>3</v>
      </c>
      <c r="B44">
        <v>4</v>
      </c>
      <c r="C44">
        <v>8</v>
      </c>
      <c r="D44">
        <f t="shared" si="3"/>
        <v>33.8919</v>
      </c>
      <c r="E44" t="s">
        <v>179</v>
      </c>
      <c r="F44">
        <v>400</v>
      </c>
      <c r="G44" t="str">
        <f t="shared" si="1"/>
        <v>Low</v>
      </c>
      <c r="H44" t="s">
        <v>37</v>
      </c>
      <c r="I44" t="s">
        <v>23</v>
      </c>
      <c r="J44" t="s">
        <v>278</v>
      </c>
      <c r="K44" t="s">
        <v>273</v>
      </c>
      <c r="L44" t="s">
        <v>257</v>
      </c>
      <c r="M44" t="s">
        <v>279</v>
      </c>
      <c r="N44" t="str">
        <f t="shared" si="2"/>
        <v>Yes</v>
      </c>
      <c r="O44">
        <v>33.8919</v>
      </c>
      <c r="P44" t="s">
        <v>8</v>
      </c>
      <c r="Q44" t="s">
        <v>425</v>
      </c>
    </row>
    <row r="45" spans="1:17" x14ac:dyDescent="0.25">
      <c r="A45">
        <v>3</v>
      </c>
      <c r="B45">
        <v>4</v>
      </c>
      <c r="C45">
        <v>12</v>
      </c>
      <c r="D45">
        <f t="shared" si="3"/>
        <v>28.254000000000001</v>
      </c>
      <c r="E45" t="s">
        <v>179</v>
      </c>
      <c r="F45">
        <v>400</v>
      </c>
      <c r="G45" t="str">
        <f t="shared" si="1"/>
        <v>Low</v>
      </c>
      <c r="H45" t="s">
        <v>37</v>
      </c>
      <c r="I45" t="s">
        <v>23</v>
      </c>
      <c r="J45" t="s">
        <v>278</v>
      </c>
      <c r="K45" t="s">
        <v>273</v>
      </c>
      <c r="L45" t="s">
        <v>257</v>
      </c>
      <c r="M45" t="s">
        <v>279</v>
      </c>
      <c r="N45" t="str">
        <f t="shared" si="2"/>
        <v>Yes</v>
      </c>
      <c r="O45">
        <v>28.254000000000001</v>
      </c>
      <c r="P45" t="s">
        <v>8</v>
      </c>
      <c r="Q45" t="s">
        <v>425</v>
      </c>
    </row>
    <row r="46" spans="1:17" x14ac:dyDescent="0.25">
      <c r="A46">
        <v>3</v>
      </c>
      <c r="B46">
        <v>4</v>
      </c>
      <c r="C46">
        <v>24</v>
      </c>
      <c r="D46">
        <f t="shared" si="3"/>
        <v>11.055400000000001</v>
      </c>
      <c r="E46" t="s">
        <v>179</v>
      </c>
      <c r="F46">
        <v>400</v>
      </c>
      <c r="G46" t="str">
        <f t="shared" si="1"/>
        <v>Low</v>
      </c>
      <c r="H46" t="s">
        <v>37</v>
      </c>
      <c r="I46" t="s">
        <v>23</v>
      </c>
      <c r="J46" t="s">
        <v>278</v>
      </c>
      <c r="K46" t="s">
        <v>273</v>
      </c>
      <c r="L46" t="s">
        <v>257</v>
      </c>
      <c r="M46" t="s">
        <v>279</v>
      </c>
      <c r="N46" t="str">
        <f t="shared" si="2"/>
        <v>Yes</v>
      </c>
      <c r="O46">
        <v>11.055400000000001</v>
      </c>
      <c r="P46" t="s">
        <v>8</v>
      </c>
      <c r="Q46" t="s">
        <v>425</v>
      </c>
    </row>
    <row r="47" spans="1:17" x14ac:dyDescent="0.25">
      <c r="A47">
        <v>3</v>
      </c>
      <c r="B47">
        <v>4</v>
      </c>
      <c r="C47">
        <v>36</v>
      </c>
      <c r="D47">
        <f t="shared" si="3"/>
        <v>2.8348</v>
      </c>
      <c r="E47" t="s">
        <v>179</v>
      </c>
      <c r="F47">
        <v>400</v>
      </c>
      <c r="G47" t="str">
        <f t="shared" si="1"/>
        <v>Low</v>
      </c>
      <c r="H47" t="s">
        <v>37</v>
      </c>
      <c r="I47" t="s">
        <v>23</v>
      </c>
      <c r="J47" t="s">
        <v>278</v>
      </c>
      <c r="K47" t="s">
        <v>273</v>
      </c>
      <c r="L47" t="s">
        <v>257</v>
      </c>
      <c r="M47" t="s">
        <v>279</v>
      </c>
      <c r="N47" t="str">
        <f t="shared" si="2"/>
        <v>Yes</v>
      </c>
      <c r="O47">
        <v>2.8348</v>
      </c>
      <c r="P47" t="s">
        <v>8</v>
      </c>
      <c r="Q47" t="s">
        <v>425</v>
      </c>
    </row>
    <row r="48" spans="1:17" x14ac:dyDescent="0.25">
      <c r="A48">
        <v>3</v>
      </c>
      <c r="B48">
        <v>4</v>
      </c>
      <c r="C48">
        <v>48</v>
      </c>
      <c r="D48">
        <f t="shared" si="3"/>
        <v>1.3492999999999999</v>
      </c>
      <c r="E48" t="s">
        <v>179</v>
      </c>
      <c r="F48">
        <v>400</v>
      </c>
      <c r="G48" t="str">
        <f t="shared" si="1"/>
        <v>Low</v>
      </c>
      <c r="H48" t="s">
        <v>37</v>
      </c>
      <c r="I48" t="s">
        <v>23</v>
      </c>
      <c r="J48" t="s">
        <v>278</v>
      </c>
      <c r="K48" t="s">
        <v>273</v>
      </c>
      <c r="L48" t="s">
        <v>257</v>
      </c>
      <c r="M48" t="s">
        <v>279</v>
      </c>
      <c r="N48" t="str">
        <f t="shared" si="2"/>
        <v>Yes</v>
      </c>
      <c r="O48">
        <v>1.3492999999999999</v>
      </c>
      <c r="P48" t="s">
        <v>8</v>
      </c>
      <c r="Q48" t="s">
        <v>425</v>
      </c>
    </row>
    <row r="49" spans="1:17" x14ac:dyDescent="0.25">
      <c r="A49">
        <v>3</v>
      </c>
      <c r="B49">
        <v>4</v>
      </c>
      <c r="C49">
        <v>72</v>
      </c>
      <c r="D49">
        <f t="shared" si="3"/>
        <v>0</v>
      </c>
      <c r="E49" t="s">
        <v>179</v>
      </c>
      <c r="F49">
        <v>400</v>
      </c>
      <c r="G49" t="str">
        <f t="shared" si="1"/>
        <v>Low</v>
      </c>
      <c r="H49" t="s">
        <v>37</v>
      </c>
      <c r="I49" t="s">
        <v>23</v>
      </c>
      <c r="J49" t="s">
        <v>278</v>
      </c>
      <c r="K49" t="s">
        <v>273</v>
      </c>
      <c r="L49" t="s">
        <v>257</v>
      </c>
      <c r="M49" t="s">
        <v>279</v>
      </c>
      <c r="N49" t="str">
        <f t="shared" si="2"/>
        <v>Yes</v>
      </c>
      <c r="O49">
        <v>0</v>
      </c>
      <c r="P49" t="s">
        <v>8</v>
      </c>
      <c r="Q49" t="s">
        <v>425</v>
      </c>
    </row>
    <row r="50" spans="1:17" x14ac:dyDescent="0.25">
      <c r="A50">
        <v>4</v>
      </c>
      <c r="B50">
        <v>5</v>
      </c>
      <c r="C50">
        <v>0</v>
      </c>
      <c r="D50">
        <f t="shared" si="3"/>
        <v>0</v>
      </c>
      <c r="E50" t="s">
        <v>179</v>
      </c>
      <c r="F50">
        <v>1200</v>
      </c>
      <c r="G50" t="str">
        <f t="shared" si="1"/>
        <v>High</v>
      </c>
      <c r="H50" t="s">
        <v>36</v>
      </c>
      <c r="I50" t="s">
        <v>23</v>
      </c>
      <c r="J50" t="s">
        <v>278</v>
      </c>
      <c r="K50" t="s">
        <v>273</v>
      </c>
      <c r="L50" t="s">
        <v>257</v>
      </c>
      <c r="M50" t="s">
        <v>275</v>
      </c>
      <c r="N50" t="str">
        <f t="shared" si="2"/>
        <v>None</v>
      </c>
      <c r="O50">
        <v>0</v>
      </c>
      <c r="P50" t="s">
        <v>4</v>
      </c>
      <c r="Q50" t="s">
        <v>140</v>
      </c>
    </row>
    <row r="51" spans="1:17" x14ac:dyDescent="0.25">
      <c r="A51">
        <v>4</v>
      </c>
      <c r="B51">
        <v>5</v>
      </c>
      <c r="C51">
        <v>1</v>
      </c>
      <c r="D51">
        <f t="shared" si="3"/>
        <v>239.5206</v>
      </c>
      <c r="E51" t="s">
        <v>179</v>
      </c>
      <c r="F51">
        <v>1200</v>
      </c>
      <c r="G51" t="str">
        <f t="shared" si="1"/>
        <v>High</v>
      </c>
      <c r="H51" t="s">
        <v>36</v>
      </c>
      <c r="I51" t="s">
        <v>23</v>
      </c>
      <c r="J51" t="s">
        <v>278</v>
      </c>
      <c r="K51" t="s">
        <v>273</v>
      </c>
      <c r="L51" t="s">
        <v>257</v>
      </c>
      <c r="M51" t="s">
        <v>275</v>
      </c>
      <c r="N51" t="str">
        <f t="shared" si="2"/>
        <v>None</v>
      </c>
      <c r="O51">
        <v>239.5206</v>
      </c>
      <c r="P51" t="s">
        <v>4</v>
      </c>
      <c r="Q51" t="s">
        <v>140</v>
      </c>
    </row>
    <row r="52" spans="1:17" x14ac:dyDescent="0.25">
      <c r="A52">
        <v>4</v>
      </c>
      <c r="B52">
        <v>5</v>
      </c>
      <c r="C52">
        <v>2</v>
      </c>
      <c r="D52">
        <f t="shared" si="3"/>
        <v>345.4821</v>
      </c>
      <c r="E52" t="s">
        <v>179</v>
      </c>
      <c r="F52">
        <v>1200</v>
      </c>
      <c r="G52" t="str">
        <f t="shared" si="1"/>
        <v>High</v>
      </c>
      <c r="H52" t="s">
        <v>36</v>
      </c>
      <c r="I52" t="s">
        <v>23</v>
      </c>
      <c r="J52" t="s">
        <v>278</v>
      </c>
      <c r="K52" t="s">
        <v>273</v>
      </c>
      <c r="L52" t="s">
        <v>257</v>
      </c>
      <c r="M52" t="s">
        <v>275</v>
      </c>
      <c r="N52" t="str">
        <f t="shared" si="2"/>
        <v>None</v>
      </c>
      <c r="O52">
        <v>345.4821</v>
      </c>
      <c r="P52" t="s">
        <v>4</v>
      </c>
      <c r="Q52" t="s">
        <v>140</v>
      </c>
    </row>
    <row r="53" spans="1:17" x14ac:dyDescent="0.25">
      <c r="A53">
        <v>4</v>
      </c>
      <c r="B53">
        <v>5</v>
      </c>
      <c r="C53">
        <v>3</v>
      </c>
      <c r="D53">
        <f t="shared" si="3"/>
        <v>428.77699999999999</v>
      </c>
      <c r="E53" t="s">
        <v>179</v>
      </c>
      <c r="F53">
        <v>1200</v>
      </c>
      <c r="G53" t="str">
        <f t="shared" si="1"/>
        <v>High</v>
      </c>
      <c r="H53" t="s">
        <v>36</v>
      </c>
      <c r="I53" t="s">
        <v>23</v>
      </c>
      <c r="J53" t="s">
        <v>278</v>
      </c>
      <c r="K53" t="s">
        <v>273</v>
      </c>
      <c r="L53" t="s">
        <v>257</v>
      </c>
      <c r="M53" t="s">
        <v>275</v>
      </c>
      <c r="N53" t="str">
        <f t="shared" si="2"/>
        <v>None</v>
      </c>
      <c r="O53">
        <v>428.77699999999999</v>
      </c>
      <c r="P53" t="s">
        <v>4</v>
      </c>
      <c r="Q53" t="s">
        <v>140</v>
      </c>
    </row>
    <row r="54" spans="1:17" x14ac:dyDescent="0.25">
      <c r="A54">
        <v>4</v>
      </c>
      <c r="B54">
        <v>5</v>
      </c>
      <c r="C54">
        <v>4</v>
      </c>
      <c r="D54">
        <f t="shared" si="3"/>
        <v>489.45440000000002</v>
      </c>
      <c r="E54" t="s">
        <v>179</v>
      </c>
      <c r="F54">
        <v>1200</v>
      </c>
      <c r="G54" t="str">
        <f t="shared" si="1"/>
        <v>High</v>
      </c>
      <c r="H54" t="s">
        <v>36</v>
      </c>
      <c r="I54" t="s">
        <v>23</v>
      </c>
      <c r="J54" t="s">
        <v>278</v>
      </c>
      <c r="K54" t="s">
        <v>273</v>
      </c>
      <c r="L54" t="s">
        <v>257</v>
      </c>
      <c r="M54" t="s">
        <v>275</v>
      </c>
      <c r="N54" t="str">
        <f t="shared" si="2"/>
        <v>None</v>
      </c>
      <c r="O54">
        <v>489.45440000000002</v>
      </c>
      <c r="P54" t="s">
        <v>4</v>
      </c>
      <c r="Q54" t="s">
        <v>140</v>
      </c>
    </row>
    <row r="55" spans="1:17" x14ac:dyDescent="0.25">
      <c r="A55">
        <v>4</v>
      </c>
      <c r="B55">
        <v>5</v>
      </c>
      <c r="C55">
        <v>6</v>
      </c>
      <c r="D55">
        <f t="shared" si="3"/>
        <v>393.11399999999998</v>
      </c>
      <c r="E55" t="s">
        <v>179</v>
      </c>
      <c r="F55">
        <v>1200</v>
      </c>
      <c r="G55" t="str">
        <f t="shared" si="1"/>
        <v>High</v>
      </c>
      <c r="H55" t="s">
        <v>36</v>
      </c>
      <c r="I55" t="s">
        <v>23</v>
      </c>
      <c r="J55" t="s">
        <v>278</v>
      </c>
      <c r="K55" t="s">
        <v>273</v>
      </c>
      <c r="L55" t="s">
        <v>257</v>
      </c>
      <c r="M55" t="s">
        <v>275</v>
      </c>
      <c r="N55" t="str">
        <f t="shared" si="2"/>
        <v>None</v>
      </c>
      <c r="O55">
        <v>393.11399999999998</v>
      </c>
      <c r="P55" t="s">
        <v>4</v>
      </c>
      <c r="Q55" t="s">
        <v>140</v>
      </c>
    </row>
    <row r="56" spans="1:17" x14ac:dyDescent="0.25">
      <c r="A56">
        <v>4</v>
      </c>
      <c r="B56">
        <v>5</v>
      </c>
      <c r="C56">
        <v>12</v>
      </c>
      <c r="D56">
        <f t="shared" si="3"/>
        <v>289.11380000000003</v>
      </c>
      <c r="E56" t="s">
        <v>179</v>
      </c>
      <c r="F56">
        <v>1200</v>
      </c>
      <c r="G56" t="str">
        <f t="shared" si="1"/>
        <v>High</v>
      </c>
      <c r="H56" t="s">
        <v>36</v>
      </c>
      <c r="I56" t="s">
        <v>23</v>
      </c>
      <c r="J56" t="s">
        <v>278</v>
      </c>
      <c r="K56" t="s">
        <v>273</v>
      </c>
      <c r="L56" t="s">
        <v>257</v>
      </c>
      <c r="M56" t="s">
        <v>275</v>
      </c>
      <c r="N56" t="str">
        <f t="shared" si="2"/>
        <v>None</v>
      </c>
      <c r="O56">
        <v>289.11380000000003</v>
      </c>
      <c r="P56" t="s">
        <v>4</v>
      </c>
      <c r="Q56" t="s">
        <v>140</v>
      </c>
    </row>
    <row r="57" spans="1:17" x14ac:dyDescent="0.25">
      <c r="A57">
        <v>4</v>
      </c>
      <c r="B57">
        <v>5</v>
      </c>
      <c r="C57">
        <v>24</v>
      </c>
      <c r="D57">
        <f t="shared" si="3"/>
        <v>51.936500000000002</v>
      </c>
      <c r="E57" t="s">
        <v>179</v>
      </c>
      <c r="F57">
        <v>1200</v>
      </c>
      <c r="G57" t="str">
        <f t="shared" si="1"/>
        <v>High</v>
      </c>
      <c r="H57" t="s">
        <v>36</v>
      </c>
      <c r="I57" t="s">
        <v>23</v>
      </c>
      <c r="J57" t="s">
        <v>278</v>
      </c>
      <c r="K57" t="s">
        <v>273</v>
      </c>
      <c r="L57" t="s">
        <v>257</v>
      </c>
      <c r="M57" t="s">
        <v>275</v>
      </c>
      <c r="N57" t="str">
        <f t="shared" si="2"/>
        <v>None</v>
      </c>
      <c r="O57">
        <v>51.936500000000002</v>
      </c>
      <c r="P57" t="s">
        <v>4</v>
      </c>
      <c r="Q57" t="s">
        <v>140</v>
      </c>
    </row>
    <row r="58" spans="1:17" x14ac:dyDescent="0.25">
      <c r="A58">
        <v>4</v>
      </c>
      <c r="B58">
        <v>5</v>
      </c>
      <c r="C58">
        <v>36</v>
      </c>
      <c r="D58">
        <f t="shared" si="3"/>
        <v>29.037500000000001</v>
      </c>
      <c r="E58" t="s">
        <v>179</v>
      </c>
      <c r="F58">
        <v>1200</v>
      </c>
      <c r="G58" t="str">
        <f t="shared" si="1"/>
        <v>High</v>
      </c>
      <c r="H58" t="s">
        <v>36</v>
      </c>
      <c r="I58" t="s">
        <v>23</v>
      </c>
      <c r="J58" t="s">
        <v>278</v>
      </c>
      <c r="K58" t="s">
        <v>273</v>
      </c>
      <c r="L58" t="s">
        <v>257</v>
      </c>
      <c r="M58" t="s">
        <v>275</v>
      </c>
      <c r="N58" t="str">
        <f t="shared" si="2"/>
        <v>None</v>
      </c>
      <c r="O58">
        <v>29.037500000000001</v>
      </c>
      <c r="P58" t="s">
        <v>4</v>
      </c>
      <c r="Q58" t="s">
        <v>140</v>
      </c>
    </row>
    <row r="59" spans="1:17" x14ac:dyDescent="0.25">
      <c r="A59">
        <v>4</v>
      </c>
      <c r="B59">
        <v>5</v>
      </c>
      <c r="C59">
        <v>48</v>
      </c>
      <c r="D59">
        <f t="shared" si="3"/>
        <v>6.0622999999999996</v>
      </c>
      <c r="E59" t="s">
        <v>179</v>
      </c>
      <c r="F59">
        <v>1200</v>
      </c>
      <c r="G59" t="str">
        <f t="shared" si="1"/>
        <v>High</v>
      </c>
      <c r="H59" t="s">
        <v>36</v>
      </c>
      <c r="I59" t="s">
        <v>23</v>
      </c>
      <c r="J59" t="s">
        <v>278</v>
      </c>
      <c r="K59" t="s">
        <v>273</v>
      </c>
      <c r="L59" t="s">
        <v>257</v>
      </c>
      <c r="M59" t="s">
        <v>275</v>
      </c>
      <c r="N59" t="str">
        <f t="shared" si="2"/>
        <v>None</v>
      </c>
      <c r="O59">
        <v>6.0622999999999996</v>
      </c>
      <c r="P59" t="s">
        <v>4</v>
      </c>
      <c r="Q59" t="s">
        <v>140</v>
      </c>
    </row>
    <row r="60" spans="1:17" x14ac:dyDescent="0.25">
      <c r="A60">
        <v>4</v>
      </c>
      <c r="B60">
        <v>5</v>
      </c>
      <c r="C60">
        <v>72</v>
      </c>
      <c r="D60">
        <f t="shared" si="3"/>
        <v>9.8699999999999996E-2</v>
      </c>
      <c r="E60" t="s">
        <v>179</v>
      </c>
      <c r="F60">
        <v>1200</v>
      </c>
      <c r="G60" t="str">
        <f t="shared" si="1"/>
        <v>High</v>
      </c>
      <c r="H60" t="s">
        <v>36</v>
      </c>
      <c r="I60" t="s">
        <v>23</v>
      </c>
      <c r="J60" t="s">
        <v>278</v>
      </c>
      <c r="K60" t="s">
        <v>273</v>
      </c>
      <c r="L60" t="s">
        <v>257</v>
      </c>
      <c r="M60" t="s">
        <v>275</v>
      </c>
      <c r="N60" t="str">
        <f t="shared" si="2"/>
        <v>None</v>
      </c>
      <c r="O60">
        <v>9.8699999999999996E-2</v>
      </c>
      <c r="P60" t="s">
        <v>4</v>
      </c>
      <c r="Q60" t="s">
        <v>140</v>
      </c>
    </row>
    <row r="61" spans="1:17" x14ac:dyDescent="0.25">
      <c r="A61">
        <v>4</v>
      </c>
      <c r="B61">
        <v>5</v>
      </c>
      <c r="C61">
        <v>96</v>
      </c>
      <c r="D61">
        <f t="shared" si="3"/>
        <v>9.7699999999999995E-2</v>
      </c>
      <c r="E61" t="s">
        <v>179</v>
      </c>
      <c r="F61">
        <v>1200</v>
      </c>
      <c r="G61" t="str">
        <f t="shared" si="1"/>
        <v>High</v>
      </c>
      <c r="H61" t="s">
        <v>36</v>
      </c>
      <c r="I61" t="s">
        <v>23</v>
      </c>
      <c r="J61" t="s">
        <v>278</v>
      </c>
      <c r="K61" t="s">
        <v>273</v>
      </c>
      <c r="L61" t="s">
        <v>257</v>
      </c>
      <c r="M61" t="s">
        <v>275</v>
      </c>
      <c r="N61" t="str">
        <f t="shared" si="2"/>
        <v>None</v>
      </c>
      <c r="O61">
        <v>9.7699999999999995E-2</v>
      </c>
      <c r="P61" t="s">
        <v>4</v>
      </c>
      <c r="Q61" t="s">
        <v>140</v>
      </c>
    </row>
    <row r="62" spans="1:17" x14ac:dyDescent="0.25">
      <c r="A62">
        <v>4</v>
      </c>
      <c r="B62">
        <v>6</v>
      </c>
      <c r="C62">
        <v>0</v>
      </c>
      <c r="D62">
        <f t="shared" si="3"/>
        <v>0</v>
      </c>
      <c r="E62" t="s">
        <v>179</v>
      </c>
      <c r="F62">
        <v>1200</v>
      </c>
      <c r="G62" t="str">
        <f t="shared" si="1"/>
        <v>High</v>
      </c>
      <c r="H62" t="s">
        <v>37</v>
      </c>
      <c r="I62" t="s">
        <v>23</v>
      </c>
      <c r="J62" t="s">
        <v>278</v>
      </c>
      <c r="K62" t="s">
        <v>273</v>
      </c>
      <c r="L62" t="s">
        <v>257</v>
      </c>
      <c r="M62" t="s">
        <v>275</v>
      </c>
      <c r="N62" t="str">
        <f t="shared" si="2"/>
        <v>None</v>
      </c>
      <c r="O62">
        <v>0</v>
      </c>
      <c r="P62" t="s">
        <v>4</v>
      </c>
      <c r="Q62" t="s">
        <v>140</v>
      </c>
    </row>
    <row r="63" spans="1:17" x14ac:dyDescent="0.25">
      <c r="A63">
        <v>4</v>
      </c>
      <c r="B63">
        <v>6</v>
      </c>
      <c r="C63">
        <v>1</v>
      </c>
      <c r="D63">
        <f t="shared" si="3"/>
        <v>5.5</v>
      </c>
      <c r="E63" t="s">
        <v>179</v>
      </c>
      <c r="F63">
        <v>1200</v>
      </c>
      <c r="G63" t="str">
        <f t="shared" si="1"/>
        <v>High</v>
      </c>
      <c r="H63" t="s">
        <v>37</v>
      </c>
      <c r="I63" t="s">
        <v>23</v>
      </c>
      <c r="J63" t="s">
        <v>278</v>
      </c>
      <c r="K63" t="s">
        <v>273</v>
      </c>
      <c r="L63" t="s">
        <v>257</v>
      </c>
      <c r="M63" t="s">
        <v>275</v>
      </c>
      <c r="N63" t="str">
        <f t="shared" si="2"/>
        <v>None</v>
      </c>
      <c r="O63">
        <v>5.5</v>
      </c>
      <c r="P63" t="s">
        <v>4</v>
      </c>
      <c r="Q63" t="s">
        <v>140</v>
      </c>
    </row>
    <row r="64" spans="1:17" x14ac:dyDescent="0.25">
      <c r="A64">
        <v>4</v>
      </c>
      <c r="B64">
        <v>6</v>
      </c>
      <c r="C64">
        <v>2</v>
      </c>
      <c r="D64">
        <f t="shared" si="3"/>
        <v>56.9069</v>
      </c>
      <c r="E64" t="s">
        <v>179</v>
      </c>
      <c r="F64">
        <v>1200</v>
      </c>
      <c r="G64" t="str">
        <f t="shared" si="1"/>
        <v>High</v>
      </c>
      <c r="H64" t="s">
        <v>37</v>
      </c>
      <c r="I64" t="s">
        <v>23</v>
      </c>
      <c r="J64" t="s">
        <v>278</v>
      </c>
      <c r="K64" t="s">
        <v>273</v>
      </c>
      <c r="L64" t="s">
        <v>257</v>
      </c>
      <c r="M64" t="s">
        <v>275</v>
      </c>
      <c r="N64" t="str">
        <f t="shared" si="2"/>
        <v>None</v>
      </c>
      <c r="O64">
        <v>56.9069</v>
      </c>
      <c r="P64" t="s">
        <v>4</v>
      </c>
      <c r="Q64" t="s">
        <v>140</v>
      </c>
    </row>
    <row r="65" spans="1:17" x14ac:dyDescent="0.25">
      <c r="A65">
        <v>4</v>
      </c>
      <c r="B65">
        <v>6</v>
      </c>
      <c r="C65">
        <v>3</v>
      </c>
      <c r="D65">
        <f t="shared" si="3"/>
        <v>39.365600000000001</v>
      </c>
      <c r="E65" t="s">
        <v>179</v>
      </c>
      <c r="F65">
        <v>1200</v>
      </c>
      <c r="G65" t="str">
        <f t="shared" si="1"/>
        <v>High</v>
      </c>
      <c r="H65" t="s">
        <v>37</v>
      </c>
      <c r="I65" t="s">
        <v>23</v>
      </c>
      <c r="J65" t="s">
        <v>278</v>
      </c>
      <c r="K65" t="s">
        <v>273</v>
      </c>
      <c r="L65" t="s">
        <v>257</v>
      </c>
      <c r="M65" t="s">
        <v>275</v>
      </c>
      <c r="N65" t="str">
        <f t="shared" si="2"/>
        <v>None</v>
      </c>
      <c r="O65">
        <v>39.365600000000001</v>
      </c>
      <c r="P65" t="s">
        <v>4</v>
      </c>
      <c r="Q65" t="s">
        <v>140</v>
      </c>
    </row>
    <row r="66" spans="1:17" x14ac:dyDescent="0.25">
      <c r="A66">
        <v>4</v>
      </c>
      <c r="B66">
        <v>6</v>
      </c>
      <c r="C66">
        <v>4</v>
      </c>
      <c r="D66">
        <f t="shared" ref="D66:D74" si="4">O66</f>
        <v>62.773699999999998</v>
      </c>
      <c r="E66" t="s">
        <v>179</v>
      </c>
      <c r="F66">
        <v>1200</v>
      </c>
      <c r="G66" t="str">
        <f t="shared" si="1"/>
        <v>High</v>
      </c>
      <c r="H66" t="s">
        <v>37</v>
      </c>
      <c r="I66" t="s">
        <v>23</v>
      </c>
      <c r="J66" t="s">
        <v>278</v>
      </c>
      <c r="K66" t="s">
        <v>273</v>
      </c>
      <c r="L66" t="s">
        <v>257</v>
      </c>
      <c r="M66" t="s">
        <v>275</v>
      </c>
      <c r="N66" t="str">
        <f t="shared" si="2"/>
        <v>None</v>
      </c>
      <c r="O66">
        <v>62.773699999999998</v>
      </c>
      <c r="P66" t="s">
        <v>4</v>
      </c>
      <c r="Q66" t="s">
        <v>140</v>
      </c>
    </row>
    <row r="67" spans="1:17" x14ac:dyDescent="0.25">
      <c r="A67">
        <v>4</v>
      </c>
      <c r="B67">
        <v>6</v>
      </c>
      <c r="C67">
        <v>6</v>
      </c>
      <c r="D67">
        <f t="shared" si="4"/>
        <v>68.088999999999999</v>
      </c>
      <c r="E67" t="s">
        <v>179</v>
      </c>
      <c r="F67">
        <v>1200</v>
      </c>
      <c r="G67" t="str">
        <f t="shared" ref="G67:G130" si="5">IF(F67&gt;799,"High","Low")</f>
        <v>High</v>
      </c>
      <c r="H67" t="s">
        <v>37</v>
      </c>
      <c r="I67" t="s">
        <v>23</v>
      </c>
      <c r="J67" t="s">
        <v>278</v>
      </c>
      <c r="K67" t="s">
        <v>273</v>
      </c>
      <c r="L67" t="s">
        <v>257</v>
      </c>
      <c r="M67" t="s">
        <v>275</v>
      </c>
      <c r="N67" t="str">
        <f t="shared" ref="N67:N130" si="6">IF(M67 = "None", "None", "Yes")</f>
        <v>None</v>
      </c>
      <c r="O67">
        <v>68.088999999999999</v>
      </c>
      <c r="P67" t="s">
        <v>4</v>
      </c>
      <c r="Q67" t="s">
        <v>140</v>
      </c>
    </row>
    <row r="68" spans="1:17" x14ac:dyDescent="0.25">
      <c r="A68">
        <v>4</v>
      </c>
      <c r="B68">
        <v>6</v>
      </c>
      <c r="C68">
        <v>8</v>
      </c>
      <c r="D68">
        <f t="shared" si="4"/>
        <v>45.490400000000001</v>
      </c>
      <c r="E68" t="s">
        <v>179</v>
      </c>
      <c r="F68">
        <v>1200</v>
      </c>
      <c r="G68" t="str">
        <f t="shared" si="5"/>
        <v>High</v>
      </c>
      <c r="H68" t="s">
        <v>37</v>
      </c>
      <c r="I68" t="s">
        <v>23</v>
      </c>
      <c r="J68" t="s">
        <v>278</v>
      </c>
      <c r="K68" t="s">
        <v>273</v>
      </c>
      <c r="L68" t="s">
        <v>257</v>
      </c>
      <c r="M68" t="s">
        <v>275</v>
      </c>
      <c r="N68" t="str">
        <f t="shared" si="6"/>
        <v>None</v>
      </c>
      <c r="O68">
        <v>45.490400000000001</v>
      </c>
      <c r="P68" t="s">
        <v>4</v>
      </c>
      <c r="Q68" t="s">
        <v>140</v>
      </c>
    </row>
    <row r="69" spans="1:17" x14ac:dyDescent="0.25">
      <c r="A69">
        <v>4</v>
      </c>
      <c r="B69">
        <v>6</v>
      </c>
      <c r="C69">
        <v>12</v>
      </c>
      <c r="D69">
        <f t="shared" si="4"/>
        <v>24.8142</v>
      </c>
      <c r="E69" t="s">
        <v>179</v>
      </c>
      <c r="F69">
        <v>1200</v>
      </c>
      <c r="G69" t="str">
        <f t="shared" si="5"/>
        <v>High</v>
      </c>
      <c r="H69" t="s">
        <v>37</v>
      </c>
      <c r="I69" t="s">
        <v>23</v>
      </c>
      <c r="J69" t="s">
        <v>278</v>
      </c>
      <c r="K69" t="s">
        <v>273</v>
      </c>
      <c r="L69" t="s">
        <v>257</v>
      </c>
      <c r="M69" t="s">
        <v>275</v>
      </c>
      <c r="N69" t="str">
        <f t="shared" si="6"/>
        <v>None</v>
      </c>
      <c r="O69">
        <v>24.8142</v>
      </c>
      <c r="P69" t="s">
        <v>4</v>
      </c>
      <c r="Q69" t="s">
        <v>140</v>
      </c>
    </row>
    <row r="70" spans="1:17" x14ac:dyDescent="0.25">
      <c r="A70">
        <v>4</v>
      </c>
      <c r="B70">
        <v>6</v>
      </c>
      <c r="C70">
        <v>24</v>
      </c>
      <c r="D70">
        <f t="shared" si="4"/>
        <v>51.9221</v>
      </c>
      <c r="E70" t="s">
        <v>179</v>
      </c>
      <c r="F70">
        <v>1200</v>
      </c>
      <c r="G70" t="str">
        <f t="shared" si="5"/>
        <v>High</v>
      </c>
      <c r="H70" t="s">
        <v>37</v>
      </c>
      <c r="I70" t="s">
        <v>23</v>
      </c>
      <c r="J70" t="s">
        <v>278</v>
      </c>
      <c r="K70" t="s">
        <v>273</v>
      </c>
      <c r="L70" t="s">
        <v>257</v>
      </c>
      <c r="M70" t="s">
        <v>275</v>
      </c>
      <c r="N70" t="str">
        <f t="shared" si="6"/>
        <v>None</v>
      </c>
      <c r="O70">
        <v>51.9221</v>
      </c>
      <c r="P70" t="s">
        <v>4</v>
      </c>
      <c r="Q70" t="s">
        <v>140</v>
      </c>
    </row>
    <row r="71" spans="1:17" x14ac:dyDescent="0.25">
      <c r="A71">
        <v>4</v>
      </c>
      <c r="B71">
        <v>6</v>
      </c>
      <c r="C71">
        <v>36</v>
      </c>
      <c r="D71">
        <f t="shared" si="4"/>
        <v>58.5657</v>
      </c>
      <c r="E71" t="s">
        <v>179</v>
      </c>
      <c r="F71">
        <v>1200</v>
      </c>
      <c r="G71" t="str">
        <f t="shared" si="5"/>
        <v>High</v>
      </c>
      <c r="H71" t="s">
        <v>37</v>
      </c>
      <c r="I71" t="s">
        <v>23</v>
      </c>
      <c r="J71" t="s">
        <v>278</v>
      </c>
      <c r="K71" t="s">
        <v>273</v>
      </c>
      <c r="L71" t="s">
        <v>257</v>
      </c>
      <c r="M71" t="s">
        <v>275</v>
      </c>
      <c r="N71" t="str">
        <f t="shared" si="6"/>
        <v>None</v>
      </c>
      <c r="O71">
        <v>58.5657</v>
      </c>
      <c r="P71" t="s">
        <v>4</v>
      </c>
      <c r="Q71" t="s">
        <v>140</v>
      </c>
    </row>
    <row r="72" spans="1:17" x14ac:dyDescent="0.25">
      <c r="A72">
        <v>4</v>
      </c>
      <c r="B72">
        <v>6</v>
      </c>
      <c r="C72">
        <v>48</v>
      </c>
      <c r="D72">
        <f t="shared" si="4"/>
        <v>7.7870999999999997</v>
      </c>
      <c r="E72" t="s">
        <v>179</v>
      </c>
      <c r="F72">
        <v>1200</v>
      </c>
      <c r="G72" t="str">
        <f t="shared" si="5"/>
        <v>High</v>
      </c>
      <c r="H72" t="s">
        <v>37</v>
      </c>
      <c r="I72" t="s">
        <v>23</v>
      </c>
      <c r="J72" t="s">
        <v>278</v>
      </c>
      <c r="K72" t="s">
        <v>273</v>
      </c>
      <c r="L72" t="s">
        <v>257</v>
      </c>
      <c r="M72" t="s">
        <v>275</v>
      </c>
      <c r="N72" t="str">
        <f t="shared" si="6"/>
        <v>None</v>
      </c>
      <c r="O72">
        <v>7.7870999999999997</v>
      </c>
      <c r="P72" t="s">
        <v>4</v>
      </c>
      <c r="Q72" t="s">
        <v>140</v>
      </c>
    </row>
    <row r="73" spans="1:17" x14ac:dyDescent="0.25">
      <c r="A73">
        <v>4</v>
      </c>
      <c r="B73">
        <v>6</v>
      </c>
      <c r="C73">
        <v>72</v>
      </c>
      <c r="D73">
        <f t="shared" si="4"/>
        <v>5.3407</v>
      </c>
      <c r="E73" t="s">
        <v>179</v>
      </c>
      <c r="F73">
        <v>1200</v>
      </c>
      <c r="G73" t="str">
        <f t="shared" si="5"/>
        <v>High</v>
      </c>
      <c r="H73" t="s">
        <v>37</v>
      </c>
      <c r="I73" t="s">
        <v>23</v>
      </c>
      <c r="J73" t="s">
        <v>278</v>
      </c>
      <c r="K73" t="s">
        <v>273</v>
      </c>
      <c r="L73" t="s">
        <v>257</v>
      </c>
      <c r="M73" t="s">
        <v>275</v>
      </c>
      <c r="N73" t="str">
        <f t="shared" si="6"/>
        <v>None</v>
      </c>
      <c r="O73">
        <v>5.3407</v>
      </c>
      <c r="P73" t="s">
        <v>4</v>
      </c>
      <c r="Q73" t="s">
        <v>140</v>
      </c>
    </row>
    <row r="74" spans="1:17" x14ac:dyDescent="0.25">
      <c r="A74">
        <v>4</v>
      </c>
      <c r="B74">
        <v>6</v>
      </c>
      <c r="C74">
        <v>96</v>
      </c>
      <c r="D74">
        <f t="shared" si="4"/>
        <v>1.0995999999999999</v>
      </c>
      <c r="E74" t="s">
        <v>179</v>
      </c>
      <c r="F74">
        <v>1200</v>
      </c>
      <c r="G74" t="str">
        <f t="shared" si="5"/>
        <v>High</v>
      </c>
      <c r="H74" t="s">
        <v>37</v>
      </c>
      <c r="I74" t="s">
        <v>23</v>
      </c>
      <c r="J74" t="s">
        <v>278</v>
      </c>
      <c r="K74" t="s">
        <v>273</v>
      </c>
      <c r="L74" t="s">
        <v>257</v>
      </c>
      <c r="M74" t="s">
        <v>275</v>
      </c>
      <c r="N74" t="str">
        <f t="shared" si="6"/>
        <v>None</v>
      </c>
      <c r="O74">
        <v>1.0995999999999999</v>
      </c>
      <c r="P74" t="s">
        <v>4</v>
      </c>
      <c r="Q74" t="s">
        <v>140</v>
      </c>
    </row>
    <row r="75" spans="1:17" x14ac:dyDescent="0.25">
      <c r="A75">
        <v>8</v>
      </c>
      <c r="B75">
        <v>7</v>
      </c>
      <c r="C75">
        <v>0</v>
      </c>
      <c r="D75">
        <f t="shared" ref="D75:D88" si="7">O75*1000</f>
        <v>0</v>
      </c>
      <c r="E75" t="s">
        <v>22</v>
      </c>
      <c r="F75">
        <v>400</v>
      </c>
      <c r="G75" t="str">
        <f t="shared" si="5"/>
        <v>Low</v>
      </c>
      <c r="H75" t="s">
        <v>36</v>
      </c>
      <c r="I75" t="s">
        <v>39</v>
      </c>
      <c r="J75" t="s">
        <v>278</v>
      </c>
      <c r="K75" t="s">
        <v>290</v>
      </c>
      <c r="L75" t="s">
        <v>290</v>
      </c>
      <c r="M75" t="s">
        <v>275</v>
      </c>
      <c r="N75" t="str">
        <f t="shared" si="6"/>
        <v>None</v>
      </c>
      <c r="O75">
        <v>0</v>
      </c>
      <c r="P75" t="s">
        <v>19</v>
      </c>
      <c r="Q75" t="s">
        <v>141</v>
      </c>
    </row>
    <row r="76" spans="1:17" x14ac:dyDescent="0.25">
      <c r="A76">
        <v>8</v>
      </c>
      <c r="B76">
        <v>7</v>
      </c>
      <c r="C76">
        <v>2</v>
      </c>
      <c r="D76">
        <f t="shared" si="7"/>
        <v>118.6</v>
      </c>
      <c r="E76" t="s">
        <v>22</v>
      </c>
      <c r="F76">
        <v>400</v>
      </c>
      <c r="G76" t="str">
        <f t="shared" si="5"/>
        <v>Low</v>
      </c>
      <c r="H76" t="s">
        <v>36</v>
      </c>
      <c r="I76" t="s">
        <v>39</v>
      </c>
      <c r="J76" t="s">
        <v>278</v>
      </c>
      <c r="K76" t="s">
        <v>290</v>
      </c>
      <c r="L76" t="s">
        <v>290</v>
      </c>
      <c r="M76" t="s">
        <v>275</v>
      </c>
      <c r="N76" t="str">
        <f t="shared" si="6"/>
        <v>None</v>
      </c>
      <c r="O76">
        <v>0.1186</v>
      </c>
      <c r="P76" t="s">
        <v>19</v>
      </c>
      <c r="Q76" t="s">
        <v>141</v>
      </c>
    </row>
    <row r="77" spans="1:17" x14ac:dyDescent="0.25">
      <c r="A77">
        <v>8</v>
      </c>
      <c r="B77">
        <v>7</v>
      </c>
      <c r="C77">
        <v>4</v>
      </c>
      <c r="D77">
        <f t="shared" si="7"/>
        <v>99.5</v>
      </c>
      <c r="E77" t="s">
        <v>22</v>
      </c>
      <c r="F77">
        <v>400</v>
      </c>
      <c r="G77" t="str">
        <f t="shared" si="5"/>
        <v>Low</v>
      </c>
      <c r="H77" t="s">
        <v>36</v>
      </c>
      <c r="I77" t="s">
        <v>39</v>
      </c>
      <c r="J77" t="s">
        <v>278</v>
      </c>
      <c r="K77" t="s">
        <v>290</v>
      </c>
      <c r="L77" t="s">
        <v>290</v>
      </c>
      <c r="M77" t="s">
        <v>275</v>
      </c>
      <c r="N77" t="str">
        <f t="shared" si="6"/>
        <v>None</v>
      </c>
      <c r="O77">
        <v>9.9500000000000005E-2</v>
      </c>
      <c r="P77" t="s">
        <v>19</v>
      </c>
      <c r="Q77" t="s">
        <v>141</v>
      </c>
    </row>
    <row r="78" spans="1:17" x14ac:dyDescent="0.25">
      <c r="A78">
        <v>8</v>
      </c>
      <c r="B78">
        <v>7</v>
      </c>
      <c r="C78">
        <v>8</v>
      </c>
      <c r="D78">
        <f t="shared" si="7"/>
        <v>27.799999999999997</v>
      </c>
      <c r="E78" t="s">
        <v>22</v>
      </c>
      <c r="F78">
        <v>400</v>
      </c>
      <c r="G78" t="str">
        <f t="shared" si="5"/>
        <v>Low</v>
      </c>
      <c r="H78" t="s">
        <v>36</v>
      </c>
      <c r="I78" t="s">
        <v>39</v>
      </c>
      <c r="J78" t="s">
        <v>278</v>
      </c>
      <c r="K78" t="s">
        <v>290</v>
      </c>
      <c r="L78" t="s">
        <v>290</v>
      </c>
      <c r="M78" t="s">
        <v>275</v>
      </c>
      <c r="N78" t="str">
        <f t="shared" si="6"/>
        <v>None</v>
      </c>
      <c r="O78">
        <v>2.7799999999999998E-2</v>
      </c>
      <c r="P78" t="s">
        <v>19</v>
      </c>
      <c r="Q78" t="s">
        <v>141</v>
      </c>
    </row>
    <row r="79" spans="1:17" x14ac:dyDescent="0.25">
      <c r="A79">
        <v>8</v>
      </c>
      <c r="B79">
        <v>7</v>
      </c>
      <c r="C79">
        <v>12</v>
      </c>
      <c r="D79">
        <f t="shared" si="7"/>
        <v>19.5</v>
      </c>
      <c r="E79" t="s">
        <v>22</v>
      </c>
      <c r="F79">
        <v>400</v>
      </c>
      <c r="G79" t="str">
        <f t="shared" si="5"/>
        <v>Low</v>
      </c>
      <c r="H79" t="s">
        <v>36</v>
      </c>
      <c r="I79" t="s">
        <v>39</v>
      </c>
      <c r="J79" t="s">
        <v>278</v>
      </c>
      <c r="K79" t="s">
        <v>290</v>
      </c>
      <c r="L79" t="s">
        <v>290</v>
      </c>
      <c r="M79" t="s">
        <v>275</v>
      </c>
      <c r="N79" t="str">
        <f t="shared" si="6"/>
        <v>None</v>
      </c>
      <c r="O79">
        <v>1.95E-2</v>
      </c>
      <c r="P79" t="s">
        <v>19</v>
      </c>
      <c r="Q79" t="s">
        <v>141</v>
      </c>
    </row>
    <row r="80" spans="1:17" x14ac:dyDescent="0.25">
      <c r="A80">
        <v>8</v>
      </c>
      <c r="B80">
        <v>7</v>
      </c>
      <c r="C80">
        <v>0</v>
      </c>
      <c r="D80">
        <f t="shared" si="7"/>
        <v>0</v>
      </c>
      <c r="E80" t="s">
        <v>179</v>
      </c>
      <c r="F80">
        <v>400</v>
      </c>
      <c r="G80" t="str">
        <f t="shared" si="5"/>
        <v>Low</v>
      </c>
      <c r="H80" t="s">
        <v>36</v>
      </c>
      <c r="I80" t="s">
        <v>39</v>
      </c>
      <c r="J80" t="s">
        <v>278</v>
      </c>
      <c r="K80" t="s">
        <v>290</v>
      </c>
      <c r="L80" t="s">
        <v>290</v>
      </c>
      <c r="M80" t="s">
        <v>275</v>
      </c>
      <c r="N80" t="str">
        <f t="shared" si="6"/>
        <v>None</v>
      </c>
      <c r="O80">
        <v>0</v>
      </c>
      <c r="P80" t="s">
        <v>19</v>
      </c>
      <c r="Q80" t="s">
        <v>141</v>
      </c>
    </row>
    <row r="81" spans="1:17" x14ac:dyDescent="0.25">
      <c r="A81">
        <v>8</v>
      </c>
      <c r="B81">
        <v>7</v>
      </c>
      <c r="C81">
        <v>2</v>
      </c>
      <c r="D81">
        <f t="shared" si="7"/>
        <v>866.5</v>
      </c>
      <c r="E81" t="s">
        <v>179</v>
      </c>
      <c r="F81">
        <v>400</v>
      </c>
      <c r="G81" t="str">
        <f t="shared" si="5"/>
        <v>Low</v>
      </c>
      <c r="H81" t="s">
        <v>36</v>
      </c>
      <c r="I81" t="s">
        <v>39</v>
      </c>
      <c r="J81" t="s">
        <v>278</v>
      </c>
      <c r="K81" t="s">
        <v>290</v>
      </c>
      <c r="L81" t="s">
        <v>290</v>
      </c>
      <c r="M81" t="s">
        <v>275</v>
      </c>
      <c r="N81" t="str">
        <f t="shared" si="6"/>
        <v>None</v>
      </c>
      <c r="O81">
        <v>0.86650000000000005</v>
      </c>
      <c r="P81" t="s">
        <v>19</v>
      </c>
      <c r="Q81" t="s">
        <v>141</v>
      </c>
    </row>
    <row r="82" spans="1:17" x14ac:dyDescent="0.25">
      <c r="A82">
        <v>8</v>
      </c>
      <c r="B82">
        <v>7</v>
      </c>
      <c r="C82">
        <v>4</v>
      </c>
      <c r="D82">
        <f t="shared" si="7"/>
        <v>1078.1000000000001</v>
      </c>
      <c r="E82" t="s">
        <v>179</v>
      </c>
      <c r="F82">
        <v>400</v>
      </c>
      <c r="G82" t="str">
        <f t="shared" si="5"/>
        <v>Low</v>
      </c>
      <c r="H82" t="s">
        <v>36</v>
      </c>
      <c r="I82" t="s">
        <v>39</v>
      </c>
      <c r="J82" t="s">
        <v>278</v>
      </c>
      <c r="K82" t="s">
        <v>290</v>
      </c>
      <c r="L82" t="s">
        <v>290</v>
      </c>
      <c r="M82" t="s">
        <v>275</v>
      </c>
      <c r="N82" t="str">
        <f t="shared" si="6"/>
        <v>None</v>
      </c>
      <c r="O82">
        <v>1.0781000000000001</v>
      </c>
      <c r="P82" t="s">
        <v>19</v>
      </c>
      <c r="Q82" t="s">
        <v>141</v>
      </c>
    </row>
    <row r="83" spans="1:17" x14ac:dyDescent="0.25">
      <c r="A83">
        <v>8</v>
      </c>
      <c r="B83">
        <v>7</v>
      </c>
      <c r="C83">
        <v>8</v>
      </c>
      <c r="D83">
        <f t="shared" si="7"/>
        <v>798.1</v>
      </c>
      <c r="E83" t="s">
        <v>179</v>
      </c>
      <c r="F83">
        <v>400</v>
      </c>
      <c r="G83" t="str">
        <f t="shared" si="5"/>
        <v>Low</v>
      </c>
      <c r="H83" t="s">
        <v>36</v>
      </c>
      <c r="I83" t="s">
        <v>39</v>
      </c>
      <c r="J83" t="s">
        <v>278</v>
      </c>
      <c r="K83" t="s">
        <v>290</v>
      </c>
      <c r="L83" t="s">
        <v>290</v>
      </c>
      <c r="M83" t="s">
        <v>275</v>
      </c>
      <c r="N83" t="str">
        <f t="shared" si="6"/>
        <v>None</v>
      </c>
      <c r="O83">
        <v>0.79810000000000003</v>
      </c>
      <c r="P83" t="s">
        <v>19</v>
      </c>
      <c r="Q83" t="s">
        <v>141</v>
      </c>
    </row>
    <row r="84" spans="1:17" x14ac:dyDescent="0.25">
      <c r="A84">
        <v>8</v>
      </c>
      <c r="B84">
        <v>7</v>
      </c>
      <c r="C84">
        <v>12</v>
      </c>
      <c r="D84">
        <f t="shared" si="7"/>
        <v>670.5</v>
      </c>
      <c r="E84" t="s">
        <v>179</v>
      </c>
      <c r="F84">
        <v>400</v>
      </c>
      <c r="G84" t="str">
        <f t="shared" si="5"/>
        <v>Low</v>
      </c>
      <c r="H84" t="s">
        <v>36</v>
      </c>
      <c r="I84" t="s">
        <v>39</v>
      </c>
      <c r="J84" t="s">
        <v>278</v>
      </c>
      <c r="K84" t="s">
        <v>290</v>
      </c>
      <c r="L84" t="s">
        <v>290</v>
      </c>
      <c r="M84" t="s">
        <v>275</v>
      </c>
      <c r="N84" t="str">
        <f t="shared" si="6"/>
        <v>None</v>
      </c>
      <c r="O84">
        <v>0.67049999999999998</v>
      </c>
      <c r="P84" t="s">
        <v>19</v>
      </c>
      <c r="Q84" t="s">
        <v>141</v>
      </c>
    </row>
    <row r="85" spans="1:17" x14ac:dyDescent="0.25">
      <c r="A85">
        <v>8</v>
      </c>
      <c r="B85">
        <v>7</v>
      </c>
      <c r="C85">
        <v>24</v>
      </c>
      <c r="D85">
        <f t="shared" si="7"/>
        <v>303.20000000000005</v>
      </c>
      <c r="E85" t="s">
        <v>179</v>
      </c>
      <c r="F85">
        <v>400</v>
      </c>
      <c r="G85" t="str">
        <f t="shared" si="5"/>
        <v>Low</v>
      </c>
      <c r="H85" t="s">
        <v>36</v>
      </c>
      <c r="I85" t="s">
        <v>39</v>
      </c>
      <c r="J85" t="s">
        <v>278</v>
      </c>
      <c r="K85" t="s">
        <v>290</v>
      </c>
      <c r="L85" t="s">
        <v>290</v>
      </c>
      <c r="M85" t="s">
        <v>275</v>
      </c>
      <c r="N85" t="str">
        <f t="shared" si="6"/>
        <v>None</v>
      </c>
      <c r="O85">
        <v>0.30320000000000003</v>
      </c>
      <c r="P85" t="s">
        <v>19</v>
      </c>
      <c r="Q85" t="s">
        <v>141</v>
      </c>
    </row>
    <row r="86" spans="1:17" x14ac:dyDescent="0.25">
      <c r="A86">
        <v>8</v>
      </c>
      <c r="B86">
        <v>7</v>
      </c>
      <c r="C86">
        <v>36</v>
      </c>
      <c r="D86">
        <f t="shared" si="7"/>
        <v>147.79999999999998</v>
      </c>
      <c r="E86" t="s">
        <v>179</v>
      </c>
      <c r="F86">
        <v>400</v>
      </c>
      <c r="G86" t="str">
        <f t="shared" si="5"/>
        <v>Low</v>
      </c>
      <c r="H86" t="s">
        <v>36</v>
      </c>
      <c r="I86" t="s">
        <v>39</v>
      </c>
      <c r="J86" t="s">
        <v>278</v>
      </c>
      <c r="K86" t="s">
        <v>290</v>
      </c>
      <c r="L86" t="s">
        <v>290</v>
      </c>
      <c r="M86" t="s">
        <v>275</v>
      </c>
      <c r="N86" t="str">
        <f t="shared" si="6"/>
        <v>None</v>
      </c>
      <c r="O86">
        <v>0.14779999999999999</v>
      </c>
      <c r="P86" t="s">
        <v>19</v>
      </c>
      <c r="Q86" t="s">
        <v>141</v>
      </c>
    </row>
    <row r="87" spans="1:17" x14ac:dyDescent="0.25">
      <c r="A87">
        <v>8</v>
      </c>
      <c r="B87">
        <v>7</v>
      </c>
      <c r="C87">
        <v>48</v>
      </c>
      <c r="D87">
        <f t="shared" si="7"/>
        <v>74.300000000000011</v>
      </c>
      <c r="E87" t="s">
        <v>179</v>
      </c>
      <c r="F87">
        <v>400</v>
      </c>
      <c r="G87" t="str">
        <f t="shared" si="5"/>
        <v>Low</v>
      </c>
      <c r="H87" t="s">
        <v>36</v>
      </c>
      <c r="I87" t="s">
        <v>39</v>
      </c>
      <c r="J87" t="s">
        <v>278</v>
      </c>
      <c r="K87" t="s">
        <v>290</v>
      </c>
      <c r="L87" t="s">
        <v>290</v>
      </c>
      <c r="M87" t="s">
        <v>275</v>
      </c>
      <c r="N87" t="str">
        <f t="shared" si="6"/>
        <v>None</v>
      </c>
      <c r="O87">
        <v>7.4300000000000005E-2</v>
      </c>
      <c r="P87" t="s">
        <v>19</v>
      </c>
      <c r="Q87" t="s">
        <v>141</v>
      </c>
    </row>
    <row r="88" spans="1:17" x14ac:dyDescent="0.25">
      <c r="A88">
        <v>8</v>
      </c>
      <c r="B88">
        <v>7</v>
      </c>
      <c r="C88">
        <v>72</v>
      </c>
      <c r="D88">
        <f t="shared" si="7"/>
        <v>27.799999999999997</v>
      </c>
      <c r="E88" t="s">
        <v>179</v>
      </c>
      <c r="F88">
        <v>400</v>
      </c>
      <c r="G88" t="str">
        <f t="shared" si="5"/>
        <v>Low</v>
      </c>
      <c r="H88" t="s">
        <v>36</v>
      </c>
      <c r="I88" t="s">
        <v>39</v>
      </c>
      <c r="J88" t="s">
        <v>278</v>
      </c>
      <c r="K88" t="s">
        <v>290</v>
      </c>
      <c r="L88" t="s">
        <v>290</v>
      </c>
      <c r="M88" t="s">
        <v>275</v>
      </c>
      <c r="N88" t="str">
        <f t="shared" si="6"/>
        <v>None</v>
      </c>
      <c r="O88">
        <v>2.7799999999999998E-2</v>
      </c>
      <c r="P88" t="s">
        <v>19</v>
      </c>
      <c r="Q88" t="s">
        <v>141</v>
      </c>
    </row>
    <row r="89" spans="1:17" x14ac:dyDescent="0.25">
      <c r="A89">
        <v>9</v>
      </c>
      <c r="B89">
        <v>8</v>
      </c>
      <c r="C89">
        <v>0</v>
      </c>
      <c r="D89">
        <f t="shared" ref="D89:D120" si="8">O89</f>
        <v>0</v>
      </c>
      <c r="E89" t="s">
        <v>22</v>
      </c>
      <c r="F89">
        <v>400</v>
      </c>
      <c r="G89" t="str">
        <f t="shared" si="5"/>
        <v>Low</v>
      </c>
      <c r="H89" t="s">
        <v>27</v>
      </c>
      <c r="I89" t="s">
        <v>23</v>
      </c>
      <c r="J89" t="s">
        <v>27</v>
      </c>
      <c r="K89" t="s">
        <v>290</v>
      </c>
      <c r="L89" t="s">
        <v>290</v>
      </c>
      <c r="M89" t="s">
        <v>275</v>
      </c>
      <c r="N89" t="str">
        <f t="shared" si="6"/>
        <v>None</v>
      </c>
      <c r="O89">
        <v>0</v>
      </c>
      <c r="P89" t="s">
        <v>8</v>
      </c>
      <c r="Q89" t="s">
        <v>425</v>
      </c>
    </row>
    <row r="90" spans="1:17" x14ac:dyDescent="0.25">
      <c r="A90">
        <v>9</v>
      </c>
      <c r="B90">
        <v>8</v>
      </c>
      <c r="C90">
        <v>0.5</v>
      </c>
      <c r="D90">
        <f t="shared" si="8"/>
        <v>14.539400000000001</v>
      </c>
      <c r="E90" t="s">
        <v>22</v>
      </c>
      <c r="F90">
        <v>400</v>
      </c>
      <c r="G90" t="str">
        <f t="shared" si="5"/>
        <v>Low</v>
      </c>
      <c r="H90" t="s">
        <v>27</v>
      </c>
      <c r="I90" t="s">
        <v>23</v>
      </c>
      <c r="J90" t="s">
        <v>27</v>
      </c>
      <c r="K90" t="s">
        <v>290</v>
      </c>
      <c r="L90" t="s">
        <v>290</v>
      </c>
      <c r="M90" t="s">
        <v>275</v>
      </c>
      <c r="N90" t="str">
        <f t="shared" si="6"/>
        <v>None</v>
      </c>
      <c r="O90">
        <v>14.539400000000001</v>
      </c>
      <c r="P90" t="s">
        <v>8</v>
      </c>
      <c r="Q90" t="s">
        <v>425</v>
      </c>
    </row>
    <row r="91" spans="1:17" x14ac:dyDescent="0.25">
      <c r="A91">
        <v>9</v>
      </c>
      <c r="B91">
        <v>8</v>
      </c>
      <c r="C91">
        <v>1</v>
      </c>
      <c r="D91">
        <f t="shared" si="8"/>
        <v>57.102200000000003</v>
      </c>
      <c r="E91" t="s">
        <v>22</v>
      </c>
      <c r="F91">
        <v>400</v>
      </c>
      <c r="G91" t="str">
        <f t="shared" si="5"/>
        <v>Low</v>
      </c>
      <c r="H91" t="s">
        <v>27</v>
      </c>
      <c r="I91" t="s">
        <v>23</v>
      </c>
      <c r="J91" t="s">
        <v>27</v>
      </c>
      <c r="K91" t="s">
        <v>290</v>
      </c>
      <c r="L91" t="s">
        <v>290</v>
      </c>
      <c r="M91" t="s">
        <v>275</v>
      </c>
      <c r="N91" t="str">
        <f t="shared" si="6"/>
        <v>None</v>
      </c>
      <c r="O91">
        <v>57.102200000000003</v>
      </c>
      <c r="P91" t="s">
        <v>8</v>
      </c>
      <c r="Q91" t="s">
        <v>425</v>
      </c>
    </row>
    <row r="92" spans="1:17" x14ac:dyDescent="0.25">
      <c r="A92">
        <v>9</v>
      </c>
      <c r="B92">
        <v>8</v>
      </c>
      <c r="C92">
        <v>2</v>
      </c>
      <c r="D92">
        <f t="shared" si="8"/>
        <v>78.724400000000003</v>
      </c>
      <c r="E92" t="s">
        <v>22</v>
      </c>
      <c r="F92">
        <v>400</v>
      </c>
      <c r="G92" t="str">
        <f t="shared" si="5"/>
        <v>Low</v>
      </c>
      <c r="H92" t="s">
        <v>27</v>
      </c>
      <c r="I92" t="s">
        <v>23</v>
      </c>
      <c r="J92" t="s">
        <v>27</v>
      </c>
      <c r="K92" t="s">
        <v>290</v>
      </c>
      <c r="L92" t="s">
        <v>290</v>
      </c>
      <c r="M92" t="s">
        <v>275</v>
      </c>
      <c r="N92" t="str">
        <f t="shared" si="6"/>
        <v>None</v>
      </c>
      <c r="O92">
        <v>78.724400000000003</v>
      </c>
      <c r="P92" t="s">
        <v>8</v>
      </c>
      <c r="Q92" t="s">
        <v>425</v>
      </c>
    </row>
    <row r="93" spans="1:17" x14ac:dyDescent="0.25">
      <c r="A93">
        <v>9</v>
      </c>
      <c r="B93">
        <v>8</v>
      </c>
      <c r="C93">
        <v>3</v>
      </c>
      <c r="D93">
        <f t="shared" si="8"/>
        <v>70.7911</v>
      </c>
      <c r="E93" t="s">
        <v>22</v>
      </c>
      <c r="F93">
        <v>400</v>
      </c>
      <c r="G93" t="str">
        <f t="shared" si="5"/>
        <v>Low</v>
      </c>
      <c r="H93" t="s">
        <v>27</v>
      </c>
      <c r="I93" t="s">
        <v>23</v>
      </c>
      <c r="J93" t="s">
        <v>27</v>
      </c>
      <c r="K93" t="s">
        <v>290</v>
      </c>
      <c r="L93" t="s">
        <v>290</v>
      </c>
      <c r="M93" t="s">
        <v>275</v>
      </c>
      <c r="N93" t="str">
        <f t="shared" si="6"/>
        <v>None</v>
      </c>
      <c r="O93">
        <v>70.7911</v>
      </c>
      <c r="P93" t="s">
        <v>8</v>
      </c>
      <c r="Q93" t="s">
        <v>425</v>
      </c>
    </row>
    <row r="94" spans="1:17" x14ac:dyDescent="0.25">
      <c r="A94">
        <v>9</v>
      </c>
      <c r="B94">
        <v>8</v>
      </c>
      <c r="C94">
        <v>4</v>
      </c>
      <c r="D94">
        <f t="shared" si="8"/>
        <v>45.221200000000003</v>
      </c>
      <c r="E94" t="s">
        <v>22</v>
      </c>
      <c r="F94">
        <v>400</v>
      </c>
      <c r="G94" t="str">
        <f t="shared" si="5"/>
        <v>Low</v>
      </c>
      <c r="H94" t="s">
        <v>27</v>
      </c>
      <c r="I94" t="s">
        <v>23</v>
      </c>
      <c r="J94" t="s">
        <v>27</v>
      </c>
      <c r="K94" t="s">
        <v>290</v>
      </c>
      <c r="L94" t="s">
        <v>290</v>
      </c>
      <c r="M94" t="s">
        <v>275</v>
      </c>
      <c r="N94" t="str">
        <f t="shared" si="6"/>
        <v>None</v>
      </c>
      <c r="O94">
        <v>45.221200000000003</v>
      </c>
      <c r="P94" t="s">
        <v>8</v>
      </c>
      <c r="Q94" t="s">
        <v>425</v>
      </c>
    </row>
    <row r="95" spans="1:17" x14ac:dyDescent="0.25">
      <c r="A95">
        <v>9</v>
      </c>
      <c r="B95">
        <v>8</v>
      </c>
      <c r="C95">
        <v>5</v>
      </c>
      <c r="D95">
        <f t="shared" si="8"/>
        <v>29.510999999999999</v>
      </c>
      <c r="E95" t="s">
        <v>22</v>
      </c>
      <c r="F95">
        <v>400</v>
      </c>
      <c r="G95" t="str">
        <f t="shared" si="5"/>
        <v>Low</v>
      </c>
      <c r="H95" t="s">
        <v>27</v>
      </c>
      <c r="I95" t="s">
        <v>23</v>
      </c>
      <c r="J95" t="s">
        <v>27</v>
      </c>
      <c r="K95" t="s">
        <v>290</v>
      </c>
      <c r="L95" t="s">
        <v>290</v>
      </c>
      <c r="M95" t="s">
        <v>275</v>
      </c>
      <c r="N95" t="str">
        <f t="shared" si="6"/>
        <v>None</v>
      </c>
      <c r="O95">
        <v>29.510999999999999</v>
      </c>
      <c r="P95" t="s">
        <v>8</v>
      </c>
      <c r="Q95" t="s">
        <v>425</v>
      </c>
    </row>
    <row r="96" spans="1:17" x14ac:dyDescent="0.25">
      <c r="A96">
        <v>9</v>
      </c>
      <c r="B96">
        <v>8</v>
      </c>
      <c r="C96">
        <v>7</v>
      </c>
      <c r="D96">
        <f t="shared" si="8"/>
        <v>10.15</v>
      </c>
      <c r="E96" t="s">
        <v>22</v>
      </c>
      <c r="F96">
        <v>400</v>
      </c>
      <c r="G96" t="str">
        <f t="shared" si="5"/>
        <v>Low</v>
      </c>
      <c r="H96" t="s">
        <v>27</v>
      </c>
      <c r="I96" t="s">
        <v>23</v>
      </c>
      <c r="J96" t="s">
        <v>27</v>
      </c>
      <c r="K96" t="s">
        <v>290</v>
      </c>
      <c r="L96" t="s">
        <v>290</v>
      </c>
      <c r="M96" t="s">
        <v>275</v>
      </c>
      <c r="N96" t="str">
        <f t="shared" si="6"/>
        <v>None</v>
      </c>
      <c r="O96">
        <v>10.15</v>
      </c>
      <c r="P96" t="s">
        <v>8</v>
      </c>
      <c r="Q96" t="s">
        <v>425</v>
      </c>
    </row>
    <row r="97" spans="1:17" x14ac:dyDescent="0.25">
      <c r="A97">
        <v>9</v>
      </c>
      <c r="B97">
        <v>8</v>
      </c>
      <c r="C97">
        <v>9</v>
      </c>
      <c r="D97">
        <f t="shared" si="8"/>
        <v>5.5865</v>
      </c>
      <c r="E97" t="s">
        <v>22</v>
      </c>
      <c r="F97">
        <v>400</v>
      </c>
      <c r="G97" t="str">
        <f t="shared" si="5"/>
        <v>Low</v>
      </c>
      <c r="H97" t="s">
        <v>27</v>
      </c>
      <c r="I97" t="s">
        <v>23</v>
      </c>
      <c r="J97" t="s">
        <v>27</v>
      </c>
      <c r="K97" t="s">
        <v>290</v>
      </c>
      <c r="L97" t="s">
        <v>290</v>
      </c>
      <c r="M97" t="s">
        <v>275</v>
      </c>
      <c r="N97" t="str">
        <f t="shared" si="6"/>
        <v>None</v>
      </c>
      <c r="O97">
        <v>5.5865</v>
      </c>
      <c r="P97" t="s">
        <v>8</v>
      </c>
      <c r="Q97" t="s">
        <v>425</v>
      </c>
    </row>
    <row r="98" spans="1:17" x14ac:dyDescent="0.25">
      <c r="A98">
        <v>9</v>
      </c>
      <c r="B98">
        <v>8</v>
      </c>
      <c r="C98">
        <v>12</v>
      </c>
      <c r="D98">
        <f t="shared" si="8"/>
        <v>2.8241999999999998</v>
      </c>
      <c r="E98" t="s">
        <v>22</v>
      </c>
      <c r="F98">
        <v>400</v>
      </c>
      <c r="G98" t="str">
        <f t="shared" si="5"/>
        <v>Low</v>
      </c>
      <c r="H98" t="s">
        <v>27</v>
      </c>
      <c r="I98" t="s">
        <v>23</v>
      </c>
      <c r="J98" t="s">
        <v>27</v>
      </c>
      <c r="K98" t="s">
        <v>290</v>
      </c>
      <c r="L98" t="s">
        <v>290</v>
      </c>
      <c r="M98" t="s">
        <v>275</v>
      </c>
      <c r="N98" t="str">
        <f t="shared" si="6"/>
        <v>None</v>
      </c>
      <c r="O98">
        <v>2.8241999999999998</v>
      </c>
      <c r="P98" t="s">
        <v>8</v>
      </c>
      <c r="Q98" t="s">
        <v>425</v>
      </c>
    </row>
    <row r="99" spans="1:17" x14ac:dyDescent="0.25">
      <c r="A99">
        <v>9</v>
      </c>
      <c r="B99">
        <v>8</v>
      </c>
      <c r="C99">
        <v>24</v>
      </c>
      <c r="D99">
        <f t="shared" si="8"/>
        <v>0.75609999999999999</v>
      </c>
      <c r="E99" t="s">
        <v>22</v>
      </c>
      <c r="F99">
        <v>400</v>
      </c>
      <c r="G99" t="str">
        <f t="shared" si="5"/>
        <v>Low</v>
      </c>
      <c r="H99" t="s">
        <v>27</v>
      </c>
      <c r="I99" t="s">
        <v>23</v>
      </c>
      <c r="J99" t="s">
        <v>27</v>
      </c>
      <c r="K99" t="s">
        <v>290</v>
      </c>
      <c r="L99" t="s">
        <v>290</v>
      </c>
      <c r="M99" t="s">
        <v>275</v>
      </c>
      <c r="N99" t="str">
        <f t="shared" si="6"/>
        <v>None</v>
      </c>
      <c r="O99">
        <v>0.75609999999999999</v>
      </c>
      <c r="P99" t="s">
        <v>8</v>
      </c>
      <c r="Q99" t="s">
        <v>425</v>
      </c>
    </row>
    <row r="100" spans="1:17" x14ac:dyDescent="0.25">
      <c r="A100">
        <v>9</v>
      </c>
      <c r="B100">
        <v>8</v>
      </c>
      <c r="C100">
        <v>36</v>
      </c>
      <c r="D100">
        <f t="shared" si="8"/>
        <v>0.2351</v>
      </c>
      <c r="E100" t="s">
        <v>22</v>
      </c>
      <c r="F100">
        <v>400</v>
      </c>
      <c r="G100" t="str">
        <f t="shared" si="5"/>
        <v>Low</v>
      </c>
      <c r="H100" t="s">
        <v>27</v>
      </c>
      <c r="I100" t="s">
        <v>23</v>
      </c>
      <c r="J100" t="s">
        <v>27</v>
      </c>
      <c r="K100" t="s">
        <v>290</v>
      </c>
      <c r="L100" t="s">
        <v>290</v>
      </c>
      <c r="M100" t="s">
        <v>275</v>
      </c>
      <c r="N100" t="str">
        <f t="shared" si="6"/>
        <v>None</v>
      </c>
      <c r="O100">
        <v>0.2351</v>
      </c>
      <c r="P100" t="s">
        <v>8</v>
      </c>
      <c r="Q100" t="s">
        <v>425</v>
      </c>
    </row>
    <row r="101" spans="1:17" x14ac:dyDescent="0.25">
      <c r="A101">
        <v>9</v>
      </c>
      <c r="B101">
        <v>8</v>
      </c>
      <c r="C101">
        <v>0</v>
      </c>
      <c r="D101">
        <f t="shared" si="8"/>
        <v>0</v>
      </c>
      <c r="E101" t="s">
        <v>179</v>
      </c>
      <c r="F101">
        <v>400</v>
      </c>
      <c r="G101" t="str">
        <f t="shared" si="5"/>
        <v>Low</v>
      </c>
      <c r="H101" t="s">
        <v>27</v>
      </c>
      <c r="I101" t="s">
        <v>23</v>
      </c>
      <c r="J101" t="s">
        <v>27</v>
      </c>
      <c r="K101" t="s">
        <v>290</v>
      </c>
      <c r="L101" t="s">
        <v>290</v>
      </c>
      <c r="M101" t="s">
        <v>275</v>
      </c>
      <c r="N101" t="str">
        <f t="shared" si="6"/>
        <v>None</v>
      </c>
      <c r="O101">
        <v>0</v>
      </c>
      <c r="P101" t="s">
        <v>8</v>
      </c>
      <c r="Q101" t="s">
        <v>425</v>
      </c>
    </row>
    <row r="102" spans="1:17" x14ac:dyDescent="0.25">
      <c r="A102">
        <v>9</v>
      </c>
      <c r="B102">
        <v>8</v>
      </c>
      <c r="C102">
        <v>0.5</v>
      </c>
      <c r="D102">
        <f t="shared" si="8"/>
        <v>50.2149</v>
      </c>
      <c r="E102" t="s">
        <v>179</v>
      </c>
      <c r="F102">
        <v>400</v>
      </c>
      <c r="G102" t="str">
        <f t="shared" si="5"/>
        <v>Low</v>
      </c>
      <c r="H102" t="s">
        <v>27</v>
      </c>
      <c r="I102" t="s">
        <v>23</v>
      </c>
      <c r="J102" t="s">
        <v>27</v>
      </c>
      <c r="K102" t="s">
        <v>290</v>
      </c>
      <c r="L102" t="s">
        <v>290</v>
      </c>
      <c r="M102" t="s">
        <v>275</v>
      </c>
      <c r="N102" t="str">
        <f t="shared" si="6"/>
        <v>None</v>
      </c>
      <c r="O102">
        <v>50.2149</v>
      </c>
      <c r="P102" t="s">
        <v>8</v>
      </c>
      <c r="Q102" t="s">
        <v>425</v>
      </c>
    </row>
    <row r="103" spans="1:17" x14ac:dyDescent="0.25">
      <c r="A103">
        <v>9</v>
      </c>
      <c r="B103">
        <v>8</v>
      </c>
      <c r="C103">
        <v>1</v>
      </c>
      <c r="D103">
        <f t="shared" si="8"/>
        <v>229.0275</v>
      </c>
      <c r="E103" t="s">
        <v>179</v>
      </c>
      <c r="F103">
        <v>400</v>
      </c>
      <c r="G103" t="str">
        <f t="shared" si="5"/>
        <v>Low</v>
      </c>
      <c r="H103" t="s">
        <v>27</v>
      </c>
      <c r="I103" t="s">
        <v>23</v>
      </c>
      <c r="J103" t="s">
        <v>27</v>
      </c>
      <c r="K103" t="s">
        <v>290</v>
      </c>
      <c r="L103" t="s">
        <v>290</v>
      </c>
      <c r="M103" t="s">
        <v>275</v>
      </c>
      <c r="N103" t="str">
        <f t="shared" si="6"/>
        <v>None</v>
      </c>
      <c r="O103">
        <v>229.0275</v>
      </c>
      <c r="P103" t="s">
        <v>8</v>
      </c>
      <c r="Q103" t="s">
        <v>425</v>
      </c>
    </row>
    <row r="104" spans="1:17" x14ac:dyDescent="0.25">
      <c r="A104">
        <v>9</v>
      </c>
      <c r="B104">
        <v>8</v>
      </c>
      <c r="C104">
        <v>2</v>
      </c>
      <c r="D104">
        <f t="shared" si="8"/>
        <v>463.88589999999999</v>
      </c>
      <c r="E104" t="s">
        <v>179</v>
      </c>
      <c r="F104">
        <v>400</v>
      </c>
      <c r="G104" t="str">
        <f t="shared" si="5"/>
        <v>Low</v>
      </c>
      <c r="H104" t="s">
        <v>27</v>
      </c>
      <c r="I104" t="s">
        <v>23</v>
      </c>
      <c r="J104" t="s">
        <v>27</v>
      </c>
      <c r="K104" t="s">
        <v>290</v>
      </c>
      <c r="L104" t="s">
        <v>290</v>
      </c>
      <c r="M104" t="s">
        <v>275</v>
      </c>
      <c r="N104" t="str">
        <f t="shared" si="6"/>
        <v>None</v>
      </c>
      <c r="O104">
        <v>463.88589999999999</v>
      </c>
      <c r="P104" t="s">
        <v>8</v>
      </c>
      <c r="Q104" t="s">
        <v>425</v>
      </c>
    </row>
    <row r="105" spans="1:17" x14ac:dyDescent="0.25">
      <c r="A105">
        <v>9</v>
      </c>
      <c r="B105">
        <v>8</v>
      </c>
      <c r="C105">
        <v>3</v>
      </c>
      <c r="D105">
        <f t="shared" si="8"/>
        <v>562.596</v>
      </c>
      <c r="E105" t="s">
        <v>179</v>
      </c>
      <c r="F105">
        <v>400</v>
      </c>
      <c r="G105" t="str">
        <f t="shared" si="5"/>
        <v>Low</v>
      </c>
      <c r="H105" t="s">
        <v>27</v>
      </c>
      <c r="I105" t="s">
        <v>23</v>
      </c>
      <c r="J105" t="s">
        <v>27</v>
      </c>
      <c r="K105" t="s">
        <v>290</v>
      </c>
      <c r="L105" t="s">
        <v>290</v>
      </c>
      <c r="M105" t="s">
        <v>275</v>
      </c>
      <c r="N105" t="str">
        <f t="shared" si="6"/>
        <v>None</v>
      </c>
      <c r="O105">
        <v>562.596</v>
      </c>
      <c r="P105" t="s">
        <v>8</v>
      </c>
      <c r="Q105" t="s">
        <v>425</v>
      </c>
    </row>
    <row r="106" spans="1:17" x14ac:dyDescent="0.25">
      <c r="A106">
        <v>9</v>
      </c>
      <c r="B106">
        <v>8</v>
      </c>
      <c r="C106">
        <v>4</v>
      </c>
      <c r="D106">
        <f t="shared" si="8"/>
        <v>587.51260000000002</v>
      </c>
      <c r="E106" t="s">
        <v>179</v>
      </c>
      <c r="F106">
        <v>400</v>
      </c>
      <c r="G106" t="str">
        <f t="shared" si="5"/>
        <v>Low</v>
      </c>
      <c r="H106" t="s">
        <v>27</v>
      </c>
      <c r="I106" t="s">
        <v>23</v>
      </c>
      <c r="J106" t="s">
        <v>27</v>
      </c>
      <c r="K106" t="s">
        <v>290</v>
      </c>
      <c r="L106" t="s">
        <v>290</v>
      </c>
      <c r="M106" t="s">
        <v>275</v>
      </c>
      <c r="N106" t="str">
        <f t="shared" si="6"/>
        <v>None</v>
      </c>
      <c r="O106">
        <v>587.51260000000002</v>
      </c>
      <c r="P106" t="s">
        <v>8</v>
      </c>
      <c r="Q106" t="s">
        <v>425</v>
      </c>
    </row>
    <row r="107" spans="1:17" x14ac:dyDescent="0.25">
      <c r="A107">
        <v>9</v>
      </c>
      <c r="B107">
        <v>8</v>
      </c>
      <c r="C107">
        <v>5</v>
      </c>
      <c r="D107">
        <f t="shared" si="8"/>
        <v>528.29</v>
      </c>
      <c r="E107" t="s">
        <v>179</v>
      </c>
      <c r="F107">
        <v>400</v>
      </c>
      <c r="G107" t="str">
        <f t="shared" si="5"/>
        <v>Low</v>
      </c>
      <c r="H107" t="s">
        <v>27</v>
      </c>
      <c r="I107" t="s">
        <v>23</v>
      </c>
      <c r="J107" t="s">
        <v>27</v>
      </c>
      <c r="K107" t="s">
        <v>290</v>
      </c>
      <c r="L107" t="s">
        <v>290</v>
      </c>
      <c r="M107" t="s">
        <v>275</v>
      </c>
      <c r="N107" t="str">
        <f t="shared" si="6"/>
        <v>None</v>
      </c>
      <c r="O107">
        <v>528.29</v>
      </c>
      <c r="P107" t="s">
        <v>8</v>
      </c>
      <c r="Q107" t="s">
        <v>425</v>
      </c>
    </row>
    <row r="108" spans="1:17" x14ac:dyDescent="0.25">
      <c r="A108">
        <v>9</v>
      </c>
      <c r="B108">
        <v>8</v>
      </c>
      <c r="C108">
        <v>7</v>
      </c>
      <c r="D108">
        <f t="shared" si="8"/>
        <v>367.81659999999999</v>
      </c>
      <c r="E108" t="s">
        <v>179</v>
      </c>
      <c r="F108">
        <v>400</v>
      </c>
      <c r="G108" t="str">
        <f t="shared" si="5"/>
        <v>Low</v>
      </c>
      <c r="H108" t="s">
        <v>27</v>
      </c>
      <c r="I108" t="s">
        <v>23</v>
      </c>
      <c r="J108" t="s">
        <v>27</v>
      </c>
      <c r="K108" t="s">
        <v>290</v>
      </c>
      <c r="L108" t="s">
        <v>290</v>
      </c>
      <c r="M108" t="s">
        <v>275</v>
      </c>
      <c r="N108" t="str">
        <f t="shared" si="6"/>
        <v>None</v>
      </c>
      <c r="O108">
        <v>367.81659999999999</v>
      </c>
      <c r="P108" t="s">
        <v>8</v>
      </c>
      <c r="Q108" t="s">
        <v>425</v>
      </c>
    </row>
    <row r="109" spans="1:17" x14ac:dyDescent="0.25">
      <c r="A109">
        <v>9</v>
      </c>
      <c r="B109">
        <v>8</v>
      </c>
      <c r="C109">
        <v>9</v>
      </c>
      <c r="D109">
        <f t="shared" si="8"/>
        <v>303.82429999999999</v>
      </c>
      <c r="E109" t="s">
        <v>179</v>
      </c>
      <c r="F109">
        <v>400</v>
      </c>
      <c r="G109" t="str">
        <f t="shared" si="5"/>
        <v>Low</v>
      </c>
      <c r="H109" t="s">
        <v>27</v>
      </c>
      <c r="I109" t="s">
        <v>23</v>
      </c>
      <c r="J109" t="s">
        <v>27</v>
      </c>
      <c r="K109" t="s">
        <v>290</v>
      </c>
      <c r="L109" t="s">
        <v>290</v>
      </c>
      <c r="M109" t="s">
        <v>275</v>
      </c>
      <c r="N109" t="str">
        <f t="shared" si="6"/>
        <v>None</v>
      </c>
      <c r="O109">
        <v>303.82429999999999</v>
      </c>
      <c r="P109" t="s">
        <v>8</v>
      </c>
      <c r="Q109" t="s">
        <v>425</v>
      </c>
    </row>
    <row r="110" spans="1:17" x14ac:dyDescent="0.25">
      <c r="A110">
        <v>9</v>
      </c>
      <c r="B110">
        <v>8</v>
      </c>
      <c r="C110">
        <v>12</v>
      </c>
      <c r="D110">
        <f t="shared" si="8"/>
        <v>211.64080000000001</v>
      </c>
      <c r="E110" t="s">
        <v>179</v>
      </c>
      <c r="F110">
        <v>400</v>
      </c>
      <c r="G110" t="str">
        <f t="shared" si="5"/>
        <v>Low</v>
      </c>
      <c r="H110" t="s">
        <v>27</v>
      </c>
      <c r="I110" t="s">
        <v>23</v>
      </c>
      <c r="J110" t="s">
        <v>27</v>
      </c>
      <c r="K110" t="s">
        <v>290</v>
      </c>
      <c r="L110" t="s">
        <v>290</v>
      </c>
      <c r="M110" t="s">
        <v>275</v>
      </c>
      <c r="N110" t="str">
        <f t="shared" si="6"/>
        <v>None</v>
      </c>
      <c r="O110">
        <v>211.64080000000001</v>
      </c>
      <c r="P110" t="s">
        <v>8</v>
      </c>
      <c r="Q110" t="s">
        <v>425</v>
      </c>
    </row>
    <row r="111" spans="1:17" x14ac:dyDescent="0.25">
      <c r="A111">
        <v>9</v>
      </c>
      <c r="B111">
        <v>8</v>
      </c>
      <c r="C111">
        <v>24</v>
      </c>
      <c r="D111">
        <f t="shared" si="8"/>
        <v>76.424199999999999</v>
      </c>
      <c r="E111" t="s">
        <v>179</v>
      </c>
      <c r="F111">
        <v>400</v>
      </c>
      <c r="G111" t="str">
        <f t="shared" si="5"/>
        <v>Low</v>
      </c>
      <c r="H111" t="s">
        <v>27</v>
      </c>
      <c r="I111" t="s">
        <v>23</v>
      </c>
      <c r="J111" t="s">
        <v>27</v>
      </c>
      <c r="K111" t="s">
        <v>290</v>
      </c>
      <c r="L111" t="s">
        <v>290</v>
      </c>
      <c r="M111" t="s">
        <v>275</v>
      </c>
      <c r="N111" t="str">
        <f t="shared" si="6"/>
        <v>None</v>
      </c>
      <c r="O111">
        <v>76.424199999999999</v>
      </c>
      <c r="P111" t="s">
        <v>8</v>
      </c>
      <c r="Q111" t="s">
        <v>425</v>
      </c>
    </row>
    <row r="112" spans="1:17" x14ac:dyDescent="0.25">
      <c r="A112">
        <v>9</v>
      </c>
      <c r="B112">
        <v>8</v>
      </c>
      <c r="C112">
        <v>36</v>
      </c>
      <c r="D112">
        <f t="shared" si="8"/>
        <v>23.762799999999999</v>
      </c>
      <c r="E112" t="s">
        <v>179</v>
      </c>
      <c r="F112">
        <v>400</v>
      </c>
      <c r="G112" t="str">
        <f t="shared" si="5"/>
        <v>Low</v>
      </c>
      <c r="H112" t="s">
        <v>27</v>
      </c>
      <c r="I112" t="s">
        <v>23</v>
      </c>
      <c r="J112" t="s">
        <v>27</v>
      </c>
      <c r="K112" t="s">
        <v>290</v>
      </c>
      <c r="L112" t="s">
        <v>290</v>
      </c>
      <c r="M112" t="s">
        <v>275</v>
      </c>
      <c r="N112" t="str">
        <f t="shared" si="6"/>
        <v>None</v>
      </c>
      <c r="O112">
        <v>23.762799999999999</v>
      </c>
      <c r="P112" t="s">
        <v>8</v>
      </c>
      <c r="Q112" t="s">
        <v>425</v>
      </c>
    </row>
    <row r="113" spans="1:17" x14ac:dyDescent="0.25">
      <c r="A113">
        <v>10</v>
      </c>
      <c r="B113">
        <v>9</v>
      </c>
      <c r="C113">
        <v>0</v>
      </c>
      <c r="D113">
        <f t="shared" si="8"/>
        <v>0</v>
      </c>
      <c r="E113" t="s">
        <v>22</v>
      </c>
      <c r="F113">
        <v>400</v>
      </c>
      <c r="G113" t="str">
        <f t="shared" si="5"/>
        <v>Low</v>
      </c>
      <c r="H113" t="s">
        <v>37</v>
      </c>
      <c r="I113" t="s">
        <v>25</v>
      </c>
      <c r="J113" t="s">
        <v>267</v>
      </c>
      <c r="K113" t="s">
        <v>25</v>
      </c>
      <c r="L113" t="s">
        <v>25</v>
      </c>
      <c r="M113" t="s">
        <v>275</v>
      </c>
      <c r="N113" t="str">
        <f t="shared" si="6"/>
        <v>None</v>
      </c>
      <c r="O113">
        <v>0</v>
      </c>
      <c r="P113" t="s">
        <v>8</v>
      </c>
      <c r="Q113" t="s">
        <v>425</v>
      </c>
    </row>
    <row r="114" spans="1:17" x14ac:dyDescent="0.25">
      <c r="A114">
        <v>10</v>
      </c>
      <c r="B114">
        <v>9</v>
      </c>
      <c r="C114">
        <v>1</v>
      </c>
      <c r="D114">
        <f t="shared" si="8"/>
        <v>7.1467999999999998</v>
      </c>
      <c r="E114" t="s">
        <v>22</v>
      </c>
      <c r="F114">
        <v>400</v>
      </c>
      <c r="G114" t="str">
        <f t="shared" si="5"/>
        <v>Low</v>
      </c>
      <c r="H114" t="s">
        <v>37</v>
      </c>
      <c r="I114" t="s">
        <v>25</v>
      </c>
      <c r="J114" t="s">
        <v>267</v>
      </c>
      <c r="K114" t="s">
        <v>25</v>
      </c>
      <c r="L114" t="s">
        <v>25</v>
      </c>
      <c r="M114" t="s">
        <v>275</v>
      </c>
      <c r="N114" t="str">
        <f t="shared" si="6"/>
        <v>None</v>
      </c>
      <c r="O114">
        <v>7.1467999999999998</v>
      </c>
      <c r="P114" t="s">
        <v>8</v>
      </c>
      <c r="Q114" t="s">
        <v>425</v>
      </c>
    </row>
    <row r="115" spans="1:17" x14ac:dyDescent="0.25">
      <c r="A115">
        <v>10</v>
      </c>
      <c r="B115">
        <v>9</v>
      </c>
      <c r="C115">
        <v>2</v>
      </c>
      <c r="D115">
        <f t="shared" si="8"/>
        <v>21.0672</v>
      </c>
      <c r="E115" t="s">
        <v>22</v>
      </c>
      <c r="F115">
        <v>400</v>
      </c>
      <c r="G115" t="str">
        <f t="shared" si="5"/>
        <v>Low</v>
      </c>
      <c r="H115" t="s">
        <v>37</v>
      </c>
      <c r="I115" t="s">
        <v>25</v>
      </c>
      <c r="J115" t="s">
        <v>267</v>
      </c>
      <c r="K115" t="s">
        <v>25</v>
      </c>
      <c r="L115" t="s">
        <v>25</v>
      </c>
      <c r="M115" t="s">
        <v>275</v>
      </c>
      <c r="N115" t="str">
        <f t="shared" si="6"/>
        <v>None</v>
      </c>
      <c r="O115">
        <v>21.0672</v>
      </c>
      <c r="P115" t="s">
        <v>8</v>
      </c>
      <c r="Q115" t="s">
        <v>425</v>
      </c>
    </row>
    <row r="116" spans="1:17" x14ac:dyDescent="0.25">
      <c r="A116">
        <v>10</v>
      </c>
      <c r="B116">
        <v>9</v>
      </c>
      <c r="C116">
        <v>3</v>
      </c>
      <c r="D116">
        <f t="shared" si="8"/>
        <v>21.8536</v>
      </c>
      <c r="E116" t="s">
        <v>22</v>
      </c>
      <c r="F116">
        <v>400</v>
      </c>
      <c r="G116" t="str">
        <f t="shared" si="5"/>
        <v>Low</v>
      </c>
      <c r="H116" t="s">
        <v>37</v>
      </c>
      <c r="I116" t="s">
        <v>25</v>
      </c>
      <c r="J116" t="s">
        <v>267</v>
      </c>
      <c r="K116" t="s">
        <v>25</v>
      </c>
      <c r="L116" t="s">
        <v>25</v>
      </c>
      <c r="M116" t="s">
        <v>275</v>
      </c>
      <c r="N116" t="str">
        <f t="shared" si="6"/>
        <v>None</v>
      </c>
      <c r="O116">
        <v>21.8536</v>
      </c>
      <c r="P116" t="s">
        <v>8</v>
      </c>
      <c r="Q116" t="s">
        <v>425</v>
      </c>
    </row>
    <row r="117" spans="1:17" x14ac:dyDescent="0.25">
      <c r="A117">
        <v>10</v>
      </c>
      <c r="B117">
        <v>9</v>
      </c>
      <c r="C117">
        <v>4</v>
      </c>
      <c r="D117">
        <f t="shared" si="8"/>
        <v>24.844100000000001</v>
      </c>
      <c r="E117" t="s">
        <v>22</v>
      </c>
      <c r="F117">
        <v>400</v>
      </c>
      <c r="G117" t="str">
        <f t="shared" si="5"/>
        <v>Low</v>
      </c>
      <c r="H117" t="s">
        <v>37</v>
      </c>
      <c r="I117" t="s">
        <v>25</v>
      </c>
      <c r="J117" t="s">
        <v>267</v>
      </c>
      <c r="K117" t="s">
        <v>25</v>
      </c>
      <c r="L117" t="s">
        <v>25</v>
      </c>
      <c r="M117" t="s">
        <v>275</v>
      </c>
      <c r="N117" t="str">
        <f t="shared" si="6"/>
        <v>None</v>
      </c>
      <c r="O117">
        <v>24.844100000000001</v>
      </c>
      <c r="P117" t="s">
        <v>8</v>
      </c>
      <c r="Q117" t="s">
        <v>425</v>
      </c>
    </row>
    <row r="118" spans="1:17" x14ac:dyDescent="0.25">
      <c r="A118">
        <v>10</v>
      </c>
      <c r="B118">
        <v>9</v>
      </c>
      <c r="C118">
        <v>6</v>
      </c>
      <c r="D118">
        <f t="shared" si="8"/>
        <v>22.2577</v>
      </c>
      <c r="E118" t="s">
        <v>22</v>
      </c>
      <c r="F118">
        <v>400</v>
      </c>
      <c r="G118" t="str">
        <f t="shared" si="5"/>
        <v>Low</v>
      </c>
      <c r="H118" t="s">
        <v>37</v>
      </c>
      <c r="I118" t="s">
        <v>25</v>
      </c>
      <c r="J118" t="s">
        <v>267</v>
      </c>
      <c r="K118" t="s">
        <v>25</v>
      </c>
      <c r="L118" t="s">
        <v>25</v>
      </c>
      <c r="M118" t="s">
        <v>275</v>
      </c>
      <c r="N118" t="str">
        <f t="shared" si="6"/>
        <v>None</v>
      </c>
      <c r="O118">
        <v>22.2577</v>
      </c>
      <c r="P118" t="s">
        <v>8</v>
      </c>
      <c r="Q118" t="s">
        <v>425</v>
      </c>
    </row>
    <row r="119" spans="1:17" x14ac:dyDescent="0.25">
      <c r="A119">
        <v>10</v>
      </c>
      <c r="B119">
        <v>9</v>
      </c>
      <c r="C119">
        <v>8</v>
      </c>
      <c r="D119">
        <f t="shared" si="8"/>
        <v>9.0690000000000008</v>
      </c>
      <c r="E119" t="s">
        <v>22</v>
      </c>
      <c r="F119">
        <v>400</v>
      </c>
      <c r="G119" t="str">
        <f t="shared" si="5"/>
        <v>Low</v>
      </c>
      <c r="H119" t="s">
        <v>37</v>
      </c>
      <c r="I119" t="s">
        <v>25</v>
      </c>
      <c r="J119" t="s">
        <v>267</v>
      </c>
      <c r="K119" t="s">
        <v>25</v>
      </c>
      <c r="L119" t="s">
        <v>25</v>
      </c>
      <c r="M119" t="s">
        <v>275</v>
      </c>
      <c r="N119" t="str">
        <f t="shared" si="6"/>
        <v>None</v>
      </c>
      <c r="O119">
        <v>9.0690000000000008</v>
      </c>
      <c r="P119" t="s">
        <v>8</v>
      </c>
      <c r="Q119" t="s">
        <v>425</v>
      </c>
    </row>
    <row r="120" spans="1:17" x14ac:dyDescent="0.25">
      <c r="A120">
        <v>10</v>
      </c>
      <c r="B120">
        <v>9</v>
      </c>
      <c r="C120">
        <v>12</v>
      </c>
      <c r="D120">
        <f t="shared" si="8"/>
        <v>3.4340999999999999</v>
      </c>
      <c r="E120" t="s">
        <v>22</v>
      </c>
      <c r="F120">
        <v>400</v>
      </c>
      <c r="G120" t="str">
        <f t="shared" si="5"/>
        <v>Low</v>
      </c>
      <c r="H120" t="s">
        <v>37</v>
      </c>
      <c r="I120" t="s">
        <v>25</v>
      </c>
      <c r="J120" t="s">
        <v>267</v>
      </c>
      <c r="K120" t="s">
        <v>25</v>
      </c>
      <c r="L120" t="s">
        <v>25</v>
      </c>
      <c r="M120" t="s">
        <v>275</v>
      </c>
      <c r="N120" t="str">
        <f t="shared" si="6"/>
        <v>None</v>
      </c>
      <c r="O120">
        <v>3.4340999999999999</v>
      </c>
      <c r="P120" t="s">
        <v>8</v>
      </c>
      <c r="Q120" t="s">
        <v>425</v>
      </c>
    </row>
    <row r="121" spans="1:17" x14ac:dyDescent="0.25">
      <c r="A121">
        <v>10</v>
      </c>
      <c r="B121">
        <v>9</v>
      </c>
      <c r="C121">
        <v>24</v>
      </c>
      <c r="D121">
        <f t="shared" ref="D121:D152" si="9">O121</f>
        <v>0.8377</v>
      </c>
      <c r="E121" t="s">
        <v>22</v>
      </c>
      <c r="F121">
        <v>400</v>
      </c>
      <c r="G121" t="str">
        <f t="shared" si="5"/>
        <v>Low</v>
      </c>
      <c r="H121" t="s">
        <v>37</v>
      </c>
      <c r="I121" t="s">
        <v>25</v>
      </c>
      <c r="J121" t="s">
        <v>267</v>
      </c>
      <c r="K121" t="s">
        <v>25</v>
      </c>
      <c r="L121" t="s">
        <v>25</v>
      </c>
      <c r="M121" t="s">
        <v>275</v>
      </c>
      <c r="N121" t="str">
        <f t="shared" si="6"/>
        <v>None</v>
      </c>
      <c r="O121">
        <v>0.8377</v>
      </c>
      <c r="P121" t="s">
        <v>8</v>
      </c>
      <c r="Q121" t="s">
        <v>425</v>
      </c>
    </row>
    <row r="122" spans="1:17" x14ac:dyDescent="0.25">
      <c r="A122">
        <v>10</v>
      </c>
      <c r="B122">
        <v>9</v>
      </c>
      <c r="C122">
        <v>36</v>
      </c>
      <c r="D122">
        <f t="shared" si="9"/>
        <v>0.40250000000000002</v>
      </c>
      <c r="E122" t="s">
        <v>22</v>
      </c>
      <c r="F122">
        <v>400</v>
      </c>
      <c r="G122" t="str">
        <f t="shared" si="5"/>
        <v>Low</v>
      </c>
      <c r="H122" t="s">
        <v>37</v>
      </c>
      <c r="I122" t="s">
        <v>25</v>
      </c>
      <c r="J122" t="s">
        <v>267</v>
      </c>
      <c r="K122" t="s">
        <v>25</v>
      </c>
      <c r="L122" t="s">
        <v>25</v>
      </c>
      <c r="M122" t="s">
        <v>275</v>
      </c>
      <c r="N122" t="str">
        <f t="shared" si="6"/>
        <v>None</v>
      </c>
      <c r="O122">
        <v>0.40250000000000002</v>
      </c>
      <c r="P122" t="s">
        <v>8</v>
      </c>
      <c r="Q122" t="s">
        <v>425</v>
      </c>
    </row>
    <row r="123" spans="1:17" x14ac:dyDescent="0.25">
      <c r="A123">
        <v>10</v>
      </c>
      <c r="B123">
        <v>9</v>
      </c>
      <c r="C123">
        <v>48</v>
      </c>
      <c r="D123">
        <f t="shared" si="9"/>
        <v>0.161</v>
      </c>
      <c r="E123" t="s">
        <v>22</v>
      </c>
      <c r="F123">
        <v>400</v>
      </c>
      <c r="G123" t="str">
        <f t="shared" si="5"/>
        <v>Low</v>
      </c>
      <c r="H123" t="s">
        <v>37</v>
      </c>
      <c r="I123" t="s">
        <v>25</v>
      </c>
      <c r="J123" t="s">
        <v>267</v>
      </c>
      <c r="K123" t="s">
        <v>25</v>
      </c>
      <c r="L123" t="s">
        <v>25</v>
      </c>
      <c r="M123" t="s">
        <v>275</v>
      </c>
      <c r="N123" t="str">
        <f t="shared" si="6"/>
        <v>None</v>
      </c>
      <c r="O123">
        <v>0.161</v>
      </c>
      <c r="P123" t="s">
        <v>8</v>
      </c>
      <c r="Q123" t="s">
        <v>425</v>
      </c>
    </row>
    <row r="124" spans="1:17" x14ac:dyDescent="0.25">
      <c r="A124">
        <v>10</v>
      </c>
      <c r="B124">
        <v>9</v>
      </c>
      <c r="C124">
        <v>0</v>
      </c>
      <c r="D124">
        <f t="shared" si="9"/>
        <v>0</v>
      </c>
      <c r="E124" t="s">
        <v>179</v>
      </c>
      <c r="F124">
        <v>400</v>
      </c>
      <c r="G124" t="str">
        <f t="shared" si="5"/>
        <v>Low</v>
      </c>
      <c r="H124" t="s">
        <v>37</v>
      </c>
      <c r="I124" t="s">
        <v>25</v>
      </c>
      <c r="J124" t="s">
        <v>267</v>
      </c>
      <c r="K124" t="s">
        <v>25</v>
      </c>
      <c r="L124" t="s">
        <v>25</v>
      </c>
      <c r="M124" t="s">
        <v>275</v>
      </c>
      <c r="N124" t="str">
        <f t="shared" si="6"/>
        <v>None</v>
      </c>
      <c r="O124">
        <v>0</v>
      </c>
      <c r="P124" t="s">
        <v>8</v>
      </c>
      <c r="Q124" t="s">
        <v>425</v>
      </c>
    </row>
    <row r="125" spans="1:17" x14ac:dyDescent="0.25">
      <c r="A125">
        <v>10</v>
      </c>
      <c r="B125">
        <v>9</v>
      </c>
      <c r="C125">
        <v>1</v>
      </c>
      <c r="D125">
        <f t="shared" si="9"/>
        <v>37.7699</v>
      </c>
      <c r="E125" t="s">
        <v>179</v>
      </c>
      <c r="F125">
        <v>400</v>
      </c>
      <c r="G125" t="str">
        <f t="shared" si="5"/>
        <v>Low</v>
      </c>
      <c r="H125" t="s">
        <v>37</v>
      </c>
      <c r="I125" t="s">
        <v>25</v>
      </c>
      <c r="J125" t="s">
        <v>267</v>
      </c>
      <c r="K125" t="s">
        <v>25</v>
      </c>
      <c r="L125" t="s">
        <v>25</v>
      </c>
      <c r="M125" t="s">
        <v>275</v>
      </c>
      <c r="N125" t="str">
        <f t="shared" si="6"/>
        <v>None</v>
      </c>
      <c r="O125">
        <v>37.7699</v>
      </c>
      <c r="P125" t="s">
        <v>8</v>
      </c>
      <c r="Q125" t="s">
        <v>425</v>
      </c>
    </row>
    <row r="126" spans="1:17" x14ac:dyDescent="0.25">
      <c r="A126">
        <v>10</v>
      </c>
      <c r="B126">
        <v>9</v>
      </c>
      <c r="C126">
        <v>2</v>
      </c>
      <c r="D126">
        <f t="shared" si="9"/>
        <v>142.66829999999999</v>
      </c>
      <c r="E126" t="s">
        <v>179</v>
      </c>
      <c r="F126">
        <v>400</v>
      </c>
      <c r="G126" t="str">
        <f t="shared" si="5"/>
        <v>Low</v>
      </c>
      <c r="H126" t="s">
        <v>37</v>
      </c>
      <c r="I126" t="s">
        <v>25</v>
      </c>
      <c r="J126" t="s">
        <v>267</v>
      </c>
      <c r="K126" t="s">
        <v>25</v>
      </c>
      <c r="L126" t="s">
        <v>25</v>
      </c>
      <c r="M126" t="s">
        <v>275</v>
      </c>
      <c r="N126" t="str">
        <f t="shared" si="6"/>
        <v>None</v>
      </c>
      <c r="O126">
        <v>142.66829999999999</v>
      </c>
      <c r="P126" t="s">
        <v>8</v>
      </c>
      <c r="Q126" t="s">
        <v>425</v>
      </c>
    </row>
    <row r="127" spans="1:17" x14ac:dyDescent="0.25">
      <c r="A127">
        <v>10</v>
      </c>
      <c r="B127">
        <v>9</v>
      </c>
      <c r="C127">
        <v>3</v>
      </c>
      <c r="D127">
        <f t="shared" si="9"/>
        <v>252.10830000000001</v>
      </c>
      <c r="E127" t="s">
        <v>179</v>
      </c>
      <c r="F127">
        <v>400</v>
      </c>
      <c r="G127" t="str">
        <f t="shared" si="5"/>
        <v>Low</v>
      </c>
      <c r="H127" t="s">
        <v>37</v>
      </c>
      <c r="I127" t="s">
        <v>25</v>
      </c>
      <c r="J127" t="s">
        <v>267</v>
      </c>
      <c r="K127" t="s">
        <v>25</v>
      </c>
      <c r="L127" t="s">
        <v>25</v>
      </c>
      <c r="M127" t="s">
        <v>275</v>
      </c>
      <c r="N127" t="str">
        <f t="shared" si="6"/>
        <v>None</v>
      </c>
      <c r="O127">
        <v>252.10830000000001</v>
      </c>
      <c r="P127" t="s">
        <v>8</v>
      </c>
      <c r="Q127" t="s">
        <v>425</v>
      </c>
    </row>
    <row r="128" spans="1:17" x14ac:dyDescent="0.25">
      <c r="A128">
        <v>10</v>
      </c>
      <c r="B128">
        <v>9</v>
      </c>
      <c r="C128">
        <v>4</v>
      </c>
      <c r="D128">
        <f t="shared" si="9"/>
        <v>351.3623</v>
      </c>
      <c r="E128" t="s">
        <v>179</v>
      </c>
      <c r="F128">
        <v>400</v>
      </c>
      <c r="G128" t="str">
        <f t="shared" si="5"/>
        <v>Low</v>
      </c>
      <c r="H128" t="s">
        <v>37</v>
      </c>
      <c r="I128" t="s">
        <v>25</v>
      </c>
      <c r="J128" t="s">
        <v>267</v>
      </c>
      <c r="K128" t="s">
        <v>25</v>
      </c>
      <c r="L128" t="s">
        <v>25</v>
      </c>
      <c r="M128" t="s">
        <v>275</v>
      </c>
      <c r="N128" t="str">
        <f t="shared" si="6"/>
        <v>None</v>
      </c>
      <c r="O128">
        <v>351.3623</v>
      </c>
      <c r="P128" t="s">
        <v>8</v>
      </c>
      <c r="Q128" t="s">
        <v>425</v>
      </c>
    </row>
    <row r="129" spans="1:17" x14ac:dyDescent="0.25">
      <c r="A129">
        <v>10</v>
      </c>
      <c r="B129">
        <v>9</v>
      </c>
      <c r="C129">
        <v>6</v>
      </c>
      <c r="D129">
        <f t="shared" si="9"/>
        <v>414.62630000000001</v>
      </c>
      <c r="E129" t="s">
        <v>179</v>
      </c>
      <c r="F129">
        <v>400</v>
      </c>
      <c r="G129" t="str">
        <f t="shared" si="5"/>
        <v>Low</v>
      </c>
      <c r="H129" t="s">
        <v>37</v>
      </c>
      <c r="I129" t="s">
        <v>25</v>
      </c>
      <c r="J129" t="s">
        <v>267</v>
      </c>
      <c r="K129" t="s">
        <v>25</v>
      </c>
      <c r="L129" t="s">
        <v>25</v>
      </c>
      <c r="M129" t="s">
        <v>275</v>
      </c>
      <c r="N129" t="str">
        <f t="shared" si="6"/>
        <v>None</v>
      </c>
      <c r="O129">
        <v>414.62630000000001</v>
      </c>
      <c r="P129" t="s">
        <v>8</v>
      </c>
      <c r="Q129" t="s">
        <v>425</v>
      </c>
    </row>
    <row r="130" spans="1:17" x14ac:dyDescent="0.25">
      <c r="A130">
        <v>10</v>
      </c>
      <c r="B130">
        <v>9</v>
      </c>
      <c r="C130">
        <v>8</v>
      </c>
      <c r="D130">
        <f t="shared" si="9"/>
        <v>359.2955</v>
      </c>
      <c r="E130" t="s">
        <v>179</v>
      </c>
      <c r="F130">
        <v>400</v>
      </c>
      <c r="G130" t="str">
        <f t="shared" si="5"/>
        <v>Low</v>
      </c>
      <c r="H130" t="s">
        <v>37</v>
      </c>
      <c r="I130" t="s">
        <v>25</v>
      </c>
      <c r="J130" t="s">
        <v>267</v>
      </c>
      <c r="K130" t="s">
        <v>25</v>
      </c>
      <c r="L130" t="s">
        <v>25</v>
      </c>
      <c r="M130" t="s">
        <v>275</v>
      </c>
      <c r="N130" t="str">
        <f t="shared" si="6"/>
        <v>None</v>
      </c>
      <c r="O130">
        <v>359.2955</v>
      </c>
      <c r="P130" t="s">
        <v>8</v>
      </c>
      <c r="Q130" t="s">
        <v>425</v>
      </c>
    </row>
    <row r="131" spans="1:17" x14ac:dyDescent="0.25">
      <c r="A131">
        <v>10</v>
      </c>
      <c r="B131">
        <v>9</v>
      </c>
      <c r="C131">
        <v>12</v>
      </c>
      <c r="D131">
        <f t="shared" si="9"/>
        <v>251.33080000000001</v>
      </c>
      <c r="E131" t="s">
        <v>179</v>
      </c>
      <c r="F131">
        <v>400</v>
      </c>
      <c r="G131" t="str">
        <f t="shared" ref="G131:G194" si="10">IF(F131&gt;799,"High","Low")</f>
        <v>Low</v>
      </c>
      <c r="H131" t="s">
        <v>37</v>
      </c>
      <c r="I131" t="s">
        <v>25</v>
      </c>
      <c r="J131" t="s">
        <v>267</v>
      </c>
      <c r="K131" t="s">
        <v>25</v>
      </c>
      <c r="L131" t="s">
        <v>25</v>
      </c>
      <c r="M131" t="s">
        <v>275</v>
      </c>
      <c r="N131" t="str">
        <f t="shared" ref="N131:N194" si="11">IF(M131 = "None", "None", "Yes")</f>
        <v>None</v>
      </c>
      <c r="O131">
        <v>251.33080000000001</v>
      </c>
      <c r="P131" t="s">
        <v>8</v>
      </c>
      <c r="Q131" t="s">
        <v>425</v>
      </c>
    </row>
    <row r="132" spans="1:17" x14ac:dyDescent="0.25">
      <c r="A132">
        <v>10</v>
      </c>
      <c r="B132">
        <v>9</v>
      </c>
      <c r="C132">
        <v>24</v>
      </c>
      <c r="D132">
        <f t="shared" si="9"/>
        <v>104.0056</v>
      </c>
      <c r="E132" t="s">
        <v>179</v>
      </c>
      <c r="F132">
        <v>400</v>
      </c>
      <c r="G132" t="str">
        <f t="shared" si="10"/>
        <v>Low</v>
      </c>
      <c r="H132" t="s">
        <v>37</v>
      </c>
      <c r="I132" t="s">
        <v>25</v>
      </c>
      <c r="J132" t="s">
        <v>267</v>
      </c>
      <c r="K132" t="s">
        <v>25</v>
      </c>
      <c r="L132" t="s">
        <v>25</v>
      </c>
      <c r="M132" t="s">
        <v>275</v>
      </c>
      <c r="N132" t="str">
        <f t="shared" si="11"/>
        <v>None</v>
      </c>
      <c r="O132">
        <v>104.0056</v>
      </c>
      <c r="P132" t="s">
        <v>8</v>
      </c>
      <c r="Q132" t="s">
        <v>425</v>
      </c>
    </row>
    <row r="133" spans="1:17" x14ac:dyDescent="0.25">
      <c r="A133">
        <v>10</v>
      </c>
      <c r="B133">
        <v>9</v>
      </c>
      <c r="C133">
        <v>36</v>
      </c>
      <c r="D133">
        <f t="shared" si="9"/>
        <v>40.081200000000003</v>
      </c>
      <c r="E133" t="s">
        <v>179</v>
      </c>
      <c r="F133">
        <v>400</v>
      </c>
      <c r="G133" t="str">
        <f t="shared" si="10"/>
        <v>Low</v>
      </c>
      <c r="H133" t="s">
        <v>37</v>
      </c>
      <c r="I133" t="s">
        <v>25</v>
      </c>
      <c r="J133" t="s">
        <v>267</v>
      </c>
      <c r="K133" t="s">
        <v>25</v>
      </c>
      <c r="L133" t="s">
        <v>25</v>
      </c>
      <c r="M133" t="s">
        <v>275</v>
      </c>
      <c r="N133" t="str">
        <f t="shared" si="11"/>
        <v>None</v>
      </c>
      <c r="O133">
        <v>40.081200000000003</v>
      </c>
      <c r="P133" t="s">
        <v>8</v>
      </c>
      <c r="Q133" t="s">
        <v>425</v>
      </c>
    </row>
    <row r="134" spans="1:17" x14ac:dyDescent="0.25">
      <c r="A134">
        <v>10</v>
      </c>
      <c r="B134">
        <v>9</v>
      </c>
      <c r="C134">
        <v>48</v>
      </c>
      <c r="D134">
        <f t="shared" si="9"/>
        <v>17.3916</v>
      </c>
      <c r="E134" t="s">
        <v>179</v>
      </c>
      <c r="F134">
        <v>400</v>
      </c>
      <c r="G134" t="str">
        <f t="shared" si="10"/>
        <v>Low</v>
      </c>
      <c r="H134" t="s">
        <v>37</v>
      </c>
      <c r="I134" t="s">
        <v>25</v>
      </c>
      <c r="J134" t="s">
        <v>267</v>
      </c>
      <c r="K134" t="s">
        <v>25</v>
      </c>
      <c r="L134" t="s">
        <v>25</v>
      </c>
      <c r="M134" t="s">
        <v>275</v>
      </c>
      <c r="N134" t="str">
        <f t="shared" si="11"/>
        <v>None</v>
      </c>
      <c r="O134">
        <v>17.3916</v>
      </c>
      <c r="P134" t="s">
        <v>8</v>
      </c>
      <c r="Q134" t="s">
        <v>425</v>
      </c>
    </row>
    <row r="135" spans="1:17" x14ac:dyDescent="0.25">
      <c r="A135">
        <v>11</v>
      </c>
      <c r="B135">
        <v>10</v>
      </c>
      <c r="C135">
        <v>0</v>
      </c>
      <c r="D135">
        <f t="shared" si="9"/>
        <v>0</v>
      </c>
      <c r="E135" t="s">
        <v>22</v>
      </c>
      <c r="F135">
        <v>400</v>
      </c>
      <c r="G135" t="str">
        <f t="shared" si="10"/>
        <v>Low</v>
      </c>
      <c r="H135" t="s">
        <v>37</v>
      </c>
      <c r="I135" t="s">
        <v>23</v>
      </c>
      <c r="J135" t="s">
        <v>278</v>
      </c>
      <c r="K135" t="s">
        <v>290</v>
      </c>
      <c r="L135" t="s">
        <v>290</v>
      </c>
      <c r="M135" t="s">
        <v>275</v>
      </c>
      <c r="N135" t="str">
        <f t="shared" si="11"/>
        <v>None</v>
      </c>
      <c r="O135">
        <v>0</v>
      </c>
      <c r="P135" t="s">
        <v>4</v>
      </c>
      <c r="Q135" t="s">
        <v>140</v>
      </c>
    </row>
    <row r="136" spans="1:17" x14ac:dyDescent="0.25">
      <c r="A136">
        <v>11</v>
      </c>
      <c r="B136">
        <v>10</v>
      </c>
      <c r="C136">
        <v>0.5</v>
      </c>
      <c r="D136">
        <f t="shared" si="9"/>
        <v>2.8866000000000001</v>
      </c>
      <c r="E136" t="s">
        <v>22</v>
      </c>
      <c r="F136">
        <v>400</v>
      </c>
      <c r="G136" t="str">
        <f t="shared" si="10"/>
        <v>Low</v>
      </c>
      <c r="H136" t="s">
        <v>37</v>
      </c>
      <c r="I136" t="s">
        <v>23</v>
      </c>
      <c r="J136" t="s">
        <v>278</v>
      </c>
      <c r="K136" t="s">
        <v>290</v>
      </c>
      <c r="L136" t="s">
        <v>290</v>
      </c>
      <c r="M136" t="s">
        <v>275</v>
      </c>
      <c r="N136" t="str">
        <f t="shared" si="11"/>
        <v>None</v>
      </c>
      <c r="O136">
        <v>2.8866000000000001</v>
      </c>
      <c r="P136" t="s">
        <v>4</v>
      </c>
      <c r="Q136" t="s">
        <v>402</v>
      </c>
    </row>
    <row r="137" spans="1:17" x14ac:dyDescent="0.25">
      <c r="A137">
        <v>11</v>
      </c>
      <c r="B137">
        <v>10</v>
      </c>
      <c r="C137">
        <v>1</v>
      </c>
      <c r="D137">
        <f t="shared" si="9"/>
        <v>9.6954999999999991</v>
      </c>
      <c r="E137" t="s">
        <v>22</v>
      </c>
      <c r="F137">
        <v>400</v>
      </c>
      <c r="G137" t="str">
        <f t="shared" si="10"/>
        <v>Low</v>
      </c>
      <c r="H137" t="s">
        <v>37</v>
      </c>
      <c r="I137" t="s">
        <v>23</v>
      </c>
      <c r="J137" t="s">
        <v>278</v>
      </c>
      <c r="K137" t="s">
        <v>290</v>
      </c>
      <c r="L137" t="s">
        <v>290</v>
      </c>
      <c r="M137" t="s">
        <v>275</v>
      </c>
      <c r="N137" t="str">
        <f t="shared" si="11"/>
        <v>None</v>
      </c>
      <c r="O137">
        <v>9.6954999999999991</v>
      </c>
      <c r="P137" t="s">
        <v>4</v>
      </c>
      <c r="Q137" t="s">
        <v>403</v>
      </c>
    </row>
    <row r="138" spans="1:17" x14ac:dyDescent="0.25">
      <c r="A138">
        <v>11</v>
      </c>
      <c r="B138">
        <v>10</v>
      </c>
      <c r="C138">
        <v>2</v>
      </c>
      <c r="D138">
        <f t="shared" si="9"/>
        <v>10.9381</v>
      </c>
      <c r="E138" t="s">
        <v>22</v>
      </c>
      <c r="F138">
        <v>400</v>
      </c>
      <c r="G138" t="str">
        <f t="shared" si="10"/>
        <v>Low</v>
      </c>
      <c r="H138" t="s">
        <v>37</v>
      </c>
      <c r="I138" t="s">
        <v>23</v>
      </c>
      <c r="J138" t="s">
        <v>278</v>
      </c>
      <c r="K138" t="s">
        <v>290</v>
      </c>
      <c r="L138" t="s">
        <v>290</v>
      </c>
      <c r="M138" t="s">
        <v>275</v>
      </c>
      <c r="N138" t="str">
        <f t="shared" si="11"/>
        <v>None</v>
      </c>
      <c r="O138">
        <v>10.9381</v>
      </c>
      <c r="P138" t="s">
        <v>4</v>
      </c>
      <c r="Q138" t="s">
        <v>404</v>
      </c>
    </row>
    <row r="139" spans="1:17" x14ac:dyDescent="0.25">
      <c r="A139">
        <v>11</v>
      </c>
      <c r="B139">
        <v>10</v>
      </c>
      <c r="C139">
        <v>3</v>
      </c>
      <c r="D139">
        <f t="shared" si="9"/>
        <v>8.1979000000000006</v>
      </c>
      <c r="E139" t="s">
        <v>22</v>
      </c>
      <c r="F139">
        <v>400</v>
      </c>
      <c r="G139" t="str">
        <f t="shared" si="10"/>
        <v>Low</v>
      </c>
      <c r="H139" t="s">
        <v>37</v>
      </c>
      <c r="I139" t="s">
        <v>23</v>
      </c>
      <c r="J139" t="s">
        <v>278</v>
      </c>
      <c r="K139" t="s">
        <v>290</v>
      </c>
      <c r="L139" t="s">
        <v>290</v>
      </c>
      <c r="M139" t="s">
        <v>275</v>
      </c>
      <c r="N139" t="str">
        <f t="shared" si="11"/>
        <v>None</v>
      </c>
      <c r="O139">
        <v>8.1979000000000006</v>
      </c>
      <c r="P139" t="s">
        <v>4</v>
      </c>
      <c r="Q139" t="s">
        <v>405</v>
      </c>
    </row>
    <row r="140" spans="1:17" x14ac:dyDescent="0.25">
      <c r="A140">
        <v>11</v>
      </c>
      <c r="B140">
        <v>10</v>
      </c>
      <c r="C140">
        <v>4</v>
      </c>
      <c r="D140">
        <f t="shared" si="9"/>
        <v>7.2573999999999996</v>
      </c>
      <c r="E140" t="s">
        <v>22</v>
      </c>
      <c r="F140">
        <v>400</v>
      </c>
      <c r="G140" t="str">
        <f t="shared" si="10"/>
        <v>Low</v>
      </c>
      <c r="H140" t="s">
        <v>37</v>
      </c>
      <c r="I140" t="s">
        <v>23</v>
      </c>
      <c r="J140" t="s">
        <v>278</v>
      </c>
      <c r="K140" t="s">
        <v>290</v>
      </c>
      <c r="L140" t="s">
        <v>290</v>
      </c>
      <c r="M140" t="s">
        <v>275</v>
      </c>
      <c r="N140" t="str">
        <f t="shared" si="11"/>
        <v>None</v>
      </c>
      <c r="O140">
        <v>7.2573999999999996</v>
      </c>
      <c r="P140" t="s">
        <v>4</v>
      </c>
      <c r="Q140" t="s">
        <v>406</v>
      </c>
    </row>
    <row r="141" spans="1:17" x14ac:dyDescent="0.25">
      <c r="A141">
        <v>11</v>
      </c>
      <c r="B141">
        <v>10</v>
      </c>
      <c r="C141">
        <v>6</v>
      </c>
      <c r="D141">
        <f t="shared" si="9"/>
        <v>4.6014999999999997</v>
      </c>
      <c r="E141" t="s">
        <v>22</v>
      </c>
      <c r="F141">
        <v>400</v>
      </c>
      <c r="G141" t="str">
        <f t="shared" si="10"/>
        <v>Low</v>
      </c>
      <c r="H141" t="s">
        <v>37</v>
      </c>
      <c r="I141" t="s">
        <v>23</v>
      </c>
      <c r="J141" t="s">
        <v>278</v>
      </c>
      <c r="K141" t="s">
        <v>290</v>
      </c>
      <c r="L141" t="s">
        <v>290</v>
      </c>
      <c r="M141" t="s">
        <v>275</v>
      </c>
      <c r="N141" t="str">
        <f t="shared" si="11"/>
        <v>None</v>
      </c>
      <c r="O141">
        <v>4.6014999999999997</v>
      </c>
      <c r="P141" t="s">
        <v>4</v>
      </c>
      <c r="Q141" t="s">
        <v>407</v>
      </c>
    </row>
    <row r="142" spans="1:17" x14ac:dyDescent="0.25">
      <c r="A142">
        <v>11</v>
      </c>
      <c r="B142">
        <v>10</v>
      </c>
      <c r="C142">
        <v>10</v>
      </c>
      <c r="D142">
        <f t="shared" si="9"/>
        <v>5.3411999999999997</v>
      </c>
      <c r="E142" t="s">
        <v>22</v>
      </c>
      <c r="F142">
        <v>400</v>
      </c>
      <c r="G142" t="str">
        <f t="shared" si="10"/>
        <v>Low</v>
      </c>
      <c r="H142" t="s">
        <v>37</v>
      </c>
      <c r="I142" t="s">
        <v>23</v>
      </c>
      <c r="J142" t="s">
        <v>278</v>
      </c>
      <c r="K142" t="s">
        <v>290</v>
      </c>
      <c r="L142" t="s">
        <v>290</v>
      </c>
      <c r="M142" t="s">
        <v>275</v>
      </c>
      <c r="N142" t="str">
        <f t="shared" si="11"/>
        <v>None</v>
      </c>
      <c r="O142">
        <v>5.3411999999999997</v>
      </c>
      <c r="P142" t="s">
        <v>4</v>
      </c>
      <c r="Q142" t="s">
        <v>408</v>
      </c>
    </row>
    <row r="143" spans="1:17" x14ac:dyDescent="0.25">
      <c r="A143">
        <v>11</v>
      </c>
      <c r="B143">
        <v>10</v>
      </c>
      <c r="C143">
        <v>24</v>
      </c>
      <c r="D143">
        <f t="shared" si="9"/>
        <v>0.38540000000000002</v>
      </c>
      <c r="E143" t="s">
        <v>22</v>
      </c>
      <c r="F143">
        <v>400</v>
      </c>
      <c r="G143" t="str">
        <f t="shared" si="10"/>
        <v>Low</v>
      </c>
      <c r="H143" t="s">
        <v>37</v>
      </c>
      <c r="I143" t="s">
        <v>23</v>
      </c>
      <c r="J143" t="s">
        <v>278</v>
      </c>
      <c r="K143" t="s">
        <v>290</v>
      </c>
      <c r="L143" t="s">
        <v>290</v>
      </c>
      <c r="M143" t="s">
        <v>275</v>
      </c>
      <c r="N143" t="str">
        <f t="shared" si="11"/>
        <v>None</v>
      </c>
      <c r="O143">
        <v>0.38540000000000002</v>
      </c>
      <c r="P143" t="s">
        <v>4</v>
      </c>
      <c r="Q143" t="s">
        <v>409</v>
      </c>
    </row>
    <row r="144" spans="1:17" x14ac:dyDescent="0.25">
      <c r="A144">
        <v>11</v>
      </c>
      <c r="B144">
        <v>10</v>
      </c>
      <c r="C144">
        <v>0</v>
      </c>
      <c r="D144">
        <f t="shared" si="9"/>
        <v>0</v>
      </c>
      <c r="E144" t="s">
        <v>179</v>
      </c>
      <c r="F144">
        <v>400</v>
      </c>
      <c r="G144" t="str">
        <f t="shared" si="10"/>
        <v>Low</v>
      </c>
      <c r="H144" t="s">
        <v>37</v>
      </c>
      <c r="I144" t="s">
        <v>23</v>
      </c>
      <c r="J144" t="s">
        <v>278</v>
      </c>
      <c r="K144" t="s">
        <v>290</v>
      </c>
      <c r="L144" t="s">
        <v>290</v>
      </c>
      <c r="M144" t="s">
        <v>275</v>
      </c>
      <c r="N144" t="str">
        <f t="shared" si="11"/>
        <v>None</v>
      </c>
      <c r="O144">
        <v>0</v>
      </c>
      <c r="P144" t="s">
        <v>4</v>
      </c>
      <c r="Q144" t="s">
        <v>410</v>
      </c>
    </row>
    <row r="145" spans="1:17" x14ac:dyDescent="0.25">
      <c r="A145">
        <v>11</v>
      </c>
      <c r="B145">
        <v>10</v>
      </c>
      <c r="C145">
        <v>0.5</v>
      </c>
      <c r="D145">
        <f t="shared" si="9"/>
        <v>47.9771</v>
      </c>
      <c r="E145" t="s">
        <v>179</v>
      </c>
      <c r="F145">
        <v>400</v>
      </c>
      <c r="G145" t="str">
        <f t="shared" si="10"/>
        <v>Low</v>
      </c>
      <c r="H145" t="s">
        <v>37</v>
      </c>
      <c r="I145" t="s">
        <v>23</v>
      </c>
      <c r="J145" t="s">
        <v>278</v>
      </c>
      <c r="K145" t="s">
        <v>290</v>
      </c>
      <c r="L145" t="s">
        <v>290</v>
      </c>
      <c r="M145" t="s">
        <v>275</v>
      </c>
      <c r="N145" t="str">
        <f t="shared" si="11"/>
        <v>None</v>
      </c>
      <c r="O145">
        <v>47.9771</v>
      </c>
      <c r="P145" t="s">
        <v>4</v>
      </c>
      <c r="Q145" t="s">
        <v>411</v>
      </c>
    </row>
    <row r="146" spans="1:17" x14ac:dyDescent="0.25">
      <c r="A146">
        <v>11</v>
      </c>
      <c r="B146">
        <v>10</v>
      </c>
      <c r="C146">
        <v>1</v>
      </c>
      <c r="D146">
        <f t="shared" si="9"/>
        <v>142.9461</v>
      </c>
      <c r="E146" t="s">
        <v>179</v>
      </c>
      <c r="F146">
        <v>400</v>
      </c>
      <c r="G146" t="str">
        <f t="shared" si="10"/>
        <v>Low</v>
      </c>
      <c r="H146" t="s">
        <v>37</v>
      </c>
      <c r="I146" t="s">
        <v>23</v>
      </c>
      <c r="J146" t="s">
        <v>278</v>
      </c>
      <c r="K146" t="s">
        <v>290</v>
      </c>
      <c r="L146" t="s">
        <v>290</v>
      </c>
      <c r="M146" t="s">
        <v>275</v>
      </c>
      <c r="N146" t="str">
        <f t="shared" si="11"/>
        <v>None</v>
      </c>
      <c r="O146">
        <v>142.9461</v>
      </c>
      <c r="P146" t="s">
        <v>4</v>
      </c>
      <c r="Q146" t="s">
        <v>412</v>
      </c>
    </row>
    <row r="147" spans="1:17" x14ac:dyDescent="0.25">
      <c r="A147">
        <v>11</v>
      </c>
      <c r="B147">
        <v>10</v>
      </c>
      <c r="C147">
        <v>2</v>
      </c>
      <c r="D147">
        <f t="shared" si="9"/>
        <v>244.30430000000001</v>
      </c>
      <c r="E147" t="s">
        <v>179</v>
      </c>
      <c r="F147">
        <v>400</v>
      </c>
      <c r="G147" t="str">
        <f t="shared" si="10"/>
        <v>Low</v>
      </c>
      <c r="H147" t="s">
        <v>37</v>
      </c>
      <c r="I147" t="s">
        <v>23</v>
      </c>
      <c r="J147" t="s">
        <v>278</v>
      </c>
      <c r="K147" t="s">
        <v>290</v>
      </c>
      <c r="L147" t="s">
        <v>290</v>
      </c>
      <c r="M147" t="s">
        <v>275</v>
      </c>
      <c r="N147" t="str">
        <f t="shared" si="11"/>
        <v>None</v>
      </c>
      <c r="O147">
        <v>244.30430000000001</v>
      </c>
      <c r="P147" t="s">
        <v>4</v>
      </c>
      <c r="Q147" t="s">
        <v>413</v>
      </c>
    </row>
    <row r="148" spans="1:17" x14ac:dyDescent="0.25">
      <c r="A148">
        <v>11</v>
      </c>
      <c r="B148">
        <v>10</v>
      </c>
      <c r="C148">
        <v>3</v>
      </c>
      <c r="D148">
        <f t="shared" si="9"/>
        <v>239.5027</v>
      </c>
      <c r="E148" t="s">
        <v>179</v>
      </c>
      <c r="F148">
        <v>400</v>
      </c>
      <c r="G148" t="str">
        <f t="shared" si="10"/>
        <v>Low</v>
      </c>
      <c r="H148" t="s">
        <v>37</v>
      </c>
      <c r="I148" t="s">
        <v>23</v>
      </c>
      <c r="J148" t="s">
        <v>278</v>
      </c>
      <c r="K148" t="s">
        <v>290</v>
      </c>
      <c r="L148" t="s">
        <v>290</v>
      </c>
      <c r="M148" t="s">
        <v>275</v>
      </c>
      <c r="N148" t="str">
        <f t="shared" si="11"/>
        <v>None</v>
      </c>
      <c r="O148">
        <v>239.5027</v>
      </c>
      <c r="P148" t="s">
        <v>4</v>
      </c>
      <c r="Q148" t="s">
        <v>414</v>
      </c>
    </row>
    <row r="149" spans="1:17" x14ac:dyDescent="0.25">
      <c r="A149">
        <v>11</v>
      </c>
      <c r="B149">
        <v>10</v>
      </c>
      <c r="C149">
        <v>4</v>
      </c>
      <c r="D149">
        <f t="shared" si="9"/>
        <v>230.1807</v>
      </c>
      <c r="E149" t="s">
        <v>179</v>
      </c>
      <c r="F149">
        <v>400</v>
      </c>
      <c r="G149" t="str">
        <f t="shared" si="10"/>
        <v>Low</v>
      </c>
      <c r="H149" t="s">
        <v>37</v>
      </c>
      <c r="I149" t="s">
        <v>23</v>
      </c>
      <c r="J149" t="s">
        <v>278</v>
      </c>
      <c r="K149" t="s">
        <v>290</v>
      </c>
      <c r="L149" t="s">
        <v>290</v>
      </c>
      <c r="M149" t="s">
        <v>275</v>
      </c>
      <c r="N149" t="str">
        <f t="shared" si="11"/>
        <v>None</v>
      </c>
      <c r="O149">
        <v>230.1807</v>
      </c>
      <c r="P149" t="s">
        <v>4</v>
      </c>
      <c r="Q149" t="s">
        <v>415</v>
      </c>
    </row>
    <row r="150" spans="1:17" x14ac:dyDescent="0.25">
      <c r="A150">
        <v>11</v>
      </c>
      <c r="B150">
        <v>10</v>
      </c>
      <c r="C150">
        <v>6</v>
      </c>
      <c r="D150">
        <f t="shared" si="9"/>
        <v>192.5231</v>
      </c>
      <c r="E150" t="s">
        <v>179</v>
      </c>
      <c r="F150">
        <v>400</v>
      </c>
      <c r="G150" t="str">
        <f t="shared" si="10"/>
        <v>Low</v>
      </c>
      <c r="H150" t="s">
        <v>37</v>
      </c>
      <c r="I150" t="s">
        <v>23</v>
      </c>
      <c r="J150" t="s">
        <v>278</v>
      </c>
      <c r="K150" t="s">
        <v>290</v>
      </c>
      <c r="L150" t="s">
        <v>290</v>
      </c>
      <c r="M150" t="s">
        <v>275</v>
      </c>
      <c r="N150" t="str">
        <f t="shared" si="11"/>
        <v>None</v>
      </c>
      <c r="O150">
        <v>192.5231</v>
      </c>
      <c r="P150" t="s">
        <v>4</v>
      </c>
      <c r="Q150" t="s">
        <v>416</v>
      </c>
    </row>
    <row r="151" spans="1:17" x14ac:dyDescent="0.25">
      <c r="A151">
        <v>11</v>
      </c>
      <c r="B151">
        <v>10</v>
      </c>
      <c r="C151">
        <v>10</v>
      </c>
      <c r="D151">
        <f t="shared" si="9"/>
        <v>303.91950000000003</v>
      </c>
      <c r="E151" t="s">
        <v>179</v>
      </c>
      <c r="F151">
        <v>400</v>
      </c>
      <c r="G151" t="str">
        <f t="shared" si="10"/>
        <v>Low</v>
      </c>
      <c r="H151" t="s">
        <v>37</v>
      </c>
      <c r="I151" t="s">
        <v>23</v>
      </c>
      <c r="J151" t="s">
        <v>278</v>
      </c>
      <c r="K151" t="s">
        <v>290</v>
      </c>
      <c r="L151" t="s">
        <v>290</v>
      </c>
      <c r="M151" t="s">
        <v>275</v>
      </c>
      <c r="N151" t="str">
        <f t="shared" si="11"/>
        <v>None</v>
      </c>
      <c r="O151">
        <v>303.91950000000003</v>
      </c>
      <c r="P151" t="s">
        <v>4</v>
      </c>
      <c r="Q151" t="s">
        <v>417</v>
      </c>
    </row>
    <row r="152" spans="1:17" x14ac:dyDescent="0.25">
      <c r="A152">
        <v>11</v>
      </c>
      <c r="B152">
        <v>10</v>
      </c>
      <c r="C152">
        <v>24</v>
      </c>
      <c r="D152">
        <f t="shared" si="9"/>
        <v>81.996099999999998</v>
      </c>
      <c r="E152" t="s">
        <v>179</v>
      </c>
      <c r="F152">
        <v>400</v>
      </c>
      <c r="G152" t="str">
        <f t="shared" si="10"/>
        <v>Low</v>
      </c>
      <c r="H152" t="s">
        <v>37</v>
      </c>
      <c r="I152" t="s">
        <v>23</v>
      </c>
      <c r="J152" t="s">
        <v>278</v>
      </c>
      <c r="K152" t="s">
        <v>290</v>
      </c>
      <c r="L152" t="s">
        <v>290</v>
      </c>
      <c r="M152" t="s">
        <v>275</v>
      </c>
      <c r="N152" t="str">
        <f t="shared" si="11"/>
        <v>None</v>
      </c>
      <c r="O152">
        <v>81.996099999999998</v>
      </c>
      <c r="P152" t="s">
        <v>4</v>
      </c>
      <c r="Q152" t="s">
        <v>418</v>
      </c>
    </row>
    <row r="153" spans="1:17" x14ac:dyDescent="0.25">
      <c r="A153">
        <v>11</v>
      </c>
      <c r="B153">
        <v>11</v>
      </c>
      <c r="C153">
        <v>0</v>
      </c>
      <c r="D153">
        <f t="shared" ref="D153:D188" si="12">O153</f>
        <v>0</v>
      </c>
      <c r="E153" t="s">
        <v>22</v>
      </c>
      <c r="F153">
        <v>400</v>
      </c>
      <c r="G153" t="str">
        <f t="shared" si="10"/>
        <v>Low</v>
      </c>
      <c r="H153" t="s">
        <v>37</v>
      </c>
      <c r="I153" t="s">
        <v>23</v>
      </c>
      <c r="J153" t="s">
        <v>278</v>
      </c>
      <c r="K153" t="s">
        <v>290</v>
      </c>
      <c r="L153" t="s">
        <v>290</v>
      </c>
      <c r="M153" t="s">
        <v>298</v>
      </c>
      <c r="N153" t="str">
        <f t="shared" si="11"/>
        <v>Yes</v>
      </c>
      <c r="O153">
        <v>0</v>
      </c>
      <c r="P153" t="s">
        <v>4</v>
      </c>
      <c r="Q153" t="s">
        <v>419</v>
      </c>
    </row>
    <row r="154" spans="1:17" x14ac:dyDescent="0.25">
      <c r="A154">
        <v>11</v>
      </c>
      <c r="B154">
        <v>11</v>
      </c>
      <c r="C154">
        <v>0.5</v>
      </c>
      <c r="D154">
        <f t="shared" si="12"/>
        <v>3.9066000000000001</v>
      </c>
      <c r="E154" t="s">
        <v>22</v>
      </c>
      <c r="F154">
        <v>400</v>
      </c>
      <c r="G154" t="str">
        <f t="shared" si="10"/>
        <v>Low</v>
      </c>
      <c r="H154" t="s">
        <v>37</v>
      </c>
      <c r="I154" t="s">
        <v>23</v>
      </c>
      <c r="J154" t="s">
        <v>278</v>
      </c>
      <c r="K154" t="s">
        <v>290</v>
      </c>
      <c r="L154" t="s">
        <v>290</v>
      </c>
      <c r="M154" t="s">
        <v>298</v>
      </c>
      <c r="N154" t="str">
        <f t="shared" si="11"/>
        <v>Yes</v>
      </c>
      <c r="O154">
        <v>3.9066000000000001</v>
      </c>
      <c r="P154" t="s">
        <v>4</v>
      </c>
      <c r="Q154" t="s">
        <v>420</v>
      </c>
    </row>
    <row r="155" spans="1:17" x14ac:dyDescent="0.25">
      <c r="A155">
        <v>11</v>
      </c>
      <c r="B155">
        <v>11</v>
      </c>
      <c r="C155">
        <v>1</v>
      </c>
      <c r="D155">
        <f t="shared" si="12"/>
        <v>8.0784000000000002</v>
      </c>
      <c r="E155" t="s">
        <v>22</v>
      </c>
      <c r="F155">
        <v>400</v>
      </c>
      <c r="G155" t="str">
        <f t="shared" si="10"/>
        <v>Low</v>
      </c>
      <c r="H155" t="s">
        <v>37</v>
      </c>
      <c r="I155" t="s">
        <v>23</v>
      </c>
      <c r="J155" t="s">
        <v>278</v>
      </c>
      <c r="K155" t="s">
        <v>290</v>
      </c>
      <c r="L155" t="s">
        <v>290</v>
      </c>
      <c r="M155" t="s">
        <v>298</v>
      </c>
      <c r="N155" t="str">
        <f t="shared" si="11"/>
        <v>Yes</v>
      </c>
      <c r="O155">
        <v>8.0784000000000002</v>
      </c>
      <c r="P155" t="s">
        <v>4</v>
      </c>
      <c r="Q155" t="s">
        <v>421</v>
      </c>
    </row>
    <row r="156" spans="1:17" x14ac:dyDescent="0.25">
      <c r="A156">
        <v>11</v>
      </c>
      <c r="B156">
        <v>11</v>
      </c>
      <c r="C156">
        <v>2</v>
      </c>
      <c r="D156">
        <f t="shared" si="12"/>
        <v>8.7043999999999997</v>
      </c>
      <c r="E156" t="s">
        <v>22</v>
      </c>
      <c r="F156">
        <v>400</v>
      </c>
      <c r="G156" t="str">
        <f t="shared" si="10"/>
        <v>Low</v>
      </c>
      <c r="H156" t="s">
        <v>37</v>
      </c>
      <c r="I156" t="s">
        <v>23</v>
      </c>
      <c r="J156" t="s">
        <v>278</v>
      </c>
      <c r="K156" t="s">
        <v>290</v>
      </c>
      <c r="L156" t="s">
        <v>290</v>
      </c>
      <c r="M156" t="s">
        <v>298</v>
      </c>
      <c r="N156" t="str">
        <f t="shared" si="11"/>
        <v>Yes</v>
      </c>
      <c r="O156">
        <v>8.7043999999999997</v>
      </c>
      <c r="P156" t="s">
        <v>4</v>
      </c>
      <c r="Q156" t="s">
        <v>422</v>
      </c>
    </row>
    <row r="157" spans="1:17" x14ac:dyDescent="0.25">
      <c r="A157">
        <v>11</v>
      </c>
      <c r="B157">
        <v>11</v>
      </c>
      <c r="C157">
        <v>3</v>
      </c>
      <c r="D157">
        <f t="shared" si="12"/>
        <v>9.6656999999999993</v>
      </c>
      <c r="E157" t="s">
        <v>22</v>
      </c>
      <c r="F157">
        <v>400</v>
      </c>
      <c r="G157" t="str">
        <f t="shared" si="10"/>
        <v>Low</v>
      </c>
      <c r="H157" t="s">
        <v>37</v>
      </c>
      <c r="I157" t="s">
        <v>23</v>
      </c>
      <c r="J157" t="s">
        <v>278</v>
      </c>
      <c r="K157" t="s">
        <v>290</v>
      </c>
      <c r="L157" t="s">
        <v>290</v>
      </c>
      <c r="M157" t="s">
        <v>298</v>
      </c>
      <c r="N157" t="str">
        <f t="shared" si="11"/>
        <v>Yes</v>
      </c>
      <c r="O157">
        <v>9.6656999999999993</v>
      </c>
      <c r="P157" t="s">
        <v>4</v>
      </c>
      <c r="Q157" t="s">
        <v>423</v>
      </c>
    </row>
    <row r="158" spans="1:17" x14ac:dyDescent="0.25">
      <c r="A158">
        <v>11</v>
      </c>
      <c r="B158">
        <v>11</v>
      </c>
      <c r="C158">
        <v>4</v>
      </c>
      <c r="D158">
        <f t="shared" si="12"/>
        <v>5.1098999999999997</v>
      </c>
      <c r="E158" t="s">
        <v>22</v>
      </c>
      <c r="F158">
        <v>400</v>
      </c>
      <c r="G158" t="str">
        <f t="shared" si="10"/>
        <v>Low</v>
      </c>
      <c r="H158" t="s">
        <v>37</v>
      </c>
      <c r="I158" t="s">
        <v>23</v>
      </c>
      <c r="J158" t="s">
        <v>278</v>
      </c>
      <c r="K158" t="s">
        <v>290</v>
      </c>
      <c r="L158" t="s">
        <v>290</v>
      </c>
      <c r="M158" t="s">
        <v>298</v>
      </c>
      <c r="N158" t="str">
        <f t="shared" si="11"/>
        <v>Yes</v>
      </c>
      <c r="O158">
        <v>5.1098999999999997</v>
      </c>
      <c r="P158" t="s">
        <v>4</v>
      </c>
      <c r="Q158" t="s">
        <v>424</v>
      </c>
    </row>
    <row r="159" spans="1:17" x14ac:dyDescent="0.25">
      <c r="A159">
        <v>11</v>
      </c>
      <c r="B159">
        <v>11</v>
      </c>
      <c r="C159">
        <v>6</v>
      </c>
      <c r="D159">
        <f t="shared" si="12"/>
        <v>2.2157</v>
      </c>
      <c r="E159" t="s">
        <v>22</v>
      </c>
      <c r="F159">
        <v>400</v>
      </c>
      <c r="G159" t="str">
        <f t="shared" si="10"/>
        <v>Low</v>
      </c>
      <c r="H159" t="s">
        <v>37</v>
      </c>
      <c r="I159" t="s">
        <v>23</v>
      </c>
      <c r="J159" t="s">
        <v>278</v>
      </c>
      <c r="K159" t="s">
        <v>290</v>
      </c>
      <c r="L159" t="s">
        <v>290</v>
      </c>
      <c r="M159" t="s">
        <v>298</v>
      </c>
      <c r="N159" t="str">
        <f t="shared" si="11"/>
        <v>Yes</v>
      </c>
      <c r="O159">
        <v>2.2157</v>
      </c>
      <c r="P159" t="s">
        <v>4</v>
      </c>
      <c r="Q159" t="s">
        <v>426</v>
      </c>
    </row>
    <row r="160" spans="1:17" x14ac:dyDescent="0.25">
      <c r="A160">
        <v>11</v>
      </c>
      <c r="B160">
        <v>11</v>
      </c>
      <c r="C160">
        <v>10</v>
      </c>
      <c r="D160">
        <f t="shared" si="12"/>
        <v>1.1848000000000001</v>
      </c>
      <c r="E160" t="s">
        <v>22</v>
      </c>
      <c r="F160">
        <v>400</v>
      </c>
      <c r="G160" t="str">
        <f t="shared" si="10"/>
        <v>Low</v>
      </c>
      <c r="H160" t="s">
        <v>37</v>
      </c>
      <c r="I160" t="s">
        <v>23</v>
      </c>
      <c r="J160" t="s">
        <v>278</v>
      </c>
      <c r="K160" t="s">
        <v>290</v>
      </c>
      <c r="L160" t="s">
        <v>290</v>
      </c>
      <c r="M160" t="s">
        <v>298</v>
      </c>
      <c r="N160" t="str">
        <f t="shared" si="11"/>
        <v>Yes</v>
      </c>
      <c r="O160">
        <v>1.1848000000000001</v>
      </c>
      <c r="P160" t="s">
        <v>4</v>
      </c>
      <c r="Q160" t="s">
        <v>427</v>
      </c>
    </row>
    <row r="161" spans="1:17" x14ac:dyDescent="0.25">
      <c r="A161">
        <v>11</v>
      </c>
      <c r="B161">
        <v>11</v>
      </c>
      <c r="C161">
        <v>24</v>
      </c>
      <c r="D161">
        <f t="shared" si="12"/>
        <v>0.44209999999999999</v>
      </c>
      <c r="E161" t="s">
        <v>22</v>
      </c>
      <c r="F161">
        <v>400</v>
      </c>
      <c r="G161" t="str">
        <f t="shared" si="10"/>
        <v>Low</v>
      </c>
      <c r="H161" t="s">
        <v>37</v>
      </c>
      <c r="I161" t="s">
        <v>23</v>
      </c>
      <c r="J161" t="s">
        <v>278</v>
      </c>
      <c r="K161" t="s">
        <v>290</v>
      </c>
      <c r="L161" t="s">
        <v>290</v>
      </c>
      <c r="M161" t="s">
        <v>298</v>
      </c>
      <c r="N161" t="str">
        <f t="shared" si="11"/>
        <v>Yes</v>
      </c>
      <c r="O161">
        <v>0.44209999999999999</v>
      </c>
      <c r="P161" t="s">
        <v>4</v>
      </c>
      <c r="Q161" t="s">
        <v>428</v>
      </c>
    </row>
    <row r="162" spans="1:17" x14ac:dyDescent="0.25">
      <c r="A162">
        <v>11</v>
      </c>
      <c r="B162">
        <v>11</v>
      </c>
      <c r="C162">
        <v>0</v>
      </c>
      <c r="D162">
        <f t="shared" si="12"/>
        <v>0</v>
      </c>
      <c r="E162" t="s">
        <v>179</v>
      </c>
      <c r="F162">
        <v>400</v>
      </c>
      <c r="G162" t="str">
        <f t="shared" si="10"/>
        <v>Low</v>
      </c>
      <c r="H162" t="s">
        <v>37</v>
      </c>
      <c r="I162" t="s">
        <v>23</v>
      </c>
      <c r="J162" t="s">
        <v>278</v>
      </c>
      <c r="K162" t="s">
        <v>290</v>
      </c>
      <c r="L162" t="s">
        <v>290</v>
      </c>
      <c r="M162" t="s">
        <v>298</v>
      </c>
      <c r="N162" t="str">
        <f t="shared" si="11"/>
        <v>Yes</v>
      </c>
      <c r="O162">
        <v>0</v>
      </c>
      <c r="P162" t="s">
        <v>4</v>
      </c>
      <c r="Q162" t="s">
        <v>429</v>
      </c>
    </row>
    <row r="163" spans="1:17" x14ac:dyDescent="0.25">
      <c r="A163">
        <v>11</v>
      </c>
      <c r="B163">
        <v>11</v>
      </c>
      <c r="C163">
        <v>0.5</v>
      </c>
      <c r="D163">
        <f t="shared" si="12"/>
        <v>70.857699999999994</v>
      </c>
      <c r="E163" t="s">
        <v>179</v>
      </c>
      <c r="F163">
        <v>400</v>
      </c>
      <c r="G163" t="str">
        <f t="shared" si="10"/>
        <v>Low</v>
      </c>
      <c r="H163" t="s">
        <v>37</v>
      </c>
      <c r="I163" t="s">
        <v>23</v>
      </c>
      <c r="J163" t="s">
        <v>278</v>
      </c>
      <c r="K163" t="s">
        <v>290</v>
      </c>
      <c r="L163" t="s">
        <v>290</v>
      </c>
      <c r="M163" t="s">
        <v>298</v>
      </c>
      <c r="N163" t="str">
        <f t="shared" si="11"/>
        <v>Yes</v>
      </c>
      <c r="O163">
        <v>70.857699999999994</v>
      </c>
      <c r="P163" t="s">
        <v>4</v>
      </c>
      <c r="Q163" t="s">
        <v>430</v>
      </c>
    </row>
    <row r="164" spans="1:17" x14ac:dyDescent="0.25">
      <c r="A164">
        <v>11</v>
      </c>
      <c r="B164">
        <v>11</v>
      </c>
      <c r="C164">
        <v>1</v>
      </c>
      <c r="D164">
        <f t="shared" si="12"/>
        <v>153.24010000000001</v>
      </c>
      <c r="E164" t="s">
        <v>179</v>
      </c>
      <c r="F164">
        <v>400</v>
      </c>
      <c r="G164" t="str">
        <f t="shared" si="10"/>
        <v>Low</v>
      </c>
      <c r="H164" t="s">
        <v>37</v>
      </c>
      <c r="I164" t="s">
        <v>23</v>
      </c>
      <c r="J164" t="s">
        <v>278</v>
      </c>
      <c r="K164" t="s">
        <v>290</v>
      </c>
      <c r="L164" t="s">
        <v>290</v>
      </c>
      <c r="M164" t="s">
        <v>298</v>
      </c>
      <c r="N164" t="str">
        <f t="shared" si="11"/>
        <v>Yes</v>
      </c>
      <c r="O164">
        <v>153.24010000000001</v>
      </c>
      <c r="P164" t="s">
        <v>4</v>
      </c>
      <c r="Q164" t="s">
        <v>431</v>
      </c>
    </row>
    <row r="165" spans="1:17" x14ac:dyDescent="0.25">
      <c r="A165">
        <v>11</v>
      </c>
      <c r="B165">
        <v>11</v>
      </c>
      <c r="C165">
        <v>2</v>
      </c>
      <c r="D165">
        <f t="shared" si="12"/>
        <v>220.98089999999999</v>
      </c>
      <c r="E165" t="s">
        <v>179</v>
      </c>
      <c r="F165">
        <v>400</v>
      </c>
      <c r="G165" t="str">
        <f t="shared" si="10"/>
        <v>Low</v>
      </c>
      <c r="H165" t="s">
        <v>37</v>
      </c>
      <c r="I165" t="s">
        <v>23</v>
      </c>
      <c r="J165" t="s">
        <v>278</v>
      </c>
      <c r="K165" t="s">
        <v>290</v>
      </c>
      <c r="L165" t="s">
        <v>290</v>
      </c>
      <c r="M165" t="s">
        <v>298</v>
      </c>
      <c r="N165" t="str">
        <f t="shared" si="11"/>
        <v>Yes</v>
      </c>
      <c r="O165">
        <v>220.98089999999999</v>
      </c>
      <c r="P165" t="s">
        <v>4</v>
      </c>
      <c r="Q165" t="s">
        <v>432</v>
      </c>
    </row>
    <row r="166" spans="1:17" x14ac:dyDescent="0.25">
      <c r="A166">
        <v>11</v>
      </c>
      <c r="B166">
        <v>11</v>
      </c>
      <c r="C166">
        <v>3</v>
      </c>
      <c r="D166">
        <f t="shared" si="12"/>
        <v>235.0292</v>
      </c>
      <c r="E166" t="s">
        <v>179</v>
      </c>
      <c r="F166">
        <v>400</v>
      </c>
      <c r="G166" t="str">
        <f t="shared" si="10"/>
        <v>Low</v>
      </c>
      <c r="H166" t="s">
        <v>37</v>
      </c>
      <c r="I166" t="s">
        <v>23</v>
      </c>
      <c r="J166" t="s">
        <v>278</v>
      </c>
      <c r="K166" t="s">
        <v>290</v>
      </c>
      <c r="L166" t="s">
        <v>290</v>
      </c>
      <c r="M166" t="s">
        <v>298</v>
      </c>
      <c r="N166" t="str">
        <f t="shared" si="11"/>
        <v>Yes</v>
      </c>
      <c r="O166">
        <v>235.0292</v>
      </c>
      <c r="P166" t="s">
        <v>4</v>
      </c>
      <c r="Q166" t="s">
        <v>433</v>
      </c>
    </row>
    <row r="167" spans="1:17" x14ac:dyDescent="0.25">
      <c r="A167">
        <v>11</v>
      </c>
      <c r="B167">
        <v>11</v>
      </c>
      <c r="C167">
        <v>4</v>
      </c>
      <c r="D167">
        <f t="shared" si="12"/>
        <v>204.07149999999999</v>
      </c>
      <c r="E167" t="s">
        <v>179</v>
      </c>
      <c r="F167">
        <v>400</v>
      </c>
      <c r="G167" t="str">
        <f t="shared" si="10"/>
        <v>Low</v>
      </c>
      <c r="H167" t="s">
        <v>37</v>
      </c>
      <c r="I167" t="s">
        <v>23</v>
      </c>
      <c r="J167" t="s">
        <v>278</v>
      </c>
      <c r="K167" t="s">
        <v>290</v>
      </c>
      <c r="L167" t="s">
        <v>290</v>
      </c>
      <c r="M167" t="s">
        <v>298</v>
      </c>
      <c r="N167" t="str">
        <f t="shared" si="11"/>
        <v>Yes</v>
      </c>
      <c r="O167">
        <v>204.07149999999999</v>
      </c>
      <c r="P167" t="s">
        <v>4</v>
      </c>
      <c r="Q167" t="s">
        <v>434</v>
      </c>
    </row>
    <row r="168" spans="1:17" x14ac:dyDescent="0.25">
      <c r="A168">
        <v>11</v>
      </c>
      <c r="B168">
        <v>11</v>
      </c>
      <c r="C168">
        <v>6</v>
      </c>
      <c r="D168">
        <f t="shared" si="12"/>
        <v>184.6951</v>
      </c>
      <c r="E168" t="s">
        <v>179</v>
      </c>
      <c r="F168">
        <v>400</v>
      </c>
      <c r="G168" t="str">
        <f t="shared" si="10"/>
        <v>Low</v>
      </c>
      <c r="H168" t="s">
        <v>37</v>
      </c>
      <c r="I168" t="s">
        <v>23</v>
      </c>
      <c r="J168" t="s">
        <v>278</v>
      </c>
      <c r="K168" t="s">
        <v>290</v>
      </c>
      <c r="L168" t="s">
        <v>290</v>
      </c>
      <c r="M168" t="s">
        <v>298</v>
      </c>
      <c r="N168" t="str">
        <f t="shared" si="11"/>
        <v>Yes</v>
      </c>
      <c r="O168">
        <v>184.6951</v>
      </c>
      <c r="P168" t="s">
        <v>4</v>
      </c>
      <c r="Q168" t="s">
        <v>435</v>
      </c>
    </row>
    <row r="169" spans="1:17" x14ac:dyDescent="0.25">
      <c r="A169">
        <v>11</v>
      </c>
      <c r="B169">
        <v>11</v>
      </c>
      <c r="C169">
        <v>10</v>
      </c>
      <c r="D169">
        <f t="shared" si="12"/>
        <v>151.27709999999999</v>
      </c>
      <c r="E169" t="s">
        <v>179</v>
      </c>
      <c r="F169">
        <v>400</v>
      </c>
      <c r="G169" t="str">
        <f t="shared" si="10"/>
        <v>Low</v>
      </c>
      <c r="H169" t="s">
        <v>37</v>
      </c>
      <c r="I169" t="s">
        <v>23</v>
      </c>
      <c r="J169" t="s">
        <v>278</v>
      </c>
      <c r="K169" t="s">
        <v>290</v>
      </c>
      <c r="L169" t="s">
        <v>290</v>
      </c>
      <c r="M169" t="s">
        <v>298</v>
      </c>
      <c r="N169" t="str">
        <f t="shared" si="11"/>
        <v>Yes</v>
      </c>
      <c r="O169">
        <v>151.27709999999999</v>
      </c>
      <c r="P169" t="s">
        <v>4</v>
      </c>
      <c r="Q169" t="s">
        <v>436</v>
      </c>
    </row>
    <row r="170" spans="1:17" x14ac:dyDescent="0.25">
      <c r="A170">
        <v>11</v>
      </c>
      <c r="B170">
        <v>11</v>
      </c>
      <c r="C170">
        <v>24</v>
      </c>
      <c r="D170">
        <f t="shared" si="12"/>
        <v>66.570899999999995</v>
      </c>
      <c r="E170" t="s">
        <v>179</v>
      </c>
      <c r="F170">
        <v>400</v>
      </c>
      <c r="G170" t="str">
        <f t="shared" si="10"/>
        <v>Low</v>
      </c>
      <c r="H170" t="s">
        <v>37</v>
      </c>
      <c r="I170" t="s">
        <v>23</v>
      </c>
      <c r="J170" t="s">
        <v>278</v>
      </c>
      <c r="K170" t="s">
        <v>290</v>
      </c>
      <c r="L170" t="s">
        <v>290</v>
      </c>
      <c r="M170" t="s">
        <v>298</v>
      </c>
      <c r="N170" t="str">
        <f t="shared" si="11"/>
        <v>Yes</v>
      </c>
      <c r="O170">
        <v>66.570899999999995</v>
      </c>
      <c r="P170" t="s">
        <v>4</v>
      </c>
      <c r="Q170" t="s">
        <v>437</v>
      </c>
    </row>
    <row r="171" spans="1:17" x14ac:dyDescent="0.25">
      <c r="A171">
        <v>11</v>
      </c>
      <c r="B171">
        <v>12</v>
      </c>
      <c r="C171">
        <v>0</v>
      </c>
      <c r="D171">
        <f t="shared" si="12"/>
        <v>0</v>
      </c>
      <c r="E171" t="s">
        <v>22</v>
      </c>
      <c r="F171">
        <v>400</v>
      </c>
      <c r="G171" t="str">
        <f t="shared" si="10"/>
        <v>Low</v>
      </c>
      <c r="H171" t="s">
        <v>37</v>
      </c>
      <c r="I171" t="s">
        <v>23</v>
      </c>
      <c r="J171" t="s">
        <v>278</v>
      </c>
      <c r="K171" t="s">
        <v>290</v>
      </c>
      <c r="L171" t="s">
        <v>290</v>
      </c>
      <c r="M171" t="s">
        <v>299</v>
      </c>
      <c r="N171" t="str">
        <f t="shared" si="11"/>
        <v>Yes</v>
      </c>
      <c r="O171">
        <v>0</v>
      </c>
      <c r="P171" t="s">
        <v>4</v>
      </c>
      <c r="Q171" t="s">
        <v>438</v>
      </c>
    </row>
    <row r="172" spans="1:17" x14ac:dyDescent="0.25">
      <c r="A172">
        <v>11</v>
      </c>
      <c r="B172">
        <v>12</v>
      </c>
      <c r="C172">
        <v>0.5</v>
      </c>
      <c r="D172">
        <f t="shared" si="12"/>
        <v>0.77239999999999998</v>
      </c>
      <c r="E172" t="s">
        <v>22</v>
      </c>
      <c r="F172">
        <v>400</v>
      </c>
      <c r="G172" t="str">
        <f t="shared" si="10"/>
        <v>Low</v>
      </c>
      <c r="H172" t="s">
        <v>37</v>
      </c>
      <c r="I172" t="s">
        <v>23</v>
      </c>
      <c r="J172" t="s">
        <v>278</v>
      </c>
      <c r="K172" t="s">
        <v>290</v>
      </c>
      <c r="L172" t="s">
        <v>290</v>
      </c>
      <c r="M172" t="s">
        <v>299</v>
      </c>
      <c r="N172" t="str">
        <f t="shared" si="11"/>
        <v>Yes</v>
      </c>
      <c r="O172">
        <v>0.77239999999999998</v>
      </c>
      <c r="P172" t="s">
        <v>4</v>
      </c>
      <c r="Q172" t="s">
        <v>439</v>
      </c>
    </row>
    <row r="173" spans="1:17" x14ac:dyDescent="0.25">
      <c r="A173">
        <v>11</v>
      </c>
      <c r="B173">
        <v>12</v>
      </c>
      <c r="C173">
        <v>1</v>
      </c>
      <c r="D173">
        <f t="shared" si="12"/>
        <v>1.5972</v>
      </c>
      <c r="E173" t="s">
        <v>22</v>
      </c>
      <c r="F173">
        <v>400</v>
      </c>
      <c r="G173" t="str">
        <f t="shared" si="10"/>
        <v>Low</v>
      </c>
      <c r="H173" t="s">
        <v>37</v>
      </c>
      <c r="I173" t="s">
        <v>23</v>
      </c>
      <c r="J173" t="s">
        <v>278</v>
      </c>
      <c r="K173" t="s">
        <v>290</v>
      </c>
      <c r="L173" t="s">
        <v>290</v>
      </c>
      <c r="M173" t="s">
        <v>299</v>
      </c>
      <c r="N173" t="str">
        <f t="shared" si="11"/>
        <v>Yes</v>
      </c>
      <c r="O173">
        <v>1.5972</v>
      </c>
      <c r="P173" t="s">
        <v>4</v>
      </c>
      <c r="Q173" t="s">
        <v>440</v>
      </c>
    </row>
    <row r="174" spans="1:17" x14ac:dyDescent="0.25">
      <c r="A174">
        <v>11</v>
      </c>
      <c r="B174">
        <v>12</v>
      </c>
      <c r="C174">
        <v>2</v>
      </c>
      <c r="D174">
        <f t="shared" si="12"/>
        <v>3.5070000000000001</v>
      </c>
      <c r="E174" t="s">
        <v>22</v>
      </c>
      <c r="F174">
        <v>400</v>
      </c>
      <c r="G174" t="str">
        <f t="shared" si="10"/>
        <v>Low</v>
      </c>
      <c r="H174" t="s">
        <v>37</v>
      </c>
      <c r="I174" t="s">
        <v>23</v>
      </c>
      <c r="J174" t="s">
        <v>278</v>
      </c>
      <c r="K174" t="s">
        <v>290</v>
      </c>
      <c r="L174" t="s">
        <v>290</v>
      </c>
      <c r="M174" t="s">
        <v>299</v>
      </c>
      <c r="N174" t="str">
        <f t="shared" si="11"/>
        <v>Yes</v>
      </c>
      <c r="O174">
        <v>3.5070000000000001</v>
      </c>
      <c r="P174" t="s">
        <v>4</v>
      </c>
      <c r="Q174" t="s">
        <v>441</v>
      </c>
    </row>
    <row r="175" spans="1:17" x14ac:dyDescent="0.25">
      <c r="A175">
        <v>11</v>
      </c>
      <c r="B175">
        <v>12</v>
      </c>
      <c r="C175">
        <v>3</v>
      </c>
      <c r="D175">
        <f t="shared" si="12"/>
        <v>2.8338000000000001</v>
      </c>
      <c r="E175" t="s">
        <v>22</v>
      </c>
      <c r="F175">
        <v>400</v>
      </c>
      <c r="G175" t="str">
        <f t="shared" si="10"/>
        <v>Low</v>
      </c>
      <c r="H175" t="s">
        <v>37</v>
      </c>
      <c r="I175" t="s">
        <v>23</v>
      </c>
      <c r="J175" t="s">
        <v>278</v>
      </c>
      <c r="K175" t="s">
        <v>290</v>
      </c>
      <c r="L175" t="s">
        <v>290</v>
      </c>
      <c r="M175" t="s">
        <v>299</v>
      </c>
      <c r="N175" t="str">
        <f t="shared" si="11"/>
        <v>Yes</v>
      </c>
      <c r="O175">
        <v>2.8338000000000001</v>
      </c>
      <c r="P175" t="s">
        <v>4</v>
      </c>
      <c r="Q175" t="s">
        <v>442</v>
      </c>
    </row>
    <row r="176" spans="1:17" x14ac:dyDescent="0.25">
      <c r="A176">
        <v>11</v>
      </c>
      <c r="B176">
        <v>12</v>
      </c>
      <c r="C176">
        <v>4</v>
      </c>
      <c r="D176">
        <f t="shared" si="12"/>
        <v>2.0590999999999999</v>
      </c>
      <c r="E176" t="s">
        <v>22</v>
      </c>
      <c r="F176">
        <v>400</v>
      </c>
      <c r="G176" t="str">
        <f t="shared" si="10"/>
        <v>Low</v>
      </c>
      <c r="H176" t="s">
        <v>37</v>
      </c>
      <c r="I176" t="s">
        <v>23</v>
      </c>
      <c r="J176" t="s">
        <v>278</v>
      </c>
      <c r="K176" t="s">
        <v>290</v>
      </c>
      <c r="L176" t="s">
        <v>290</v>
      </c>
      <c r="M176" t="s">
        <v>299</v>
      </c>
      <c r="N176" t="str">
        <f t="shared" si="11"/>
        <v>Yes</v>
      </c>
      <c r="O176">
        <v>2.0590999999999999</v>
      </c>
      <c r="P176" t="s">
        <v>4</v>
      </c>
      <c r="Q176" t="s">
        <v>443</v>
      </c>
    </row>
    <row r="177" spans="1:17" x14ac:dyDescent="0.25">
      <c r="A177">
        <v>11</v>
      </c>
      <c r="B177">
        <v>12</v>
      </c>
      <c r="C177">
        <v>6</v>
      </c>
      <c r="D177">
        <f t="shared" si="12"/>
        <v>0.87939999999999996</v>
      </c>
      <c r="E177" t="s">
        <v>22</v>
      </c>
      <c r="F177">
        <v>400</v>
      </c>
      <c r="G177" t="str">
        <f t="shared" si="10"/>
        <v>Low</v>
      </c>
      <c r="H177" t="s">
        <v>37</v>
      </c>
      <c r="I177" t="s">
        <v>23</v>
      </c>
      <c r="J177" t="s">
        <v>278</v>
      </c>
      <c r="K177" t="s">
        <v>290</v>
      </c>
      <c r="L177" t="s">
        <v>290</v>
      </c>
      <c r="M177" t="s">
        <v>299</v>
      </c>
      <c r="N177" t="str">
        <f t="shared" si="11"/>
        <v>Yes</v>
      </c>
      <c r="O177">
        <v>0.87939999999999996</v>
      </c>
      <c r="P177" t="s">
        <v>4</v>
      </c>
      <c r="Q177" t="s">
        <v>444</v>
      </c>
    </row>
    <row r="178" spans="1:17" x14ac:dyDescent="0.25">
      <c r="A178">
        <v>11</v>
      </c>
      <c r="B178">
        <v>12</v>
      </c>
      <c r="C178">
        <v>10</v>
      </c>
      <c r="D178">
        <f t="shared" si="12"/>
        <v>0.90210000000000001</v>
      </c>
      <c r="E178" t="s">
        <v>22</v>
      </c>
      <c r="F178">
        <v>400</v>
      </c>
      <c r="G178" t="str">
        <f t="shared" si="10"/>
        <v>Low</v>
      </c>
      <c r="H178" t="s">
        <v>37</v>
      </c>
      <c r="I178" t="s">
        <v>23</v>
      </c>
      <c r="J178" t="s">
        <v>278</v>
      </c>
      <c r="K178" t="s">
        <v>290</v>
      </c>
      <c r="L178" t="s">
        <v>290</v>
      </c>
      <c r="M178" t="s">
        <v>299</v>
      </c>
      <c r="N178" t="str">
        <f t="shared" si="11"/>
        <v>Yes</v>
      </c>
      <c r="O178">
        <v>0.90210000000000001</v>
      </c>
      <c r="P178" t="s">
        <v>4</v>
      </c>
      <c r="Q178" t="s">
        <v>445</v>
      </c>
    </row>
    <row r="179" spans="1:17" x14ac:dyDescent="0.25">
      <c r="A179">
        <v>11</v>
      </c>
      <c r="B179">
        <v>12</v>
      </c>
      <c r="C179">
        <v>24</v>
      </c>
      <c r="D179">
        <f t="shared" si="12"/>
        <v>0.26819999999999999</v>
      </c>
      <c r="E179" t="s">
        <v>22</v>
      </c>
      <c r="F179">
        <v>400</v>
      </c>
      <c r="G179" t="str">
        <f t="shared" si="10"/>
        <v>Low</v>
      </c>
      <c r="H179" t="s">
        <v>37</v>
      </c>
      <c r="I179" t="s">
        <v>23</v>
      </c>
      <c r="J179" t="s">
        <v>278</v>
      </c>
      <c r="K179" t="s">
        <v>290</v>
      </c>
      <c r="L179" t="s">
        <v>290</v>
      </c>
      <c r="M179" t="s">
        <v>299</v>
      </c>
      <c r="N179" t="str">
        <f t="shared" si="11"/>
        <v>Yes</v>
      </c>
      <c r="O179">
        <v>0.26819999999999999</v>
      </c>
      <c r="P179" t="s">
        <v>4</v>
      </c>
      <c r="Q179" t="s">
        <v>446</v>
      </c>
    </row>
    <row r="180" spans="1:17" x14ac:dyDescent="0.25">
      <c r="A180">
        <v>11</v>
      </c>
      <c r="B180">
        <v>12</v>
      </c>
      <c r="C180">
        <v>0</v>
      </c>
      <c r="D180">
        <f t="shared" si="12"/>
        <v>0</v>
      </c>
      <c r="E180" t="s">
        <v>179</v>
      </c>
      <c r="F180">
        <v>400</v>
      </c>
      <c r="G180" t="str">
        <f t="shared" si="10"/>
        <v>Low</v>
      </c>
      <c r="H180" t="s">
        <v>37</v>
      </c>
      <c r="I180" t="s">
        <v>23</v>
      </c>
      <c r="J180" t="s">
        <v>278</v>
      </c>
      <c r="K180" t="s">
        <v>290</v>
      </c>
      <c r="L180" t="s">
        <v>290</v>
      </c>
      <c r="M180" t="s">
        <v>299</v>
      </c>
      <c r="N180" t="str">
        <f t="shared" si="11"/>
        <v>Yes</v>
      </c>
      <c r="O180">
        <v>0</v>
      </c>
      <c r="P180" t="s">
        <v>4</v>
      </c>
      <c r="Q180" t="s">
        <v>447</v>
      </c>
    </row>
    <row r="181" spans="1:17" x14ac:dyDescent="0.25">
      <c r="A181">
        <v>11</v>
      </c>
      <c r="B181">
        <v>12</v>
      </c>
      <c r="C181">
        <v>0.5</v>
      </c>
      <c r="D181">
        <f t="shared" si="12"/>
        <v>56.685200000000002</v>
      </c>
      <c r="E181" t="s">
        <v>179</v>
      </c>
      <c r="F181">
        <v>400</v>
      </c>
      <c r="G181" t="str">
        <f t="shared" si="10"/>
        <v>Low</v>
      </c>
      <c r="H181" t="s">
        <v>37</v>
      </c>
      <c r="I181" t="s">
        <v>23</v>
      </c>
      <c r="J181" t="s">
        <v>278</v>
      </c>
      <c r="K181" t="s">
        <v>290</v>
      </c>
      <c r="L181" t="s">
        <v>290</v>
      </c>
      <c r="M181" t="s">
        <v>299</v>
      </c>
      <c r="N181" t="str">
        <f t="shared" si="11"/>
        <v>Yes</v>
      </c>
      <c r="O181">
        <v>56.685200000000002</v>
      </c>
      <c r="P181" t="s">
        <v>4</v>
      </c>
      <c r="Q181" t="s">
        <v>448</v>
      </c>
    </row>
    <row r="182" spans="1:17" x14ac:dyDescent="0.25">
      <c r="A182">
        <v>11</v>
      </c>
      <c r="B182">
        <v>12</v>
      </c>
      <c r="C182">
        <v>1</v>
      </c>
      <c r="D182">
        <f t="shared" si="12"/>
        <v>113.0386</v>
      </c>
      <c r="E182" t="s">
        <v>179</v>
      </c>
      <c r="F182">
        <v>400</v>
      </c>
      <c r="G182" t="str">
        <f t="shared" si="10"/>
        <v>Low</v>
      </c>
      <c r="H182" t="s">
        <v>37</v>
      </c>
      <c r="I182" t="s">
        <v>23</v>
      </c>
      <c r="J182" t="s">
        <v>278</v>
      </c>
      <c r="K182" t="s">
        <v>290</v>
      </c>
      <c r="L182" t="s">
        <v>290</v>
      </c>
      <c r="M182" t="s">
        <v>299</v>
      </c>
      <c r="N182" t="str">
        <f t="shared" si="11"/>
        <v>Yes</v>
      </c>
      <c r="O182">
        <v>113.0386</v>
      </c>
      <c r="P182" t="s">
        <v>4</v>
      </c>
      <c r="Q182" t="s">
        <v>449</v>
      </c>
    </row>
    <row r="183" spans="1:17" x14ac:dyDescent="0.25">
      <c r="A183">
        <v>11</v>
      </c>
      <c r="B183">
        <v>12</v>
      </c>
      <c r="C183">
        <v>2</v>
      </c>
      <c r="D183">
        <f t="shared" si="12"/>
        <v>199.65199999999999</v>
      </c>
      <c r="E183" t="s">
        <v>179</v>
      </c>
      <c r="F183">
        <v>400</v>
      </c>
      <c r="G183" t="str">
        <f t="shared" si="10"/>
        <v>Low</v>
      </c>
      <c r="H183" t="s">
        <v>37</v>
      </c>
      <c r="I183" t="s">
        <v>23</v>
      </c>
      <c r="J183" t="s">
        <v>278</v>
      </c>
      <c r="K183" t="s">
        <v>290</v>
      </c>
      <c r="L183" t="s">
        <v>290</v>
      </c>
      <c r="M183" t="s">
        <v>299</v>
      </c>
      <c r="N183" t="str">
        <f t="shared" si="11"/>
        <v>Yes</v>
      </c>
      <c r="O183">
        <v>199.65199999999999</v>
      </c>
      <c r="P183" t="s">
        <v>4</v>
      </c>
      <c r="Q183" t="s">
        <v>450</v>
      </c>
    </row>
    <row r="184" spans="1:17" x14ac:dyDescent="0.25">
      <c r="A184">
        <v>11</v>
      </c>
      <c r="B184">
        <v>12</v>
      </c>
      <c r="C184">
        <v>3</v>
      </c>
      <c r="D184">
        <f t="shared" si="12"/>
        <v>184.24430000000001</v>
      </c>
      <c r="E184" t="s">
        <v>179</v>
      </c>
      <c r="F184">
        <v>400</v>
      </c>
      <c r="G184" t="str">
        <f t="shared" si="10"/>
        <v>Low</v>
      </c>
      <c r="H184" t="s">
        <v>37</v>
      </c>
      <c r="I184" t="s">
        <v>23</v>
      </c>
      <c r="J184" t="s">
        <v>278</v>
      </c>
      <c r="K184" t="s">
        <v>290</v>
      </c>
      <c r="L184" t="s">
        <v>290</v>
      </c>
      <c r="M184" t="s">
        <v>299</v>
      </c>
      <c r="N184" t="str">
        <f t="shared" si="11"/>
        <v>Yes</v>
      </c>
      <c r="O184">
        <v>184.24430000000001</v>
      </c>
      <c r="P184" t="s">
        <v>4</v>
      </c>
      <c r="Q184" t="s">
        <v>451</v>
      </c>
    </row>
    <row r="185" spans="1:17" x14ac:dyDescent="0.25">
      <c r="A185">
        <v>11</v>
      </c>
      <c r="B185">
        <v>12</v>
      </c>
      <c r="C185">
        <v>4</v>
      </c>
      <c r="D185">
        <f t="shared" si="12"/>
        <v>173.49359999999999</v>
      </c>
      <c r="E185" t="s">
        <v>179</v>
      </c>
      <c r="F185">
        <v>400</v>
      </c>
      <c r="G185" t="str">
        <f t="shared" si="10"/>
        <v>Low</v>
      </c>
      <c r="H185" t="s">
        <v>37</v>
      </c>
      <c r="I185" t="s">
        <v>23</v>
      </c>
      <c r="J185" t="s">
        <v>278</v>
      </c>
      <c r="K185" t="s">
        <v>290</v>
      </c>
      <c r="L185" t="s">
        <v>290</v>
      </c>
      <c r="M185" t="s">
        <v>299</v>
      </c>
      <c r="N185" t="str">
        <f t="shared" si="11"/>
        <v>Yes</v>
      </c>
      <c r="O185">
        <v>173.49359999999999</v>
      </c>
      <c r="P185" t="s">
        <v>4</v>
      </c>
      <c r="Q185" t="s">
        <v>452</v>
      </c>
    </row>
    <row r="186" spans="1:17" x14ac:dyDescent="0.25">
      <c r="A186">
        <v>11</v>
      </c>
      <c r="B186">
        <v>12</v>
      </c>
      <c r="C186">
        <v>6</v>
      </c>
      <c r="D186">
        <f t="shared" si="12"/>
        <v>133.50110000000001</v>
      </c>
      <c r="E186" t="s">
        <v>179</v>
      </c>
      <c r="F186">
        <v>400</v>
      </c>
      <c r="G186" t="str">
        <f t="shared" si="10"/>
        <v>Low</v>
      </c>
      <c r="H186" t="s">
        <v>37</v>
      </c>
      <c r="I186" t="s">
        <v>23</v>
      </c>
      <c r="J186" t="s">
        <v>278</v>
      </c>
      <c r="K186" t="s">
        <v>290</v>
      </c>
      <c r="L186" t="s">
        <v>290</v>
      </c>
      <c r="M186" t="s">
        <v>299</v>
      </c>
      <c r="N186" t="str">
        <f t="shared" si="11"/>
        <v>Yes</v>
      </c>
      <c r="O186">
        <v>133.50110000000001</v>
      </c>
      <c r="P186" t="s">
        <v>4</v>
      </c>
      <c r="Q186" t="s">
        <v>453</v>
      </c>
    </row>
    <row r="187" spans="1:17" x14ac:dyDescent="0.25">
      <c r="A187">
        <v>11</v>
      </c>
      <c r="B187">
        <v>12</v>
      </c>
      <c r="C187">
        <v>10</v>
      </c>
      <c r="D187">
        <f t="shared" si="12"/>
        <v>113.86660000000001</v>
      </c>
      <c r="E187" t="s">
        <v>179</v>
      </c>
      <c r="F187">
        <v>400</v>
      </c>
      <c r="G187" t="str">
        <f t="shared" si="10"/>
        <v>Low</v>
      </c>
      <c r="H187" t="s">
        <v>37</v>
      </c>
      <c r="I187" t="s">
        <v>23</v>
      </c>
      <c r="J187" t="s">
        <v>278</v>
      </c>
      <c r="K187" t="s">
        <v>290</v>
      </c>
      <c r="L187" t="s">
        <v>290</v>
      </c>
      <c r="M187" t="s">
        <v>299</v>
      </c>
      <c r="N187" t="str">
        <f t="shared" si="11"/>
        <v>Yes</v>
      </c>
      <c r="O187">
        <v>113.86660000000001</v>
      </c>
      <c r="P187" t="s">
        <v>4</v>
      </c>
      <c r="Q187" t="s">
        <v>454</v>
      </c>
    </row>
    <row r="188" spans="1:17" x14ac:dyDescent="0.25">
      <c r="A188">
        <v>11</v>
      </c>
      <c r="B188">
        <v>12</v>
      </c>
      <c r="C188">
        <v>24</v>
      </c>
      <c r="D188">
        <f t="shared" si="12"/>
        <v>20.944900000000001</v>
      </c>
      <c r="E188" t="s">
        <v>179</v>
      </c>
      <c r="F188">
        <v>400</v>
      </c>
      <c r="G188" t="str">
        <f t="shared" si="10"/>
        <v>Low</v>
      </c>
      <c r="H188" t="s">
        <v>37</v>
      </c>
      <c r="I188" t="s">
        <v>23</v>
      </c>
      <c r="J188" t="s">
        <v>278</v>
      </c>
      <c r="K188" t="s">
        <v>290</v>
      </c>
      <c r="L188" t="s">
        <v>290</v>
      </c>
      <c r="M188" t="s">
        <v>299</v>
      </c>
      <c r="N188" t="str">
        <f t="shared" si="11"/>
        <v>Yes</v>
      </c>
      <c r="O188">
        <v>20.944900000000001</v>
      </c>
      <c r="P188" t="s">
        <v>4</v>
      </c>
      <c r="Q188" t="s">
        <v>455</v>
      </c>
    </row>
    <row r="189" spans="1:17" x14ac:dyDescent="0.25">
      <c r="A189">
        <v>12</v>
      </c>
      <c r="B189">
        <v>13</v>
      </c>
      <c r="C189">
        <v>0</v>
      </c>
      <c r="D189">
        <f t="shared" ref="D189:D208" si="13">O189*284.349</f>
        <v>0</v>
      </c>
      <c r="E189" t="s">
        <v>179</v>
      </c>
      <c r="F189">
        <v>400</v>
      </c>
      <c r="G189" t="str">
        <f t="shared" si="10"/>
        <v>Low</v>
      </c>
      <c r="H189" t="s">
        <v>36</v>
      </c>
      <c r="I189" t="s">
        <v>25</v>
      </c>
      <c r="J189" t="s">
        <v>267</v>
      </c>
      <c r="K189" t="s">
        <v>300</v>
      </c>
      <c r="L189" t="s">
        <v>257</v>
      </c>
      <c r="M189" t="s">
        <v>275</v>
      </c>
      <c r="N189" t="str">
        <f t="shared" si="11"/>
        <v>None</v>
      </c>
      <c r="O189">
        <v>0</v>
      </c>
      <c r="P189" t="s">
        <v>30</v>
      </c>
      <c r="Q189" t="s">
        <v>145</v>
      </c>
    </row>
    <row r="190" spans="1:17" x14ac:dyDescent="0.25">
      <c r="A190">
        <v>12</v>
      </c>
      <c r="B190">
        <v>13</v>
      </c>
      <c r="C190">
        <v>0.5</v>
      </c>
      <c r="D190">
        <f t="shared" si="13"/>
        <v>205.4705874</v>
      </c>
      <c r="E190" t="s">
        <v>179</v>
      </c>
      <c r="F190">
        <v>400</v>
      </c>
      <c r="G190" t="str">
        <f t="shared" si="10"/>
        <v>Low</v>
      </c>
      <c r="H190" t="s">
        <v>36</v>
      </c>
      <c r="I190" t="s">
        <v>25</v>
      </c>
      <c r="J190" t="s">
        <v>267</v>
      </c>
      <c r="K190" t="s">
        <v>300</v>
      </c>
      <c r="L190" t="s">
        <v>257</v>
      </c>
      <c r="M190" t="s">
        <v>275</v>
      </c>
      <c r="N190" t="str">
        <f t="shared" si="11"/>
        <v>None</v>
      </c>
      <c r="O190">
        <v>0.72260000000000002</v>
      </c>
      <c r="P190" t="s">
        <v>30</v>
      </c>
      <c r="Q190" t="s">
        <v>146</v>
      </c>
    </row>
    <row r="191" spans="1:17" x14ac:dyDescent="0.25">
      <c r="A191">
        <v>12</v>
      </c>
      <c r="B191">
        <v>13</v>
      </c>
      <c r="C191">
        <v>0.75</v>
      </c>
      <c r="D191">
        <f t="shared" si="13"/>
        <v>1124.6855997</v>
      </c>
      <c r="E191" t="s">
        <v>179</v>
      </c>
      <c r="F191">
        <v>400</v>
      </c>
      <c r="G191" t="str">
        <f t="shared" si="10"/>
        <v>Low</v>
      </c>
      <c r="H191" t="s">
        <v>36</v>
      </c>
      <c r="I191" t="s">
        <v>25</v>
      </c>
      <c r="J191" t="s">
        <v>267</v>
      </c>
      <c r="K191" t="s">
        <v>300</v>
      </c>
      <c r="L191" t="s">
        <v>257</v>
      </c>
      <c r="M191" t="s">
        <v>275</v>
      </c>
      <c r="N191" t="str">
        <f t="shared" si="11"/>
        <v>None</v>
      </c>
      <c r="O191">
        <v>3.9552999999999998</v>
      </c>
      <c r="P191" t="s">
        <v>30</v>
      </c>
      <c r="Q191" t="s">
        <v>147</v>
      </c>
    </row>
    <row r="192" spans="1:17" x14ac:dyDescent="0.25">
      <c r="A192">
        <v>12</v>
      </c>
      <c r="B192">
        <v>13</v>
      </c>
      <c r="C192">
        <v>1</v>
      </c>
      <c r="D192">
        <f t="shared" si="13"/>
        <v>1397.3194209000001</v>
      </c>
      <c r="E192" t="s">
        <v>179</v>
      </c>
      <c r="F192">
        <v>400</v>
      </c>
      <c r="G192" t="str">
        <f t="shared" si="10"/>
        <v>Low</v>
      </c>
      <c r="H192" t="s">
        <v>36</v>
      </c>
      <c r="I192" t="s">
        <v>25</v>
      </c>
      <c r="J192" t="s">
        <v>267</v>
      </c>
      <c r="K192" t="s">
        <v>300</v>
      </c>
      <c r="L192" t="s">
        <v>257</v>
      </c>
      <c r="M192" t="s">
        <v>275</v>
      </c>
      <c r="N192" t="str">
        <f t="shared" si="11"/>
        <v>None</v>
      </c>
      <c r="O192">
        <v>4.9141000000000004</v>
      </c>
      <c r="P192" t="s">
        <v>30</v>
      </c>
      <c r="Q192" t="s">
        <v>148</v>
      </c>
    </row>
    <row r="193" spans="1:17" x14ac:dyDescent="0.25">
      <c r="A193">
        <v>12</v>
      </c>
      <c r="B193">
        <v>13</v>
      </c>
      <c r="C193">
        <v>1.5</v>
      </c>
      <c r="D193">
        <f t="shared" si="13"/>
        <v>1752.1585379999999</v>
      </c>
      <c r="E193" t="s">
        <v>179</v>
      </c>
      <c r="F193">
        <v>400</v>
      </c>
      <c r="G193" t="str">
        <f t="shared" si="10"/>
        <v>Low</v>
      </c>
      <c r="H193" t="s">
        <v>36</v>
      </c>
      <c r="I193" t="s">
        <v>25</v>
      </c>
      <c r="J193" t="s">
        <v>267</v>
      </c>
      <c r="K193" t="s">
        <v>300</v>
      </c>
      <c r="L193" t="s">
        <v>257</v>
      </c>
      <c r="M193" t="s">
        <v>275</v>
      </c>
      <c r="N193" t="str">
        <f t="shared" si="11"/>
        <v>None</v>
      </c>
      <c r="O193">
        <v>6.1619999999999999</v>
      </c>
      <c r="P193" t="s">
        <v>30</v>
      </c>
      <c r="Q193" t="s">
        <v>149</v>
      </c>
    </row>
    <row r="194" spans="1:17" x14ac:dyDescent="0.25">
      <c r="A194">
        <v>12</v>
      </c>
      <c r="B194">
        <v>13</v>
      </c>
      <c r="C194">
        <v>2</v>
      </c>
      <c r="D194">
        <f t="shared" si="13"/>
        <v>1834.2216593999999</v>
      </c>
      <c r="E194" t="s">
        <v>179</v>
      </c>
      <c r="F194">
        <v>400</v>
      </c>
      <c r="G194" t="str">
        <f t="shared" si="10"/>
        <v>Low</v>
      </c>
      <c r="H194" t="s">
        <v>36</v>
      </c>
      <c r="I194" t="s">
        <v>25</v>
      </c>
      <c r="J194" t="s">
        <v>267</v>
      </c>
      <c r="K194" t="s">
        <v>300</v>
      </c>
      <c r="L194" t="s">
        <v>257</v>
      </c>
      <c r="M194" t="s">
        <v>275</v>
      </c>
      <c r="N194" t="str">
        <f t="shared" si="11"/>
        <v>None</v>
      </c>
      <c r="O194">
        <v>6.4505999999999997</v>
      </c>
      <c r="P194" t="s">
        <v>30</v>
      </c>
      <c r="Q194" t="s">
        <v>150</v>
      </c>
    </row>
    <row r="195" spans="1:17" x14ac:dyDescent="0.25">
      <c r="A195">
        <v>12</v>
      </c>
      <c r="B195">
        <v>13</v>
      </c>
      <c r="C195">
        <v>2.5</v>
      </c>
      <c r="D195">
        <f t="shared" si="13"/>
        <v>1872.0116415</v>
      </c>
      <c r="E195" t="s">
        <v>179</v>
      </c>
      <c r="F195">
        <v>400</v>
      </c>
      <c r="G195" t="str">
        <f t="shared" ref="G195:G258" si="14">IF(F195&gt;799,"High","Low")</f>
        <v>Low</v>
      </c>
      <c r="H195" t="s">
        <v>36</v>
      </c>
      <c r="I195" t="s">
        <v>25</v>
      </c>
      <c r="J195" t="s">
        <v>267</v>
      </c>
      <c r="K195" t="s">
        <v>300</v>
      </c>
      <c r="L195" t="s">
        <v>257</v>
      </c>
      <c r="M195" t="s">
        <v>275</v>
      </c>
      <c r="N195" t="str">
        <f t="shared" ref="N195:N258" si="15">IF(M195 = "None", "None", "Yes")</f>
        <v>None</v>
      </c>
      <c r="O195">
        <v>6.5834999999999999</v>
      </c>
      <c r="P195" t="s">
        <v>30</v>
      </c>
      <c r="Q195" t="s">
        <v>151</v>
      </c>
    </row>
    <row r="196" spans="1:17" x14ac:dyDescent="0.25">
      <c r="A196">
        <v>12</v>
      </c>
      <c r="B196">
        <v>13</v>
      </c>
      <c r="C196">
        <v>3</v>
      </c>
      <c r="D196">
        <f t="shared" si="13"/>
        <v>1935.1655544</v>
      </c>
      <c r="E196" t="s">
        <v>179</v>
      </c>
      <c r="F196">
        <v>400</v>
      </c>
      <c r="G196" t="str">
        <f t="shared" si="14"/>
        <v>Low</v>
      </c>
      <c r="H196" t="s">
        <v>36</v>
      </c>
      <c r="I196" t="s">
        <v>25</v>
      </c>
      <c r="J196" t="s">
        <v>267</v>
      </c>
      <c r="K196" t="s">
        <v>300</v>
      </c>
      <c r="L196" t="s">
        <v>257</v>
      </c>
      <c r="M196" t="s">
        <v>275</v>
      </c>
      <c r="N196" t="str">
        <f t="shared" si="15"/>
        <v>None</v>
      </c>
      <c r="O196">
        <v>6.8056000000000001</v>
      </c>
      <c r="P196" t="s">
        <v>30</v>
      </c>
      <c r="Q196" t="s">
        <v>152</v>
      </c>
    </row>
    <row r="197" spans="1:17" x14ac:dyDescent="0.25">
      <c r="A197">
        <v>12</v>
      </c>
      <c r="B197">
        <v>13</v>
      </c>
      <c r="C197">
        <v>3.5</v>
      </c>
      <c r="D197">
        <f t="shared" si="13"/>
        <v>2004.6888848999997</v>
      </c>
      <c r="E197" t="s">
        <v>179</v>
      </c>
      <c r="F197">
        <v>400</v>
      </c>
      <c r="G197" t="str">
        <f t="shared" si="14"/>
        <v>Low</v>
      </c>
      <c r="H197" t="s">
        <v>36</v>
      </c>
      <c r="I197" t="s">
        <v>25</v>
      </c>
      <c r="J197" t="s">
        <v>267</v>
      </c>
      <c r="K197" t="s">
        <v>300</v>
      </c>
      <c r="L197" t="s">
        <v>257</v>
      </c>
      <c r="M197" t="s">
        <v>275</v>
      </c>
      <c r="N197" t="str">
        <f t="shared" si="15"/>
        <v>None</v>
      </c>
      <c r="O197">
        <v>7.0500999999999996</v>
      </c>
      <c r="P197" t="s">
        <v>30</v>
      </c>
      <c r="Q197" t="s">
        <v>153</v>
      </c>
    </row>
    <row r="198" spans="1:17" x14ac:dyDescent="0.25">
      <c r="A198">
        <v>12</v>
      </c>
      <c r="B198">
        <v>13</v>
      </c>
      <c r="C198">
        <v>4</v>
      </c>
      <c r="D198">
        <f t="shared" si="13"/>
        <v>2061.4449452999997</v>
      </c>
      <c r="E198" t="s">
        <v>179</v>
      </c>
      <c r="F198">
        <v>400</v>
      </c>
      <c r="G198" t="str">
        <f t="shared" si="14"/>
        <v>Low</v>
      </c>
      <c r="H198" t="s">
        <v>36</v>
      </c>
      <c r="I198" t="s">
        <v>25</v>
      </c>
      <c r="J198" t="s">
        <v>267</v>
      </c>
      <c r="K198" t="s">
        <v>300</v>
      </c>
      <c r="L198" t="s">
        <v>257</v>
      </c>
      <c r="M198" t="s">
        <v>275</v>
      </c>
      <c r="N198" t="str">
        <f t="shared" si="15"/>
        <v>None</v>
      </c>
      <c r="O198">
        <v>7.2496999999999998</v>
      </c>
      <c r="P198" t="s">
        <v>30</v>
      </c>
      <c r="Q198" t="s">
        <v>154</v>
      </c>
    </row>
    <row r="199" spans="1:17" x14ac:dyDescent="0.25">
      <c r="A199">
        <v>12</v>
      </c>
      <c r="B199">
        <v>13</v>
      </c>
      <c r="C199">
        <v>5</v>
      </c>
      <c r="D199">
        <f t="shared" si="13"/>
        <v>1959.5626986</v>
      </c>
      <c r="E199" t="s">
        <v>179</v>
      </c>
      <c r="F199">
        <v>400</v>
      </c>
      <c r="G199" t="str">
        <f t="shared" si="14"/>
        <v>Low</v>
      </c>
      <c r="H199" t="s">
        <v>36</v>
      </c>
      <c r="I199" t="s">
        <v>25</v>
      </c>
      <c r="J199" t="s">
        <v>267</v>
      </c>
      <c r="K199" t="s">
        <v>300</v>
      </c>
      <c r="L199" t="s">
        <v>257</v>
      </c>
      <c r="M199" t="s">
        <v>275</v>
      </c>
      <c r="N199" t="str">
        <f t="shared" si="15"/>
        <v>None</v>
      </c>
      <c r="O199">
        <v>6.8914</v>
      </c>
      <c r="P199" t="s">
        <v>30</v>
      </c>
      <c r="Q199" t="s">
        <v>155</v>
      </c>
    </row>
    <row r="200" spans="1:17" x14ac:dyDescent="0.25">
      <c r="A200">
        <v>12</v>
      </c>
      <c r="B200">
        <v>13</v>
      </c>
      <c r="C200">
        <v>6</v>
      </c>
      <c r="D200">
        <f t="shared" si="13"/>
        <v>1939.9710524999998</v>
      </c>
      <c r="E200" t="s">
        <v>179</v>
      </c>
      <c r="F200">
        <v>400</v>
      </c>
      <c r="G200" t="str">
        <f t="shared" si="14"/>
        <v>Low</v>
      </c>
      <c r="H200" t="s">
        <v>36</v>
      </c>
      <c r="I200" t="s">
        <v>25</v>
      </c>
      <c r="J200" t="s">
        <v>267</v>
      </c>
      <c r="K200" t="s">
        <v>300</v>
      </c>
      <c r="L200" t="s">
        <v>257</v>
      </c>
      <c r="M200" t="s">
        <v>275</v>
      </c>
      <c r="N200" t="str">
        <f t="shared" si="15"/>
        <v>None</v>
      </c>
      <c r="O200">
        <v>6.8224999999999998</v>
      </c>
      <c r="P200" t="s">
        <v>30</v>
      </c>
      <c r="Q200" t="s">
        <v>156</v>
      </c>
    </row>
    <row r="201" spans="1:17" x14ac:dyDescent="0.25">
      <c r="A201">
        <v>12</v>
      </c>
      <c r="B201">
        <v>13</v>
      </c>
      <c r="C201">
        <v>7</v>
      </c>
      <c r="D201">
        <f t="shared" si="13"/>
        <v>1939.5445289999998</v>
      </c>
      <c r="E201" t="s">
        <v>179</v>
      </c>
      <c r="F201">
        <v>400</v>
      </c>
      <c r="G201" t="str">
        <f t="shared" si="14"/>
        <v>Low</v>
      </c>
      <c r="H201" t="s">
        <v>36</v>
      </c>
      <c r="I201" t="s">
        <v>25</v>
      </c>
      <c r="J201" t="s">
        <v>267</v>
      </c>
      <c r="K201" t="s">
        <v>300</v>
      </c>
      <c r="L201" t="s">
        <v>257</v>
      </c>
      <c r="M201" t="s">
        <v>275</v>
      </c>
      <c r="N201" t="str">
        <f t="shared" si="15"/>
        <v>None</v>
      </c>
      <c r="O201">
        <v>6.8209999999999997</v>
      </c>
      <c r="P201" t="s">
        <v>30</v>
      </c>
      <c r="Q201" t="s">
        <v>157</v>
      </c>
    </row>
    <row r="202" spans="1:17" x14ac:dyDescent="0.25">
      <c r="A202">
        <v>12</v>
      </c>
      <c r="B202">
        <v>13</v>
      </c>
      <c r="C202">
        <v>8</v>
      </c>
      <c r="D202">
        <f t="shared" si="13"/>
        <v>1901.0152395</v>
      </c>
      <c r="E202" t="s">
        <v>179</v>
      </c>
      <c r="F202">
        <v>400</v>
      </c>
      <c r="G202" t="str">
        <f t="shared" si="14"/>
        <v>Low</v>
      </c>
      <c r="H202" t="s">
        <v>36</v>
      </c>
      <c r="I202" t="s">
        <v>25</v>
      </c>
      <c r="J202" t="s">
        <v>267</v>
      </c>
      <c r="K202" t="s">
        <v>300</v>
      </c>
      <c r="L202" t="s">
        <v>257</v>
      </c>
      <c r="M202" t="s">
        <v>275</v>
      </c>
      <c r="N202" t="str">
        <f t="shared" si="15"/>
        <v>None</v>
      </c>
      <c r="O202">
        <v>6.6855000000000002</v>
      </c>
      <c r="P202" t="s">
        <v>30</v>
      </c>
      <c r="Q202" t="s">
        <v>158</v>
      </c>
    </row>
    <row r="203" spans="1:17" x14ac:dyDescent="0.25">
      <c r="A203">
        <v>12</v>
      </c>
      <c r="B203">
        <v>13</v>
      </c>
      <c r="C203">
        <v>10</v>
      </c>
      <c r="D203">
        <f t="shared" si="13"/>
        <v>1735.0122933</v>
      </c>
      <c r="E203" t="s">
        <v>179</v>
      </c>
      <c r="F203">
        <v>400</v>
      </c>
      <c r="G203" t="str">
        <f t="shared" si="14"/>
        <v>Low</v>
      </c>
      <c r="H203" t="s">
        <v>36</v>
      </c>
      <c r="I203" t="s">
        <v>25</v>
      </c>
      <c r="J203" t="s">
        <v>267</v>
      </c>
      <c r="K203" t="s">
        <v>300</v>
      </c>
      <c r="L203" t="s">
        <v>257</v>
      </c>
      <c r="M203" t="s">
        <v>275</v>
      </c>
      <c r="N203" t="str">
        <f t="shared" si="15"/>
        <v>None</v>
      </c>
      <c r="O203">
        <v>6.1017000000000001</v>
      </c>
      <c r="P203" t="s">
        <v>30</v>
      </c>
      <c r="Q203" t="s">
        <v>159</v>
      </c>
    </row>
    <row r="204" spans="1:17" x14ac:dyDescent="0.25">
      <c r="A204">
        <v>12</v>
      </c>
      <c r="B204">
        <v>13</v>
      </c>
      <c r="C204">
        <v>24</v>
      </c>
      <c r="D204">
        <f t="shared" si="13"/>
        <v>1353.8424587999998</v>
      </c>
      <c r="E204" t="s">
        <v>179</v>
      </c>
      <c r="F204">
        <v>400</v>
      </c>
      <c r="G204" t="str">
        <f t="shared" si="14"/>
        <v>Low</v>
      </c>
      <c r="H204" t="s">
        <v>36</v>
      </c>
      <c r="I204" t="s">
        <v>25</v>
      </c>
      <c r="J204" t="s">
        <v>267</v>
      </c>
      <c r="K204" t="s">
        <v>300</v>
      </c>
      <c r="L204" t="s">
        <v>257</v>
      </c>
      <c r="M204" t="s">
        <v>275</v>
      </c>
      <c r="N204" t="str">
        <f t="shared" si="15"/>
        <v>None</v>
      </c>
      <c r="O204">
        <v>4.7611999999999997</v>
      </c>
      <c r="P204" t="s">
        <v>30</v>
      </c>
      <c r="Q204" t="s">
        <v>160</v>
      </c>
    </row>
    <row r="205" spans="1:17" x14ac:dyDescent="0.25">
      <c r="A205">
        <v>12</v>
      </c>
      <c r="B205">
        <v>13</v>
      </c>
      <c r="C205">
        <v>27</v>
      </c>
      <c r="D205">
        <f t="shared" si="13"/>
        <v>1200.1802591999999</v>
      </c>
      <c r="E205" t="s">
        <v>179</v>
      </c>
      <c r="F205">
        <v>400</v>
      </c>
      <c r="G205" t="str">
        <f t="shared" si="14"/>
        <v>Low</v>
      </c>
      <c r="H205" t="s">
        <v>36</v>
      </c>
      <c r="I205" t="s">
        <v>25</v>
      </c>
      <c r="J205" t="s">
        <v>267</v>
      </c>
      <c r="K205" t="s">
        <v>300</v>
      </c>
      <c r="L205" t="s">
        <v>257</v>
      </c>
      <c r="M205" t="s">
        <v>275</v>
      </c>
      <c r="N205" t="str">
        <f t="shared" si="15"/>
        <v>None</v>
      </c>
      <c r="O205">
        <v>4.2207999999999997</v>
      </c>
      <c r="P205" t="s">
        <v>30</v>
      </c>
      <c r="Q205" t="s">
        <v>161</v>
      </c>
    </row>
    <row r="206" spans="1:17" x14ac:dyDescent="0.25">
      <c r="A206">
        <v>12</v>
      </c>
      <c r="B206">
        <v>13</v>
      </c>
      <c r="C206">
        <v>30</v>
      </c>
      <c r="D206">
        <f t="shared" si="13"/>
        <v>1084.5070860000001</v>
      </c>
      <c r="E206" t="s">
        <v>179</v>
      </c>
      <c r="F206">
        <v>400</v>
      </c>
      <c r="G206" t="str">
        <f t="shared" si="14"/>
        <v>Low</v>
      </c>
      <c r="H206" t="s">
        <v>36</v>
      </c>
      <c r="I206" t="s">
        <v>25</v>
      </c>
      <c r="J206" t="s">
        <v>267</v>
      </c>
      <c r="K206" t="s">
        <v>300</v>
      </c>
      <c r="L206" t="s">
        <v>257</v>
      </c>
      <c r="M206" t="s">
        <v>275</v>
      </c>
      <c r="N206" t="str">
        <f t="shared" si="15"/>
        <v>None</v>
      </c>
      <c r="O206">
        <v>3.8140000000000001</v>
      </c>
      <c r="P206" t="s">
        <v>30</v>
      </c>
      <c r="Q206" t="s">
        <v>162</v>
      </c>
    </row>
    <row r="207" spans="1:17" x14ac:dyDescent="0.25">
      <c r="A207">
        <v>12</v>
      </c>
      <c r="B207">
        <v>13</v>
      </c>
      <c r="C207">
        <v>33</v>
      </c>
      <c r="D207">
        <f t="shared" si="13"/>
        <v>943.35624240000004</v>
      </c>
      <c r="E207" t="s">
        <v>179</v>
      </c>
      <c r="F207">
        <v>400</v>
      </c>
      <c r="G207" t="str">
        <f t="shared" si="14"/>
        <v>Low</v>
      </c>
      <c r="H207" t="s">
        <v>36</v>
      </c>
      <c r="I207" t="s">
        <v>25</v>
      </c>
      <c r="J207" t="s">
        <v>267</v>
      </c>
      <c r="K207" t="s">
        <v>300</v>
      </c>
      <c r="L207" t="s">
        <v>257</v>
      </c>
      <c r="M207" t="s">
        <v>275</v>
      </c>
      <c r="N207" t="str">
        <f t="shared" si="15"/>
        <v>None</v>
      </c>
      <c r="O207">
        <v>3.3176000000000001</v>
      </c>
      <c r="P207" t="s">
        <v>30</v>
      </c>
      <c r="Q207" t="s">
        <v>163</v>
      </c>
    </row>
    <row r="208" spans="1:17" x14ac:dyDescent="0.25">
      <c r="A208">
        <v>12</v>
      </c>
      <c r="B208">
        <v>13</v>
      </c>
      <c r="C208">
        <v>48</v>
      </c>
      <c r="D208">
        <f t="shared" si="13"/>
        <v>555.39046680000001</v>
      </c>
      <c r="E208" t="s">
        <v>179</v>
      </c>
      <c r="F208">
        <v>400</v>
      </c>
      <c r="G208" t="str">
        <f t="shared" si="14"/>
        <v>Low</v>
      </c>
      <c r="H208" t="s">
        <v>36</v>
      </c>
      <c r="I208" t="s">
        <v>25</v>
      </c>
      <c r="J208" t="s">
        <v>267</v>
      </c>
      <c r="K208" t="s">
        <v>300</v>
      </c>
      <c r="L208" t="s">
        <v>257</v>
      </c>
      <c r="M208" t="s">
        <v>275</v>
      </c>
      <c r="N208" t="str">
        <f t="shared" si="15"/>
        <v>None</v>
      </c>
      <c r="O208">
        <v>1.9532</v>
      </c>
      <c r="P208" t="s">
        <v>30</v>
      </c>
      <c r="Q208" t="s">
        <v>456</v>
      </c>
    </row>
    <row r="209" spans="1:17" x14ac:dyDescent="0.25">
      <c r="A209">
        <v>21</v>
      </c>
      <c r="B209">
        <v>14</v>
      </c>
      <c r="C209">
        <v>0</v>
      </c>
      <c r="D209">
        <f t="shared" ref="D209:D229" si="16">O209*1000</f>
        <v>0</v>
      </c>
      <c r="E209" t="s">
        <v>179</v>
      </c>
      <c r="F209">
        <v>998.0625</v>
      </c>
      <c r="G209" t="str">
        <f t="shared" si="14"/>
        <v>High</v>
      </c>
      <c r="H209" t="s">
        <v>37</v>
      </c>
      <c r="I209" t="s">
        <v>25</v>
      </c>
      <c r="J209" t="s">
        <v>278</v>
      </c>
      <c r="K209" t="s">
        <v>293</v>
      </c>
      <c r="L209" t="s">
        <v>257</v>
      </c>
      <c r="M209" t="s">
        <v>275</v>
      </c>
      <c r="N209" t="str">
        <f t="shared" si="15"/>
        <v>None</v>
      </c>
      <c r="O209">
        <v>0</v>
      </c>
      <c r="P209" t="s">
        <v>19</v>
      </c>
      <c r="Q209" t="s">
        <v>141</v>
      </c>
    </row>
    <row r="210" spans="1:17" x14ac:dyDescent="0.25">
      <c r="A210">
        <v>21</v>
      </c>
      <c r="B210">
        <v>14</v>
      </c>
      <c r="C210">
        <v>1</v>
      </c>
      <c r="D210">
        <f t="shared" si="16"/>
        <v>570.08750000000009</v>
      </c>
      <c r="E210" t="s">
        <v>179</v>
      </c>
      <c r="F210">
        <v>998.0625</v>
      </c>
      <c r="G210" t="str">
        <f t="shared" si="14"/>
        <v>High</v>
      </c>
      <c r="H210" t="s">
        <v>37</v>
      </c>
      <c r="I210" t="s">
        <v>25</v>
      </c>
      <c r="J210" t="s">
        <v>278</v>
      </c>
      <c r="K210" t="s">
        <v>293</v>
      </c>
      <c r="L210" t="s">
        <v>257</v>
      </c>
      <c r="M210" t="s">
        <v>275</v>
      </c>
      <c r="N210" t="str">
        <f t="shared" si="15"/>
        <v>None</v>
      </c>
      <c r="O210">
        <v>0.57008750000000008</v>
      </c>
      <c r="P210" t="s">
        <v>19</v>
      </c>
      <c r="Q210" t="s">
        <v>141</v>
      </c>
    </row>
    <row r="211" spans="1:17" x14ac:dyDescent="0.25">
      <c r="A211">
        <v>21</v>
      </c>
      <c r="B211">
        <v>14</v>
      </c>
      <c r="C211">
        <v>2</v>
      </c>
      <c r="D211">
        <f t="shared" si="16"/>
        <v>861.125</v>
      </c>
      <c r="E211" t="s">
        <v>179</v>
      </c>
      <c r="F211">
        <v>998.0625</v>
      </c>
      <c r="G211" t="str">
        <f t="shared" si="14"/>
        <v>High</v>
      </c>
      <c r="H211" t="s">
        <v>37</v>
      </c>
      <c r="I211" t="s">
        <v>25</v>
      </c>
      <c r="J211" t="s">
        <v>278</v>
      </c>
      <c r="K211" t="s">
        <v>293</v>
      </c>
      <c r="L211" t="s">
        <v>257</v>
      </c>
      <c r="M211" t="s">
        <v>275</v>
      </c>
      <c r="N211" t="str">
        <f t="shared" si="15"/>
        <v>None</v>
      </c>
      <c r="O211">
        <v>0.86112500000000003</v>
      </c>
      <c r="P211" t="s">
        <v>19</v>
      </c>
      <c r="Q211" t="s">
        <v>141</v>
      </c>
    </row>
    <row r="212" spans="1:17" x14ac:dyDescent="0.25">
      <c r="A212">
        <v>21</v>
      </c>
      <c r="B212">
        <v>14</v>
      </c>
      <c r="C212">
        <v>3</v>
      </c>
      <c r="D212">
        <f t="shared" si="16"/>
        <v>1067.3375000000001</v>
      </c>
      <c r="E212" t="s">
        <v>179</v>
      </c>
      <c r="F212">
        <v>998.0625</v>
      </c>
      <c r="G212" t="str">
        <f t="shared" si="14"/>
        <v>High</v>
      </c>
      <c r="H212" t="s">
        <v>37</v>
      </c>
      <c r="I212" t="s">
        <v>25</v>
      </c>
      <c r="J212" t="s">
        <v>278</v>
      </c>
      <c r="K212" t="s">
        <v>293</v>
      </c>
      <c r="L212" t="s">
        <v>257</v>
      </c>
      <c r="M212" t="s">
        <v>275</v>
      </c>
      <c r="N212" t="str">
        <f t="shared" si="15"/>
        <v>None</v>
      </c>
      <c r="O212">
        <v>1.0673375000000001</v>
      </c>
      <c r="P212" t="s">
        <v>19</v>
      </c>
      <c r="Q212" t="s">
        <v>141</v>
      </c>
    </row>
    <row r="213" spans="1:17" x14ac:dyDescent="0.25">
      <c r="A213">
        <v>21</v>
      </c>
      <c r="B213">
        <v>14</v>
      </c>
      <c r="C213">
        <v>4</v>
      </c>
      <c r="D213">
        <f t="shared" si="16"/>
        <v>1192.6000000000001</v>
      </c>
      <c r="E213" t="s">
        <v>179</v>
      </c>
      <c r="F213">
        <v>998.0625</v>
      </c>
      <c r="G213" t="str">
        <f t="shared" si="14"/>
        <v>High</v>
      </c>
      <c r="H213" t="s">
        <v>37</v>
      </c>
      <c r="I213" t="s">
        <v>25</v>
      </c>
      <c r="J213" t="s">
        <v>278</v>
      </c>
      <c r="K213" t="s">
        <v>293</v>
      </c>
      <c r="L213" t="s">
        <v>257</v>
      </c>
      <c r="M213" t="s">
        <v>275</v>
      </c>
      <c r="N213" t="str">
        <f t="shared" si="15"/>
        <v>None</v>
      </c>
      <c r="O213">
        <v>1.1926000000000001</v>
      </c>
      <c r="P213" t="s">
        <v>19</v>
      </c>
      <c r="Q213" t="s">
        <v>141</v>
      </c>
    </row>
    <row r="214" spans="1:17" x14ac:dyDescent="0.25">
      <c r="A214">
        <v>21</v>
      </c>
      <c r="B214">
        <v>14</v>
      </c>
      <c r="C214">
        <v>6</v>
      </c>
      <c r="D214">
        <f t="shared" si="16"/>
        <v>1096.1624999999999</v>
      </c>
      <c r="E214" t="s">
        <v>179</v>
      </c>
      <c r="F214">
        <v>998.0625</v>
      </c>
      <c r="G214" t="str">
        <f t="shared" si="14"/>
        <v>High</v>
      </c>
      <c r="H214" t="s">
        <v>37</v>
      </c>
      <c r="I214" t="s">
        <v>25</v>
      </c>
      <c r="J214" t="s">
        <v>278</v>
      </c>
      <c r="K214" t="s">
        <v>293</v>
      </c>
      <c r="L214" t="s">
        <v>257</v>
      </c>
      <c r="M214" t="s">
        <v>275</v>
      </c>
      <c r="N214" t="str">
        <f t="shared" si="15"/>
        <v>None</v>
      </c>
      <c r="O214">
        <v>1.0961624999999999</v>
      </c>
      <c r="P214" t="s">
        <v>19</v>
      </c>
      <c r="Q214" t="s">
        <v>141</v>
      </c>
    </row>
    <row r="215" spans="1:17" x14ac:dyDescent="0.25">
      <c r="A215">
        <v>21</v>
      </c>
      <c r="B215">
        <v>14</v>
      </c>
      <c r="C215">
        <v>8</v>
      </c>
      <c r="D215">
        <f t="shared" si="16"/>
        <v>886.51250000000005</v>
      </c>
      <c r="E215" t="s">
        <v>179</v>
      </c>
      <c r="F215">
        <v>998.0625</v>
      </c>
      <c r="G215" t="str">
        <f t="shared" si="14"/>
        <v>High</v>
      </c>
      <c r="H215" t="s">
        <v>37</v>
      </c>
      <c r="I215" t="s">
        <v>25</v>
      </c>
      <c r="J215" t="s">
        <v>278</v>
      </c>
      <c r="K215" t="s">
        <v>293</v>
      </c>
      <c r="L215" t="s">
        <v>257</v>
      </c>
      <c r="M215" t="s">
        <v>275</v>
      </c>
      <c r="N215" t="str">
        <f t="shared" si="15"/>
        <v>None</v>
      </c>
      <c r="O215">
        <v>0.88651250000000004</v>
      </c>
      <c r="P215" t="s">
        <v>19</v>
      </c>
      <c r="Q215" t="s">
        <v>141</v>
      </c>
    </row>
    <row r="216" spans="1:17" x14ac:dyDescent="0.25">
      <c r="A216">
        <v>21</v>
      </c>
      <c r="B216">
        <v>14</v>
      </c>
      <c r="C216">
        <v>12</v>
      </c>
      <c r="D216">
        <f t="shared" si="16"/>
        <v>780.17499999999995</v>
      </c>
      <c r="E216" t="s">
        <v>179</v>
      </c>
      <c r="F216">
        <v>998.0625</v>
      </c>
      <c r="G216" t="str">
        <f t="shared" si="14"/>
        <v>High</v>
      </c>
      <c r="H216" t="s">
        <v>37</v>
      </c>
      <c r="I216" t="s">
        <v>25</v>
      </c>
      <c r="J216" t="s">
        <v>278</v>
      </c>
      <c r="K216" t="s">
        <v>293</v>
      </c>
      <c r="L216" t="s">
        <v>257</v>
      </c>
      <c r="M216" t="s">
        <v>275</v>
      </c>
      <c r="N216" t="str">
        <f t="shared" si="15"/>
        <v>None</v>
      </c>
      <c r="O216">
        <v>0.78017499999999995</v>
      </c>
      <c r="P216" t="s">
        <v>19</v>
      </c>
      <c r="Q216" t="s">
        <v>141</v>
      </c>
    </row>
    <row r="217" spans="1:17" x14ac:dyDescent="0.25">
      <c r="A217">
        <v>21</v>
      </c>
      <c r="B217">
        <v>14</v>
      </c>
      <c r="C217">
        <v>24</v>
      </c>
      <c r="D217">
        <f t="shared" si="16"/>
        <v>459.38749999999999</v>
      </c>
      <c r="E217" t="s">
        <v>179</v>
      </c>
      <c r="F217">
        <v>998.0625</v>
      </c>
      <c r="G217" t="str">
        <f t="shared" si="14"/>
        <v>High</v>
      </c>
      <c r="H217" t="s">
        <v>37</v>
      </c>
      <c r="I217" t="s">
        <v>25</v>
      </c>
      <c r="J217" t="s">
        <v>278</v>
      </c>
      <c r="K217" t="s">
        <v>293</v>
      </c>
      <c r="L217" t="s">
        <v>257</v>
      </c>
      <c r="M217" t="s">
        <v>275</v>
      </c>
      <c r="N217" t="str">
        <f t="shared" si="15"/>
        <v>None</v>
      </c>
      <c r="O217">
        <v>0.4593875</v>
      </c>
      <c r="P217" t="s">
        <v>19</v>
      </c>
      <c r="Q217" t="s">
        <v>141</v>
      </c>
    </row>
    <row r="218" spans="1:17" x14ac:dyDescent="0.25">
      <c r="A218">
        <v>21</v>
      </c>
      <c r="B218">
        <v>14</v>
      </c>
      <c r="C218">
        <v>48</v>
      </c>
      <c r="D218">
        <f t="shared" si="16"/>
        <v>126.71250000000001</v>
      </c>
      <c r="E218" t="s">
        <v>179</v>
      </c>
      <c r="F218">
        <v>998.0625</v>
      </c>
      <c r="G218" t="str">
        <f t="shared" si="14"/>
        <v>High</v>
      </c>
      <c r="H218" t="s">
        <v>37</v>
      </c>
      <c r="I218" t="s">
        <v>25</v>
      </c>
      <c r="J218" t="s">
        <v>278</v>
      </c>
      <c r="K218" t="s">
        <v>293</v>
      </c>
      <c r="L218" t="s">
        <v>257</v>
      </c>
      <c r="M218" t="s">
        <v>275</v>
      </c>
      <c r="N218" t="str">
        <f t="shared" si="15"/>
        <v>None</v>
      </c>
      <c r="O218">
        <v>0.12671250000000001</v>
      </c>
      <c r="P218" t="s">
        <v>19</v>
      </c>
      <c r="Q218" t="s">
        <v>141</v>
      </c>
    </row>
    <row r="219" spans="1:17" x14ac:dyDescent="0.25">
      <c r="A219">
        <v>22</v>
      </c>
      <c r="B219">
        <v>15</v>
      </c>
      <c r="C219">
        <v>0</v>
      </c>
      <c r="D219">
        <f t="shared" si="16"/>
        <v>0</v>
      </c>
      <c r="E219" t="s">
        <v>179</v>
      </c>
      <c r="F219">
        <v>393</v>
      </c>
      <c r="G219" t="str">
        <f t="shared" si="14"/>
        <v>Low</v>
      </c>
      <c r="H219" t="s">
        <v>36</v>
      </c>
      <c r="I219" t="s">
        <v>25</v>
      </c>
      <c r="J219" t="s">
        <v>210</v>
      </c>
      <c r="K219" t="s">
        <v>293</v>
      </c>
      <c r="L219" t="s">
        <v>257</v>
      </c>
      <c r="M219" t="s">
        <v>275</v>
      </c>
      <c r="N219" t="str">
        <f t="shared" si="15"/>
        <v>None</v>
      </c>
      <c r="O219">
        <v>0</v>
      </c>
      <c r="P219" t="s">
        <v>19</v>
      </c>
      <c r="Q219" t="s">
        <v>141</v>
      </c>
    </row>
    <row r="220" spans="1:17" x14ac:dyDescent="0.25">
      <c r="A220">
        <v>22</v>
      </c>
      <c r="B220">
        <v>15</v>
      </c>
      <c r="C220">
        <v>0.5</v>
      </c>
      <c r="D220">
        <f t="shared" si="16"/>
        <v>203.38333333333333</v>
      </c>
      <c r="E220" t="s">
        <v>179</v>
      </c>
      <c r="F220">
        <v>393</v>
      </c>
      <c r="G220" t="str">
        <f t="shared" si="14"/>
        <v>Low</v>
      </c>
      <c r="H220" t="s">
        <v>36</v>
      </c>
      <c r="I220" t="s">
        <v>25</v>
      </c>
      <c r="J220" t="s">
        <v>210</v>
      </c>
      <c r="K220" t="s">
        <v>293</v>
      </c>
      <c r="L220" t="s">
        <v>257</v>
      </c>
      <c r="M220" t="s">
        <v>275</v>
      </c>
      <c r="N220" t="str">
        <f t="shared" si="15"/>
        <v>None</v>
      </c>
      <c r="O220">
        <v>0.20338333333333333</v>
      </c>
      <c r="P220" t="s">
        <v>19</v>
      </c>
      <c r="Q220" t="s">
        <v>141</v>
      </c>
    </row>
    <row r="221" spans="1:17" x14ac:dyDescent="0.25">
      <c r="A221">
        <v>22</v>
      </c>
      <c r="B221">
        <v>15</v>
      </c>
      <c r="C221">
        <v>1</v>
      </c>
      <c r="D221">
        <f t="shared" si="16"/>
        <v>423.4</v>
      </c>
      <c r="E221" t="s">
        <v>179</v>
      </c>
      <c r="F221">
        <v>393</v>
      </c>
      <c r="G221" t="str">
        <f t="shared" si="14"/>
        <v>Low</v>
      </c>
      <c r="H221" t="s">
        <v>36</v>
      </c>
      <c r="I221" t="s">
        <v>25</v>
      </c>
      <c r="J221" t="s">
        <v>210</v>
      </c>
      <c r="K221" t="s">
        <v>293</v>
      </c>
      <c r="L221" t="s">
        <v>257</v>
      </c>
      <c r="M221" t="s">
        <v>275</v>
      </c>
      <c r="N221" t="str">
        <f t="shared" si="15"/>
        <v>None</v>
      </c>
      <c r="O221">
        <v>0.4234</v>
      </c>
      <c r="P221" t="s">
        <v>19</v>
      </c>
      <c r="Q221" t="s">
        <v>141</v>
      </c>
    </row>
    <row r="222" spans="1:17" x14ac:dyDescent="0.25">
      <c r="A222">
        <v>22</v>
      </c>
      <c r="B222">
        <v>15</v>
      </c>
      <c r="C222">
        <v>2</v>
      </c>
      <c r="D222">
        <f t="shared" si="16"/>
        <v>532.78750000000002</v>
      </c>
      <c r="E222" t="s">
        <v>179</v>
      </c>
      <c r="F222">
        <v>393</v>
      </c>
      <c r="G222" t="str">
        <f t="shared" si="14"/>
        <v>Low</v>
      </c>
      <c r="H222" t="s">
        <v>36</v>
      </c>
      <c r="I222" t="s">
        <v>25</v>
      </c>
      <c r="J222" t="s">
        <v>210</v>
      </c>
      <c r="K222" t="s">
        <v>293</v>
      </c>
      <c r="L222" t="s">
        <v>257</v>
      </c>
      <c r="M222" t="s">
        <v>275</v>
      </c>
      <c r="N222" t="str">
        <f t="shared" si="15"/>
        <v>None</v>
      </c>
      <c r="O222">
        <v>0.53278749999999997</v>
      </c>
      <c r="P222" t="s">
        <v>19</v>
      </c>
      <c r="Q222" t="s">
        <v>141</v>
      </c>
    </row>
    <row r="223" spans="1:17" x14ac:dyDescent="0.25">
      <c r="A223">
        <v>22</v>
      </c>
      <c r="B223">
        <v>15</v>
      </c>
      <c r="C223">
        <v>3</v>
      </c>
      <c r="D223">
        <f t="shared" si="16"/>
        <v>475.91250000000008</v>
      </c>
      <c r="E223" t="s">
        <v>179</v>
      </c>
      <c r="F223">
        <v>393</v>
      </c>
      <c r="G223" t="str">
        <f t="shared" si="14"/>
        <v>Low</v>
      </c>
      <c r="H223" t="s">
        <v>36</v>
      </c>
      <c r="I223" t="s">
        <v>25</v>
      </c>
      <c r="J223" t="s">
        <v>210</v>
      </c>
      <c r="K223" t="s">
        <v>293</v>
      </c>
      <c r="L223" t="s">
        <v>257</v>
      </c>
      <c r="M223" t="s">
        <v>275</v>
      </c>
      <c r="N223" t="str">
        <f t="shared" si="15"/>
        <v>None</v>
      </c>
      <c r="O223">
        <v>0.47591250000000007</v>
      </c>
      <c r="P223" t="s">
        <v>19</v>
      </c>
      <c r="Q223" t="s">
        <v>141</v>
      </c>
    </row>
    <row r="224" spans="1:17" x14ac:dyDescent="0.25">
      <c r="A224">
        <v>22</v>
      </c>
      <c r="B224">
        <v>15</v>
      </c>
      <c r="C224">
        <v>4</v>
      </c>
      <c r="D224">
        <f t="shared" si="16"/>
        <v>349.77499999999992</v>
      </c>
      <c r="E224" t="s">
        <v>179</v>
      </c>
      <c r="F224">
        <v>393</v>
      </c>
      <c r="G224" t="str">
        <f t="shared" si="14"/>
        <v>Low</v>
      </c>
      <c r="H224" t="s">
        <v>36</v>
      </c>
      <c r="I224" t="s">
        <v>25</v>
      </c>
      <c r="J224" t="s">
        <v>210</v>
      </c>
      <c r="K224" t="s">
        <v>293</v>
      </c>
      <c r="L224" t="s">
        <v>257</v>
      </c>
      <c r="M224" t="s">
        <v>275</v>
      </c>
      <c r="N224" t="str">
        <f t="shared" si="15"/>
        <v>None</v>
      </c>
      <c r="O224">
        <v>0.34977499999999995</v>
      </c>
      <c r="P224" t="s">
        <v>19</v>
      </c>
      <c r="Q224" t="s">
        <v>141</v>
      </c>
    </row>
    <row r="225" spans="1:17" x14ac:dyDescent="0.25">
      <c r="A225">
        <v>22</v>
      </c>
      <c r="B225">
        <v>15</v>
      </c>
      <c r="C225">
        <v>5</v>
      </c>
      <c r="D225">
        <f t="shared" si="16"/>
        <v>268.95714285714286</v>
      </c>
      <c r="E225" t="s">
        <v>179</v>
      </c>
      <c r="F225">
        <v>393</v>
      </c>
      <c r="G225" t="str">
        <f t="shared" si="14"/>
        <v>Low</v>
      </c>
      <c r="H225" t="s">
        <v>36</v>
      </c>
      <c r="I225" t="s">
        <v>25</v>
      </c>
      <c r="J225" t="s">
        <v>210</v>
      </c>
      <c r="K225" t="s">
        <v>293</v>
      </c>
      <c r="L225" t="s">
        <v>257</v>
      </c>
      <c r="M225" t="s">
        <v>275</v>
      </c>
      <c r="N225" t="str">
        <f t="shared" si="15"/>
        <v>None</v>
      </c>
      <c r="O225">
        <v>0.26895714285714284</v>
      </c>
      <c r="P225" t="s">
        <v>19</v>
      </c>
      <c r="Q225" t="s">
        <v>141</v>
      </c>
    </row>
    <row r="226" spans="1:17" x14ac:dyDescent="0.25">
      <c r="A226">
        <v>22</v>
      </c>
      <c r="B226">
        <v>15</v>
      </c>
      <c r="C226">
        <v>6</v>
      </c>
      <c r="D226">
        <f t="shared" si="16"/>
        <v>244.60000000000002</v>
      </c>
      <c r="E226" t="s">
        <v>179</v>
      </c>
      <c r="F226">
        <v>393</v>
      </c>
      <c r="G226" t="str">
        <f t="shared" si="14"/>
        <v>Low</v>
      </c>
      <c r="H226" t="s">
        <v>36</v>
      </c>
      <c r="I226" t="s">
        <v>25</v>
      </c>
      <c r="J226" t="s">
        <v>210</v>
      </c>
      <c r="K226" t="s">
        <v>293</v>
      </c>
      <c r="L226" t="s">
        <v>257</v>
      </c>
      <c r="M226" t="s">
        <v>275</v>
      </c>
      <c r="N226" t="str">
        <f t="shared" si="15"/>
        <v>None</v>
      </c>
      <c r="O226">
        <v>0.24460000000000001</v>
      </c>
      <c r="P226" t="s">
        <v>19</v>
      </c>
      <c r="Q226" t="s">
        <v>141</v>
      </c>
    </row>
    <row r="227" spans="1:17" x14ac:dyDescent="0.25">
      <c r="A227">
        <v>22</v>
      </c>
      <c r="B227">
        <v>15</v>
      </c>
      <c r="C227">
        <v>8</v>
      </c>
      <c r="D227">
        <f t="shared" si="16"/>
        <v>205.64285714285717</v>
      </c>
      <c r="E227" t="s">
        <v>179</v>
      </c>
      <c r="F227">
        <v>393</v>
      </c>
      <c r="G227" t="str">
        <f t="shared" si="14"/>
        <v>Low</v>
      </c>
      <c r="H227" t="s">
        <v>36</v>
      </c>
      <c r="I227" t="s">
        <v>25</v>
      </c>
      <c r="J227" t="s">
        <v>210</v>
      </c>
      <c r="K227" t="s">
        <v>293</v>
      </c>
      <c r="L227" t="s">
        <v>257</v>
      </c>
      <c r="M227" t="s">
        <v>275</v>
      </c>
      <c r="N227" t="str">
        <f t="shared" si="15"/>
        <v>None</v>
      </c>
      <c r="O227">
        <v>0.20564285714285716</v>
      </c>
      <c r="P227" t="s">
        <v>19</v>
      </c>
      <c r="Q227" t="s">
        <v>141</v>
      </c>
    </row>
    <row r="228" spans="1:17" x14ac:dyDescent="0.25">
      <c r="A228">
        <v>22</v>
      </c>
      <c r="B228">
        <v>15</v>
      </c>
      <c r="C228">
        <v>12</v>
      </c>
      <c r="D228">
        <f t="shared" si="16"/>
        <v>138.16666666666669</v>
      </c>
      <c r="E228" t="s">
        <v>179</v>
      </c>
      <c r="F228">
        <v>393</v>
      </c>
      <c r="G228" t="str">
        <f t="shared" si="14"/>
        <v>Low</v>
      </c>
      <c r="H228" t="s">
        <v>36</v>
      </c>
      <c r="I228" t="s">
        <v>25</v>
      </c>
      <c r="J228" t="s">
        <v>210</v>
      </c>
      <c r="K228" t="s">
        <v>293</v>
      </c>
      <c r="L228" t="s">
        <v>257</v>
      </c>
      <c r="M228" t="s">
        <v>275</v>
      </c>
      <c r="N228" t="str">
        <f t="shared" si="15"/>
        <v>None</v>
      </c>
      <c r="O228">
        <v>0.13816666666666669</v>
      </c>
      <c r="P228" t="s">
        <v>19</v>
      </c>
      <c r="Q228" t="s">
        <v>141</v>
      </c>
    </row>
    <row r="229" spans="1:17" x14ac:dyDescent="0.25">
      <c r="A229">
        <v>22</v>
      </c>
      <c r="B229">
        <v>15</v>
      </c>
      <c r="C229">
        <v>24</v>
      </c>
      <c r="D229">
        <f t="shared" si="16"/>
        <v>69.400000000000006</v>
      </c>
      <c r="E229" t="s">
        <v>179</v>
      </c>
      <c r="F229">
        <v>393</v>
      </c>
      <c r="G229" t="str">
        <f t="shared" si="14"/>
        <v>Low</v>
      </c>
      <c r="H229" t="s">
        <v>36</v>
      </c>
      <c r="I229" t="s">
        <v>25</v>
      </c>
      <c r="J229" t="s">
        <v>210</v>
      </c>
      <c r="K229" t="s">
        <v>293</v>
      </c>
      <c r="L229" t="s">
        <v>257</v>
      </c>
      <c r="M229" t="s">
        <v>275</v>
      </c>
      <c r="N229" t="str">
        <f t="shared" si="15"/>
        <v>None</v>
      </c>
      <c r="O229">
        <v>6.9400000000000003E-2</v>
      </c>
      <c r="P229" t="s">
        <v>19</v>
      </c>
      <c r="Q229" t="s">
        <v>141</v>
      </c>
    </row>
    <row r="230" spans="1:17" x14ac:dyDescent="0.25">
      <c r="A230">
        <v>23</v>
      </c>
      <c r="B230">
        <v>16</v>
      </c>
      <c r="C230">
        <v>0</v>
      </c>
      <c r="D230">
        <f t="shared" ref="D230:D253" si="17">O230</f>
        <v>0</v>
      </c>
      <c r="E230" t="s">
        <v>22</v>
      </c>
      <c r="F230">
        <v>400</v>
      </c>
      <c r="G230" t="str">
        <f t="shared" si="14"/>
        <v>Low</v>
      </c>
      <c r="H230" t="s">
        <v>27</v>
      </c>
      <c r="I230" t="s">
        <v>25</v>
      </c>
      <c r="J230" t="s">
        <v>27</v>
      </c>
      <c r="K230" t="s">
        <v>290</v>
      </c>
      <c r="L230" t="s">
        <v>290</v>
      </c>
      <c r="M230" t="s">
        <v>275</v>
      </c>
      <c r="N230" t="str">
        <f t="shared" si="15"/>
        <v>None</v>
      </c>
      <c r="O230">
        <v>0</v>
      </c>
      <c r="P230" t="s">
        <v>8</v>
      </c>
      <c r="Q230" t="s">
        <v>425</v>
      </c>
    </row>
    <row r="231" spans="1:17" x14ac:dyDescent="0.25">
      <c r="A231">
        <v>23</v>
      </c>
      <c r="B231">
        <v>16</v>
      </c>
      <c r="C231">
        <v>1</v>
      </c>
      <c r="D231">
        <f t="shared" si="17"/>
        <v>25.837800000000001</v>
      </c>
      <c r="E231" t="s">
        <v>22</v>
      </c>
      <c r="F231">
        <v>400</v>
      </c>
      <c r="G231" t="str">
        <f t="shared" si="14"/>
        <v>Low</v>
      </c>
      <c r="H231" t="s">
        <v>27</v>
      </c>
      <c r="I231" t="s">
        <v>25</v>
      </c>
      <c r="J231" t="s">
        <v>27</v>
      </c>
      <c r="K231" t="s">
        <v>290</v>
      </c>
      <c r="L231" t="s">
        <v>290</v>
      </c>
      <c r="M231" t="s">
        <v>275</v>
      </c>
      <c r="N231" t="str">
        <f t="shared" si="15"/>
        <v>None</v>
      </c>
      <c r="O231">
        <v>25.837800000000001</v>
      </c>
      <c r="P231" t="s">
        <v>8</v>
      </c>
      <c r="Q231" t="s">
        <v>425</v>
      </c>
    </row>
    <row r="232" spans="1:17" x14ac:dyDescent="0.25">
      <c r="A232">
        <v>23</v>
      </c>
      <c r="B232">
        <v>16</v>
      </c>
      <c r="C232">
        <v>1.5</v>
      </c>
      <c r="D232">
        <f t="shared" si="17"/>
        <v>81.968900000000005</v>
      </c>
      <c r="E232" t="s">
        <v>22</v>
      </c>
      <c r="F232">
        <v>400</v>
      </c>
      <c r="G232" t="str">
        <f t="shared" si="14"/>
        <v>Low</v>
      </c>
      <c r="H232" t="s">
        <v>27</v>
      </c>
      <c r="I232" t="s">
        <v>25</v>
      </c>
      <c r="J232" t="s">
        <v>27</v>
      </c>
      <c r="K232" t="s">
        <v>290</v>
      </c>
      <c r="L232" t="s">
        <v>290</v>
      </c>
      <c r="M232" t="s">
        <v>275</v>
      </c>
      <c r="N232" t="str">
        <f t="shared" si="15"/>
        <v>None</v>
      </c>
      <c r="O232">
        <v>81.968900000000005</v>
      </c>
      <c r="P232" t="s">
        <v>8</v>
      </c>
      <c r="Q232" t="s">
        <v>425</v>
      </c>
    </row>
    <row r="233" spans="1:17" x14ac:dyDescent="0.25">
      <c r="A233">
        <v>23</v>
      </c>
      <c r="B233">
        <v>16</v>
      </c>
      <c r="C233">
        <v>2</v>
      </c>
      <c r="D233">
        <f t="shared" si="17"/>
        <v>147.88239999999999</v>
      </c>
      <c r="E233" t="s">
        <v>22</v>
      </c>
      <c r="F233">
        <v>400</v>
      </c>
      <c r="G233" t="str">
        <f t="shared" si="14"/>
        <v>Low</v>
      </c>
      <c r="H233" t="s">
        <v>27</v>
      </c>
      <c r="I233" t="s">
        <v>25</v>
      </c>
      <c r="J233" t="s">
        <v>27</v>
      </c>
      <c r="K233" t="s">
        <v>290</v>
      </c>
      <c r="L233" t="s">
        <v>290</v>
      </c>
      <c r="M233" t="s">
        <v>275</v>
      </c>
      <c r="N233" t="str">
        <f t="shared" si="15"/>
        <v>None</v>
      </c>
      <c r="O233">
        <v>147.88239999999999</v>
      </c>
      <c r="P233" t="s">
        <v>8</v>
      </c>
      <c r="Q233" t="s">
        <v>425</v>
      </c>
    </row>
    <row r="234" spans="1:17" x14ac:dyDescent="0.25">
      <c r="A234">
        <v>23</v>
      </c>
      <c r="B234">
        <v>16</v>
      </c>
      <c r="C234">
        <v>3</v>
      </c>
      <c r="D234">
        <f t="shared" si="17"/>
        <v>62.612000000000002</v>
      </c>
      <c r="E234" t="s">
        <v>22</v>
      </c>
      <c r="F234">
        <v>400</v>
      </c>
      <c r="G234" t="str">
        <f t="shared" si="14"/>
        <v>Low</v>
      </c>
      <c r="H234" t="s">
        <v>27</v>
      </c>
      <c r="I234" t="s">
        <v>25</v>
      </c>
      <c r="J234" t="s">
        <v>27</v>
      </c>
      <c r="K234" t="s">
        <v>290</v>
      </c>
      <c r="L234" t="s">
        <v>290</v>
      </c>
      <c r="M234" t="s">
        <v>275</v>
      </c>
      <c r="N234" t="str">
        <f t="shared" si="15"/>
        <v>None</v>
      </c>
      <c r="O234">
        <v>62.612000000000002</v>
      </c>
      <c r="P234" t="s">
        <v>8</v>
      </c>
      <c r="Q234" t="s">
        <v>425</v>
      </c>
    </row>
    <row r="235" spans="1:17" x14ac:dyDescent="0.25">
      <c r="A235">
        <v>23</v>
      </c>
      <c r="B235">
        <v>16</v>
      </c>
      <c r="C235">
        <v>4</v>
      </c>
      <c r="D235">
        <f t="shared" si="17"/>
        <v>39.454799999999999</v>
      </c>
      <c r="E235" t="s">
        <v>22</v>
      </c>
      <c r="F235">
        <v>400</v>
      </c>
      <c r="G235" t="str">
        <f t="shared" si="14"/>
        <v>Low</v>
      </c>
      <c r="H235" t="s">
        <v>27</v>
      </c>
      <c r="I235" t="s">
        <v>25</v>
      </c>
      <c r="J235" t="s">
        <v>27</v>
      </c>
      <c r="K235" t="s">
        <v>290</v>
      </c>
      <c r="L235" t="s">
        <v>290</v>
      </c>
      <c r="M235" t="s">
        <v>275</v>
      </c>
      <c r="N235" t="str">
        <f t="shared" si="15"/>
        <v>None</v>
      </c>
      <c r="O235">
        <v>39.454799999999999</v>
      </c>
      <c r="P235" t="s">
        <v>8</v>
      </c>
      <c r="Q235" t="s">
        <v>425</v>
      </c>
    </row>
    <row r="236" spans="1:17" x14ac:dyDescent="0.25">
      <c r="A236">
        <v>23</v>
      </c>
      <c r="B236">
        <v>16</v>
      </c>
      <c r="C236">
        <v>6</v>
      </c>
      <c r="D236">
        <f t="shared" si="17"/>
        <v>18.748999999999999</v>
      </c>
      <c r="E236" t="s">
        <v>22</v>
      </c>
      <c r="F236">
        <v>400</v>
      </c>
      <c r="G236" t="str">
        <f t="shared" si="14"/>
        <v>Low</v>
      </c>
      <c r="H236" t="s">
        <v>27</v>
      </c>
      <c r="I236" t="s">
        <v>25</v>
      </c>
      <c r="J236" t="s">
        <v>27</v>
      </c>
      <c r="K236" t="s">
        <v>290</v>
      </c>
      <c r="L236" t="s">
        <v>290</v>
      </c>
      <c r="M236" t="s">
        <v>275</v>
      </c>
      <c r="N236" t="str">
        <f t="shared" si="15"/>
        <v>None</v>
      </c>
      <c r="O236">
        <v>18.748999999999999</v>
      </c>
      <c r="P236" t="s">
        <v>8</v>
      </c>
      <c r="Q236" t="s">
        <v>425</v>
      </c>
    </row>
    <row r="237" spans="1:17" x14ac:dyDescent="0.25">
      <c r="A237">
        <v>23</v>
      </c>
      <c r="B237">
        <v>16</v>
      </c>
      <c r="C237">
        <v>12</v>
      </c>
      <c r="D237">
        <f t="shared" si="17"/>
        <v>0</v>
      </c>
      <c r="E237" t="s">
        <v>22</v>
      </c>
      <c r="F237">
        <v>400</v>
      </c>
      <c r="G237" t="str">
        <f t="shared" si="14"/>
        <v>Low</v>
      </c>
      <c r="H237" t="s">
        <v>27</v>
      </c>
      <c r="I237" t="s">
        <v>25</v>
      </c>
      <c r="J237" t="s">
        <v>27</v>
      </c>
      <c r="K237" t="s">
        <v>290</v>
      </c>
      <c r="L237" t="s">
        <v>290</v>
      </c>
      <c r="M237" t="s">
        <v>275</v>
      </c>
      <c r="N237" t="str">
        <f t="shared" si="15"/>
        <v>None</v>
      </c>
      <c r="O237">
        <v>0</v>
      </c>
      <c r="P237" t="s">
        <v>8</v>
      </c>
      <c r="Q237" t="s">
        <v>425</v>
      </c>
    </row>
    <row r="238" spans="1:17" x14ac:dyDescent="0.25">
      <c r="A238">
        <v>23</v>
      </c>
      <c r="B238">
        <v>16</v>
      </c>
      <c r="C238">
        <v>24</v>
      </c>
      <c r="D238">
        <f t="shared" si="17"/>
        <v>0</v>
      </c>
      <c r="E238" t="s">
        <v>22</v>
      </c>
      <c r="F238">
        <v>400</v>
      </c>
      <c r="G238" t="str">
        <f t="shared" si="14"/>
        <v>Low</v>
      </c>
      <c r="H238" t="s">
        <v>27</v>
      </c>
      <c r="I238" t="s">
        <v>25</v>
      </c>
      <c r="J238" t="s">
        <v>27</v>
      </c>
      <c r="K238" t="s">
        <v>290</v>
      </c>
      <c r="L238" t="s">
        <v>290</v>
      </c>
      <c r="M238" t="s">
        <v>275</v>
      </c>
      <c r="N238" t="str">
        <f t="shared" si="15"/>
        <v>None</v>
      </c>
      <c r="O238">
        <v>0</v>
      </c>
      <c r="P238" t="s">
        <v>8</v>
      </c>
      <c r="Q238" t="s">
        <v>425</v>
      </c>
    </row>
    <row r="239" spans="1:17" x14ac:dyDescent="0.25">
      <c r="A239">
        <v>23</v>
      </c>
      <c r="B239">
        <v>16</v>
      </c>
      <c r="C239">
        <v>36</v>
      </c>
      <c r="D239">
        <f t="shared" si="17"/>
        <v>0</v>
      </c>
      <c r="E239" t="s">
        <v>22</v>
      </c>
      <c r="F239">
        <v>400</v>
      </c>
      <c r="G239" t="str">
        <f t="shared" si="14"/>
        <v>Low</v>
      </c>
      <c r="H239" t="s">
        <v>27</v>
      </c>
      <c r="I239" t="s">
        <v>25</v>
      </c>
      <c r="J239" t="s">
        <v>27</v>
      </c>
      <c r="K239" t="s">
        <v>290</v>
      </c>
      <c r="L239" t="s">
        <v>290</v>
      </c>
      <c r="M239" t="s">
        <v>275</v>
      </c>
      <c r="N239" t="str">
        <f t="shared" si="15"/>
        <v>None</v>
      </c>
      <c r="O239">
        <v>0</v>
      </c>
      <c r="P239" t="s">
        <v>8</v>
      </c>
      <c r="Q239" t="s">
        <v>425</v>
      </c>
    </row>
    <row r="240" spans="1:17" x14ac:dyDescent="0.25">
      <c r="A240">
        <v>23</v>
      </c>
      <c r="B240">
        <v>16</v>
      </c>
      <c r="C240">
        <v>8</v>
      </c>
      <c r="D240">
        <f t="shared" si="17"/>
        <v>0</v>
      </c>
      <c r="E240" t="s">
        <v>22</v>
      </c>
      <c r="F240">
        <v>400</v>
      </c>
      <c r="G240" t="str">
        <f t="shared" si="14"/>
        <v>Low</v>
      </c>
      <c r="H240" t="s">
        <v>27</v>
      </c>
      <c r="I240" t="s">
        <v>25</v>
      </c>
      <c r="J240" t="s">
        <v>27</v>
      </c>
      <c r="K240" t="s">
        <v>290</v>
      </c>
      <c r="L240" t="s">
        <v>290</v>
      </c>
      <c r="M240" t="s">
        <v>275</v>
      </c>
      <c r="N240" t="str">
        <f t="shared" si="15"/>
        <v>None</v>
      </c>
      <c r="O240">
        <v>0</v>
      </c>
      <c r="P240" t="s">
        <v>8</v>
      </c>
      <c r="Q240" t="s">
        <v>425</v>
      </c>
    </row>
    <row r="241" spans="1:17" x14ac:dyDescent="0.25">
      <c r="A241">
        <v>23</v>
      </c>
      <c r="B241">
        <v>16</v>
      </c>
      <c r="C241">
        <v>0</v>
      </c>
      <c r="D241">
        <f t="shared" si="17"/>
        <v>0</v>
      </c>
      <c r="E241" t="s">
        <v>179</v>
      </c>
      <c r="F241">
        <v>400</v>
      </c>
      <c r="G241" t="str">
        <f t="shared" si="14"/>
        <v>Low</v>
      </c>
      <c r="H241" t="s">
        <v>27</v>
      </c>
      <c r="I241" t="s">
        <v>25</v>
      </c>
      <c r="J241" t="s">
        <v>27</v>
      </c>
      <c r="K241" t="s">
        <v>290</v>
      </c>
      <c r="L241" t="s">
        <v>290</v>
      </c>
      <c r="M241" t="s">
        <v>275</v>
      </c>
      <c r="N241" t="str">
        <f t="shared" si="15"/>
        <v>None</v>
      </c>
      <c r="O241">
        <v>0</v>
      </c>
      <c r="P241" t="s">
        <v>8</v>
      </c>
      <c r="Q241" t="s">
        <v>425</v>
      </c>
    </row>
    <row r="242" spans="1:17" x14ac:dyDescent="0.25">
      <c r="A242">
        <v>23</v>
      </c>
      <c r="B242">
        <v>16</v>
      </c>
      <c r="C242">
        <v>0.5</v>
      </c>
      <c r="D242">
        <f t="shared" si="17"/>
        <v>61.813800000000001</v>
      </c>
      <c r="E242" t="s">
        <v>179</v>
      </c>
      <c r="F242">
        <v>400</v>
      </c>
      <c r="G242" t="str">
        <f t="shared" si="14"/>
        <v>Low</v>
      </c>
      <c r="H242" t="s">
        <v>27</v>
      </c>
      <c r="I242" t="s">
        <v>25</v>
      </c>
      <c r="J242" t="s">
        <v>27</v>
      </c>
      <c r="K242" t="s">
        <v>290</v>
      </c>
      <c r="L242" t="s">
        <v>290</v>
      </c>
      <c r="M242" t="s">
        <v>275</v>
      </c>
      <c r="N242" t="str">
        <f t="shared" si="15"/>
        <v>None</v>
      </c>
      <c r="O242">
        <v>61.813800000000001</v>
      </c>
      <c r="P242" t="s">
        <v>8</v>
      </c>
      <c r="Q242" t="s">
        <v>425</v>
      </c>
    </row>
    <row r="243" spans="1:17" x14ac:dyDescent="0.25">
      <c r="A243">
        <v>23</v>
      </c>
      <c r="B243">
        <v>16</v>
      </c>
      <c r="C243">
        <v>1</v>
      </c>
      <c r="D243">
        <f t="shared" si="17"/>
        <v>231.6874</v>
      </c>
      <c r="E243" t="s">
        <v>179</v>
      </c>
      <c r="F243">
        <v>400</v>
      </c>
      <c r="G243" t="str">
        <f t="shared" si="14"/>
        <v>Low</v>
      </c>
      <c r="H243" t="s">
        <v>27</v>
      </c>
      <c r="I243" t="s">
        <v>25</v>
      </c>
      <c r="J243" t="s">
        <v>27</v>
      </c>
      <c r="K243" t="s">
        <v>290</v>
      </c>
      <c r="L243" t="s">
        <v>290</v>
      </c>
      <c r="M243" t="s">
        <v>275</v>
      </c>
      <c r="N243" t="str">
        <f t="shared" si="15"/>
        <v>None</v>
      </c>
      <c r="O243">
        <v>231.6874</v>
      </c>
      <c r="P243" t="s">
        <v>8</v>
      </c>
      <c r="Q243" t="s">
        <v>425</v>
      </c>
    </row>
    <row r="244" spans="1:17" x14ac:dyDescent="0.25">
      <c r="A244">
        <v>23</v>
      </c>
      <c r="B244">
        <v>16</v>
      </c>
      <c r="C244">
        <v>1.5</v>
      </c>
      <c r="D244">
        <f t="shared" si="17"/>
        <v>547.21950000000004</v>
      </c>
      <c r="E244" t="s">
        <v>179</v>
      </c>
      <c r="F244">
        <v>400</v>
      </c>
      <c r="G244" t="str">
        <f t="shared" si="14"/>
        <v>Low</v>
      </c>
      <c r="H244" t="s">
        <v>27</v>
      </c>
      <c r="I244" t="s">
        <v>25</v>
      </c>
      <c r="J244" t="s">
        <v>27</v>
      </c>
      <c r="K244" t="s">
        <v>290</v>
      </c>
      <c r="L244" t="s">
        <v>290</v>
      </c>
      <c r="M244" t="s">
        <v>275</v>
      </c>
      <c r="N244" t="str">
        <f t="shared" si="15"/>
        <v>None</v>
      </c>
      <c r="O244">
        <v>547.21950000000004</v>
      </c>
      <c r="P244" t="s">
        <v>8</v>
      </c>
      <c r="Q244" t="s">
        <v>425</v>
      </c>
    </row>
    <row r="245" spans="1:17" x14ac:dyDescent="0.25">
      <c r="A245">
        <v>23</v>
      </c>
      <c r="B245">
        <v>16</v>
      </c>
      <c r="C245">
        <v>2.5</v>
      </c>
      <c r="D245">
        <f t="shared" si="17"/>
        <v>987.25419999999997</v>
      </c>
      <c r="E245" t="s">
        <v>179</v>
      </c>
      <c r="F245">
        <v>400</v>
      </c>
      <c r="G245" t="str">
        <f t="shared" si="14"/>
        <v>Low</v>
      </c>
      <c r="H245" t="s">
        <v>27</v>
      </c>
      <c r="I245" t="s">
        <v>25</v>
      </c>
      <c r="J245" t="s">
        <v>27</v>
      </c>
      <c r="K245" t="s">
        <v>290</v>
      </c>
      <c r="L245" t="s">
        <v>290</v>
      </c>
      <c r="M245" t="s">
        <v>275</v>
      </c>
      <c r="N245" t="str">
        <f t="shared" si="15"/>
        <v>None</v>
      </c>
      <c r="O245">
        <v>987.25419999999997</v>
      </c>
      <c r="P245" t="s">
        <v>8</v>
      </c>
      <c r="Q245" t="s">
        <v>425</v>
      </c>
    </row>
    <row r="246" spans="1:17" x14ac:dyDescent="0.25">
      <c r="A246">
        <v>23</v>
      </c>
      <c r="B246">
        <v>16</v>
      </c>
      <c r="C246">
        <v>3</v>
      </c>
      <c r="D246">
        <f t="shared" si="17"/>
        <v>868.39769999999999</v>
      </c>
      <c r="E246" t="s">
        <v>179</v>
      </c>
      <c r="F246">
        <v>400</v>
      </c>
      <c r="G246" t="str">
        <f t="shared" si="14"/>
        <v>Low</v>
      </c>
      <c r="H246" t="s">
        <v>27</v>
      </c>
      <c r="I246" t="s">
        <v>25</v>
      </c>
      <c r="J246" t="s">
        <v>27</v>
      </c>
      <c r="K246" t="s">
        <v>290</v>
      </c>
      <c r="L246" t="s">
        <v>290</v>
      </c>
      <c r="M246" t="s">
        <v>275</v>
      </c>
      <c r="N246" t="str">
        <f t="shared" si="15"/>
        <v>None</v>
      </c>
      <c r="O246">
        <v>868.39769999999999</v>
      </c>
      <c r="P246" t="s">
        <v>8</v>
      </c>
      <c r="Q246" t="s">
        <v>425</v>
      </c>
    </row>
    <row r="247" spans="1:17" x14ac:dyDescent="0.25">
      <c r="A247">
        <v>23</v>
      </c>
      <c r="B247">
        <v>16</v>
      </c>
      <c r="C247">
        <v>4</v>
      </c>
      <c r="D247">
        <f t="shared" si="17"/>
        <v>868.39769999999999</v>
      </c>
      <c r="E247" t="s">
        <v>179</v>
      </c>
      <c r="F247">
        <v>400</v>
      </c>
      <c r="G247" t="str">
        <f t="shared" si="14"/>
        <v>Low</v>
      </c>
      <c r="H247" t="s">
        <v>27</v>
      </c>
      <c r="I247" t="s">
        <v>25</v>
      </c>
      <c r="J247" t="s">
        <v>27</v>
      </c>
      <c r="K247" t="s">
        <v>290</v>
      </c>
      <c r="L247" t="s">
        <v>290</v>
      </c>
      <c r="M247" t="s">
        <v>275</v>
      </c>
      <c r="N247" t="str">
        <f t="shared" si="15"/>
        <v>None</v>
      </c>
      <c r="O247">
        <v>868.39769999999999</v>
      </c>
      <c r="P247" t="s">
        <v>8</v>
      </c>
      <c r="Q247" t="s">
        <v>425</v>
      </c>
    </row>
    <row r="248" spans="1:17" x14ac:dyDescent="0.25">
      <c r="A248">
        <v>23</v>
      </c>
      <c r="B248">
        <v>16</v>
      </c>
      <c r="C248">
        <v>6</v>
      </c>
      <c r="D248">
        <f t="shared" si="17"/>
        <v>614.18730000000005</v>
      </c>
      <c r="E248" t="s">
        <v>179</v>
      </c>
      <c r="F248">
        <v>400</v>
      </c>
      <c r="G248" t="str">
        <f t="shared" si="14"/>
        <v>Low</v>
      </c>
      <c r="H248" t="s">
        <v>27</v>
      </c>
      <c r="I248" t="s">
        <v>25</v>
      </c>
      <c r="J248" t="s">
        <v>27</v>
      </c>
      <c r="K248" t="s">
        <v>290</v>
      </c>
      <c r="L248" t="s">
        <v>290</v>
      </c>
      <c r="M248" t="s">
        <v>275</v>
      </c>
      <c r="N248" t="str">
        <f t="shared" si="15"/>
        <v>None</v>
      </c>
      <c r="O248">
        <v>614.18730000000005</v>
      </c>
      <c r="P248" t="s">
        <v>8</v>
      </c>
      <c r="Q248" t="s">
        <v>425</v>
      </c>
    </row>
    <row r="249" spans="1:17" x14ac:dyDescent="0.25">
      <c r="A249">
        <v>23</v>
      </c>
      <c r="B249">
        <v>16</v>
      </c>
      <c r="C249">
        <v>8</v>
      </c>
      <c r="D249">
        <f t="shared" si="17"/>
        <v>402.21370000000002</v>
      </c>
      <c r="E249" t="s">
        <v>179</v>
      </c>
      <c r="F249">
        <v>400</v>
      </c>
      <c r="G249" t="str">
        <f t="shared" si="14"/>
        <v>Low</v>
      </c>
      <c r="H249" t="s">
        <v>27</v>
      </c>
      <c r="I249" t="s">
        <v>25</v>
      </c>
      <c r="J249" t="s">
        <v>27</v>
      </c>
      <c r="K249" t="s">
        <v>290</v>
      </c>
      <c r="L249" t="s">
        <v>290</v>
      </c>
      <c r="M249" t="s">
        <v>275</v>
      </c>
      <c r="N249" t="str">
        <f t="shared" si="15"/>
        <v>None</v>
      </c>
      <c r="O249">
        <v>402.21370000000002</v>
      </c>
      <c r="P249" t="s">
        <v>8</v>
      </c>
      <c r="Q249" t="s">
        <v>425</v>
      </c>
    </row>
    <row r="250" spans="1:17" x14ac:dyDescent="0.25">
      <c r="A250">
        <v>23</v>
      </c>
      <c r="B250">
        <v>16</v>
      </c>
      <c r="C250">
        <v>12</v>
      </c>
      <c r="D250">
        <f t="shared" si="17"/>
        <v>402.21370000000002</v>
      </c>
      <c r="E250" t="s">
        <v>179</v>
      </c>
      <c r="F250">
        <v>400</v>
      </c>
      <c r="G250" t="str">
        <f t="shared" si="14"/>
        <v>Low</v>
      </c>
      <c r="H250" t="s">
        <v>27</v>
      </c>
      <c r="I250" t="s">
        <v>25</v>
      </c>
      <c r="J250" t="s">
        <v>27</v>
      </c>
      <c r="K250" t="s">
        <v>290</v>
      </c>
      <c r="L250" t="s">
        <v>290</v>
      </c>
      <c r="M250" t="s">
        <v>275</v>
      </c>
      <c r="N250" t="str">
        <f t="shared" si="15"/>
        <v>None</v>
      </c>
      <c r="O250">
        <v>402.21370000000002</v>
      </c>
      <c r="P250" t="s">
        <v>8</v>
      </c>
      <c r="Q250" t="s">
        <v>425</v>
      </c>
    </row>
    <row r="251" spans="1:17" x14ac:dyDescent="0.25">
      <c r="A251">
        <v>23</v>
      </c>
      <c r="B251">
        <v>16</v>
      </c>
      <c r="C251">
        <v>24</v>
      </c>
      <c r="D251">
        <f t="shared" si="17"/>
        <v>126.7839</v>
      </c>
      <c r="E251" t="s">
        <v>179</v>
      </c>
      <c r="F251">
        <v>400</v>
      </c>
      <c r="G251" t="str">
        <f t="shared" si="14"/>
        <v>Low</v>
      </c>
      <c r="H251" t="s">
        <v>27</v>
      </c>
      <c r="I251" t="s">
        <v>25</v>
      </c>
      <c r="J251" t="s">
        <v>27</v>
      </c>
      <c r="K251" t="s">
        <v>290</v>
      </c>
      <c r="L251" t="s">
        <v>290</v>
      </c>
      <c r="M251" t="s">
        <v>275</v>
      </c>
      <c r="N251" t="str">
        <f t="shared" si="15"/>
        <v>None</v>
      </c>
      <c r="O251">
        <v>126.7839</v>
      </c>
      <c r="P251" t="s">
        <v>8</v>
      </c>
      <c r="Q251" t="s">
        <v>425</v>
      </c>
    </row>
    <row r="252" spans="1:17" x14ac:dyDescent="0.25">
      <c r="A252">
        <v>23</v>
      </c>
      <c r="B252">
        <v>16</v>
      </c>
      <c r="C252">
        <v>36</v>
      </c>
      <c r="D252">
        <f t="shared" si="17"/>
        <v>44.283299999999997</v>
      </c>
      <c r="E252" t="s">
        <v>179</v>
      </c>
      <c r="F252">
        <v>400</v>
      </c>
      <c r="G252" t="str">
        <f t="shared" si="14"/>
        <v>Low</v>
      </c>
      <c r="H252" t="s">
        <v>27</v>
      </c>
      <c r="I252" t="s">
        <v>25</v>
      </c>
      <c r="J252" t="s">
        <v>27</v>
      </c>
      <c r="K252" t="s">
        <v>290</v>
      </c>
      <c r="L252" t="s">
        <v>290</v>
      </c>
      <c r="M252" t="s">
        <v>275</v>
      </c>
      <c r="N252" t="str">
        <f t="shared" si="15"/>
        <v>None</v>
      </c>
      <c r="O252">
        <v>44.283299999999997</v>
      </c>
      <c r="P252" t="s">
        <v>8</v>
      </c>
      <c r="Q252" t="s">
        <v>425</v>
      </c>
    </row>
    <row r="253" spans="1:17" x14ac:dyDescent="0.25">
      <c r="A253">
        <v>23</v>
      </c>
      <c r="B253">
        <v>16</v>
      </c>
      <c r="C253">
        <v>48</v>
      </c>
      <c r="D253">
        <f t="shared" si="17"/>
        <v>20.5106</v>
      </c>
      <c r="E253" t="s">
        <v>179</v>
      </c>
      <c r="F253">
        <v>400</v>
      </c>
      <c r="G253" t="str">
        <f t="shared" si="14"/>
        <v>Low</v>
      </c>
      <c r="H253" t="s">
        <v>27</v>
      </c>
      <c r="I253" t="s">
        <v>25</v>
      </c>
      <c r="J253" t="s">
        <v>27</v>
      </c>
      <c r="K253" t="s">
        <v>290</v>
      </c>
      <c r="L253" t="s">
        <v>290</v>
      </c>
      <c r="M253" t="s">
        <v>275</v>
      </c>
      <c r="N253" t="str">
        <f t="shared" si="15"/>
        <v>None</v>
      </c>
      <c r="O253">
        <v>20.5106</v>
      </c>
      <c r="P253" t="s">
        <v>8</v>
      </c>
      <c r="Q253" t="s">
        <v>425</v>
      </c>
    </row>
    <row r="254" spans="1:17" x14ac:dyDescent="0.25">
      <c r="A254">
        <v>26</v>
      </c>
      <c r="B254">
        <v>17</v>
      </c>
      <c r="C254">
        <v>0</v>
      </c>
      <c r="D254">
        <f t="shared" ref="D254:D279" si="18">284.349 *O254</f>
        <v>0</v>
      </c>
      <c r="E254" t="s">
        <v>179</v>
      </c>
      <c r="F254">
        <v>400</v>
      </c>
      <c r="G254" t="str">
        <f t="shared" si="14"/>
        <v>Low</v>
      </c>
      <c r="H254" t="s">
        <v>36</v>
      </c>
      <c r="I254" t="s">
        <v>25</v>
      </c>
      <c r="J254" t="s">
        <v>267</v>
      </c>
      <c r="K254" t="s">
        <v>300</v>
      </c>
      <c r="L254" t="s">
        <v>257</v>
      </c>
      <c r="M254" t="s">
        <v>275</v>
      </c>
      <c r="N254" t="str">
        <f t="shared" si="15"/>
        <v>None</v>
      </c>
      <c r="O254">
        <v>0</v>
      </c>
      <c r="P254" t="s">
        <v>30</v>
      </c>
      <c r="Q254" t="s">
        <v>145</v>
      </c>
    </row>
    <row r="255" spans="1:17" x14ac:dyDescent="0.25">
      <c r="A255">
        <v>26</v>
      </c>
      <c r="B255">
        <v>17</v>
      </c>
      <c r="C255">
        <v>0.5</v>
      </c>
      <c r="D255">
        <f t="shared" si="18"/>
        <v>132.90472259999999</v>
      </c>
      <c r="E255" t="s">
        <v>179</v>
      </c>
      <c r="F255">
        <v>400</v>
      </c>
      <c r="G255" t="str">
        <f t="shared" si="14"/>
        <v>Low</v>
      </c>
      <c r="H255" t="s">
        <v>36</v>
      </c>
      <c r="I255" t="s">
        <v>25</v>
      </c>
      <c r="J255" t="s">
        <v>267</v>
      </c>
      <c r="K255" t="s">
        <v>300</v>
      </c>
      <c r="L255" t="s">
        <v>257</v>
      </c>
      <c r="M255" t="s">
        <v>275</v>
      </c>
      <c r="N255" t="str">
        <f t="shared" si="15"/>
        <v>None</v>
      </c>
      <c r="O255">
        <v>0.46739999999999998</v>
      </c>
      <c r="P255" t="s">
        <v>30</v>
      </c>
      <c r="Q255" t="s">
        <v>146</v>
      </c>
    </row>
    <row r="256" spans="1:17" x14ac:dyDescent="0.25">
      <c r="A256">
        <v>26</v>
      </c>
      <c r="B256">
        <v>17</v>
      </c>
      <c r="C256">
        <v>1</v>
      </c>
      <c r="D256">
        <f t="shared" si="18"/>
        <v>342.46993559999999</v>
      </c>
      <c r="E256" t="s">
        <v>179</v>
      </c>
      <c r="F256">
        <v>400</v>
      </c>
      <c r="G256" t="str">
        <f t="shared" si="14"/>
        <v>Low</v>
      </c>
      <c r="H256" t="s">
        <v>36</v>
      </c>
      <c r="I256" t="s">
        <v>25</v>
      </c>
      <c r="J256" t="s">
        <v>267</v>
      </c>
      <c r="K256" t="s">
        <v>300</v>
      </c>
      <c r="L256" t="s">
        <v>257</v>
      </c>
      <c r="M256" t="s">
        <v>275</v>
      </c>
      <c r="N256" t="str">
        <f t="shared" si="15"/>
        <v>None</v>
      </c>
      <c r="O256">
        <v>1.2043999999999999</v>
      </c>
      <c r="P256" t="s">
        <v>30</v>
      </c>
      <c r="Q256" t="s">
        <v>147</v>
      </c>
    </row>
    <row r="257" spans="1:17" x14ac:dyDescent="0.25">
      <c r="A257">
        <v>26</v>
      </c>
      <c r="B257">
        <v>17</v>
      </c>
      <c r="C257">
        <v>1.5</v>
      </c>
      <c r="D257">
        <f t="shared" si="18"/>
        <v>463.57417470000001</v>
      </c>
      <c r="E257" t="s">
        <v>179</v>
      </c>
      <c r="F257">
        <v>400</v>
      </c>
      <c r="G257" t="str">
        <f t="shared" si="14"/>
        <v>Low</v>
      </c>
      <c r="H257" t="s">
        <v>36</v>
      </c>
      <c r="I257" t="s">
        <v>25</v>
      </c>
      <c r="J257" t="s">
        <v>267</v>
      </c>
      <c r="K257" t="s">
        <v>300</v>
      </c>
      <c r="L257" t="s">
        <v>257</v>
      </c>
      <c r="M257" t="s">
        <v>275</v>
      </c>
      <c r="N257" t="str">
        <f t="shared" si="15"/>
        <v>None</v>
      </c>
      <c r="O257">
        <v>1.6303000000000001</v>
      </c>
      <c r="P257" t="s">
        <v>30</v>
      </c>
      <c r="Q257" t="s">
        <v>148</v>
      </c>
    </row>
    <row r="258" spans="1:17" x14ac:dyDescent="0.25">
      <c r="A258">
        <v>26</v>
      </c>
      <c r="B258">
        <v>17</v>
      </c>
      <c r="C258">
        <v>2</v>
      </c>
      <c r="D258">
        <f t="shared" si="18"/>
        <v>587.63564340000005</v>
      </c>
      <c r="E258" t="s">
        <v>179</v>
      </c>
      <c r="F258">
        <v>400</v>
      </c>
      <c r="G258" t="str">
        <f t="shared" si="14"/>
        <v>Low</v>
      </c>
      <c r="H258" t="s">
        <v>36</v>
      </c>
      <c r="I258" t="s">
        <v>25</v>
      </c>
      <c r="J258" t="s">
        <v>267</v>
      </c>
      <c r="K258" t="s">
        <v>300</v>
      </c>
      <c r="L258" t="s">
        <v>257</v>
      </c>
      <c r="M258" t="s">
        <v>275</v>
      </c>
      <c r="N258" t="str">
        <f t="shared" si="15"/>
        <v>None</v>
      </c>
      <c r="O258">
        <v>2.0666000000000002</v>
      </c>
      <c r="P258" t="s">
        <v>30</v>
      </c>
      <c r="Q258" t="s">
        <v>149</v>
      </c>
    </row>
    <row r="259" spans="1:17" x14ac:dyDescent="0.25">
      <c r="A259">
        <v>26</v>
      </c>
      <c r="B259">
        <v>17</v>
      </c>
      <c r="C259">
        <v>2.5</v>
      </c>
      <c r="D259">
        <f t="shared" si="18"/>
        <v>694.01060429999995</v>
      </c>
      <c r="E259" t="s">
        <v>179</v>
      </c>
      <c r="F259">
        <v>400</v>
      </c>
      <c r="G259" t="str">
        <f t="shared" ref="G259:G322" si="19">IF(F259&gt;799,"High","Low")</f>
        <v>Low</v>
      </c>
      <c r="H259" t="s">
        <v>36</v>
      </c>
      <c r="I259" t="s">
        <v>25</v>
      </c>
      <c r="J259" t="s">
        <v>267</v>
      </c>
      <c r="K259" t="s">
        <v>300</v>
      </c>
      <c r="L259" t="s">
        <v>257</v>
      </c>
      <c r="M259" t="s">
        <v>275</v>
      </c>
      <c r="N259" t="str">
        <f t="shared" ref="N259:N322" si="20">IF(M259 = "None", "None", "Yes")</f>
        <v>None</v>
      </c>
      <c r="O259">
        <v>2.4407000000000001</v>
      </c>
      <c r="P259" t="s">
        <v>30</v>
      </c>
      <c r="Q259" t="s">
        <v>150</v>
      </c>
    </row>
    <row r="260" spans="1:17" x14ac:dyDescent="0.25">
      <c r="A260">
        <v>26</v>
      </c>
      <c r="B260">
        <v>17</v>
      </c>
      <c r="C260">
        <v>3</v>
      </c>
      <c r="D260">
        <f t="shared" si="18"/>
        <v>673.53747629999998</v>
      </c>
      <c r="E260" t="s">
        <v>179</v>
      </c>
      <c r="F260">
        <v>400</v>
      </c>
      <c r="G260" t="str">
        <f t="shared" si="19"/>
        <v>Low</v>
      </c>
      <c r="H260" t="s">
        <v>36</v>
      </c>
      <c r="I260" t="s">
        <v>25</v>
      </c>
      <c r="J260" t="s">
        <v>267</v>
      </c>
      <c r="K260" t="s">
        <v>300</v>
      </c>
      <c r="L260" t="s">
        <v>257</v>
      </c>
      <c r="M260" t="s">
        <v>275</v>
      </c>
      <c r="N260" t="str">
        <f t="shared" si="20"/>
        <v>None</v>
      </c>
      <c r="O260">
        <v>2.3687</v>
      </c>
      <c r="P260" t="s">
        <v>30</v>
      </c>
      <c r="Q260" t="s">
        <v>151</v>
      </c>
    </row>
    <row r="261" spans="1:17" x14ac:dyDescent="0.25">
      <c r="A261">
        <v>26</v>
      </c>
      <c r="B261">
        <v>17</v>
      </c>
      <c r="C261">
        <v>3.5</v>
      </c>
      <c r="D261">
        <f t="shared" si="18"/>
        <v>891.97437809999985</v>
      </c>
      <c r="E261" t="s">
        <v>179</v>
      </c>
      <c r="F261">
        <v>400</v>
      </c>
      <c r="G261" t="str">
        <f t="shared" si="19"/>
        <v>Low</v>
      </c>
      <c r="H261" t="s">
        <v>36</v>
      </c>
      <c r="I261" t="s">
        <v>25</v>
      </c>
      <c r="J261" t="s">
        <v>267</v>
      </c>
      <c r="K261" t="s">
        <v>300</v>
      </c>
      <c r="L261" t="s">
        <v>257</v>
      </c>
      <c r="M261" t="s">
        <v>275</v>
      </c>
      <c r="N261" t="str">
        <f t="shared" si="20"/>
        <v>None</v>
      </c>
      <c r="O261">
        <v>3.1368999999999998</v>
      </c>
      <c r="P261" t="s">
        <v>30</v>
      </c>
      <c r="Q261" t="s">
        <v>152</v>
      </c>
    </row>
    <row r="262" spans="1:17" x14ac:dyDescent="0.25">
      <c r="A262">
        <v>26</v>
      </c>
      <c r="B262">
        <v>17</v>
      </c>
      <c r="C262">
        <v>4</v>
      </c>
      <c r="D262">
        <f t="shared" si="18"/>
        <v>918.70318410000004</v>
      </c>
      <c r="E262" t="s">
        <v>179</v>
      </c>
      <c r="F262">
        <v>400</v>
      </c>
      <c r="G262" t="str">
        <f t="shared" si="19"/>
        <v>Low</v>
      </c>
      <c r="H262" t="s">
        <v>36</v>
      </c>
      <c r="I262" t="s">
        <v>25</v>
      </c>
      <c r="J262" t="s">
        <v>267</v>
      </c>
      <c r="K262" t="s">
        <v>300</v>
      </c>
      <c r="L262" t="s">
        <v>257</v>
      </c>
      <c r="M262" t="s">
        <v>275</v>
      </c>
      <c r="N262" t="str">
        <f t="shared" si="20"/>
        <v>None</v>
      </c>
      <c r="O262">
        <v>3.2309000000000001</v>
      </c>
      <c r="P262" t="s">
        <v>30</v>
      </c>
      <c r="Q262" t="s">
        <v>153</v>
      </c>
    </row>
    <row r="263" spans="1:17" x14ac:dyDescent="0.25">
      <c r="A263">
        <v>26</v>
      </c>
      <c r="B263">
        <v>17</v>
      </c>
      <c r="C263">
        <v>5</v>
      </c>
      <c r="D263">
        <f t="shared" si="18"/>
        <v>910.22958389999997</v>
      </c>
      <c r="E263" t="s">
        <v>179</v>
      </c>
      <c r="F263">
        <v>400</v>
      </c>
      <c r="G263" t="str">
        <f t="shared" si="19"/>
        <v>Low</v>
      </c>
      <c r="H263" t="s">
        <v>36</v>
      </c>
      <c r="I263" t="s">
        <v>25</v>
      </c>
      <c r="J263" t="s">
        <v>267</v>
      </c>
      <c r="K263" t="s">
        <v>300</v>
      </c>
      <c r="L263" t="s">
        <v>257</v>
      </c>
      <c r="M263" t="s">
        <v>275</v>
      </c>
      <c r="N263" t="str">
        <f t="shared" si="20"/>
        <v>None</v>
      </c>
      <c r="O263">
        <v>3.2010999999999998</v>
      </c>
      <c r="P263" t="s">
        <v>30</v>
      </c>
      <c r="Q263" t="s">
        <v>154</v>
      </c>
    </row>
    <row r="264" spans="1:17" x14ac:dyDescent="0.25">
      <c r="A264">
        <v>26</v>
      </c>
      <c r="B264">
        <v>17</v>
      </c>
      <c r="C264">
        <v>6</v>
      </c>
      <c r="D264">
        <f t="shared" si="18"/>
        <v>851.62525500000004</v>
      </c>
      <c r="E264" t="s">
        <v>179</v>
      </c>
      <c r="F264">
        <v>400</v>
      </c>
      <c r="G264" t="str">
        <f t="shared" si="19"/>
        <v>Low</v>
      </c>
      <c r="H264" t="s">
        <v>36</v>
      </c>
      <c r="I264" t="s">
        <v>25</v>
      </c>
      <c r="J264" t="s">
        <v>267</v>
      </c>
      <c r="K264" t="s">
        <v>300</v>
      </c>
      <c r="L264" t="s">
        <v>257</v>
      </c>
      <c r="M264" t="s">
        <v>275</v>
      </c>
      <c r="N264" t="str">
        <f t="shared" si="20"/>
        <v>None</v>
      </c>
      <c r="O264">
        <v>2.9950000000000001</v>
      </c>
      <c r="P264" t="s">
        <v>30</v>
      </c>
      <c r="Q264" t="s">
        <v>155</v>
      </c>
    </row>
    <row r="265" spans="1:17" x14ac:dyDescent="0.25">
      <c r="A265">
        <v>26</v>
      </c>
      <c r="B265">
        <v>17</v>
      </c>
      <c r="C265">
        <v>7</v>
      </c>
      <c r="D265">
        <f t="shared" si="18"/>
        <v>683.88777989999994</v>
      </c>
      <c r="E265" t="s">
        <v>179</v>
      </c>
      <c r="F265">
        <v>400</v>
      </c>
      <c r="G265" t="str">
        <f t="shared" si="19"/>
        <v>Low</v>
      </c>
      <c r="H265" t="s">
        <v>36</v>
      </c>
      <c r="I265" t="s">
        <v>25</v>
      </c>
      <c r="J265" t="s">
        <v>267</v>
      </c>
      <c r="K265" t="s">
        <v>300</v>
      </c>
      <c r="L265" t="s">
        <v>257</v>
      </c>
      <c r="M265" t="s">
        <v>275</v>
      </c>
      <c r="N265" t="str">
        <f t="shared" si="20"/>
        <v>None</v>
      </c>
      <c r="O265">
        <v>2.4051</v>
      </c>
      <c r="P265" t="s">
        <v>30</v>
      </c>
      <c r="Q265" t="s">
        <v>156</v>
      </c>
    </row>
    <row r="266" spans="1:17" x14ac:dyDescent="0.25">
      <c r="A266">
        <v>26</v>
      </c>
      <c r="B266">
        <v>17</v>
      </c>
      <c r="C266">
        <v>8</v>
      </c>
      <c r="D266">
        <f t="shared" si="18"/>
        <v>575.09585249999998</v>
      </c>
      <c r="E266" t="s">
        <v>179</v>
      </c>
      <c r="F266">
        <v>400</v>
      </c>
      <c r="G266" t="str">
        <f t="shared" si="19"/>
        <v>Low</v>
      </c>
      <c r="H266" t="s">
        <v>36</v>
      </c>
      <c r="I266" t="s">
        <v>25</v>
      </c>
      <c r="J266" t="s">
        <v>267</v>
      </c>
      <c r="K266" t="s">
        <v>300</v>
      </c>
      <c r="L266" t="s">
        <v>257</v>
      </c>
      <c r="M266" t="s">
        <v>275</v>
      </c>
      <c r="N266" t="str">
        <f t="shared" si="20"/>
        <v>None</v>
      </c>
      <c r="O266">
        <v>2.0225</v>
      </c>
      <c r="P266" t="s">
        <v>30</v>
      </c>
      <c r="Q266" t="s">
        <v>157</v>
      </c>
    </row>
    <row r="267" spans="1:17" x14ac:dyDescent="0.25">
      <c r="A267">
        <v>26</v>
      </c>
      <c r="B267">
        <v>17</v>
      </c>
      <c r="C267">
        <v>0</v>
      </c>
      <c r="D267">
        <f t="shared" si="18"/>
        <v>0</v>
      </c>
      <c r="E267" t="s">
        <v>179</v>
      </c>
      <c r="F267">
        <v>400</v>
      </c>
      <c r="G267" t="str">
        <f t="shared" si="19"/>
        <v>Low</v>
      </c>
      <c r="H267" t="s">
        <v>37</v>
      </c>
      <c r="I267" t="s">
        <v>25</v>
      </c>
      <c r="J267" t="s">
        <v>267</v>
      </c>
      <c r="K267" t="s">
        <v>300</v>
      </c>
      <c r="L267" t="s">
        <v>257</v>
      </c>
      <c r="M267" t="s">
        <v>275</v>
      </c>
      <c r="N267" t="str">
        <f t="shared" si="20"/>
        <v>None</v>
      </c>
      <c r="O267">
        <v>0</v>
      </c>
      <c r="P267" t="s">
        <v>30</v>
      </c>
      <c r="Q267" t="s">
        <v>158</v>
      </c>
    </row>
    <row r="268" spans="1:17" x14ac:dyDescent="0.25">
      <c r="A268">
        <v>26</v>
      </c>
      <c r="B268">
        <v>17</v>
      </c>
      <c r="C268">
        <v>0.5</v>
      </c>
      <c r="D268">
        <f t="shared" si="18"/>
        <v>94.574477399999992</v>
      </c>
      <c r="E268" t="s">
        <v>179</v>
      </c>
      <c r="F268">
        <v>400</v>
      </c>
      <c r="G268" t="str">
        <f t="shared" si="19"/>
        <v>Low</v>
      </c>
      <c r="H268" t="s">
        <v>37</v>
      </c>
      <c r="I268" t="s">
        <v>25</v>
      </c>
      <c r="J268" t="s">
        <v>267</v>
      </c>
      <c r="K268" t="s">
        <v>300</v>
      </c>
      <c r="L268" t="s">
        <v>257</v>
      </c>
      <c r="M268" t="s">
        <v>275</v>
      </c>
      <c r="N268" t="str">
        <f t="shared" si="20"/>
        <v>None</v>
      </c>
      <c r="O268">
        <v>0.33260000000000001</v>
      </c>
      <c r="P268" t="s">
        <v>30</v>
      </c>
      <c r="Q268" t="s">
        <v>159</v>
      </c>
    </row>
    <row r="269" spans="1:17" x14ac:dyDescent="0.25">
      <c r="A269">
        <v>26</v>
      </c>
      <c r="B269">
        <v>17</v>
      </c>
      <c r="C269">
        <v>1</v>
      </c>
      <c r="D269">
        <f t="shared" si="18"/>
        <v>162.59075819999998</v>
      </c>
      <c r="E269" t="s">
        <v>179</v>
      </c>
      <c r="F269">
        <v>400</v>
      </c>
      <c r="G269" t="str">
        <f t="shared" si="19"/>
        <v>Low</v>
      </c>
      <c r="H269" t="s">
        <v>37</v>
      </c>
      <c r="I269" t="s">
        <v>25</v>
      </c>
      <c r="J269" t="s">
        <v>267</v>
      </c>
      <c r="K269" t="s">
        <v>300</v>
      </c>
      <c r="L269" t="s">
        <v>257</v>
      </c>
      <c r="M269" t="s">
        <v>275</v>
      </c>
      <c r="N269" t="str">
        <f t="shared" si="20"/>
        <v>None</v>
      </c>
      <c r="O269">
        <v>0.57179999999999997</v>
      </c>
      <c r="P269" t="s">
        <v>30</v>
      </c>
      <c r="Q269" t="s">
        <v>160</v>
      </c>
    </row>
    <row r="270" spans="1:17" x14ac:dyDescent="0.25">
      <c r="A270">
        <v>26</v>
      </c>
      <c r="B270">
        <v>17</v>
      </c>
      <c r="C270">
        <v>1.5</v>
      </c>
      <c r="D270">
        <f t="shared" si="18"/>
        <v>171.60462150000001</v>
      </c>
      <c r="E270" t="s">
        <v>179</v>
      </c>
      <c r="F270">
        <v>400</v>
      </c>
      <c r="G270" t="str">
        <f t="shared" si="19"/>
        <v>Low</v>
      </c>
      <c r="H270" t="s">
        <v>37</v>
      </c>
      <c r="I270" t="s">
        <v>25</v>
      </c>
      <c r="J270" t="s">
        <v>267</v>
      </c>
      <c r="K270" t="s">
        <v>300</v>
      </c>
      <c r="L270" t="s">
        <v>257</v>
      </c>
      <c r="M270" t="s">
        <v>275</v>
      </c>
      <c r="N270" t="str">
        <f t="shared" si="20"/>
        <v>None</v>
      </c>
      <c r="O270">
        <v>0.60350000000000004</v>
      </c>
      <c r="P270" t="s">
        <v>30</v>
      </c>
      <c r="Q270" t="s">
        <v>161</v>
      </c>
    </row>
    <row r="271" spans="1:17" x14ac:dyDescent="0.25">
      <c r="A271">
        <v>26</v>
      </c>
      <c r="B271">
        <v>17</v>
      </c>
      <c r="C271">
        <v>2</v>
      </c>
      <c r="D271">
        <f t="shared" si="18"/>
        <v>177.71812499999999</v>
      </c>
      <c r="E271" t="s">
        <v>179</v>
      </c>
      <c r="F271">
        <v>400</v>
      </c>
      <c r="G271" t="str">
        <f t="shared" si="19"/>
        <v>Low</v>
      </c>
      <c r="H271" t="s">
        <v>37</v>
      </c>
      <c r="I271" t="s">
        <v>25</v>
      </c>
      <c r="J271" t="s">
        <v>267</v>
      </c>
      <c r="K271" t="s">
        <v>300</v>
      </c>
      <c r="L271" t="s">
        <v>257</v>
      </c>
      <c r="M271" t="s">
        <v>275</v>
      </c>
      <c r="N271" t="str">
        <f t="shared" si="20"/>
        <v>None</v>
      </c>
      <c r="O271">
        <v>0.625</v>
      </c>
      <c r="P271" t="s">
        <v>30</v>
      </c>
      <c r="Q271" t="s">
        <v>162</v>
      </c>
    </row>
    <row r="272" spans="1:17" x14ac:dyDescent="0.25">
      <c r="A272">
        <v>26</v>
      </c>
      <c r="B272">
        <v>17</v>
      </c>
      <c r="C272">
        <v>2.5</v>
      </c>
      <c r="D272">
        <f t="shared" si="18"/>
        <v>166.05981599999998</v>
      </c>
      <c r="E272" t="s">
        <v>179</v>
      </c>
      <c r="F272">
        <v>400</v>
      </c>
      <c r="G272" t="str">
        <f t="shared" si="19"/>
        <v>Low</v>
      </c>
      <c r="H272" t="s">
        <v>37</v>
      </c>
      <c r="I272" t="s">
        <v>25</v>
      </c>
      <c r="J272" t="s">
        <v>267</v>
      </c>
      <c r="K272" t="s">
        <v>300</v>
      </c>
      <c r="L272" t="s">
        <v>257</v>
      </c>
      <c r="M272" t="s">
        <v>275</v>
      </c>
      <c r="N272" t="str">
        <f t="shared" si="20"/>
        <v>None</v>
      </c>
      <c r="O272">
        <v>0.58399999999999996</v>
      </c>
      <c r="P272" t="s">
        <v>30</v>
      </c>
      <c r="Q272" t="s">
        <v>163</v>
      </c>
    </row>
    <row r="273" spans="1:17" x14ac:dyDescent="0.25">
      <c r="A273">
        <v>26</v>
      </c>
      <c r="B273">
        <v>17</v>
      </c>
      <c r="C273">
        <v>3</v>
      </c>
      <c r="D273">
        <f t="shared" si="18"/>
        <v>178.03090889999999</v>
      </c>
      <c r="E273" t="s">
        <v>179</v>
      </c>
      <c r="F273">
        <v>400</v>
      </c>
      <c r="G273" t="str">
        <f t="shared" si="19"/>
        <v>Low</v>
      </c>
      <c r="H273" t="s">
        <v>37</v>
      </c>
      <c r="I273" t="s">
        <v>25</v>
      </c>
      <c r="J273" t="s">
        <v>267</v>
      </c>
      <c r="K273" t="s">
        <v>300</v>
      </c>
      <c r="L273" t="s">
        <v>257</v>
      </c>
      <c r="M273" t="s">
        <v>275</v>
      </c>
      <c r="N273" t="str">
        <f t="shared" si="20"/>
        <v>None</v>
      </c>
      <c r="O273">
        <v>0.62609999999999999</v>
      </c>
      <c r="P273" t="s">
        <v>30</v>
      </c>
      <c r="Q273" t="s">
        <v>456</v>
      </c>
    </row>
    <row r="274" spans="1:17" x14ac:dyDescent="0.25">
      <c r="A274">
        <v>26</v>
      </c>
      <c r="B274">
        <v>17</v>
      </c>
      <c r="C274">
        <v>3.5</v>
      </c>
      <c r="D274">
        <f t="shared" si="18"/>
        <v>160.5434454</v>
      </c>
      <c r="E274" t="s">
        <v>179</v>
      </c>
      <c r="F274">
        <v>400</v>
      </c>
      <c r="G274" t="str">
        <f t="shared" si="19"/>
        <v>Low</v>
      </c>
      <c r="H274" t="s">
        <v>37</v>
      </c>
      <c r="I274" t="s">
        <v>25</v>
      </c>
      <c r="J274" t="s">
        <v>267</v>
      </c>
      <c r="K274" t="s">
        <v>300</v>
      </c>
      <c r="L274" t="s">
        <v>257</v>
      </c>
      <c r="M274" t="s">
        <v>275</v>
      </c>
      <c r="N274" t="str">
        <f t="shared" si="20"/>
        <v>None</v>
      </c>
      <c r="O274">
        <v>0.56459999999999999</v>
      </c>
      <c r="P274" t="s">
        <v>30</v>
      </c>
      <c r="Q274" t="s">
        <v>457</v>
      </c>
    </row>
    <row r="275" spans="1:17" x14ac:dyDescent="0.25">
      <c r="A275">
        <v>26</v>
      </c>
      <c r="B275">
        <v>17</v>
      </c>
      <c r="C275">
        <v>4</v>
      </c>
      <c r="D275">
        <f t="shared" si="18"/>
        <v>166.60007909999999</v>
      </c>
      <c r="E275" t="s">
        <v>179</v>
      </c>
      <c r="F275">
        <v>400</v>
      </c>
      <c r="G275" t="str">
        <f t="shared" si="19"/>
        <v>Low</v>
      </c>
      <c r="H275" t="s">
        <v>37</v>
      </c>
      <c r="I275" t="s">
        <v>25</v>
      </c>
      <c r="J275" t="s">
        <v>267</v>
      </c>
      <c r="K275" t="s">
        <v>300</v>
      </c>
      <c r="L275" t="s">
        <v>257</v>
      </c>
      <c r="M275" t="s">
        <v>275</v>
      </c>
      <c r="N275" t="str">
        <f t="shared" si="20"/>
        <v>None</v>
      </c>
      <c r="O275">
        <v>0.58589999999999998</v>
      </c>
      <c r="P275" t="s">
        <v>30</v>
      </c>
      <c r="Q275" t="s">
        <v>458</v>
      </c>
    </row>
    <row r="276" spans="1:17" x14ac:dyDescent="0.25">
      <c r="A276">
        <v>26</v>
      </c>
      <c r="B276">
        <v>17</v>
      </c>
      <c r="C276">
        <v>5</v>
      </c>
      <c r="D276">
        <f t="shared" si="18"/>
        <v>169.95539729999999</v>
      </c>
      <c r="E276" t="s">
        <v>179</v>
      </c>
      <c r="F276">
        <v>400</v>
      </c>
      <c r="G276" t="str">
        <f t="shared" si="19"/>
        <v>Low</v>
      </c>
      <c r="H276" t="s">
        <v>37</v>
      </c>
      <c r="I276" t="s">
        <v>25</v>
      </c>
      <c r="J276" t="s">
        <v>267</v>
      </c>
      <c r="K276" t="s">
        <v>300</v>
      </c>
      <c r="L276" t="s">
        <v>257</v>
      </c>
      <c r="M276" t="s">
        <v>275</v>
      </c>
      <c r="N276" t="str">
        <f t="shared" si="20"/>
        <v>None</v>
      </c>
      <c r="O276">
        <v>0.59770000000000001</v>
      </c>
      <c r="P276" t="s">
        <v>30</v>
      </c>
      <c r="Q276" t="s">
        <v>459</v>
      </c>
    </row>
    <row r="277" spans="1:17" x14ac:dyDescent="0.25">
      <c r="A277">
        <v>26</v>
      </c>
      <c r="B277">
        <v>17</v>
      </c>
      <c r="C277">
        <v>6</v>
      </c>
      <c r="D277">
        <f t="shared" si="18"/>
        <v>134.92360049999999</v>
      </c>
      <c r="E277" t="s">
        <v>179</v>
      </c>
      <c r="F277">
        <v>400</v>
      </c>
      <c r="G277" t="str">
        <f t="shared" si="19"/>
        <v>Low</v>
      </c>
      <c r="H277" t="s">
        <v>37</v>
      </c>
      <c r="I277" t="s">
        <v>25</v>
      </c>
      <c r="J277" t="s">
        <v>267</v>
      </c>
      <c r="K277" t="s">
        <v>300</v>
      </c>
      <c r="L277" t="s">
        <v>257</v>
      </c>
      <c r="M277" t="s">
        <v>275</v>
      </c>
      <c r="N277" t="str">
        <f t="shared" si="20"/>
        <v>None</v>
      </c>
      <c r="O277">
        <v>0.47449999999999998</v>
      </c>
      <c r="P277" t="s">
        <v>30</v>
      </c>
      <c r="Q277" t="s">
        <v>460</v>
      </c>
    </row>
    <row r="278" spans="1:17" x14ac:dyDescent="0.25">
      <c r="A278">
        <v>26</v>
      </c>
      <c r="B278">
        <v>17</v>
      </c>
      <c r="C278">
        <v>7</v>
      </c>
      <c r="D278">
        <f t="shared" si="18"/>
        <v>126.45000029999999</v>
      </c>
      <c r="E278" t="s">
        <v>179</v>
      </c>
      <c r="F278">
        <v>400</v>
      </c>
      <c r="G278" t="str">
        <f t="shared" si="19"/>
        <v>Low</v>
      </c>
      <c r="H278" t="s">
        <v>37</v>
      </c>
      <c r="I278" t="s">
        <v>25</v>
      </c>
      <c r="J278" t="s">
        <v>267</v>
      </c>
      <c r="K278" t="s">
        <v>300</v>
      </c>
      <c r="L278" t="s">
        <v>257</v>
      </c>
      <c r="M278" t="s">
        <v>275</v>
      </c>
      <c r="N278" t="str">
        <f t="shared" si="20"/>
        <v>None</v>
      </c>
      <c r="O278">
        <v>0.44469999999999998</v>
      </c>
      <c r="P278" t="s">
        <v>30</v>
      </c>
      <c r="Q278" t="s">
        <v>461</v>
      </c>
    </row>
    <row r="279" spans="1:17" x14ac:dyDescent="0.25">
      <c r="A279">
        <v>26</v>
      </c>
      <c r="B279">
        <v>17</v>
      </c>
      <c r="C279">
        <v>8</v>
      </c>
      <c r="D279">
        <f t="shared" si="18"/>
        <v>123.86242439999999</v>
      </c>
      <c r="E279" t="s">
        <v>179</v>
      </c>
      <c r="F279">
        <v>400</v>
      </c>
      <c r="G279" t="str">
        <f t="shared" si="19"/>
        <v>Low</v>
      </c>
      <c r="H279" t="s">
        <v>37</v>
      </c>
      <c r="I279" t="s">
        <v>25</v>
      </c>
      <c r="J279" t="s">
        <v>267</v>
      </c>
      <c r="K279" t="s">
        <v>300</v>
      </c>
      <c r="L279" t="s">
        <v>257</v>
      </c>
      <c r="M279" t="s">
        <v>275</v>
      </c>
      <c r="N279" t="str">
        <f t="shared" si="20"/>
        <v>None</v>
      </c>
      <c r="O279">
        <v>0.43559999999999999</v>
      </c>
      <c r="P279" t="s">
        <v>30</v>
      </c>
      <c r="Q279" t="s">
        <v>462</v>
      </c>
    </row>
    <row r="280" spans="1:17" x14ac:dyDescent="0.25">
      <c r="A280">
        <v>27</v>
      </c>
      <c r="B280">
        <v>18</v>
      </c>
      <c r="C280">
        <v>0</v>
      </c>
      <c r="D280">
        <f t="shared" ref="D280:D307" si="21">O280</f>
        <v>0</v>
      </c>
      <c r="E280" t="s">
        <v>179</v>
      </c>
      <c r="F280">
        <v>400</v>
      </c>
      <c r="G280" t="str">
        <f t="shared" si="19"/>
        <v>Low</v>
      </c>
      <c r="H280" t="s">
        <v>37</v>
      </c>
      <c r="I280" t="s">
        <v>25</v>
      </c>
      <c r="J280" t="s">
        <v>278</v>
      </c>
      <c r="K280" t="s">
        <v>290</v>
      </c>
      <c r="L280" t="s">
        <v>290</v>
      </c>
      <c r="M280" t="s">
        <v>319</v>
      </c>
      <c r="N280" t="str">
        <f t="shared" si="20"/>
        <v>Yes</v>
      </c>
      <c r="O280">
        <v>0</v>
      </c>
      <c r="P280" t="s">
        <v>8</v>
      </c>
      <c r="Q280" t="s">
        <v>425</v>
      </c>
    </row>
    <row r="281" spans="1:17" x14ac:dyDescent="0.25">
      <c r="A281">
        <v>27</v>
      </c>
      <c r="B281">
        <v>18</v>
      </c>
      <c r="C281">
        <v>0.5</v>
      </c>
      <c r="D281">
        <f t="shared" si="21"/>
        <v>54.421100000000003</v>
      </c>
      <c r="E281" t="s">
        <v>179</v>
      </c>
      <c r="F281">
        <v>400</v>
      </c>
      <c r="G281" t="str">
        <f t="shared" si="19"/>
        <v>Low</v>
      </c>
      <c r="H281" t="s">
        <v>37</v>
      </c>
      <c r="I281" t="s">
        <v>25</v>
      </c>
      <c r="J281" t="s">
        <v>278</v>
      </c>
      <c r="K281" t="s">
        <v>290</v>
      </c>
      <c r="L281" t="s">
        <v>290</v>
      </c>
      <c r="M281" t="s">
        <v>319</v>
      </c>
      <c r="N281" t="str">
        <f t="shared" si="20"/>
        <v>Yes</v>
      </c>
      <c r="O281">
        <v>54.421100000000003</v>
      </c>
      <c r="P281" t="s">
        <v>8</v>
      </c>
      <c r="Q281" t="s">
        <v>425</v>
      </c>
    </row>
    <row r="282" spans="1:17" x14ac:dyDescent="0.25">
      <c r="A282">
        <v>27</v>
      </c>
      <c r="B282">
        <v>18</v>
      </c>
      <c r="C282">
        <v>1</v>
      </c>
      <c r="D282">
        <f t="shared" si="21"/>
        <v>79.338099999999997</v>
      </c>
      <c r="E282" t="s">
        <v>179</v>
      </c>
      <c r="F282">
        <v>400</v>
      </c>
      <c r="G282" t="str">
        <f t="shared" si="19"/>
        <v>Low</v>
      </c>
      <c r="H282" t="s">
        <v>37</v>
      </c>
      <c r="I282" t="s">
        <v>25</v>
      </c>
      <c r="J282" t="s">
        <v>278</v>
      </c>
      <c r="K282" t="s">
        <v>290</v>
      </c>
      <c r="L282" t="s">
        <v>290</v>
      </c>
      <c r="M282" t="s">
        <v>319</v>
      </c>
      <c r="N282" t="str">
        <f t="shared" si="20"/>
        <v>Yes</v>
      </c>
      <c r="O282">
        <v>79.338099999999997</v>
      </c>
      <c r="P282" t="s">
        <v>8</v>
      </c>
      <c r="Q282" t="s">
        <v>425</v>
      </c>
    </row>
    <row r="283" spans="1:17" x14ac:dyDescent="0.25">
      <c r="A283">
        <v>27</v>
      </c>
      <c r="B283">
        <v>18</v>
      </c>
      <c r="C283">
        <v>1.5</v>
      </c>
      <c r="D283">
        <f t="shared" si="21"/>
        <v>97.398499999999999</v>
      </c>
      <c r="E283" t="s">
        <v>179</v>
      </c>
      <c r="F283">
        <v>400</v>
      </c>
      <c r="G283" t="str">
        <f t="shared" si="19"/>
        <v>Low</v>
      </c>
      <c r="H283" t="s">
        <v>37</v>
      </c>
      <c r="I283" t="s">
        <v>25</v>
      </c>
      <c r="J283" t="s">
        <v>278</v>
      </c>
      <c r="K283" t="s">
        <v>290</v>
      </c>
      <c r="L283" t="s">
        <v>290</v>
      </c>
      <c r="M283" t="s">
        <v>319</v>
      </c>
      <c r="N283" t="str">
        <f t="shared" si="20"/>
        <v>Yes</v>
      </c>
      <c r="O283">
        <v>97.398499999999999</v>
      </c>
      <c r="P283" t="s">
        <v>8</v>
      </c>
      <c r="Q283" t="s">
        <v>425</v>
      </c>
    </row>
    <row r="284" spans="1:17" x14ac:dyDescent="0.25">
      <c r="A284">
        <v>27</v>
      </c>
      <c r="B284">
        <v>18</v>
      </c>
      <c r="C284">
        <v>2</v>
      </c>
      <c r="D284">
        <f t="shared" si="21"/>
        <v>121.3471</v>
      </c>
      <c r="E284" t="s">
        <v>179</v>
      </c>
      <c r="F284">
        <v>400</v>
      </c>
      <c r="G284" t="str">
        <f t="shared" si="19"/>
        <v>Low</v>
      </c>
      <c r="H284" t="s">
        <v>37</v>
      </c>
      <c r="I284" t="s">
        <v>25</v>
      </c>
      <c r="J284" t="s">
        <v>278</v>
      </c>
      <c r="K284" t="s">
        <v>290</v>
      </c>
      <c r="L284" t="s">
        <v>290</v>
      </c>
      <c r="M284" t="s">
        <v>319</v>
      </c>
      <c r="N284" t="str">
        <f t="shared" si="20"/>
        <v>Yes</v>
      </c>
      <c r="O284">
        <v>121.3471</v>
      </c>
      <c r="P284" t="s">
        <v>8</v>
      </c>
      <c r="Q284" t="s">
        <v>425</v>
      </c>
    </row>
    <row r="285" spans="1:17" x14ac:dyDescent="0.25">
      <c r="A285">
        <v>27</v>
      </c>
      <c r="B285">
        <v>18</v>
      </c>
      <c r="C285">
        <v>3</v>
      </c>
      <c r="D285">
        <f t="shared" si="21"/>
        <v>106.7183</v>
      </c>
      <c r="E285" t="s">
        <v>179</v>
      </c>
      <c r="F285">
        <v>400</v>
      </c>
      <c r="G285" t="str">
        <f t="shared" si="19"/>
        <v>Low</v>
      </c>
      <c r="H285" t="s">
        <v>37</v>
      </c>
      <c r="I285" t="s">
        <v>25</v>
      </c>
      <c r="J285" t="s">
        <v>278</v>
      </c>
      <c r="K285" t="s">
        <v>290</v>
      </c>
      <c r="L285" t="s">
        <v>290</v>
      </c>
      <c r="M285" t="s">
        <v>319</v>
      </c>
      <c r="N285" t="str">
        <f t="shared" si="20"/>
        <v>Yes</v>
      </c>
      <c r="O285">
        <v>106.7183</v>
      </c>
      <c r="P285" t="s">
        <v>8</v>
      </c>
      <c r="Q285" t="s">
        <v>425</v>
      </c>
    </row>
    <row r="286" spans="1:17" x14ac:dyDescent="0.25">
      <c r="A286">
        <v>27</v>
      </c>
      <c r="B286">
        <v>18</v>
      </c>
      <c r="C286">
        <v>4</v>
      </c>
      <c r="D286">
        <f t="shared" si="21"/>
        <v>123.9675</v>
      </c>
      <c r="E286" t="s">
        <v>179</v>
      </c>
      <c r="F286">
        <v>400</v>
      </c>
      <c r="G286" t="str">
        <f t="shared" si="19"/>
        <v>Low</v>
      </c>
      <c r="H286" t="s">
        <v>37</v>
      </c>
      <c r="I286" t="s">
        <v>25</v>
      </c>
      <c r="J286" t="s">
        <v>278</v>
      </c>
      <c r="K286" t="s">
        <v>290</v>
      </c>
      <c r="L286" t="s">
        <v>290</v>
      </c>
      <c r="M286" t="s">
        <v>319</v>
      </c>
      <c r="N286" t="str">
        <f t="shared" si="20"/>
        <v>Yes</v>
      </c>
      <c r="O286">
        <v>123.9675</v>
      </c>
      <c r="P286" t="s">
        <v>8</v>
      </c>
      <c r="Q286" t="s">
        <v>425</v>
      </c>
    </row>
    <row r="287" spans="1:17" x14ac:dyDescent="0.25">
      <c r="A287">
        <v>27</v>
      </c>
      <c r="B287">
        <v>18</v>
      </c>
      <c r="C287">
        <v>6</v>
      </c>
      <c r="D287">
        <f t="shared" si="21"/>
        <v>118.935</v>
      </c>
      <c r="E287" t="s">
        <v>179</v>
      </c>
      <c r="F287">
        <v>400</v>
      </c>
      <c r="G287" t="str">
        <f t="shared" si="19"/>
        <v>Low</v>
      </c>
      <c r="H287" t="s">
        <v>37</v>
      </c>
      <c r="I287" t="s">
        <v>25</v>
      </c>
      <c r="J287" t="s">
        <v>278</v>
      </c>
      <c r="K287" t="s">
        <v>290</v>
      </c>
      <c r="L287" t="s">
        <v>290</v>
      </c>
      <c r="M287" t="s">
        <v>319</v>
      </c>
      <c r="N287" t="str">
        <f t="shared" si="20"/>
        <v>Yes</v>
      </c>
      <c r="O287">
        <v>118.935</v>
      </c>
      <c r="P287" t="s">
        <v>8</v>
      </c>
      <c r="Q287" t="s">
        <v>425</v>
      </c>
    </row>
    <row r="288" spans="1:17" x14ac:dyDescent="0.25">
      <c r="A288">
        <v>27</v>
      </c>
      <c r="B288">
        <v>18</v>
      </c>
      <c r="C288">
        <v>8</v>
      </c>
      <c r="D288">
        <f t="shared" si="21"/>
        <v>107.40650000000001</v>
      </c>
      <c r="E288" t="s">
        <v>179</v>
      </c>
      <c r="F288">
        <v>400</v>
      </c>
      <c r="G288" t="str">
        <f t="shared" si="19"/>
        <v>Low</v>
      </c>
      <c r="H288" t="s">
        <v>37</v>
      </c>
      <c r="I288" t="s">
        <v>25</v>
      </c>
      <c r="J288" t="s">
        <v>278</v>
      </c>
      <c r="K288" t="s">
        <v>290</v>
      </c>
      <c r="L288" t="s">
        <v>290</v>
      </c>
      <c r="M288" t="s">
        <v>319</v>
      </c>
      <c r="N288" t="str">
        <f t="shared" si="20"/>
        <v>Yes</v>
      </c>
      <c r="O288">
        <v>107.40650000000001</v>
      </c>
      <c r="P288" t="s">
        <v>8</v>
      </c>
      <c r="Q288" t="s">
        <v>425</v>
      </c>
    </row>
    <row r="289" spans="1:17" x14ac:dyDescent="0.25">
      <c r="A289">
        <v>27</v>
      </c>
      <c r="B289">
        <v>18</v>
      </c>
      <c r="C289">
        <v>10</v>
      </c>
      <c r="D289">
        <f t="shared" si="21"/>
        <v>99.368600000000001</v>
      </c>
      <c r="E289" t="s">
        <v>179</v>
      </c>
      <c r="F289">
        <v>400</v>
      </c>
      <c r="G289" t="str">
        <f t="shared" si="19"/>
        <v>Low</v>
      </c>
      <c r="H289" t="s">
        <v>37</v>
      </c>
      <c r="I289" t="s">
        <v>25</v>
      </c>
      <c r="J289" t="s">
        <v>278</v>
      </c>
      <c r="K289" t="s">
        <v>290</v>
      </c>
      <c r="L289" t="s">
        <v>290</v>
      </c>
      <c r="M289" t="s">
        <v>319</v>
      </c>
      <c r="N289" t="str">
        <f t="shared" si="20"/>
        <v>Yes</v>
      </c>
      <c r="O289">
        <v>99.368600000000001</v>
      </c>
      <c r="P289" t="s">
        <v>8</v>
      </c>
      <c r="Q289" t="s">
        <v>425</v>
      </c>
    </row>
    <row r="290" spans="1:17" x14ac:dyDescent="0.25">
      <c r="A290">
        <v>27</v>
      </c>
      <c r="B290">
        <v>18</v>
      </c>
      <c r="C290">
        <v>12</v>
      </c>
      <c r="D290">
        <f t="shared" si="21"/>
        <v>89.282300000000006</v>
      </c>
      <c r="E290" t="s">
        <v>179</v>
      </c>
      <c r="F290">
        <v>400</v>
      </c>
      <c r="G290" t="str">
        <f t="shared" si="19"/>
        <v>Low</v>
      </c>
      <c r="H290" t="s">
        <v>37</v>
      </c>
      <c r="I290" t="s">
        <v>25</v>
      </c>
      <c r="J290" t="s">
        <v>278</v>
      </c>
      <c r="K290" t="s">
        <v>290</v>
      </c>
      <c r="L290" t="s">
        <v>290</v>
      </c>
      <c r="M290" t="s">
        <v>319</v>
      </c>
      <c r="N290" t="str">
        <f t="shared" si="20"/>
        <v>Yes</v>
      </c>
      <c r="O290">
        <v>89.282300000000006</v>
      </c>
      <c r="P290" t="s">
        <v>8</v>
      </c>
      <c r="Q290" t="s">
        <v>425</v>
      </c>
    </row>
    <row r="291" spans="1:17" x14ac:dyDescent="0.25">
      <c r="A291">
        <v>27</v>
      </c>
      <c r="B291">
        <v>18</v>
      </c>
      <c r="C291">
        <v>24</v>
      </c>
      <c r="D291">
        <f t="shared" si="21"/>
        <v>33.6997</v>
      </c>
      <c r="E291" t="s">
        <v>179</v>
      </c>
      <c r="F291">
        <v>400</v>
      </c>
      <c r="G291" t="str">
        <f t="shared" si="19"/>
        <v>Low</v>
      </c>
      <c r="H291" t="s">
        <v>37</v>
      </c>
      <c r="I291" t="s">
        <v>25</v>
      </c>
      <c r="J291" t="s">
        <v>278</v>
      </c>
      <c r="K291" t="s">
        <v>290</v>
      </c>
      <c r="L291" t="s">
        <v>290</v>
      </c>
      <c r="M291" t="s">
        <v>319</v>
      </c>
      <c r="N291" t="str">
        <f t="shared" si="20"/>
        <v>Yes</v>
      </c>
      <c r="O291">
        <v>33.6997</v>
      </c>
      <c r="P291" t="s">
        <v>8</v>
      </c>
      <c r="Q291" t="s">
        <v>425</v>
      </c>
    </row>
    <row r="292" spans="1:17" x14ac:dyDescent="0.25">
      <c r="A292">
        <v>27</v>
      </c>
      <c r="B292">
        <v>18</v>
      </c>
      <c r="C292">
        <v>36</v>
      </c>
      <c r="D292">
        <f t="shared" si="21"/>
        <v>19.203800000000001</v>
      </c>
      <c r="E292" t="s">
        <v>179</v>
      </c>
      <c r="F292">
        <v>400</v>
      </c>
      <c r="G292" t="str">
        <f t="shared" si="19"/>
        <v>Low</v>
      </c>
      <c r="H292" t="s">
        <v>37</v>
      </c>
      <c r="I292" t="s">
        <v>25</v>
      </c>
      <c r="J292" t="s">
        <v>278</v>
      </c>
      <c r="K292" t="s">
        <v>290</v>
      </c>
      <c r="L292" t="s">
        <v>290</v>
      </c>
      <c r="M292" t="s">
        <v>319</v>
      </c>
      <c r="N292" t="str">
        <f t="shared" si="20"/>
        <v>Yes</v>
      </c>
      <c r="O292">
        <v>19.203800000000001</v>
      </c>
      <c r="P292" t="s">
        <v>8</v>
      </c>
      <c r="Q292" t="s">
        <v>425</v>
      </c>
    </row>
    <row r="293" spans="1:17" x14ac:dyDescent="0.25">
      <c r="A293">
        <v>27</v>
      </c>
      <c r="B293">
        <v>18</v>
      </c>
      <c r="C293">
        <v>48</v>
      </c>
      <c r="D293">
        <f t="shared" si="21"/>
        <v>8.5267999999999997</v>
      </c>
      <c r="E293" t="s">
        <v>179</v>
      </c>
      <c r="F293">
        <v>400</v>
      </c>
      <c r="G293" t="str">
        <f t="shared" si="19"/>
        <v>Low</v>
      </c>
      <c r="H293" t="s">
        <v>37</v>
      </c>
      <c r="I293" t="s">
        <v>25</v>
      </c>
      <c r="J293" t="s">
        <v>278</v>
      </c>
      <c r="K293" t="s">
        <v>290</v>
      </c>
      <c r="L293" t="s">
        <v>290</v>
      </c>
      <c r="M293" t="s">
        <v>319</v>
      </c>
      <c r="N293" t="str">
        <f t="shared" si="20"/>
        <v>Yes</v>
      </c>
      <c r="O293">
        <v>8.5267999999999997</v>
      </c>
      <c r="P293" t="s">
        <v>8</v>
      </c>
      <c r="Q293" t="s">
        <v>425</v>
      </c>
    </row>
    <row r="294" spans="1:17" x14ac:dyDescent="0.25">
      <c r="A294">
        <v>27</v>
      </c>
      <c r="B294">
        <v>19</v>
      </c>
      <c r="C294">
        <v>0</v>
      </c>
      <c r="D294">
        <f t="shared" si="21"/>
        <v>0</v>
      </c>
      <c r="E294" t="s">
        <v>179</v>
      </c>
      <c r="F294">
        <v>400</v>
      </c>
      <c r="G294" t="str">
        <f t="shared" si="19"/>
        <v>Low</v>
      </c>
      <c r="H294" t="s">
        <v>37</v>
      </c>
      <c r="I294" t="s">
        <v>25</v>
      </c>
      <c r="J294" t="s">
        <v>278</v>
      </c>
      <c r="K294" t="s">
        <v>290</v>
      </c>
      <c r="L294" t="s">
        <v>290</v>
      </c>
      <c r="M294" t="s">
        <v>275</v>
      </c>
      <c r="N294" t="str">
        <f t="shared" si="20"/>
        <v>None</v>
      </c>
      <c r="O294">
        <v>0</v>
      </c>
      <c r="P294" t="s">
        <v>8</v>
      </c>
      <c r="Q294" t="s">
        <v>425</v>
      </c>
    </row>
    <row r="295" spans="1:17" x14ac:dyDescent="0.25">
      <c r="A295">
        <v>27</v>
      </c>
      <c r="B295">
        <v>19</v>
      </c>
      <c r="C295">
        <v>0.5</v>
      </c>
      <c r="D295">
        <f t="shared" si="21"/>
        <v>50.081800000000001</v>
      </c>
      <c r="E295" t="s">
        <v>179</v>
      </c>
      <c r="F295">
        <v>400</v>
      </c>
      <c r="G295" t="str">
        <f t="shared" si="19"/>
        <v>Low</v>
      </c>
      <c r="H295" t="s">
        <v>37</v>
      </c>
      <c r="I295" t="s">
        <v>25</v>
      </c>
      <c r="J295" t="s">
        <v>278</v>
      </c>
      <c r="K295" t="s">
        <v>290</v>
      </c>
      <c r="L295" t="s">
        <v>290</v>
      </c>
      <c r="M295" t="s">
        <v>275</v>
      </c>
      <c r="N295" t="str">
        <f t="shared" si="20"/>
        <v>None</v>
      </c>
      <c r="O295">
        <v>50.081800000000001</v>
      </c>
      <c r="P295" t="s">
        <v>8</v>
      </c>
      <c r="Q295" t="s">
        <v>425</v>
      </c>
    </row>
    <row r="296" spans="1:17" x14ac:dyDescent="0.25">
      <c r="A296">
        <v>27</v>
      </c>
      <c r="B296">
        <v>19</v>
      </c>
      <c r="C296">
        <v>1</v>
      </c>
      <c r="D296">
        <f t="shared" si="21"/>
        <v>55.662500000000001</v>
      </c>
      <c r="E296" t="s">
        <v>179</v>
      </c>
      <c r="F296">
        <v>400</v>
      </c>
      <c r="G296" t="str">
        <f t="shared" si="19"/>
        <v>Low</v>
      </c>
      <c r="H296" t="s">
        <v>37</v>
      </c>
      <c r="I296" t="s">
        <v>25</v>
      </c>
      <c r="J296" t="s">
        <v>278</v>
      </c>
      <c r="K296" t="s">
        <v>290</v>
      </c>
      <c r="L296" t="s">
        <v>290</v>
      </c>
      <c r="M296" t="s">
        <v>275</v>
      </c>
      <c r="N296" t="str">
        <f t="shared" si="20"/>
        <v>None</v>
      </c>
      <c r="O296">
        <v>55.662500000000001</v>
      </c>
      <c r="P296" t="s">
        <v>8</v>
      </c>
      <c r="Q296" t="s">
        <v>425</v>
      </c>
    </row>
    <row r="297" spans="1:17" x14ac:dyDescent="0.25">
      <c r="A297">
        <v>27</v>
      </c>
      <c r="B297">
        <v>19</v>
      </c>
      <c r="C297">
        <v>1.5</v>
      </c>
      <c r="D297">
        <f t="shared" si="21"/>
        <v>57.636600000000001</v>
      </c>
      <c r="E297" t="s">
        <v>179</v>
      </c>
      <c r="F297">
        <v>400</v>
      </c>
      <c r="G297" t="str">
        <f t="shared" si="19"/>
        <v>Low</v>
      </c>
      <c r="H297" t="s">
        <v>37</v>
      </c>
      <c r="I297" t="s">
        <v>25</v>
      </c>
      <c r="J297" t="s">
        <v>278</v>
      </c>
      <c r="K297" t="s">
        <v>290</v>
      </c>
      <c r="L297" t="s">
        <v>290</v>
      </c>
      <c r="M297" t="s">
        <v>275</v>
      </c>
      <c r="N297" t="str">
        <f t="shared" si="20"/>
        <v>None</v>
      </c>
      <c r="O297">
        <v>57.636600000000001</v>
      </c>
      <c r="P297" t="s">
        <v>8</v>
      </c>
      <c r="Q297" t="s">
        <v>425</v>
      </c>
    </row>
    <row r="298" spans="1:17" x14ac:dyDescent="0.25">
      <c r="A298">
        <v>27</v>
      </c>
      <c r="B298">
        <v>19</v>
      </c>
      <c r="C298">
        <v>2</v>
      </c>
      <c r="D298">
        <f t="shared" si="21"/>
        <v>77.723100000000002</v>
      </c>
      <c r="E298" t="s">
        <v>179</v>
      </c>
      <c r="F298">
        <v>400</v>
      </c>
      <c r="G298" t="str">
        <f t="shared" si="19"/>
        <v>Low</v>
      </c>
      <c r="H298" t="s">
        <v>37</v>
      </c>
      <c r="I298" t="s">
        <v>25</v>
      </c>
      <c r="J298" t="s">
        <v>278</v>
      </c>
      <c r="K298" t="s">
        <v>290</v>
      </c>
      <c r="L298" t="s">
        <v>290</v>
      </c>
      <c r="M298" t="s">
        <v>275</v>
      </c>
      <c r="N298" t="str">
        <f t="shared" si="20"/>
        <v>None</v>
      </c>
      <c r="O298">
        <v>77.723100000000002</v>
      </c>
      <c r="P298" t="s">
        <v>8</v>
      </c>
      <c r="Q298" t="s">
        <v>425</v>
      </c>
    </row>
    <row r="299" spans="1:17" x14ac:dyDescent="0.25">
      <c r="A299">
        <v>27</v>
      </c>
      <c r="B299">
        <v>19</v>
      </c>
      <c r="C299">
        <v>3</v>
      </c>
      <c r="D299">
        <f t="shared" si="21"/>
        <v>61.865899999999996</v>
      </c>
      <c r="E299" t="s">
        <v>179</v>
      </c>
      <c r="F299">
        <v>400</v>
      </c>
      <c r="G299" t="str">
        <f t="shared" si="19"/>
        <v>Low</v>
      </c>
      <c r="H299" t="s">
        <v>37</v>
      </c>
      <c r="I299" t="s">
        <v>25</v>
      </c>
      <c r="J299" t="s">
        <v>278</v>
      </c>
      <c r="K299" t="s">
        <v>290</v>
      </c>
      <c r="L299" t="s">
        <v>290</v>
      </c>
      <c r="M299" t="s">
        <v>275</v>
      </c>
      <c r="N299" t="str">
        <f t="shared" si="20"/>
        <v>None</v>
      </c>
      <c r="O299">
        <v>61.865899999999996</v>
      </c>
      <c r="P299" t="s">
        <v>8</v>
      </c>
      <c r="Q299" t="s">
        <v>425</v>
      </c>
    </row>
    <row r="300" spans="1:17" x14ac:dyDescent="0.25">
      <c r="A300">
        <v>27</v>
      </c>
      <c r="B300">
        <v>19</v>
      </c>
      <c r="C300">
        <v>4</v>
      </c>
      <c r="D300">
        <f t="shared" si="21"/>
        <v>58.035499999999999</v>
      </c>
      <c r="E300" t="s">
        <v>179</v>
      </c>
      <c r="F300">
        <v>400</v>
      </c>
      <c r="G300" t="str">
        <f t="shared" si="19"/>
        <v>Low</v>
      </c>
      <c r="H300" t="s">
        <v>37</v>
      </c>
      <c r="I300" t="s">
        <v>25</v>
      </c>
      <c r="J300" t="s">
        <v>278</v>
      </c>
      <c r="K300" t="s">
        <v>290</v>
      </c>
      <c r="L300" t="s">
        <v>290</v>
      </c>
      <c r="M300" t="s">
        <v>275</v>
      </c>
      <c r="N300" t="str">
        <f t="shared" si="20"/>
        <v>None</v>
      </c>
      <c r="O300">
        <v>58.035499999999999</v>
      </c>
      <c r="P300" t="s">
        <v>8</v>
      </c>
      <c r="Q300" t="s">
        <v>425</v>
      </c>
    </row>
    <row r="301" spans="1:17" x14ac:dyDescent="0.25">
      <c r="A301">
        <v>27</v>
      </c>
      <c r="B301">
        <v>19</v>
      </c>
      <c r="C301">
        <v>6</v>
      </c>
      <c r="D301">
        <f t="shared" si="21"/>
        <v>56.501800000000003</v>
      </c>
      <c r="E301" t="s">
        <v>179</v>
      </c>
      <c r="F301">
        <v>400</v>
      </c>
      <c r="G301" t="str">
        <f t="shared" si="19"/>
        <v>Low</v>
      </c>
      <c r="H301" t="s">
        <v>37</v>
      </c>
      <c r="I301" t="s">
        <v>25</v>
      </c>
      <c r="J301" t="s">
        <v>278</v>
      </c>
      <c r="K301" t="s">
        <v>290</v>
      </c>
      <c r="L301" t="s">
        <v>290</v>
      </c>
      <c r="M301" t="s">
        <v>275</v>
      </c>
      <c r="N301" t="str">
        <f t="shared" si="20"/>
        <v>None</v>
      </c>
      <c r="O301">
        <v>56.501800000000003</v>
      </c>
      <c r="P301" t="s">
        <v>8</v>
      </c>
      <c r="Q301" t="s">
        <v>425</v>
      </c>
    </row>
    <row r="302" spans="1:17" x14ac:dyDescent="0.25">
      <c r="A302">
        <v>27</v>
      </c>
      <c r="B302">
        <v>19</v>
      </c>
      <c r="C302">
        <v>8</v>
      </c>
      <c r="D302">
        <f t="shared" si="21"/>
        <v>44.502200000000002</v>
      </c>
      <c r="E302" t="s">
        <v>179</v>
      </c>
      <c r="F302">
        <v>400</v>
      </c>
      <c r="G302" t="str">
        <f t="shared" si="19"/>
        <v>Low</v>
      </c>
      <c r="H302" t="s">
        <v>37</v>
      </c>
      <c r="I302" t="s">
        <v>25</v>
      </c>
      <c r="J302" t="s">
        <v>278</v>
      </c>
      <c r="K302" t="s">
        <v>290</v>
      </c>
      <c r="L302" t="s">
        <v>290</v>
      </c>
      <c r="M302" t="s">
        <v>275</v>
      </c>
      <c r="N302" t="str">
        <f t="shared" si="20"/>
        <v>None</v>
      </c>
      <c r="O302">
        <v>44.502200000000002</v>
      </c>
      <c r="P302" t="s">
        <v>8</v>
      </c>
      <c r="Q302" t="s">
        <v>425</v>
      </c>
    </row>
    <row r="303" spans="1:17" x14ac:dyDescent="0.25">
      <c r="A303">
        <v>27</v>
      </c>
      <c r="B303">
        <v>19</v>
      </c>
      <c r="C303">
        <v>10</v>
      </c>
      <c r="D303">
        <f t="shared" si="21"/>
        <v>40.572800000000001</v>
      </c>
      <c r="E303" t="s">
        <v>179</v>
      </c>
      <c r="F303">
        <v>400</v>
      </c>
      <c r="G303" t="str">
        <f t="shared" si="19"/>
        <v>Low</v>
      </c>
      <c r="H303" t="s">
        <v>37</v>
      </c>
      <c r="I303" t="s">
        <v>25</v>
      </c>
      <c r="J303" t="s">
        <v>278</v>
      </c>
      <c r="K303" t="s">
        <v>290</v>
      </c>
      <c r="L303" t="s">
        <v>290</v>
      </c>
      <c r="M303" t="s">
        <v>275</v>
      </c>
      <c r="N303" t="str">
        <f t="shared" si="20"/>
        <v>None</v>
      </c>
      <c r="O303">
        <v>40.572800000000001</v>
      </c>
      <c r="P303" t="s">
        <v>8</v>
      </c>
      <c r="Q303" t="s">
        <v>425</v>
      </c>
    </row>
    <row r="304" spans="1:17" x14ac:dyDescent="0.25">
      <c r="A304">
        <v>27</v>
      </c>
      <c r="B304">
        <v>19</v>
      </c>
      <c r="C304">
        <v>12</v>
      </c>
      <c r="D304">
        <f t="shared" si="21"/>
        <v>31.564900000000002</v>
      </c>
      <c r="E304" t="s">
        <v>179</v>
      </c>
      <c r="F304">
        <v>400</v>
      </c>
      <c r="G304" t="str">
        <f t="shared" si="19"/>
        <v>Low</v>
      </c>
      <c r="H304" t="s">
        <v>37</v>
      </c>
      <c r="I304" t="s">
        <v>25</v>
      </c>
      <c r="J304" t="s">
        <v>278</v>
      </c>
      <c r="K304" t="s">
        <v>290</v>
      </c>
      <c r="L304" t="s">
        <v>290</v>
      </c>
      <c r="M304" t="s">
        <v>275</v>
      </c>
      <c r="N304" t="str">
        <f t="shared" si="20"/>
        <v>None</v>
      </c>
      <c r="O304">
        <v>31.564900000000002</v>
      </c>
      <c r="P304" t="s">
        <v>8</v>
      </c>
      <c r="Q304" t="s">
        <v>425</v>
      </c>
    </row>
    <row r="305" spans="1:17" x14ac:dyDescent="0.25">
      <c r="A305">
        <v>27</v>
      </c>
      <c r="B305">
        <v>19</v>
      </c>
      <c r="C305">
        <v>24</v>
      </c>
      <c r="D305">
        <f t="shared" si="21"/>
        <v>18.953099999999999</v>
      </c>
      <c r="E305" t="s">
        <v>179</v>
      </c>
      <c r="F305">
        <v>400</v>
      </c>
      <c r="G305" t="str">
        <f t="shared" si="19"/>
        <v>Low</v>
      </c>
      <c r="H305" t="s">
        <v>37</v>
      </c>
      <c r="I305" t="s">
        <v>25</v>
      </c>
      <c r="J305" t="s">
        <v>278</v>
      </c>
      <c r="K305" t="s">
        <v>290</v>
      </c>
      <c r="L305" t="s">
        <v>290</v>
      </c>
      <c r="M305" t="s">
        <v>275</v>
      </c>
      <c r="N305" t="str">
        <f t="shared" si="20"/>
        <v>None</v>
      </c>
      <c r="O305">
        <v>18.953099999999999</v>
      </c>
      <c r="P305" t="s">
        <v>8</v>
      </c>
      <c r="Q305" t="s">
        <v>425</v>
      </c>
    </row>
    <row r="306" spans="1:17" x14ac:dyDescent="0.25">
      <c r="A306">
        <v>27</v>
      </c>
      <c r="B306">
        <v>19</v>
      </c>
      <c r="C306">
        <v>36</v>
      </c>
      <c r="D306">
        <f t="shared" si="21"/>
        <v>13.633699999999999</v>
      </c>
      <c r="E306" t="s">
        <v>179</v>
      </c>
      <c r="F306">
        <v>400</v>
      </c>
      <c r="G306" t="str">
        <f t="shared" si="19"/>
        <v>Low</v>
      </c>
      <c r="H306" t="s">
        <v>37</v>
      </c>
      <c r="I306" t="s">
        <v>25</v>
      </c>
      <c r="J306" t="s">
        <v>278</v>
      </c>
      <c r="K306" t="s">
        <v>290</v>
      </c>
      <c r="L306" t="s">
        <v>290</v>
      </c>
      <c r="M306" t="s">
        <v>275</v>
      </c>
      <c r="N306" t="str">
        <f t="shared" si="20"/>
        <v>None</v>
      </c>
      <c r="O306">
        <v>13.633699999999999</v>
      </c>
      <c r="P306" t="s">
        <v>8</v>
      </c>
      <c r="Q306" t="s">
        <v>425</v>
      </c>
    </row>
    <row r="307" spans="1:17" x14ac:dyDescent="0.25">
      <c r="A307">
        <v>27</v>
      </c>
      <c r="B307">
        <v>19</v>
      </c>
      <c r="C307">
        <v>48</v>
      </c>
      <c r="D307">
        <f t="shared" si="21"/>
        <v>8.3142999999999994</v>
      </c>
      <c r="E307" t="s">
        <v>179</v>
      </c>
      <c r="F307">
        <v>400</v>
      </c>
      <c r="G307" t="str">
        <f t="shared" si="19"/>
        <v>Low</v>
      </c>
      <c r="H307" t="s">
        <v>37</v>
      </c>
      <c r="I307" t="s">
        <v>25</v>
      </c>
      <c r="J307" t="s">
        <v>278</v>
      </c>
      <c r="K307" t="s">
        <v>290</v>
      </c>
      <c r="L307" t="s">
        <v>290</v>
      </c>
      <c r="M307" t="s">
        <v>275</v>
      </c>
      <c r="N307" t="str">
        <f t="shared" si="20"/>
        <v>None</v>
      </c>
      <c r="O307">
        <v>8.3142999999999994</v>
      </c>
      <c r="P307" t="s">
        <v>8</v>
      </c>
      <c r="Q307" t="s">
        <v>425</v>
      </c>
    </row>
    <row r="308" spans="1:17" x14ac:dyDescent="0.25">
      <c r="A308">
        <v>29</v>
      </c>
      <c r="B308">
        <v>20</v>
      </c>
      <c r="C308">
        <v>0</v>
      </c>
      <c r="D308">
        <f t="shared" ref="D308:D334" si="22">O308*1000</f>
        <v>0</v>
      </c>
      <c r="E308" t="s">
        <v>179</v>
      </c>
      <c r="F308">
        <v>400</v>
      </c>
      <c r="G308" t="str">
        <f t="shared" si="19"/>
        <v>Low</v>
      </c>
      <c r="H308" t="s">
        <v>27</v>
      </c>
      <c r="I308" t="s">
        <v>25</v>
      </c>
      <c r="J308" t="s">
        <v>267</v>
      </c>
      <c r="K308" t="s">
        <v>290</v>
      </c>
      <c r="L308" t="s">
        <v>290</v>
      </c>
      <c r="M308" t="s">
        <v>275</v>
      </c>
      <c r="N308" t="str">
        <f t="shared" si="20"/>
        <v>None</v>
      </c>
      <c r="O308">
        <v>0</v>
      </c>
      <c r="P308" t="s">
        <v>19</v>
      </c>
      <c r="Q308" t="s">
        <v>141</v>
      </c>
    </row>
    <row r="309" spans="1:17" x14ac:dyDescent="0.25">
      <c r="A309">
        <v>29</v>
      </c>
      <c r="B309">
        <v>20</v>
      </c>
      <c r="C309">
        <v>0.5</v>
      </c>
      <c r="D309">
        <f t="shared" si="22"/>
        <v>40.542857142857144</v>
      </c>
      <c r="E309" t="s">
        <v>179</v>
      </c>
      <c r="F309">
        <v>400</v>
      </c>
      <c r="G309" t="str">
        <f t="shared" si="19"/>
        <v>Low</v>
      </c>
      <c r="H309" t="s">
        <v>27</v>
      </c>
      <c r="I309" t="s">
        <v>25</v>
      </c>
      <c r="J309" t="s">
        <v>267</v>
      </c>
      <c r="K309" t="s">
        <v>290</v>
      </c>
      <c r="L309" t="s">
        <v>290</v>
      </c>
      <c r="M309" t="s">
        <v>275</v>
      </c>
      <c r="N309" t="str">
        <f t="shared" si="20"/>
        <v>None</v>
      </c>
      <c r="O309">
        <v>4.0542857142857144E-2</v>
      </c>
      <c r="P309" t="s">
        <v>19</v>
      </c>
      <c r="Q309" t="s">
        <v>141</v>
      </c>
    </row>
    <row r="310" spans="1:17" x14ac:dyDescent="0.25">
      <c r="A310">
        <v>29</v>
      </c>
      <c r="B310">
        <v>20</v>
      </c>
      <c r="C310">
        <v>1</v>
      </c>
      <c r="D310">
        <f t="shared" si="22"/>
        <v>109.925</v>
      </c>
      <c r="E310" t="s">
        <v>179</v>
      </c>
      <c r="F310">
        <v>400</v>
      </c>
      <c r="G310" t="str">
        <f t="shared" si="19"/>
        <v>Low</v>
      </c>
      <c r="H310" t="s">
        <v>27</v>
      </c>
      <c r="I310" t="s">
        <v>25</v>
      </c>
      <c r="J310" t="s">
        <v>267</v>
      </c>
      <c r="K310" t="s">
        <v>290</v>
      </c>
      <c r="L310" t="s">
        <v>290</v>
      </c>
      <c r="M310" t="s">
        <v>275</v>
      </c>
      <c r="N310" t="str">
        <f t="shared" si="20"/>
        <v>None</v>
      </c>
      <c r="O310">
        <v>0.10992499999999999</v>
      </c>
      <c r="P310" t="s">
        <v>19</v>
      </c>
      <c r="Q310" t="s">
        <v>141</v>
      </c>
    </row>
    <row r="311" spans="1:17" x14ac:dyDescent="0.25">
      <c r="A311">
        <v>29</v>
      </c>
      <c r="B311">
        <v>20</v>
      </c>
      <c r="C311">
        <v>1.5</v>
      </c>
      <c r="D311">
        <f t="shared" si="22"/>
        <v>132.05000000000001</v>
      </c>
      <c r="E311" t="s">
        <v>179</v>
      </c>
      <c r="F311">
        <v>400</v>
      </c>
      <c r="G311" t="str">
        <f t="shared" si="19"/>
        <v>Low</v>
      </c>
      <c r="H311" t="s">
        <v>27</v>
      </c>
      <c r="I311" t="s">
        <v>25</v>
      </c>
      <c r="J311" t="s">
        <v>267</v>
      </c>
      <c r="K311" t="s">
        <v>290</v>
      </c>
      <c r="L311" t="s">
        <v>290</v>
      </c>
      <c r="M311" t="s">
        <v>275</v>
      </c>
      <c r="N311" t="str">
        <f t="shared" si="20"/>
        <v>None</v>
      </c>
      <c r="O311">
        <v>0.13205</v>
      </c>
      <c r="P311" t="s">
        <v>19</v>
      </c>
      <c r="Q311" t="s">
        <v>141</v>
      </c>
    </row>
    <row r="312" spans="1:17" x14ac:dyDescent="0.25">
      <c r="A312">
        <v>29</v>
      </c>
      <c r="B312">
        <v>20</v>
      </c>
      <c r="C312">
        <v>2</v>
      </c>
      <c r="D312">
        <f t="shared" si="22"/>
        <v>162.75</v>
      </c>
      <c r="E312" t="s">
        <v>179</v>
      </c>
      <c r="F312">
        <v>400</v>
      </c>
      <c r="G312" t="str">
        <f t="shared" si="19"/>
        <v>Low</v>
      </c>
      <c r="H312" t="s">
        <v>27</v>
      </c>
      <c r="I312" t="s">
        <v>25</v>
      </c>
      <c r="J312" t="s">
        <v>267</v>
      </c>
      <c r="K312" t="s">
        <v>290</v>
      </c>
      <c r="L312" t="s">
        <v>290</v>
      </c>
      <c r="M312" t="s">
        <v>275</v>
      </c>
      <c r="N312" t="str">
        <f t="shared" si="20"/>
        <v>None</v>
      </c>
      <c r="O312">
        <v>0.16275000000000001</v>
      </c>
      <c r="P312" t="s">
        <v>19</v>
      </c>
      <c r="Q312" t="s">
        <v>141</v>
      </c>
    </row>
    <row r="313" spans="1:17" x14ac:dyDescent="0.25">
      <c r="A313">
        <v>29</v>
      </c>
      <c r="B313">
        <v>20</v>
      </c>
      <c r="C313">
        <v>2.5</v>
      </c>
      <c r="D313">
        <f t="shared" si="22"/>
        <v>195.58750000000001</v>
      </c>
      <c r="E313" t="s">
        <v>179</v>
      </c>
      <c r="F313">
        <v>400</v>
      </c>
      <c r="G313" t="str">
        <f t="shared" si="19"/>
        <v>Low</v>
      </c>
      <c r="H313" t="s">
        <v>27</v>
      </c>
      <c r="I313" t="s">
        <v>25</v>
      </c>
      <c r="J313" t="s">
        <v>267</v>
      </c>
      <c r="K313" t="s">
        <v>290</v>
      </c>
      <c r="L313" t="s">
        <v>290</v>
      </c>
      <c r="M313" t="s">
        <v>275</v>
      </c>
      <c r="N313" t="str">
        <f t="shared" si="20"/>
        <v>None</v>
      </c>
      <c r="O313">
        <v>0.1955875</v>
      </c>
      <c r="P313" t="s">
        <v>19</v>
      </c>
      <c r="Q313" t="s">
        <v>141</v>
      </c>
    </row>
    <row r="314" spans="1:17" x14ac:dyDescent="0.25">
      <c r="A314">
        <v>29</v>
      </c>
      <c r="B314">
        <v>20</v>
      </c>
      <c r="C314">
        <v>3</v>
      </c>
      <c r="D314">
        <f t="shared" si="22"/>
        <v>196.8125</v>
      </c>
      <c r="E314" t="s">
        <v>179</v>
      </c>
      <c r="F314">
        <v>400</v>
      </c>
      <c r="G314" t="str">
        <f t="shared" si="19"/>
        <v>Low</v>
      </c>
      <c r="H314" t="s">
        <v>27</v>
      </c>
      <c r="I314" t="s">
        <v>25</v>
      </c>
      <c r="J314" t="s">
        <v>267</v>
      </c>
      <c r="K314" t="s">
        <v>290</v>
      </c>
      <c r="L314" t="s">
        <v>290</v>
      </c>
      <c r="M314" t="s">
        <v>275</v>
      </c>
      <c r="N314" t="str">
        <f t="shared" si="20"/>
        <v>None</v>
      </c>
      <c r="O314">
        <v>0.1968125</v>
      </c>
      <c r="P314" t="s">
        <v>19</v>
      </c>
      <c r="Q314" t="s">
        <v>141</v>
      </c>
    </row>
    <row r="315" spans="1:17" x14ac:dyDescent="0.25">
      <c r="A315">
        <v>29</v>
      </c>
      <c r="B315">
        <v>20</v>
      </c>
      <c r="C315">
        <v>3.5</v>
      </c>
      <c r="D315">
        <f t="shared" si="22"/>
        <v>189.04285714285712</v>
      </c>
      <c r="E315" t="s">
        <v>179</v>
      </c>
      <c r="F315">
        <v>400</v>
      </c>
      <c r="G315" t="str">
        <f t="shared" si="19"/>
        <v>Low</v>
      </c>
      <c r="H315" t="s">
        <v>27</v>
      </c>
      <c r="I315" t="s">
        <v>25</v>
      </c>
      <c r="J315" t="s">
        <v>267</v>
      </c>
      <c r="K315" t="s">
        <v>290</v>
      </c>
      <c r="L315" t="s">
        <v>290</v>
      </c>
      <c r="M315" t="s">
        <v>275</v>
      </c>
      <c r="N315" t="str">
        <f t="shared" si="20"/>
        <v>None</v>
      </c>
      <c r="O315">
        <v>0.18904285714285712</v>
      </c>
      <c r="P315" t="s">
        <v>19</v>
      </c>
      <c r="Q315" t="s">
        <v>141</v>
      </c>
    </row>
    <row r="316" spans="1:17" x14ac:dyDescent="0.25">
      <c r="A316">
        <v>29</v>
      </c>
      <c r="B316">
        <v>20</v>
      </c>
      <c r="C316">
        <v>4</v>
      </c>
      <c r="D316">
        <f t="shared" si="22"/>
        <v>145.91250000000002</v>
      </c>
      <c r="E316" t="s">
        <v>179</v>
      </c>
      <c r="F316">
        <v>400</v>
      </c>
      <c r="G316" t="str">
        <f t="shared" si="19"/>
        <v>Low</v>
      </c>
      <c r="H316" t="s">
        <v>27</v>
      </c>
      <c r="I316" t="s">
        <v>25</v>
      </c>
      <c r="J316" t="s">
        <v>267</v>
      </c>
      <c r="K316" t="s">
        <v>290</v>
      </c>
      <c r="L316" t="s">
        <v>290</v>
      </c>
      <c r="M316" t="s">
        <v>275</v>
      </c>
      <c r="N316" t="str">
        <f t="shared" si="20"/>
        <v>None</v>
      </c>
      <c r="O316">
        <v>0.14591250000000003</v>
      </c>
      <c r="P316" t="s">
        <v>19</v>
      </c>
      <c r="Q316" t="s">
        <v>141</v>
      </c>
    </row>
    <row r="317" spans="1:17" x14ac:dyDescent="0.25">
      <c r="A317">
        <v>29</v>
      </c>
      <c r="B317">
        <v>20</v>
      </c>
      <c r="C317">
        <v>5</v>
      </c>
      <c r="D317">
        <f t="shared" si="22"/>
        <v>83.259585714285706</v>
      </c>
      <c r="E317" t="s">
        <v>179</v>
      </c>
      <c r="F317">
        <v>400</v>
      </c>
      <c r="G317" t="str">
        <f t="shared" si="19"/>
        <v>Low</v>
      </c>
      <c r="H317" t="s">
        <v>27</v>
      </c>
      <c r="I317" t="s">
        <v>25</v>
      </c>
      <c r="J317" t="s">
        <v>267</v>
      </c>
      <c r="K317" t="s">
        <v>290</v>
      </c>
      <c r="L317" t="s">
        <v>290</v>
      </c>
      <c r="M317" t="s">
        <v>275</v>
      </c>
      <c r="N317" t="str">
        <f t="shared" si="20"/>
        <v>None</v>
      </c>
      <c r="O317">
        <v>8.3259585714285711E-2</v>
      </c>
      <c r="P317" t="s">
        <v>19</v>
      </c>
      <c r="Q317" t="s">
        <v>141</v>
      </c>
    </row>
    <row r="318" spans="1:17" x14ac:dyDescent="0.25">
      <c r="A318">
        <v>29</v>
      </c>
      <c r="B318">
        <v>20</v>
      </c>
      <c r="C318">
        <v>6</v>
      </c>
      <c r="D318">
        <f t="shared" si="22"/>
        <v>70.985714285714295</v>
      </c>
      <c r="E318" t="s">
        <v>179</v>
      </c>
      <c r="F318">
        <v>400</v>
      </c>
      <c r="G318" t="str">
        <f t="shared" si="19"/>
        <v>Low</v>
      </c>
      <c r="H318" t="s">
        <v>27</v>
      </c>
      <c r="I318" t="s">
        <v>25</v>
      </c>
      <c r="J318" t="s">
        <v>267</v>
      </c>
      <c r="K318" t="s">
        <v>290</v>
      </c>
      <c r="L318" t="s">
        <v>290</v>
      </c>
      <c r="M318" t="s">
        <v>275</v>
      </c>
      <c r="N318" t="str">
        <f t="shared" si="20"/>
        <v>None</v>
      </c>
      <c r="O318">
        <v>7.0985714285714291E-2</v>
      </c>
      <c r="P318" t="s">
        <v>19</v>
      </c>
      <c r="Q318" t="s">
        <v>141</v>
      </c>
    </row>
    <row r="319" spans="1:17" x14ac:dyDescent="0.25">
      <c r="A319">
        <v>29</v>
      </c>
      <c r="B319">
        <v>20</v>
      </c>
      <c r="C319">
        <v>7</v>
      </c>
      <c r="D319">
        <f t="shared" si="22"/>
        <v>48.075000000000003</v>
      </c>
      <c r="E319" t="s">
        <v>179</v>
      </c>
      <c r="F319">
        <v>400</v>
      </c>
      <c r="G319" t="str">
        <f t="shared" si="19"/>
        <v>Low</v>
      </c>
      <c r="H319" t="s">
        <v>27</v>
      </c>
      <c r="I319" t="s">
        <v>25</v>
      </c>
      <c r="J319" t="s">
        <v>267</v>
      </c>
      <c r="K319" t="s">
        <v>290</v>
      </c>
      <c r="L319" t="s">
        <v>290</v>
      </c>
      <c r="M319" t="s">
        <v>275</v>
      </c>
      <c r="N319" t="str">
        <f t="shared" si="20"/>
        <v>None</v>
      </c>
      <c r="O319">
        <v>4.8075E-2</v>
      </c>
      <c r="P319" t="s">
        <v>19</v>
      </c>
      <c r="Q319" t="s">
        <v>141</v>
      </c>
    </row>
    <row r="320" spans="1:17" x14ac:dyDescent="0.25">
      <c r="A320">
        <v>29</v>
      </c>
      <c r="B320">
        <v>20</v>
      </c>
      <c r="C320">
        <v>8</v>
      </c>
      <c r="D320">
        <f t="shared" si="22"/>
        <v>42.225000000000001</v>
      </c>
      <c r="E320" t="s">
        <v>179</v>
      </c>
      <c r="F320">
        <v>400</v>
      </c>
      <c r="G320" t="str">
        <f t="shared" si="19"/>
        <v>Low</v>
      </c>
      <c r="H320" t="s">
        <v>27</v>
      </c>
      <c r="I320" t="s">
        <v>25</v>
      </c>
      <c r="J320" t="s">
        <v>267</v>
      </c>
      <c r="K320" t="s">
        <v>290</v>
      </c>
      <c r="L320" t="s">
        <v>290</v>
      </c>
      <c r="M320" t="s">
        <v>275</v>
      </c>
      <c r="N320" t="str">
        <f t="shared" si="20"/>
        <v>None</v>
      </c>
      <c r="O320">
        <v>4.2224999999999999E-2</v>
      </c>
      <c r="P320" t="s">
        <v>19</v>
      </c>
      <c r="Q320" t="s">
        <v>141</v>
      </c>
    </row>
    <row r="321" spans="1:17" x14ac:dyDescent="0.25">
      <c r="A321">
        <v>29</v>
      </c>
      <c r="B321">
        <v>21</v>
      </c>
      <c r="C321">
        <v>0</v>
      </c>
      <c r="D321">
        <f t="shared" si="22"/>
        <v>0</v>
      </c>
      <c r="E321" t="s">
        <v>179</v>
      </c>
      <c r="F321">
        <v>400</v>
      </c>
      <c r="G321" t="str">
        <f t="shared" si="19"/>
        <v>Low</v>
      </c>
      <c r="H321" t="s">
        <v>36</v>
      </c>
      <c r="I321" t="s">
        <v>25</v>
      </c>
      <c r="J321" t="s">
        <v>267</v>
      </c>
      <c r="K321" t="s">
        <v>290</v>
      </c>
      <c r="L321" t="s">
        <v>290</v>
      </c>
      <c r="M321" t="s">
        <v>275</v>
      </c>
      <c r="N321" t="str">
        <f t="shared" si="20"/>
        <v>None</v>
      </c>
      <c r="O321">
        <v>0</v>
      </c>
      <c r="P321" t="s">
        <v>19</v>
      </c>
      <c r="Q321" t="s">
        <v>141</v>
      </c>
    </row>
    <row r="322" spans="1:17" x14ac:dyDescent="0.25">
      <c r="A322">
        <v>29</v>
      </c>
      <c r="B322">
        <v>21</v>
      </c>
      <c r="C322">
        <v>1</v>
      </c>
      <c r="D322">
        <f t="shared" si="22"/>
        <v>85.3</v>
      </c>
      <c r="E322" t="s">
        <v>179</v>
      </c>
      <c r="F322">
        <v>400</v>
      </c>
      <c r="G322" t="str">
        <f t="shared" si="19"/>
        <v>Low</v>
      </c>
      <c r="H322" t="s">
        <v>36</v>
      </c>
      <c r="I322" t="s">
        <v>25</v>
      </c>
      <c r="J322" t="s">
        <v>267</v>
      </c>
      <c r="K322" t="s">
        <v>290</v>
      </c>
      <c r="L322" t="s">
        <v>290</v>
      </c>
      <c r="M322" t="s">
        <v>275</v>
      </c>
      <c r="N322" t="str">
        <f t="shared" si="20"/>
        <v>None</v>
      </c>
      <c r="O322">
        <v>8.5300000000000001E-2</v>
      </c>
      <c r="P322" t="s">
        <v>19</v>
      </c>
      <c r="Q322" t="s">
        <v>141</v>
      </c>
    </row>
    <row r="323" spans="1:17" x14ac:dyDescent="0.25">
      <c r="A323">
        <v>29</v>
      </c>
      <c r="B323">
        <v>21</v>
      </c>
      <c r="C323">
        <v>2</v>
      </c>
      <c r="D323">
        <f t="shared" si="22"/>
        <v>378.2</v>
      </c>
      <c r="E323" t="s">
        <v>179</v>
      </c>
      <c r="F323">
        <v>400</v>
      </c>
      <c r="G323" t="str">
        <f t="shared" ref="G323:G386" si="23">IF(F323&gt;799,"High","Low")</f>
        <v>Low</v>
      </c>
      <c r="H323" t="s">
        <v>36</v>
      </c>
      <c r="I323" t="s">
        <v>25</v>
      </c>
      <c r="J323" t="s">
        <v>267</v>
      </c>
      <c r="K323" t="s">
        <v>290</v>
      </c>
      <c r="L323" t="s">
        <v>290</v>
      </c>
      <c r="M323" t="s">
        <v>275</v>
      </c>
      <c r="N323" t="str">
        <f t="shared" ref="N323:N386" si="24">IF(M323 = "None", "None", "Yes")</f>
        <v>None</v>
      </c>
      <c r="O323">
        <v>0.37819999999999998</v>
      </c>
      <c r="P323" t="s">
        <v>19</v>
      </c>
      <c r="Q323" t="s">
        <v>141</v>
      </c>
    </row>
    <row r="324" spans="1:17" x14ac:dyDescent="0.25">
      <c r="A324">
        <v>29</v>
      </c>
      <c r="B324">
        <v>21</v>
      </c>
      <c r="C324">
        <v>3</v>
      </c>
      <c r="D324">
        <f t="shared" si="22"/>
        <v>540.6</v>
      </c>
      <c r="E324" t="s">
        <v>179</v>
      </c>
      <c r="F324">
        <v>400</v>
      </c>
      <c r="G324" t="str">
        <f t="shared" si="23"/>
        <v>Low</v>
      </c>
      <c r="H324" t="s">
        <v>36</v>
      </c>
      <c r="I324" t="s">
        <v>25</v>
      </c>
      <c r="J324" t="s">
        <v>267</v>
      </c>
      <c r="K324" t="s">
        <v>290</v>
      </c>
      <c r="L324" t="s">
        <v>290</v>
      </c>
      <c r="M324" t="s">
        <v>275</v>
      </c>
      <c r="N324" t="str">
        <f t="shared" si="24"/>
        <v>None</v>
      </c>
      <c r="O324">
        <v>0.54059999999999997</v>
      </c>
      <c r="P324" t="s">
        <v>19</v>
      </c>
      <c r="Q324" t="s">
        <v>141</v>
      </c>
    </row>
    <row r="325" spans="1:17" x14ac:dyDescent="0.25">
      <c r="A325">
        <v>29</v>
      </c>
      <c r="B325">
        <v>21</v>
      </c>
      <c r="C325">
        <v>4</v>
      </c>
      <c r="D325">
        <f t="shared" si="22"/>
        <v>603.5</v>
      </c>
      <c r="E325" t="s">
        <v>179</v>
      </c>
      <c r="F325">
        <v>400</v>
      </c>
      <c r="G325" t="str">
        <f t="shared" si="23"/>
        <v>Low</v>
      </c>
      <c r="H325" t="s">
        <v>36</v>
      </c>
      <c r="I325" t="s">
        <v>25</v>
      </c>
      <c r="J325" t="s">
        <v>267</v>
      </c>
      <c r="K325" t="s">
        <v>290</v>
      </c>
      <c r="L325" t="s">
        <v>290</v>
      </c>
      <c r="M325" t="s">
        <v>275</v>
      </c>
      <c r="N325" t="str">
        <f t="shared" si="24"/>
        <v>None</v>
      </c>
      <c r="O325">
        <v>0.60350000000000004</v>
      </c>
      <c r="P325" t="s">
        <v>19</v>
      </c>
      <c r="Q325" t="s">
        <v>141</v>
      </c>
    </row>
    <row r="326" spans="1:17" x14ac:dyDescent="0.25">
      <c r="A326">
        <v>29</v>
      </c>
      <c r="B326">
        <v>21</v>
      </c>
      <c r="C326">
        <v>6</v>
      </c>
      <c r="D326">
        <f t="shared" si="22"/>
        <v>463</v>
      </c>
      <c r="E326" t="s">
        <v>179</v>
      </c>
      <c r="F326">
        <v>400</v>
      </c>
      <c r="G326" t="str">
        <f t="shared" si="23"/>
        <v>Low</v>
      </c>
      <c r="H326" t="s">
        <v>36</v>
      </c>
      <c r="I326" t="s">
        <v>25</v>
      </c>
      <c r="J326" t="s">
        <v>267</v>
      </c>
      <c r="K326" t="s">
        <v>290</v>
      </c>
      <c r="L326" t="s">
        <v>290</v>
      </c>
      <c r="M326" t="s">
        <v>275</v>
      </c>
      <c r="N326" t="str">
        <f t="shared" si="24"/>
        <v>None</v>
      </c>
      <c r="O326">
        <v>0.46300000000000002</v>
      </c>
      <c r="P326" t="s">
        <v>19</v>
      </c>
      <c r="Q326" t="s">
        <v>141</v>
      </c>
    </row>
    <row r="327" spans="1:17" x14ac:dyDescent="0.25">
      <c r="A327">
        <v>29</v>
      </c>
      <c r="B327">
        <v>21</v>
      </c>
      <c r="C327">
        <v>8</v>
      </c>
      <c r="D327">
        <f t="shared" si="22"/>
        <v>291.7</v>
      </c>
      <c r="E327" t="s">
        <v>179</v>
      </c>
      <c r="F327">
        <v>400</v>
      </c>
      <c r="G327" t="str">
        <f t="shared" si="23"/>
        <v>Low</v>
      </c>
      <c r="H327" t="s">
        <v>36</v>
      </c>
      <c r="I327" t="s">
        <v>25</v>
      </c>
      <c r="J327" t="s">
        <v>267</v>
      </c>
      <c r="K327" t="s">
        <v>290</v>
      </c>
      <c r="L327" t="s">
        <v>290</v>
      </c>
      <c r="M327" t="s">
        <v>275</v>
      </c>
      <c r="N327" t="str">
        <f t="shared" si="24"/>
        <v>None</v>
      </c>
      <c r="O327">
        <v>0.29170000000000001</v>
      </c>
      <c r="P327" t="s">
        <v>19</v>
      </c>
      <c r="Q327" t="s">
        <v>141</v>
      </c>
    </row>
    <row r="328" spans="1:17" x14ac:dyDescent="0.25">
      <c r="A328">
        <v>29</v>
      </c>
      <c r="B328">
        <v>22</v>
      </c>
      <c r="C328">
        <v>0</v>
      </c>
      <c r="D328">
        <f t="shared" si="22"/>
        <v>0</v>
      </c>
      <c r="E328" t="s">
        <v>179</v>
      </c>
      <c r="F328">
        <v>400</v>
      </c>
      <c r="G328" t="str">
        <f t="shared" si="23"/>
        <v>Low</v>
      </c>
      <c r="H328" t="s">
        <v>37</v>
      </c>
      <c r="I328" t="s">
        <v>25</v>
      </c>
      <c r="J328" t="s">
        <v>267</v>
      </c>
      <c r="K328" t="s">
        <v>290</v>
      </c>
      <c r="L328" t="s">
        <v>290</v>
      </c>
      <c r="M328" t="s">
        <v>275</v>
      </c>
      <c r="N328" t="str">
        <f t="shared" si="24"/>
        <v>None</v>
      </c>
      <c r="O328">
        <v>0</v>
      </c>
      <c r="P328" t="s">
        <v>19</v>
      </c>
      <c r="Q328" t="s">
        <v>141</v>
      </c>
    </row>
    <row r="329" spans="1:17" x14ac:dyDescent="0.25">
      <c r="A329">
        <v>29</v>
      </c>
      <c r="B329">
        <v>22</v>
      </c>
      <c r="C329">
        <v>1</v>
      </c>
      <c r="D329">
        <f t="shared" si="22"/>
        <v>140</v>
      </c>
      <c r="E329" t="s">
        <v>179</v>
      </c>
      <c r="F329">
        <v>400</v>
      </c>
      <c r="G329" t="str">
        <f t="shared" si="23"/>
        <v>Low</v>
      </c>
      <c r="H329" t="s">
        <v>37</v>
      </c>
      <c r="I329" t="s">
        <v>25</v>
      </c>
      <c r="J329" t="s">
        <v>267</v>
      </c>
      <c r="K329" t="s">
        <v>290</v>
      </c>
      <c r="L329" t="s">
        <v>290</v>
      </c>
      <c r="M329" t="s">
        <v>275</v>
      </c>
      <c r="N329" t="str">
        <f t="shared" si="24"/>
        <v>None</v>
      </c>
      <c r="O329">
        <v>0.14000000000000001</v>
      </c>
      <c r="P329" t="s">
        <v>19</v>
      </c>
      <c r="Q329" t="s">
        <v>141</v>
      </c>
    </row>
    <row r="330" spans="1:17" x14ac:dyDescent="0.25">
      <c r="A330">
        <v>29</v>
      </c>
      <c r="B330">
        <v>22</v>
      </c>
      <c r="C330">
        <v>2</v>
      </c>
      <c r="D330">
        <f t="shared" si="22"/>
        <v>302.5</v>
      </c>
      <c r="E330" t="s">
        <v>179</v>
      </c>
      <c r="F330">
        <v>400</v>
      </c>
      <c r="G330" t="str">
        <f t="shared" si="23"/>
        <v>Low</v>
      </c>
      <c r="H330" t="s">
        <v>37</v>
      </c>
      <c r="I330" t="s">
        <v>25</v>
      </c>
      <c r="J330" t="s">
        <v>267</v>
      </c>
      <c r="K330" t="s">
        <v>290</v>
      </c>
      <c r="L330" t="s">
        <v>290</v>
      </c>
      <c r="M330" t="s">
        <v>275</v>
      </c>
      <c r="N330" t="str">
        <f t="shared" si="24"/>
        <v>None</v>
      </c>
      <c r="O330">
        <v>0.30249999999999999</v>
      </c>
      <c r="P330" t="s">
        <v>19</v>
      </c>
      <c r="Q330" t="s">
        <v>141</v>
      </c>
    </row>
    <row r="331" spans="1:17" x14ac:dyDescent="0.25">
      <c r="A331">
        <v>29</v>
      </c>
      <c r="B331">
        <v>22</v>
      </c>
      <c r="C331">
        <v>3</v>
      </c>
      <c r="D331">
        <f t="shared" si="22"/>
        <v>453.7</v>
      </c>
      <c r="E331" t="s">
        <v>179</v>
      </c>
      <c r="F331">
        <v>400</v>
      </c>
      <c r="G331" t="str">
        <f t="shared" si="23"/>
        <v>Low</v>
      </c>
      <c r="H331" t="s">
        <v>37</v>
      </c>
      <c r="I331" t="s">
        <v>25</v>
      </c>
      <c r="J331" t="s">
        <v>267</v>
      </c>
      <c r="K331" t="s">
        <v>290</v>
      </c>
      <c r="L331" t="s">
        <v>290</v>
      </c>
      <c r="M331" t="s">
        <v>275</v>
      </c>
      <c r="N331" t="str">
        <f t="shared" si="24"/>
        <v>None</v>
      </c>
      <c r="O331">
        <v>0.45369999999999999</v>
      </c>
      <c r="P331" t="s">
        <v>19</v>
      </c>
      <c r="Q331" t="s">
        <v>141</v>
      </c>
    </row>
    <row r="332" spans="1:17" x14ac:dyDescent="0.25">
      <c r="A332">
        <v>29</v>
      </c>
      <c r="B332">
        <v>22</v>
      </c>
      <c r="C332">
        <v>4</v>
      </c>
      <c r="D332">
        <f t="shared" si="22"/>
        <v>387.6</v>
      </c>
      <c r="E332" t="s">
        <v>179</v>
      </c>
      <c r="F332">
        <v>400</v>
      </c>
      <c r="G332" t="str">
        <f t="shared" si="23"/>
        <v>Low</v>
      </c>
      <c r="H332" t="s">
        <v>37</v>
      </c>
      <c r="I332" t="s">
        <v>25</v>
      </c>
      <c r="J332" t="s">
        <v>267</v>
      </c>
      <c r="K332" t="s">
        <v>290</v>
      </c>
      <c r="L332" t="s">
        <v>290</v>
      </c>
      <c r="M332" t="s">
        <v>275</v>
      </c>
      <c r="N332" t="str">
        <f t="shared" si="24"/>
        <v>None</v>
      </c>
      <c r="O332">
        <v>0.3876</v>
      </c>
      <c r="P332" t="s">
        <v>19</v>
      </c>
      <c r="Q332" t="s">
        <v>141</v>
      </c>
    </row>
    <row r="333" spans="1:17" x14ac:dyDescent="0.25">
      <c r="A333">
        <v>29</v>
      </c>
      <c r="B333">
        <v>22</v>
      </c>
      <c r="C333">
        <v>6</v>
      </c>
      <c r="D333">
        <f t="shared" si="22"/>
        <v>325.60000000000002</v>
      </c>
      <c r="E333" t="s">
        <v>179</v>
      </c>
      <c r="F333">
        <v>400</v>
      </c>
      <c r="G333" t="str">
        <f t="shared" si="23"/>
        <v>Low</v>
      </c>
      <c r="H333" t="s">
        <v>37</v>
      </c>
      <c r="I333" t="s">
        <v>25</v>
      </c>
      <c r="J333" t="s">
        <v>267</v>
      </c>
      <c r="K333" t="s">
        <v>290</v>
      </c>
      <c r="L333" t="s">
        <v>290</v>
      </c>
      <c r="M333" t="s">
        <v>275</v>
      </c>
      <c r="N333" t="str">
        <f t="shared" si="24"/>
        <v>None</v>
      </c>
      <c r="O333">
        <v>0.3256</v>
      </c>
      <c r="P333" t="s">
        <v>19</v>
      </c>
      <c r="Q333" t="s">
        <v>141</v>
      </c>
    </row>
    <row r="334" spans="1:17" x14ac:dyDescent="0.25">
      <c r="A334">
        <v>29</v>
      </c>
      <c r="B334">
        <v>22</v>
      </c>
      <c r="C334">
        <v>8</v>
      </c>
      <c r="D334">
        <f t="shared" si="22"/>
        <v>151.5</v>
      </c>
      <c r="E334" t="s">
        <v>179</v>
      </c>
      <c r="F334">
        <v>400</v>
      </c>
      <c r="G334" t="str">
        <f t="shared" si="23"/>
        <v>Low</v>
      </c>
      <c r="H334" t="s">
        <v>37</v>
      </c>
      <c r="I334" t="s">
        <v>25</v>
      </c>
      <c r="J334" t="s">
        <v>267</v>
      </c>
      <c r="K334" t="s">
        <v>290</v>
      </c>
      <c r="L334" t="s">
        <v>290</v>
      </c>
      <c r="M334" t="s">
        <v>275</v>
      </c>
      <c r="N334" t="str">
        <f t="shared" si="24"/>
        <v>None</v>
      </c>
      <c r="O334">
        <v>0.1515</v>
      </c>
      <c r="P334" t="s">
        <v>19</v>
      </c>
      <c r="Q334" t="s">
        <v>141</v>
      </c>
    </row>
    <row r="335" spans="1:17" x14ac:dyDescent="0.25">
      <c r="A335">
        <v>32</v>
      </c>
      <c r="B335">
        <v>23</v>
      </c>
      <c r="C335">
        <v>0</v>
      </c>
      <c r="D335">
        <f t="shared" ref="D335:D366" si="25">O335</f>
        <v>0</v>
      </c>
      <c r="E335" t="s">
        <v>179</v>
      </c>
      <c r="F335">
        <v>800</v>
      </c>
      <c r="G335" t="str">
        <f t="shared" si="23"/>
        <v>High</v>
      </c>
      <c r="H335" t="s">
        <v>37</v>
      </c>
      <c r="I335" t="s">
        <v>25</v>
      </c>
      <c r="J335" t="s">
        <v>267</v>
      </c>
      <c r="K335" t="s">
        <v>290</v>
      </c>
      <c r="L335" t="s">
        <v>290</v>
      </c>
      <c r="M335" t="s">
        <v>275</v>
      </c>
      <c r="N335" t="str">
        <f t="shared" si="24"/>
        <v>None</v>
      </c>
      <c r="O335">
        <v>0</v>
      </c>
      <c r="P335" t="s">
        <v>8</v>
      </c>
      <c r="Q335" t="s">
        <v>425</v>
      </c>
    </row>
    <row r="336" spans="1:17" x14ac:dyDescent="0.25">
      <c r="A336">
        <v>32</v>
      </c>
      <c r="B336">
        <v>23</v>
      </c>
      <c r="C336">
        <v>1</v>
      </c>
      <c r="D336">
        <f t="shared" si="25"/>
        <v>323.06630000000001</v>
      </c>
      <c r="E336" t="s">
        <v>179</v>
      </c>
      <c r="F336">
        <v>800</v>
      </c>
      <c r="G336" t="str">
        <f t="shared" si="23"/>
        <v>High</v>
      </c>
      <c r="H336" t="s">
        <v>37</v>
      </c>
      <c r="I336" t="s">
        <v>25</v>
      </c>
      <c r="J336" t="s">
        <v>267</v>
      </c>
      <c r="K336" t="s">
        <v>290</v>
      </c>
      <c r="L336" t="s">
        <v>290</v>
      </c>
      <c r="M336" t="s">
        <v>275</v>
      </c>
      <c r="N336" t="str">
        <f t="shared" si="24"/>
        <v>None</v>
      </c>
      <c r="O336">
        <v>323.06630000000001</v>
      </c>
      <c r="P336" t="s">
        <v>8</v>
      </c>
      <c r="Q336" t="s">
        <v>425</v>
      </c>
    </row>
    <row r="337" spans="1:17" x14ac:dyDescent="0.25">
      <c r="A337">
        <v>32</v>
      </c>
      <c r="B337">
        <v>23</v>
      </c>
      <c r="C337">
        <v>2</v>
      </c>
      <c r="D337">
        <f t="shared" si="25"/>
        <v>724.73680000000002</v>
      </c>
      <c r="E337" t="s">
        <v>179</v>
      </c>
      <c r="F337">
        <v>800</v>
      </c>
      <c r="G337" t="str">
        <f t="shared" si="23"/>
        <v>High</v>
      </c>
      <c r="H337" t="s">
        <v>37</v>
      </c>
      <c r="I337" t="s">
        <v>25</v>
      </c>
      <c r="J337" t="s">
        <v>267</v>
      </c>
      <c r="K337" t="s">
        <v>290</v>
      </c>
      <c r="L337" t="s">
        <v>290</v>
      </c>
      <c r="M337" t="s">
        <v>275</v>
      </c>
      <c r="N337" t="str">
        <f t="shared" si="24"/>
        <v>None</v>
      </c>
      <c r="O337">
        <v>724.73680000000002</v>
      </c>
      <c r="P337" t="s">
        <v>8</v>
      </c>
      <c r="Q337" t="s">
        <v>425</v>
      </c>
    </row>
    <row r="338" spans="1:17" x14ac:dyDescent="0.25">
      <c r="A338">
        <v>32</v>
      </c>
      <c r="B338">
        <v>23</v>
      </c>
      <c r="C338">
        <v>3</v>
      </c>
      <c r="D338">
        <f t="shared" si="25"/>
        <v>380.59480000000002</v>
      </c>
      <c r="E338" t="s">
        <v>179</v>
      </c>
      <c r="F338">
        <v>800</v>
      </c>
      <c r="G338" t="str">
        <f t="shared" si="23"/>
        <v>High</v>
      </c>
      <c r="H338" t="s">
        <v>37</v>
      </c>
      <c r="I338" t="s">
        <v>25</v>
      </c>
      <c r="J338" t="s">
        <v>267</v>
      </c>
      <c r="K338" t="s">
        <v>290</v>
      </c>
      <c r="L338" t="s">
        <v>290</v>
      </c>
      <c r="M338" t="s">
        <v>275</v>
      </c>
      <c r="N338" t="str">
        <f t="shared" si="24"/>
        <v>None</v>
      </c>
      <c r="O338">
        <v>380.59480000000002</v>
      </c>
      <c r="P338" t="s">
        <v>8</v>
      </c>
      <c r="Q338" t="s">
        <v>425</v>
      </c>
    </row>
    <row r="339" spans="1:17" x14ac:dyDescent="0.25">
      <c r="A339">
        <v>32</v>
      </c>
      <c r="B339">
        <v>23</v>
      </c>
      <c r="C339">
        <v>4</v>
      </c>
      <c r="D339">
        <f t="shared" si="25"/>
        <v>384.28030000000001</v>
      </c>
      <c r="E339" t="s">
        <v>179</v>
      </c>
      <c r="F339">
        <v>800</v>
      </c>
      <c r="G339" t="str">
        <f t="shared" si="23"/>
        <v>High</v>
      </c>
      <c r="H339" t="s">
        <v>37</v>
      </c>
      <c r="I339" t="s">
        <v>25</v>
      </c>
      <c r="J339" t="s">
        <v>267</v>
      </c>
      <c r="K339" t="s">
        <v>290</v>
      </c>
      <c r="L339" t="s">
        <v>290</v>
      </c>
      <c r="M339" t="s">
        <v>275</v>
      </c>
      <c r="N339" t="str">
        <f t="shared" si="24"/>
        <v>None</v>
      </c>
      <c r="O339">
        <v>384.28030000000001</v>
      </c>
      <c r="P339" t="s">
        <v>8</v>
      </c>
      <c r="Q339" t="s">
        <v>425</v>
      </c>
    </row>
    <row r="340" spans="1:17" x14ac:dyDescent="0.25">
      <c r="A340">
        <v>32</v>
      </c>
      <c r="B340">
        <v>23</v>
      </c>
      <c r="C340">
        <v>4.5</v>
      </c>
      <c r="D340">
        <f t="shared" si="25"/>
        <v>451.33710000000002</v>
      </c>
      <c r="E340" t="s">
        <v>179</v>
      </c>
      <c r="F340">
        <v>800</v>
      </c>
      <c r="G340" t="str">
        <f t="shared" si="23"/>
        <v>High</v>
      </c>
      <c r="H340" t="s">
        <v>37</v>
      </c>
      <c r="I340" t="s">
        <v>25</v>
      </c>
      <c r="J340" t="s">
        <v>267</v>
      </c>
      <c r="K340" t="s">
        <v>290</v>
      </c>
      <c r="L340" t="s">
        <v>290</v>
      </c>
      <c r="M340" t="s">
        <v>275</v>
      </c>
      <c r="N340" t="str">
        <f t="shared" si="24"/>
        <v>None</v>
      </c>
      <c r="O340">
        <v>451.33710000000002</v>
      </c>
      <c r="P340" t="s">
        <v>8</v>
      </c>
      <c r="Q340" t="s">
        <v>425</v>
      </c>
    </row>
    <row r="341" spans="1:17" x14ac:dyDescent="0.25">
      <c r="A341">
        <v>32</v>
      </c>
      <c r="B341">
        <v>23</v>
      </c>
      <c r="C341">
        <v>5</v>
      </c>
      <c r="D341">
        <f t="shared" si="25"/>
        <v>464.89190000000002</v>
      </c>
      <c r="E341" t="s">
        <v>179</v>
      </c>
      <c r="F341">
        <v>800</v>
      </c>
      <c r="G341" t="str">
        <f t="shared" si="23"/>
        <v>High</v>
      </c>
      <c r="H341" t="s">
        <v>37</v>
      </c>
      <c r="I341" t="s">
        <v>25</v>
      </c>
      <c r="J341" t="s">
        <v>267</v>
      </c>
      <c r="K341" t="s">
        <v>290</v>
      </c>
      <c r="L341" t="s">
        <v>290</v>
      </c>
      <c r="M341" t="s">
        <v>275</v>
      </c>
      <c r="N341" t="str">
        <f t="shared" si="24"/>
        <v>None</v>
      </c>
      <c r="O341">
        <v>464.89190000000002</v>
      </c>
      <c r="P341" t="s">
        <v>8</v>
      </c>
      <c r="Q341" t="s">
        <v>425</v>
      </c>
    </row>
    <row r="342" spans="1:17" x14ac:dyDescent="0.25">
      <c r="A342">
        <v>32</v>
      </c>
      <c r="B342">
        <v>23</v>
      </c>
      <c r="C342">
        <v>5.5</v>
      </c>
      <c r="D342">
        <f t="shared" si="25"/>
        <v>568.75109999999995</v>
      </c>
      <c r="E342" t="s">
        <v>179</v>
      </c>
      <c r="F342">
        <v>800</v>
      </c>
      <c r="G342" t="str">
        <f t="shared" si="23"/>
        <v>High</v>
      </c>
      <c r="H342" t="s">
        <v>37</v>
      </c>
      <c r="I342" t="s">
        <v>25</v>
      </c>
      <c r="J342" t="s">
        <v>267</v>
      </c>
      <c r="K342" t="s">
        <v>290</v>
      </c>
      <c r="L342" t="s">
        <v>290</v>
      </c>
      <c r="M342" t="s">
        <v>275</v>
      </c>
      <c r="N342" t="str">
        <f t="shared" si="24"/>
        <v>None</v>
      </c>
      <c r="O342">
        <v>568.75109999999995</v>
      </c>
      <c r="P342" t="s">
        <v>8</v>
      </c>
      <c r="Q342" t="s">
        <v>425</v>
      </c>
    </row>
    <row r="343" spans="1:17" x14ac:dyDescent="0.25">
      <c r="A343">
        <v>32</v>
      </c>
      <c r="B343">
        <v>23</v>
      </c>
      <c r="C343">
        <v>6</v>
      </c>
      <c r="D343">
        <f t="shared" si="25"/>
        <v>418.37299999999999</v>
      </c>
      <c r="E343" t="s">
        <v>179</v>
      </c>
      <c r="F343">
        <v>800</v>
      </c>
      <c r="G343" t="str">
        <f t="shared" si="23"/>
        <v>High</v>
      </c>
      <c r="H343" t="s">
        <v>37</v>
      </c>
      <c r="I343" t="s">
        <v>25</v>
      </c>
      <c r="J343" t="s">
        <v>267</v>
      </c>
      <c r="K343" t="s">
        <v>290</v>
      </c>
      <c r="L343" t="s">
        <v>290</v>
      </c>
      <c r="M343" t="s">
        <v>275</v>
      </c>
      <c r="N343" t="str">
        <f t="shared" si="24"/>
        <v>None</v>
      </c>
      <c r="O343">
        <v>418.37299999999999</v>
      </c>
      <c r="P343" t="s">
        <v>8</v>
      </c>
      <c r="Q343" t="s">
        <v>425</v>
      </c>
    </row>
    <row r="344" spans="1:17" x14ac:dyDescent="0.25">
      <c r="A344">
        <v>32</v>
      </c>
      <c r="B344">
        <v>23</v>
      </c>
      <c r="C344">
        <v>8</v>
      </c>
      <c r="D344">
        <f t="shared" si="25"/>
        <v>241.8141</v>
      </c>
      <c r="E344" t="s">
        <v>179</v>
      </c>
      <c r="F344">
        <v>800</v>
      </c>
      <c r="G344" t="str">
        <f t="shared" si="23"/>
        <v>High</v>
      </c>
      <c r="H344" t="s">
        <v>37</v>
      </c>
      <c r="I344" t="s">
        <v>25</v>
      </c>
      <c r="J344" t="s">
        <v>267</v>
      </c>
      <c r="K344" t="s">
        <v>290</v>
      </c>
      <c r="L344" t="s">
        <v>290</v>
      </c>
      <c r="M344" t="s">
        <v>275</v>
      </c>
      <c r="N344" t="str">
        <f t="shared" si="24"/>
        <v>None</v>
      </c>
      <c r="O344">
        <v>241.8141</v>
      </c>
      <c r="P344" t="s">
        <v>8</v>
      </c>
      <c r="Q344" t="s">
        <v>425</v>
      </c>
    </row>
    <row r="345" spans="1:17" x14ac:dyDescent="0.25">
      <c r="A345">
        <v>32</v>
      </c>
      <c r="B345">
        <v>23</v>
      </c>
      <c r="C345">
        <v>10</v>
      </c>
      <c r="D345">
        <f t="shared" si="25"/>
        <v>219.04839999999999</v>
      </c>
      <c r="E345" t="s">
        <v>179</v>
      </c>
      <c r="F345">
        <v>800</v>
      </c>
      <c r="G345" t="str">
        <f t="shared" si="23"/>
        <v>High</v>
      </c>
      <c r="H345" t="s">
        <v>37</v>
      </c>
      <c r="I345" t="s">
        <v>25</v>
      </c>
      <c r="J345" t="s">
        <v>267</v>
      </c>
      <c r="K345" t="s">
        <v>290</v>
      </c>
      <c r="L345" t="s">
        <v>290</v>
      </c>
      <c r="M345" t="s">
        <v>275</v>
      </c>
      <c r="N345" t="str">
        <f t="shared" si="24"/>
        <v>None</v>
      </c>
      <c r="O345">
        <v>219.04839999999999</v>
      </c>
      <c r="P345" t="s">
        <v>8</v>
      </c>
      <c r="Q345" t="s">
        <v>425</v>
      </c>
    </row>
    <row r="346" spans="1:17" x14ac:dyDescent="0.25">
      <c r="A346">
        <v>32</v>
      </c>
      <c r="B346">
        <v>23</v>
      </c>
      <c r="C346">
        <v>24</v>
      </c>
      <c r="D346">
        <f t="shared" si="25"/>
        <v>126.7454</v>
      </c>
      <c r="E346" t="s">
        <v>179</v>
      </c>
      <c r="F346">
        <v>800</v>
      </c>
      <c r="G346" t="str">
        <f t="shared" si="23"/>
        <v>High</v>
      </c>
      <c r="H346" t="s">
        <v>37</v>
      </c>
      <c r="I346" t="s">
        <v>25</v>
      </c>
      <c r="J346" t="s">
        <v>267</v>
      </c>
      <c r="K346" t="s">
        <v>290</v>
      </c>
      <c r="L346" t="s">
        <v>290</v>
      </c>
      <c r="M346" t="s">
        <v>275</v>
      </c>
      <c r="N346" t="str">
        <f t="shared" si="24"/>
        <v>None</v>
      </c>
      <c r="O346">
        <v>126.7454</v>
      </c>
      <c r="P346" t="s">
        <v>8</v>
      </c>
      <c r="Q346" t="s">
        <v>425</v>
      </c>
    </row>
    <row r="347" spans="1:17" x14ac:dyDescent="0.25">
      <c r="A347">
        <v>33</v>
      </c>
      <c r="B347">
        <v>24</v>
      </c>
      <c r="C347">
        <v>0</v>
      </c>
      <c r="D347">
        <f t="shared" si="25"/>
        <v>0</v>
      </c>
      <c r="E347" t="s">
        <v>179</v>
      </c>
      <c r="F347">
        <v>400</v>
      </c>
      <c r="G347" t="str">
        <f t="shared" si="23"/>
        <v>Low</v>
      </c>
      <c r="H347" t="s">
        <v>37</v>
      </c>
      <c r="I347" t="s">
        <v>25</v>
      </c>
      <c r="J347" t="s">
        <v>267</v>
      </c>
      <c r="K347" t="s">
        <v>290</v>
      </c>
      <c r="L347" t="s">
        <v>290</v>
      </c>
      <c r="M347" t="s">
        <v>275</v>
      </c>
      <c r="N347" t="str">
        <f t="shared" si="24"/>
        <v>None</v>
      </c>
      <c r="O347">
        <v>0</v>
      </c>
      <c r="P347" t="s">
        <v>8</v>
      </c>
      <c r="Q347" t="s">
        <v>425</v>
      </c>
    </row>
    <row r="348" spans="1:17" x14ac:dyDescent="0.25">
      <c r="A348">
        <v>33</v>
      </c>
      <c r="B348">
        <v>24</v>
      </c>
      <c r="C348">
        <v>1</v>
      </c>
      <c r="D348">
        <f t="shared" si="25"/>
        <v>226.5779</v>
      </c>
      <c r="E348" t="s">
        <v>179</v>
      </c>
      <c r="F348">
        <v>400</v>
      </c>
      <c r="G348" t="str">
        <f t="shared" si="23"/>
        <v>Low</v>
      </c>
      <c r="H348" t="s">
        <v>37</v>
      </c>
      <c r="I348" t="s">
        <v>25</v>
      </c>
      <c r="J348" t="s">
        <v>267</v>
      </c>
      <c r="K348" t="s">
        <v>290</v>
      </c>
      <c r="L348" t="s">
        <v>290</v>
      </c>
      <c r="M348" t="s">
        <v>275</v>
      </c>
      <c r="N348" t="str">
        <f t="shared" si="24"/>
        <v>None</v>
      </c>
      <c r="O348">
        <v>226.5779</v>
      </c>
      <c r="P348" t="s">
        <v>8</v>
      </c>
      <c r="Q348" t="s">
        <v>425</v>
      </c>
    </row>
    <row r="349" spans="1:17" x14ac:dyDescent="0.25">
      <c r="A349">
        <v>33</v>
      </c>
      <c r="B349">
        <v>24</v>
      </c>
      <c r="C349">
        <v>2</v>
      </c>
      <c r="D349">
        <f t="shared" si="25"/>
        <v>471.52379999999999</v>
      </c>
      <c r="E349" t="s">
        <v>179</v>
      </c>
      <c r="F349">
        <v>400</v>
      </c>
      <c r="G349" t="str">
        <f t="shared" si="23"/>
        <v>Low</v>
      </c>
      <c r="H349" t="s">
        <v>37</v>
      </c>
      <c r="I349" t="s">
        <v>25</v>
      </c>
      <c r="J349" t="s">
        <v>267</v>
      </c>
      <c r="K349" t="s">
        <v>290</v>
      </c>
      <c r="L349" t="s">
        <v>290</v>
      </c>
      <c r="M349" t="s">
        <v>275</v>
      </c>
      <c r="N349" t="str">
        <f t="shared" si="24"/>
        <v>None</v>
      </c>
      <c r="O349">
        <v>471.52379999999999</v>
      </c>
      <c r="P349" t="s">
        <v>8</v>
      </c>
      <c r="Q349" t="s">
        <v>425</v>
      </c>
    </row>
    <row r="350" spans="1:17" x14ac:dyDescent="0.25">
      <c r="A350">
        <v>33</v>
      </c>
      <c r="B350">
        <v>24</v>
      </c>
      <c r="C350">
        <v>3</v>
      </c>
      <c r="D350">
        <f t="shared" si="25"/>
        <v>407.89960000000002</v>
      </c>
      <c r="E350" t="s">
        <v>179</v>
      </c>
      <c r="F350">
        <v>400</v>
      </c>
      <c r="G350" t="str">
        <f t="shared" si="23"/>
        <v>Low</v>
      </c>
      <c r="H350" t="s">
        <v>37</v>
      </c>
      <c r="I350" t="s">
        <v>25</v>
      </c>
      <c r="J350" t="s">
        <v>267</v>
      </c>
      <c r="K350" t="s">
        <v>290</v>
      </c>
      <c r="L350" t="s">
        <v>290</v>
      </c>
      <c r="M350" t="s">
        <v>275</v>
      </c>
      <c r="N350" t="str">
        <f t="shared" si="24"/>
        <v>None</v>
      </c>
      <c r="O350">
        <v>407.89960000000002</v>
      </c>
      <c r="P350" t="s">
        <v>8</v>
      </c>
      <c r="Q350" t="s">
        <v>425</v>
      </c>
    </row>
    <row r="351" spans="1:17" x14ac:dyDescent="0.25">
      <c r="A351">
        <v>33</v>
      </c>
      <c r="B351">
        <v>24</v>
      </c>
      <c r="C351">
        <v>4</v>
      </c>
      <c r="D351">
        <f t="shared" si="25"/>
        <v>334.47949999999997</v>
      </c>
      <c r="E351" t="s">
        <v>179</v>
      </c>
      <c r="F351">
        <v>400</v>
      </c>
      <c r="G351" t="str">
        <f t="shared" si="23"/>
        <v>Low</v>
      </c>
      <c r="H351" t="s">
        <v>37</v>
      </c>
      <c r="I351" t="s">
        <v>25</v>
      </c>
      <c r="J351" t="s">
        <v>267</v>
      </c>
      <c r="K351" t="s">
        <v>290</v>
      </c>
      <c r="L351" t="s">
        <v>290</v>
      </c>
      <c r="M351" t="s">
        <v>275</v>
      </c>
      <c r="N351" t="str">
        <f t="shared" si="24"/>
        <v>None</v>
      </c>
      <c r="O351">
        <v>334.47949999999997</v>
      </c>
      <c r="P351" t="s">
        <v>8</v>
      </c>
      <c r="Q351" t="s">
        <v>425</v>
      </c>
    </row>
    <row r="352" spans="1:17" x14ac:dyDescent="0.25">
      <c r="A352">
        <v>33</v>
      </c>
      <c r="B352">
        <v>24</v>
      </c>
      <c r="C352">
        <v>4.5</v>
      </c>
      <c r="D352">
        <f t="shared" si="25"/>
        <v>351.64769999999999</v>
      </c>
      <c r="E352" t="s">
        <v>179</v>
      </c>
      <c r="F352">
        <v>400</v>
      </c>
      <c r="G352" t="str">
        <f t="shared" si="23"/>
        <v>Low</v>
      </c>
      <c r="H352" t="s">
        <v>37</v>
      </c>
      <c r="I352" t="s">
        <v>25</v>
      </c>
      <c r="J352" t="s">
        <v>267</v>
      </c>
      <c r="K352" t="s">
        <v>290</v>
      </c>
      <c r="L352" t="s">
        <v>290</v>
      </c>
      <c r="M352" t="s">
        <v>275</v>
      </c>
      <c r="N352" t="str">
        <f t="shared" si="24"/>
        <v>None</v>
      </c>
      <c r="O352">
        <v>351.64769999999999</v>
      </c>
      <c r="P352" t="s">
        <v>8</v>
      </c>
      <c r="Q352" t="s">
        <v>425</v>
      </c>
    </row>
    <row r="353" spans="1:17" x14ac:dyDescent="0.25">
      <c r="A353">
        <v>33</v>
      </c>
      <c r="B353">
        <v>24</v>
      </c>
      <c r="C353">
        <v>5</v>
      </c>
      <c r="D353">
        <f t="shared" si="25"/>
        <v>434.93560000000002</v>
      </c>
      <c r="E353" t="s">
        <v>179</v>
      </c>
      <c r="F353">
        <v>400</v>
      </c>
      <c r="G353" t="str">
        <f t="shared" si="23"/>
        <v>Low</v>
      </c>
      <c r="H353" t="s">
        <v>37</v>
      </c>
      <c r="I353" t="s">
        <v>25</v>
      </c>
      <c r="J353" t="s">
        <v>267</v>
      </c>
      <c r="K353" t="s">
        <v>290</v>
      </c>
      <c r="L353" t="s">
        <v>290</v>
      </c>
      <c r="M353" t="s">
        <v>275</v>
      </c>
      <c r="N353" t="str">
        <f t="shared" si="24"/>
        <v>None</v>
      </c>
      <c r="O353">
        <v>434.93560000000002</v>
      </c>
      <c r="P353" t="s">
        <v>8</v>
      </c>
      <c r="Q353" t="s">
        <v>425</v>
      </c>
    </row>
    <row r="354" spans="1:17" x14ac:dyDescent="0.25">
      <c r="A354">
        <v>33</v>
      </c>
      <c r="B354">
        <v>24</v>
      </c>
      <c r="C354">
        <v>5.5</v>
      </c>
      <c r="D354">
        <f t="shared" si="25"/>
        <v>412.91860000000003</v>
      </c>
      <c r="E354" t="s">
        <v>179</v>
      </c>
      <c r="F354">
        <v>400</v>
      </c>
      <c r="G354" t="str">
        <f t="shared" si="23"/>
        <v>Low</v>
      </c>
      <c r="H354" t="s">
        <v>37</v>
      </c>
      <c r="I354" t="s">
        <v>25</v>
      </c>
      <c r="J354" t="s">
        <v>267</v>
      </c>
      <c r="K354" t="s">
        <v>290</v>
      </c>
      <c r="L354" t="s">
        <v>290</v>
      </c>
      <c r="M354" t="s">
        <v>275</v>
      </c>
      <c r="N354" t="str">
        <f t="shared" si="24"/>
        <v>None</v>
      </c>
      <c r="O354">
        <v>412.91860000000003</v>
      </c>
      <c r="P354" t="s">
        <v>8</v>
      </c>
      <c r="Q354" t="s">
        <v>425</v>
      </c>
    </row>
    <row r="355" spans="1:17" x14ac:dyDescent="0.25">
      <c r="A355">
        <v>33</v>
      </c>
      <c r="B355">
        <v>24</v>
      </c>
      <c r="C355">
        <v>6</v>
      </c>
      <c r="D355">
        <f t="shared" si="25"/>
        <v>334.57810000000001</v>
      </c>
      <c r="E355" t="s">
        <v>179</v>
      </c>
      <c r="F355">
        <v>400</v>
      </c>
      <c r="G355" t="str">
        <f t="shared" si="23"/>
        <v>Low</v>
      </c>
      <c r="H355" t="s">
        <v>37</v>
      </c>
      <c r="I355" t="s">
        <v>25</v>
      </c>
      <c r="J355" t="s">
        <v>267</v>
      </c>
      <c r="K355" t="s">
        <v>290</v>
      </c>
      <c r="L355" t="s">
        <v>290</v>
      </c>
      <c r="M355" t="s">
        <v>275</v>
      </c>
      <c r="N355" t="str">
        <f t="shared" si="24"/>
        <v>None</v>
      </c>
      <c r="O355">
        <v>334.57810000000001</v>
      </c>
      <c r="P355" t="s">
        <v>8</v>
      </c>
      <c r="Q355" t="s">
        <v>425</v>
      </c>
    </row>
    <row r="356" spans="1:17" x14ac:dyDescent="0.25">
      <c r="A356">
        <v>33</v>
      </c>
      <c r="B356">
        <v>24</v>
      </c>
      <c r="C356">
        <v>8</v>
      </c>
      <c r="D356">
        <f t="shared" si="25"/>
        <v>261.20310000000001</v>
      </c>
      <c r="E356" t="s">
        <v>179</v>
      </c>
      <c r="F356">
        <v>400</v>
      </c>
      <c r="G356" t="str">
        <f t="shared" si="23"/>
        <v>Low</v>
      </c>
      <c r="H356" t="s">
        <v>37</v>
      </c>
      <c r="I356" t="s">
        <v>25</v>
      </c>
      <c r="J356" t="s">
        <v>267</v>
      </c>
      <c r="K356" t="s">
        <v>290</v>
      </c>
      <c r="L356" t="s">
        <v>290</v>
      </c>
      <c r="M356" t="s">
        <v>275</v>
      </c>
      <c r="N356" t="str">
        <f t="shared" si="24"/>
        <v>None</v>
      </c>
      <c r="O356">
        <v>261.20310000000001</v>
      </c>
      <c r="P356" t="s">
        <v>8</v>
      </c>
      <c r="Q356" t="s">
        <v>425</v>
      </c>
    </row>
    <row r="357" spans="1:17" x14ac:dyDescent="0.25">
      <c r="A357">
        <v>33</v>
      </c>
      <c r="B357">
        <v>24</v>
      </c>
      <c r="C357">
        <v>10</v>
      </c>
      <c r="D357">
        <f t="shared" si="25"/>
        <v>207.4325</v>
      </c>
      <c r="E357" t="s">
        <v>179</v>
      </c>
      <c r="F357">
        <v>400</v>
      </c>
      <c r="G357" t="str">
        <f t="shared" si="23"/>
        <v>Low</v>
      </c>
      <c r="H357" t="s">
        <v>37</v>
      </c>
      <c r="I357" t="s">
        <v>25</v>
      </c>
      <c r="J357" t="s">
        <v>267</v>
      </c>
      <c r="K357" t="s">
        <v>290</v>
      </c>
      <c r="L357" t="s">
        <v>290</v>
      </c>
      <c r="M357" t="s">
        <v>275</v>
      </c>
      <c r="N357" t="str">
        <f t="shared" si="24"/>
        <v>None</v>
      </c>
      <c r="O357">
        <v>207.4325</v>
      </c>
      <c r="P357" t="s">
        <v>8</v>
      </c>
      <c r="Q357" t="s">
        <v>425</v>
      </c>
    </row>
    <row r="358" spans="1:17" x14ac:dyDescent="0.25">
      <c r="A358">
        <v>33</v>
      </c>
      <c r="B358">
        <v>24</v>
      </c>
      <c r="C358">
        <v>24</v>
      </c>
      <c r="D358">
        <f t="shared" si="25"/>
        <v>151.7877</v>
      </c>
      <c r="E358" t="s">
        <v>179</v>
      </c>
      <c r="F358">
        <v>400</v>
      </c>
      <c r="G358" t="str">
        <f t="shared" si="23"/>
        <v>Low</v>
      </c>
      <c r="H358" t="s">
        <v>37</v>
      </c>
      <c r="I358" t="s">
        <v>25</v>
      </c>
      <c r="J358" t="s">
        <v>267</v>
      </c>
      <c r="K358" t="s">
        <v>290</v>
      </c>
      <c r="L358" t="s">
        <v>290</v>
      </c>
      <c r="M358" t="s">
        <v>275</v>
      </c>
      <c r="N358" t="str">
        <f t="shared" si="24"/>
        <v>None</v>
      </c>
      <c r="O358">
        <v>151.7877</v>
      </c>
      <c r="P358" t="s">
        <v>8</v>
      </c>
      <c r="Q358" t="s">
        <v>425</v>
      </c>
    </row>
    <row r="359" spans="1:17" x14ac:dyDescent="0.25">
      <c r="A359">
        <v>33</v>
      </c>
      <c r="B359">
        <v>25</v>
      </c>
      <c r="C359">
        <v>0</v>
      </c>
      <c r="D359">
        <f t="shared" si="25"/>
        <v>0</v>
      </c>
      <c r="E359" t="s">
        <v>179</v>
      </c>
      <c r="F359">
        <v>800</v>
      </c>
      <c r="G359" t="str">
        <f t="shared" si="23"/>
        <v>High</v>
      </c>
      <c r="H359" t="s">
        <v>37</v>
      </c>
      <c r="I359" t="s">
        <v>25</v>
      </c>
      <c r="J359" t="s">
        <v>267</v>
      </c>
      <c r="K359" t="s">
        <v>290</v>
      </c>
      <c r="L359" t="s">
        <v>290</v>
      </c>
      <c r="M359" t="s">
        <v>275</v>
      </c>
      <c r="N359" t="str">
        <f t="shared" si="24"/>
        <v>None</v>
      </c>
      <c r="O359">
        <v>0</v>
      </c>
      <c r="P359" t="s">
        <v>8</v>
      </c>
      <c r="Q359" t="s">
        <v>425</v>
      </c>
    </row>
    <row r="360" spans="1:17" x14ac:dyDescent="0.25">
      <c r="A360">
        <v>33</v>
      </c>
      <c r="B360">
        <v>25</v>
      </c>
      <c r="C360">
        <v>1</v>
      </c>
      <c r="D360">
        <f t="shared" si="25"/>
        <v>373.5181</v>
      </c>
      <c r="E360" t="s">
        <v>179</v>
      </c>
      <c r="F360">
        <v>800</v>
      </c>
      <c r="G360" t="str">
        <f t="shared" si="23"/>
        <v>High</v>
      </c>
      <c r="H360" t="s">
        <v>37</v>
      </c>
      <c r="I360" t="s">
        <v>25</v>
      </c>
      <c r="J360" t="s">
        <v>267</v>
      </c>
      <c r="K360" t="s">
        <v>290</v>
      </c>
      <c r="L360" t="s">
        <v>290</v>
      </c>
      <c r="M360" t="s">
        <v>275</v>
      </c>
      <c r="N360" t="str">
        <f t="shared" si="24"/>
        <v>None</v>
      </c>
      <c r="O360">
        <v>373.5181</v>
      </c>
      <c r="P360" t="s">
        <v>8</v>
      </c>
      <c r="Q360" t="s">
        <v>425</v>
      </c>
    </row>
    <row r="361" spans="1:17" x14ac:dyDescent="0.25">
      <c r="A361">
        <v>33</v>
      </c>
      <c r="B361">
        <v>25</v>
      </c>
      <c r="C361">
        <v>2</v>
      </c>
      <c r="D361">
        <f t="shared" si="25"/>
        <v>571.93200000000002</v>
      </c>
      <c r="E361" t="s">
        <v>179</v>
      </c>
      <c r="F361">
        <v>800</v>
      </c>
      <c r="G361" t="str">
        <f t="shared" si="23"/>
        <v>High</v>
      </c>
      <c r="H361" t="s">
        <v>37</v>
      </c>
      <c r="I361" t="s">
        <v>25</v>
      </c>
      <c r="J361" t="s">
        <v>267</v>
      </c>
      <c r="K361" t="s">
        <v>290</v>
      </c>
      <c r="L361" t="s">
        <v>290</v>
      </c>
      <c r="M361" t="s">
        <v>275</v>
      </c>
      <c r="N361" t="str">
        <f t="shared" si="24"/>
        <v>None</v>
      </c>
      <c r="O361">
        <v>571.93200000000002</v>
      </c>
      <c r="P361" t="s">
        <v>8</v>
      </c>
      <c r="Q361" t="s">
        <v>425</v>
      </c>
    </row>
    <row r="362" spans="1:17" x14ac:dyDescent="0.25">
      <c r="A362">
        <v>33</v>
      </c>
      <c r="B362">
        <v>25</v>
      </c>
      <c r="C362">
        <v>3</v>
      </c>
      <c r="D362">
        <f t="shared" si="25"/>
        <v>537.697</v>
      </c>
      <c r="E362" t="s">
        <v>179</v>
      </c>
      <c r="F362">
        <v>800</v>
      </c>
      <c r="G362" t="str">
        <f t="shared" si="23"/>
        <v>High</v>
      </c>
      <c r="H362" t="s">
        <v>37</v>
      </c>
      <c r="I362" t="s">
        <v>25</v>
      </c>
      <c r="J362" t="s">
        <v>267</v>
      </c>
      <c r="K362" t="s">
        <v>290</v>
      </c>
      <c r="L362" t="s">
        <v>290</v>
      </c>
      <c r="M362" t="s">
        <v>275</v>
      </c>
      <c r="N362" t="str">
        <f t="shared" si="24"/>
        <v>None</v>
      </c>
      <c r="O362">
        <v>537.697</v>
      </c>
      <c r="P362" t="s">
        <v>8</v>
      </c>
      <c r="Q362" t="s">
        <v>425</v>
      </c>
    </row>
    <row r="363" spans="1:17" x14ac:dyDescent="0.25">
      <c r="A363">
        <v>33</v>
      </c>
      <c r="B363">
        <v>25</v>
      </c>
      <c r="C363">
        <v>4</v>
      </c>
      <c r="D363">
        <f t="shared" si="25"/>
        <v>373.66320000000002</v>
      </c>
      <c r="E363" t="s">
        <v>179</v>
      </c>
      <c r="F363">
        <v>800</v>
      </c>
      <c r="G363" t="str">
        <f t="shared" si="23"/>
        <v>High</v>
      </c>
      <c r="H363" t="s">
        <v>37</v>
      </c>
      <c r="I363" t="s">
        <v>25</v>
      </c>
      <c r="J363" t="s">
        <v>267</v>
      </c>
      <c r="K363" t="s">
        <v>290</v>
      </c>
      <c r="L363" t="s">
        <v>290</v>
      </c>
      <c r="M363" t="s">
        <v>275</v>
      </c>
      <c r="N363" t="str">
        <f t="shared" si="24"/>
        <v>None</v>
      </c>
      <c r="O363">
        <v>373.66320000000002</v>
      </c>
      <c r="P363" t="s">
        <v>8</v>
      </c>
      <c r="Q363" t="s">
        <v>425</v>
      </c>
    </row>
    <row r="364" spans="1:17" x14ac:dyDescent="0.25">
      <c r="A364">
        <v>33</v>
      </c>
      <c r="B364">
        <v>25</v>
      </c>
      <c r="C364">
        <v>4.5</v>
      </c>
      <c r="D364">
        <f t="shared" si="25"/>
        <v>488.79199999999997</v>
      </c>
      <c r="E364" t="s">
        <v>179</v>
      </c>
      <c r="F364">
        <v>800</v>
      </c>
      <c r="G364" t="str">
        <f t="shared" si="23"/>
        <v>High</v>
      </c>
      <c r="H364" t="s">
        <v>37</v>
      </c>
      <c r="I364" t="s">
        <v>25</v>
      </c>
      <c r="J364" t="s">
        <v>267</v>
      </c>
      <c r="K364" t="s">
        <v>290</v>
      </c>
      <c r="L364" t="s">
        <v>290</v>
      </c>
      <c r="M364" t="s">
        <v>275</v>
      </c>
      <c r="N364" t="str">
        <f t="shared" si="24"/>
        <v>None</v>
      </c>
      <c r="O364">
        <v>488.79199999999997</v>
      </c>
      <c r="P364" t="s">
        <v>8</v>
      </c>
      <c r="Q364" t="s">
        <v>425</v>
      </c>
    </row>
    <row r="365" spans="1:17" x14ac:dyDescent="0.25">
      <c r="A365">
        <v>33</v>
      </c>
      <c r="B365">
        <v>25</v>
      </c>
      <c r="C365">
        <v>5</v>
      </c>
      <c r="D365">
        <f t="shared" si="25"/>
        <v>525.54930000000002</v>
      </c>
      <c r="E365" t="s">
        <v>179</v>
      </c>
      <c r="F365">
        <v>800</v>
      </c>
      <c r="G365" t="str">
        <f t="shared" si="23"/>
        <v>High</v>
      </c>
      <c r="H365" t="s">
        <v>37</v>
      </c>
      <c r="I365" t="s">
        <v>25</v>
      </c>
      <c r="J365" t="s">
        <v>267</v>
      </c>
      <c r="K365" t="s">
        <v>290</v>
      </c>
      <c r="L365" t="s">
        <v>290</v>
      </c>
      <c r="M365" t="s">
        <v>275</v>
      </c>
      <c r="N365" t="str">
        <f t="shared" si="24"/>
        <v>None</v>
      </c>
      <c r="O365">
        <v>525.54930000000002</v>
      </c>
      <c r="P365" t="s">
        <v>8</v>
      </c>
      <c r="Q365" t="s">
        <v>425</v>
      </c>
    </row>
    <row r="366" spans="1:17" x14ac:dyDescent="0.25">
      <c r="A366">
        <v>33</v>
      </c>
      <c r="B366">
        <v>25</v>
      </c>
      <c r="C366">
        <v>5.5</v>
      </c>
      <c r="D366">
        <f t="shared" si="25"/>
        <v>505.98419999999999</v>
      </c>
      <c r="E366" t="s">
        <v>179</v>
      </c>
      <c r="F366">
        <v>800</v>
      </c>
      <c r="G366" t="str">
        <f t="shared" si="23"/>
        <v>High</v>
      </c>
      <c r="H366" t="s">
        <v>37</v>
      </c>
      <c r="I366" t="s">
        <v>25</v>
      </c>
      <c r="J366" t="s">
        <v>267</v>
      </c>
      <c r="K366" t="s">
        <v>290</v>
      </c>
      <c r="L366" t="s">
        <v>290</v>
      </c>
      <c r="M366" t="s">
        <v>275</v>
      </c>
      <c r="N366" t="str">
        <f t="shared" si="24"/>
        <v>None</v>
      </c>
      <c r="O366">
        <v>505.98419999999999</v>
      </c>
      <c r="P366" t="s">
        <v>8</v>
      </c>
      <c r="Q366" t="s">
        <v>425</v>
      </c>
    </row>
    <row r="367" spans="1:17" x14ac:dyDescent="0.25">
      <c r="A367">
        <v>33</v>
      </c>
      <c r="B367">
        <v>25</v>
      </c>
      <c r="C367">
        <v>6</v>
      </c>
      <c r="D367">
        <f t="shared" ref="D367:D398" si="26">O367</f>
        <v>415.39019999999999</v>
      </c>
      <c r="E367" t="s">
        <v>179</v>
      </c>
      <c r="F367">
        <v>800</v>
      </c>
      <c r="G367" t="str">
        <f t="shared" si="23"/>
        <v>High</v>
      </c>
      <c r="H367" t="s">
        <v>37</v>
      </c>
      <c r="I367" t="s">
        <v>25</v>
      </c>
      <c r="J367" t="s">
        <v>267</v>
      </c>
      <c r="K367" t="s">
        <v>290</v>
      </c>
      <c r="L367" t="s">
        <v>290</v>
      </c>
      <c r="M367" t="s">
        <v>275</v>
      </c>
      <c r="N367" t="str">
        <f t="shared" si="24"/>
        <v>None</v>
      </c>
      <c r="O367">
        <v>415.39019999999999</v>
      </c>
      <c r="P367" t="s">
        <v>8</v>
      </c>
      <c r="Q367" t="s">
        <v>425</v>
      </c>
    </row>
    <row r="368" spans="1:17" x14ac:dyDescent="0.25">
      <c r="A368">
        <v>33</v>
      </c>
      <c r="B368">
        <v>25</v>
      </c>
      <c r="C368">
        <v>8</v>
      </c>
      <c r="D368">
        <f t="shared" si="26"/>
        <v>302.83859999999999</v>
      </c>
      <c r="E368" t="s">
        <v>179</v>
      </c>
      <c r="F368">
        <v>800</v>
      </c>
      <c r="G368" t="str">
        <f t="shared" si="23"/>
        <v>High</v>
      </c>
      <c r="H368" t="s">
        <v>37</v>
      </c>
      <c r="I368" t="s">
        <v>25</v>
      </c>
      <c r="J368" t="s">
        <v>267</v>
      </c>
      <c r="K368" t="s">
        <v>290</v>
      </c>
      <c r="L368" t="s">
        <v>290</v>
      </c>
      <c r="M368" t="s">
        <v>275</v>
      </c>
      <c r="N368" t="str">
        <f t="shared" si="24"/>
        <v>None</v>
      </c>
      <c r="O368">
        <v>302.83859999999999</v>
      </c>
      <c r="P368" t="s">
        <v>8</v>
      </c>
      <c r="Q368" t="s">
        <v>425</v>
      </c>
    </row>
    <row r="369" spans="1:17" x14ac:dyDescent="0.25">
      <c r="A369">
        <v>33</v>
      </c>
      <c r="B369">
        <v>25</v>
      </c>
      <c r="C369">
        <v>10</v>
      </c>
      <c r="D369">
        <f t="shared" si="26"/>
        <v>271.10039999999998</v>
      </c>
      <c r="E369" t="s">
        <v>179</v>
      </c>
      <c r="F369">
        <v>800</v>
      </c>
      <c r="G369" t="str">
        <f t="shared" si="23"/>
        <v>High</v>
      </c>
      <c r="H369" t="s">
        <v>37</v>
      </c>
      <c r="I369" t="s">
        <v>25</v>
      </c>
      <c r="J369" t="s">
        <v>267</v>
      </c>
      <c r="K369" t="s">
        <v>290</v>
      </c>
      <c r="L369" t="s">
        <v>290</v>
      </c>
      <c r="M369" t="s">
        <v>275</v>
      </c>
      <c r="N369" t="str">
        <f t="shared" si="24"/>
        <v>None</v>
      </c>
      <c r="O369">
        <v>271.10039999999998</v>
      </c>
      <c r="P369" t="s">
        <v>8</v>
      </c>
      <c r="Q369" t="s">
        <v>425</v>
      </c>
    </row>
    <row r="370" spans="1:17" x14ac:dyDescent="0.25">
      <c r="A370">
        <v>33</v>
      </c>
      <c r="B370">
        <v>25</v>
      </c>
      <c r="C370">
        <v>24</v>
      </c>
      <c r="D370">
        <f t="shared" si="26"/>
        <v>164.0299</v>
      </c>
      <c r="E370" t="s">
        <v>179</v>
      </c>
      <c r="F370">
        <v>800</v>
      </c>
      <c r="G370" t="str">
        <f t="shared" si="23"/>
        <v>High</v>
      </c>
      <c r="H370" t="s">
        <v>37</v>
      </c>
      <c r="I370" t="s">
        <v>25</v>
      </c>
      <c r="J370" t="s">
        <v>267</v>
      </c>
      <c r="K370" t="s">
        <v>290</v>
      </c>
      <c r="L370" t="s">
        <v>290</v>
      </c>
      <c r="M370" t="s">
        <v>275</v>
      </c>
      <c r="N370" t="str">
        <f t="shared" si="24"/>
        <v>None</v>
      </c>
      <c r="O370">
        <v>164.0299</v>
      </c>
      <c r="P370" t="s">
        <v>8</v>
      </c>
      <c r="Q370" t="s">
        <v>425</v>
      </c>
    </row>
    <row r="371" spans="1:17" x14ac:dyDescent="0.25">
      <c r="A371">
        <v>33</v>
      </c>
      <c r="B371">
        <v>26</v>
      </c>
      <c r="C371">
        <v>0</v>
      </c>
      <c r="D371">
        <f t="shared" si="26"/>
        <v>0</v>
      </c>
      <c r="E371" t="s">
        <v>179</v>
      </c>
      <c r="F371">
        <v>1200</v>
      </c>
      <c r="G371" t="str">
        <f t="shared" si="23"/>
        <v>High</v>
      </c>
      <c r="H371" t="s">
        <v>37</v>
      </c>
      <c r="I371" t="s">
        <v>25</v>
      </c>
      <c r="J371" t="s">
        <v>267</v>
      </c>
      <c r="K371" t="s">
        <v>290</v>
      </c>
      <c r="L371" t="s">
        <v>290</v>
      </c>
      <c r="M371" t="s">
        <v>275</v>
      </c>
      <c r="N371" t="str">
        <f t="shared" si="24"/>
        <v>None</v>
      </c>
      <c r="O371">
        <v>0</v>
      </c>
      <c r="P371" t="s">
        <v>8</v>
      </c>
      <c r="Q371" t="s">
        <v>425</v>
      </c>
    </row>
    <row r="372" spans="1:17" x14ac:dyDescent="0.25">
      <c r="A372">
        <v>33</v>
      </c>
      <c r="B372">
        <v>26</v>
      </c>
      <c r="C372">
        <v>1</v>
      </c>
      <c r="D372">
        <f t="shared" si="26"/>
        <v>385.75880000000001</v>
      </c>
      <c r="E372" t="s">
        <v>179</v>
      </c>
      <c r="F372">
        <v>1200</v>
      </c>
      <c r="G372" t="str">
        <f t="shared" si="23"/>
        <v>High</v>
      </c>
      <c r="H372" t="s">
        <v>37</v>
      </c>
      <c r="I372" t="s">
        <v>25</v>
      </c>
      <c r="J372" t="s">
        <v>267</v>
      </c>
      <c r="K372" t="s">
        <v>290</v>
      </c>
      <c r="L372" t="s">
        <v>290</v>
      </c>
      <c r="M372" t="s">
        <v>275</v>
      </c>
      <c r="N372" t="str">
        <f t="shared" si="24"/>
        <v>None</v>
      </c>
      <c r="O372">
        <v>385.75880000000001</v>
      </c>
      <c r="P372" t="s">
        <v>8</v>
      </c>
      <c r="Q372" t="s">
        <v>425</v>
      </c>
    </row>
    <row r="373" spans="1:17" x14ac:dyDescent="0.25">
      <c r="A373">
        <v>33</v>
      </c>
      <c r="B373">
        <v>26</v>
      </c>
      <c r="C373">
        <v>2</v>
      </c>
      <c r="D373">
        <f t="shared" si="26"/>
        <v>787.44230000000005</v>
      </c>
      <c r="E373" t="s">
        <v>179</v>
      </c>
      <c r="F373">
        <v>1200</v>
      </c>
      <c r="G373" t="str">
        <f t="shared" si="23"/>
        <v>High</v>
      </c>
      <c r="H373" t="s">
        <v>37</v>
      </c>
      <c r="I373" t="s">
        <v>25</v>
      </c>
      <c r="J373" t="s">
        <v>267</v>
      </c>
      <c r="K373" t="s">
        <v>290</v>
      </c>
      <c r="L373" t="s">
        <v>290</v>
      </c>
      <c r="M373" t="s">
        <v>275</v>
      </c>
      <c r="N373" t="str">
        <f t="shared" si="24"/>
        <v>None</v>
      </c>
      <c r="O373">
        <v>787.44230000000005</v>
      </c>
      <c r="P373" t="s">
        <v>8</v>
      </c>
      <c r="Q373" t="s">
        <v>425</v>
      </c>
    </row>
    <row r="374" spans="1:17" x14ac:dyDescent="0.25">
      <c r="A374">
        <v>33</v>
      </c>
      <c r="B374">
        <v>26</v>
      </c>
      <c r="C374">
        <v>3</v>
      </c>
      <c r="D374">
        <f t="shared" si="26"/>
        <v>745.85889999999995</v>
      </c>
      <c r="E374" t="s">
        <v>179</v>
      </c>
      <c r="F374">
        <v>1200</v>
      </c>
      <c r="G374" t="str">
        <f t="shared" si="23"/>
        <v>High</v>
      </c>
      <c r="H374" t="s">
        <v>37</v>
      </c>
      <c r="I374" t="s">
        <v>25</v>
      </c>
      <c r="J374" t="s">
        <v>267</v>
      </c>
      <c r="K374" t="s">
        <v>290</v>
      </c>
      <c r="L374" t="s">
        <v>290</v>
      </c>
      <c r="M374" t="s">
        <v>275</v>
      </c>
      <c r="N374" t="str">
        <f t="shared" si="24"/>
        <v>None</v>
      </c>
      <c r="O374">
        <v>745.85889999999995</v>
      </c>
      <c r="P374" t="s">
        <v>8</v>
      </c>
      <c r="Q374" t="s">
        <v>425</v>
      </c>
    </row>
    <row r="375" spans="1:17" x14ac:dyDescent="0.25">
      <c r="A375">
        <v>33</v>
      </c>
      <c r="B375">
        <v>26</v>
      </c>
      <c r="C375">
        <v>4</v>
      </c>
      <c r="D375">
        <f t="shared" si="26"/>
        <v>750.8075</v>
      </c>
      <c r="E375" t="s">
        <v>179</v>
      </c>
      <c r="F375">
        <v>1200</v>
      </c>
      <c r="G375" t="str">
        <f t="shared" si="23"/>
        <v>High</v>
      </c>
      <c r="H375" t="s">
        <v>37</v>
      </c>
      <c r="I375" t="s">
        <v>25</v>
      </c>
      <c r="J375" t="s">
        <v>267</v>
      </c>
      <c r="K375" t="s">
        <v>290</v>
      </c>
      <c r="L375" t="s">
        <v>290</v>
      </c>
      <c r="M375" t="s">
        <v>275</v>
      </c>
      <c r="N375" t="str">
        <f t="shared" si="24"/>
        <v>None</v>
      </c>
      <c r="O375">
        <v>750.8075</v>
      </c>
      <c r="P375" t="s">
        <v>8</v>
      </c>
      <c r="Q375" t="s">
        <v>425</v>
      </c>
    </row>
    <row r="376" spans="1:17" x14ac:dyDescent="0.25">
      <c r="A376">
        <v>33</v>
      </c>
      <c r="B376">
        <v>26</v>
      </c>
      <c r="C376">
        <v>4.5</v>
      </c>
      <c r="D376">
        <f t="shared" si="26"/>
        <v>804.70770000000005</v>
      </c>
      <c r="E376" t="s">
        <v>179</v>
      </c>
      <c r="F376">
        <v>1200</v>
      </c>
      <c r="G376" t="str">
        <f t="shared" si="23"/>
        <v>High</v>
      </c>
      <c r="H376" t="s">
        <v>37</v>
      </c>
      <c r="I376" t="s">
        <v>25</v>
      </c>
      <c r="J376" t="s">
        <v>267</v>
      </c>
      <c r="K376" t="s">
        <v>290</v>
      </c>
      <c r="L376" t="s">
        <v>290</v>
      </c>
      <c r="M376" t="s">
        <v>275</v>
      </c>
      <c r="N376" t="str">
        <f t="shared" si="24"/>
        <v>None</v>
      </c>
      <c r="O376">
        <v>804.70770000000005</v>
      </c>
      <c r="P376" t="s">
        <v>8</v>
      </c>
      <c r="Q376" t="s">
        <v>425</v>
      </c>
    </row>
    <row r="377" spans="1:17" x14ac:dyDescent="0.25">
      <c r="A377">
        <v>33</v>
      </c>
      <c r="B377">
        <v>26</v>
      </c>
      <c r="C377">
        <v>5</v>
      </c>
      <c r="D377">
        <f t="shared" si="26"/>
        <v>1076.5713000000001</v>
      </c>
      <c r="E377" t="s">
        <v>179</v>
      </c>
      <c r="F377">
        <v>1200</v>
      </c>
      <c r="G377" t="str">
        <f t="shared" si="23"/>
        <v>High</v>
      </c>
      <c r="H377" t="s">
        <v>37</v>
      </c>
      <c r="I377" t="s">
        <v>25</v>
      </c>
      <c r="J377" t="s">
        <v>267</v>
      </c>
      <c r="K377" t="s">
        <v>290</v>
      </c>
      <c r="L377" t="s">
        <v>290</v>
      </c>
      <c r="M377" t="s">
        <v>275</v>
      </c>
      <c r="N377" t="str">
        <f t="shared" si="24"/>
        <v>None</v>
      </c>
      <c r="O377">
        <v>1076.5713000000001</v>
      </c>
      <c r="P377" t="s">
        <v>8</v>
      </c>
      <c r="Q377" t="s">
        <v>425</v>
      </c>
    </row>
    <row r="378" spans="1:17" x14ac:dyDescent="0.25">
      <c r="A378">
        <v>33</v>
      </c>
      <c r="B378">
        <v>26</v>
      </c>
      <c r="C378">
        <v>5.5</v>
      </c>
      <c r="D378">
        <f t="shared" si="26"/>
        <v>785.16650000000004</v>
      </c>
      <c r="E378" t="s">
        <v>179</v>
      </c>
      <c r="F378">
        <v>1200</v>
      </c>
      <c r="G378" t="str">
        <f t="shared" si="23"/>
        <v>High</v>
      </c>
      <c r="H378" t="s">
        <v>37</v>
      </c>
      <c r="I378" t="s">
        <v>25</v>
      </c>
      <c r="J378" t="s">
        <v>267</v>
      </c>
      <c r="K378" t="s">
        <v>290</v>
      </c>
      <c r="L378" t="s">
        <v>290</v>
      </c>
      <c r="M378" t="s">
        <v>275</v>
      </c>
      <c r="N378" t="str">
        <f t="shared" si="24"/>
        <v>None</v>
      </c>
      <c r="O378">
        <v>785.16650000000004</v>
      </c>
      <c r="P378" t="s">
        <v>8</v>
      </c>
      <c r="Q378" t="s">
        <v>425</v>
      </c>
    </row>
    <row r="379" spans="1:17" x14ac:dyDescent="0.25">
      <c r="A379">
        <v>33</v>
      </c>
      <c r="B379">
        <v>26</v>
      </c>
      <c r="C379">
        <v>6</v>
      </c>
      <c r="D379">
        <f t="shared" si="26"/>
        <v>687.22850000000005</v>
      </c>
      <c r="E379" t="s">
        <v>179</v>
      </c>
      <c r="F379">
        <v>1200</v>
      </c>
      <c r="G379" t="str">
        <f t="shared" si="23"/>
        <v>High</v>
      </c>
      <c r="H379" t="s">
        <v>37</v>
      </c>
      <c r="I379" t="s">
        <v>25</v>
      </c>
      <c r="J379" t="s">
        <v>267</v>
      </c>
      <c r="K379" t="s">
        <v>290</v>
      </c>
      <c r="L379" t="s">
        <v>290</v>
      </c>
      <c r="M379" t="s">
        <v>275</v>
      </c>
      <c r="N379" t="str">
        <f t="shared" si="24"/>
        <v>None</v>
      </c>
      <c r="O379">
        <v>687.22850000000005</v>
      </c>
      <c r="P379" t="s">
        <v>8</v>
      </c>
      <c r="Q379" t="s">
        <v>425</v>
      </c>
    </row>
    <row r="380" spans="1:17" x14ac:dyDescent="0.25">
      <c r="A380">
        <v>33</v>
      </c>
      <c r="B380">
        <v>26</v>
      </c>
      <c r="C380">
        <v>8</v>
      </c>
      <c r="D380">
        <f t="shared" si="26"/>
        <v>484.06450000000001</v>
      </c>
      <c r="E380" t="s">
        <v>179</v>
      </c>
      <c r="F380">
        <v>1200</v>
      </c>
      <c r="G380" t="str">
        <f t="shared" si="23"/>
        <v>High</v>
      </c>
      <c r="H380" t="s">
        <v>37</v>
      </c>
      <c r="I380" t="s">
        <v>25</v>
      </c>
      <c r="J380" t="s">
        <v>267</v>
      </c>
      <c r="K380" t="s">
        <v>290</v>
      </c>
      <c r="L380" t="s">
        <v>290</v>
      </c>
      <c r="M380" t="s">
        <v>275</v>
      </c>
      <c r="N380" t="str">
        <f t="shared" si="24"/>
        <v>None</v>
      </c>
      <c r="O380">
        <v>484.06450000000001</v>
      </c>
      <c r="P380" t="s">
        <v>8</v>
      </c>
      <c r="Q380" t="s">
        <v>425</v>
      </c>
    </row>
    <row r="381" spans="1:17" x14ac:dyDescent="0.25">
      <c r="A381">
        <v>33</v>
      </c>
      <c r="B381">
        <v>26</v>
      </c>
      <c r="C381">
        <v>10</v>
      </c>
      <c r="D381">
        <f t="shared" si="26"/>
        <v>422.93720000000002</v>
      </c>
      <c r="E381" t="s">
        <v>179</v>
      </c>
      <c r="F381">
        <v>1200</v>
      </c>
      <c r="G381" t="str">
        <f t="shared" si="23"/>
        <v>High</v>
      </c>
      <c r="H381" t="s">
        <v>37</v>
      </c>
      <c r="I381" t="s">
        <v>25</v>
      </c>
      <c r="J381" t="s">
        <v>267</v>
      </c>
      <c r="K381" t="s">
        <v>290</v>
      </c>
      <c r="L381" t="s">
        <v>290</v>
      </c>
      <c r="M381" t="s">
        <v>275</v>
      </c>
      <c r="N381" t="str">
        <f t="shared" si="24"/>
        <v>None</v>
      </c>
      <c r="O381">
        <v>422.93720000000002</v>
      </c>
      <c r="P381" t="s">
        <v>8</v>
      </c>
      <c r="Q381" t="s">
        <v>425</v>
      </c>
    </row>
    <row r="382" spans="1:17" x14ac:dyDescent="0.25">
      <c r="A382">
        <v>33</v>
      </c>
      <c r="B382">
        <v>26</v>
      </c>
      <c r="C382">
        <v>24</v>
      </c>
      <c r="D382">
        <f t="shared" si="26"/>
        <v>173.82579999999999</v>
      </c>
      <c r="E382" t="s">
        <v>179</v>
      </c>
      <c r="F382">
        <v>1200</v>
      </c>
      <c r="G382" t="str">
        <f t="shared" si="23"/>
        <v>High</v>
      </c>
      <c r="H382" t="s">
        <v>37</v>
      </c>
      <c r="I382" t="s">
        <v>25</v>
      </c>
      <c r="J382" t="s">
        <v>267</v>
      </c>
      <c r="K382" t="s">
        <v>290</v>
      </c>
      <c r="L382" t="s">
        <v>290</v>
      </c>
      <c r="M382" t="s">
        <v>275</v>
      </c>
      <c r="N382" t="str">
        <f t="shared" si="24"/>
        <v>None</v>
      </c>
      <c r="O382">
        <v>173.82579999999999</v>
      </c>
      <c r="P382" t="s">
        <v>8</v>
      </c>
      <c r="Q382" t="s">
        <v>425</v>
      </c>
    </row>
    <row r="383" spans="1:17" x14ac:dyDescent="0.25">
      <c r="A383">
        <v>34</v>
      </c>
      <c r="B383">
        <v>27</v>
      </c>
      <c r="C383">
        <v>0</v>
      </c>
      <c r="D383">
        <f t="shared" si="26"/>
        <v>0</v>
      </c>
      <c r="E383" t="s">
        <v>179</v>
      </c>
      <c r="F383">
        <v>400</v>
      </c>
      <c r="G383" t="str">
        <f t="shared" si="23"/>
        <v>Low</v>
      </c>
      <c r="H383" t="s">
        <v>37</v>
      </c>
      <c r="I383" t="s">
        <v>25</v>
      </c>
      <c r="J383" t="s">
        <v>278</v>
      </c>
      <c r="K383" t="s">
        <v>290</v>
      </c>
      <c r="L383" t="s">
        <v>290</v>
      </c>
      <c r="M383" t="s">
        <v>268</v>
      </c>
      <c r="N383" t="str">
        <f t="shared" si="24"/>
        <v>Yes</v>
      </c>
      <c r="O383">
        <v>0</v>
      </c>
      <c r="P383" t="s">
        <v>8</v>
      </c>
      <c r="Q383" t="s">
        <v>425</v>
      </c>
    </row>
    <row r="384" spans="1:17" x14ac:dyDescent="0.25">
      <c r="A384">
        <v>34</v>
      </c>
      <c r="B384">
        <v>27</v>
      </c>
      <c r="C384">
        <v>0.5</v>
      </c>
      <c r="D384">
        <f t="shared" si="26"/>
        <v>46.491799999999998</v>
      </c>
      <c r="E384" t="s">
        <v>179</v>
      </c>
      <c r="F384">
        <v>400</v>
      </c>
      <c r="G384" t="str">
        <f t="shared" si="23"/>
        <v>Low</v>
      </c>
      <c r="H384" t="s">
        <v>37</v>
      </c>
      <c r="I384" t="s">
        <v>25</v>
      </c>
      <c r="J384" t="s">
        <v>278</v>
      </c>
      <c r="K384" t="s">
        <v>290</v>
      </c>
      <c r="L384" t="s">
        <v>290</v>
      </c>
      <c r="M384" t="s">
        <v>268</v>
      </c>
      <c r="N384" t="str">
        <f t="shared" si="24"/>
        <v>Yes</v>
      </c>
      <c r="O384">
        <v>46.491799999999998</v>
      </c>
      <c r="P384" t="s">
        <v>8</v>
      </c>
      <c r="Q384" t="s">
        <v>425</v>
      </c>
    </row>
    <row r="385" spans="1:17" x14ac:dyDescent="0.25">
      <c r="A385">
        <v>34</v>
      </c>
      <c r="B385">
        <v>27</v>
      </c>
      <c r="C385">
        <v>1</v>
      </c>
      <c r="D385">
        <f t="shared" si="26"/>
        <v>87</v>
      </c>
      <c r="E385" t="s">
        <v>179</v>
      </c>
      <c r="F385">
        <v>400</v>
      </c>
      <c r="G385" t="str">
        <f t="shared" si="23"/>
        <v>Low</v>
      </c>
      <c r="H385" t="s">
        <v>37</v>
      </c>
      <c r="I385" t="s">
        <v>25</v>
      </c>
      <c r="J385" t="s">
        <v>278</v>
      </c>
      <c r="K385" t="s">
        <v>290</v>
      </c>
      <c r="L385" t="s">
        <v>290</v>
      </c>
      <c r="M385" t="s">
        <v>268</v>
      </c>
      <c r="N385" t="str">
        <f t="shared" si="24"/>
        <v>Yes</v>
      </c>
      <c r="O385">
        <v>87</v>
      </c>
      <c r="P385" t="s">
        <v>8</v>
      </c>
      <c r="Q385" t="s">
        <v>425</v>
      </c>
    </row>
    <row r="386" spans="1:17" x14ac:dyDescent="0.25">
      <c r="A386">
        <v>34</v>
      </c>
      <c r="B386">
        <v>27</v>
      </c>
      <c r="C386">
        <v>1.5</v>
      </c>
      <c r="D386">
        <f t="shared" si="26"/>
        <v>142.06139999999999</v>
      </c>
      <c r="E386" t="s">
        <v>179</v>
      </c>
      <c r="F386">
        <v>400</v>
      </c>
      <c r="G386" t="str">
        <f t="shared" si="23"/>
        <v>Low</v>
      </c>
      <c r="H386" t="s">
        <v>37</v>
      </c>
      <c r="I386" t="s">
        <v>25</v>
      </c>
      <c r="J386" t="s">
        <v>278</v>
      </c>
      <c r="K386" t="s">
        <v>290</v>
      </c>
      <c r="L386" t="s">
        <v>290</v>
      </c>
      <c r="M386" t="s">
        <v>268</v>
      </c>
      <c r="N386" t="str">
        <f t="shared" si="24"/>
        <v>Yes</v>
      </c>
      <c r="O386">
        <v>142.06139999999999</v>
      </c>
      <c r="P386" t="s">
        <v>8</v>
      </c>
      <c r="Q386" t="s">
        <v>425</v>
      </c>
    </row>
    <row r="387" spans="1:17" x14ac:dyDescent="0.25">
      <c r="A387">
        <v>34</v>
      </c>
      <c r="B387">
        <v>27</v>
      </c>
      <c r="C387">
        <v>2</v>
      </c>
      <c r="D387">
        <f t="shared" si="26"/>
        <v>207.22300000000001</v>
      </c>
      <c r="E387" t="s">
        <v>179</v>
      </c>
      <c r="F387">
        <v>400</v>
      </c>
      <c r="G387" t="str">
        <f t="shared" ref="G387:G450" si="27">IF(F387&gt;799,"High","Low")</f>
        <v>Low</v>
      </c>
      <c r="H387" t="s">
        <v>37</v>
      </c>
      <c r="I387" t="s">
        <v>25</v>
      </c>
      <c r="J387" t="s">
        <v>278</v>
      </c>
      <c r="K387" t="s">
        <v>290</v>
      </c>
      <c r="L387" t="s">
        <v>290</v>
      </c>
      <c r="M387" t="s">
        <v>268</v>
      </c>
      <c r="N387" t="str">
        <f t="shared" ref="N387:N450" si="28">IF(M387 = "None", "None", "Yes")</f>
        <v>Yes</v>
      </c>
      <c r="O387">
        <v>207.22300000000001</v>
      </c>
      <c r="P387" t="s">
        <v>8</v>
      </c>
      <c r="Q387" t="s">
        <v>425</v>
      </c>
    </row>
    <row r="388" spans="1:17" x14ac:dyDescent="0.25">
      <c r="A388">
        <v>34</v>
      </c>
      <c r="B388">
        <v>27</v>
      </c>
      <c r="C388">
        <v>3</v>
      </c>
      <c r="D388">
        <f t="shared" si="26"/>
        <v>197.6251</v>
      </c>
      <c r="E388" t="s">
        <v>179</v>
      </c>
      <c r="F388">
        <v>400</v>
      </c>
      <c r="G388" t="str">
        <f t="shared" si="27"/>
        <v>Low</v>
      </c>
      <c r="H388" t="s">
        <v>37</v>
      </c>
      <c r="I388" t="s">
        <v>25</v>
      </c>
      <c r="J388" t="s">
        <v>278</v>
      </c>
      <c r="K388" t="s">
        <v>290</v>
      </c>
      <c r="L388" t="s">
        <v>290</v>
      </c>
      <c r="M388" t="s">
        <v>268</v>
      </c>
      <c r="N388" t="str">
        <f t="shared" si="28"/>
        <v>Yes</v>
      </c>
      <c r="O388">
        <v>197.6251</v>
      </c>
      <c r="P388" t="s">
        <v>8</v>
      </c>
      <c r="Q388" t="s">
        <v>425</v>
      </c>
    </row>
    <row r="389" spans="1:17" x14ac:dyDescent="0.25">
      <c r="A389">
        <v>34</v>
      </c>
      <c r="B389">
        <v>27</v>
      </c>
      <c r="C389">
        <v>4</v>
      </c>
      <c r="D389">
        <f t="shared" si="26"/>
        <v>188.46350000000001</v>
      </c>
      <c r="E389" t="s">
        <v>179</v>
      </c>
      <c r="F389">
        <v>400</v>
      </c>
      <c r="G389" t="str">
        <f t="shared" si="27"/>
        <v>Low</v>
      </c>
      <c r="H389" t="s">
        <v>37</v>
      </c>
      <c r="I389" t="s">
        <v>25</v>
      </c>
      <c r="J389" t="s">
        <v>278</v>
      </c>
      <c r="K389" t="s">
        <v>290</v>
      </c>
      <c r="L389" t="s">
        <v>290</v>
      </c>
      <c r="M389" t="s">
        <v>268</v>
      </c>
      <c r="N389" t="str">
        <f t="shared" si="28"/>
        <v>Yes</v>
      </c>
      <c r="O389">
        <v>188.46350000000001</v>
      </c>
      <c r="P389" t="s">
        <v>8</v>
      </c>
      <c r="Q389" t="s">
        <v>425</v>
      </c>
    </row>
    <row r="390" spans="1:17" x14ac:dyDescent="0.25">
      <c r="A390">
        <v>34</v>
      </c>
      <c r="B390">
        <v>27</v>
      </c>
      <c r="C390">
        <v>6</v>
      </c>
      <c r="D390">
        <f t="shared" si="26"/>
        <v>163.51329999999999</v>
      </c>
      <c r="E390" t="s">
        <v>179</v>
      </c>
      <c r="F390">
        <v>400</v>
      </c>
      <c r="G390" t="str">
        <f t="shared" si="27"/>
        <v>Low</v>
      </c>
      <c r="H390" t="s">
        <v>37</v>
      </c>
      <c r="I390" t="s">
        <v>25</v>
      </c>
      <c r="J390" t="s">
        <v>278</v>
      </c>
      <c r="K390" t="s">
        <v>290</v>
      </c>
      <c r="L390" t="s">
        <v>290</v>
      </c>
      <c r="M390" t="s">
        <v>268</v>
      </c>
      <c r="N390" t="str">
        <f t="shared" si="28"/>
        <v>Yes</v>
      </c>
      <c r="O390">
        <v>163.51329999999999</v>
      </c>
      <c r="P390" t="s">
        <v>8</v>
      </c>
      <c r="Q390" t="s">
        <v>425</v>
      </c>
    </row>
    <row r="391" spans="1:17" x14ac:dyDescent="0.25">
      <c r="A391">
        <v>34</v>
      </c>
      <c r="B391">
        <v>27</v>
      </c>
      <c r="C391">
        <v>8</v>
      </c>
      <c r="D391">
        <f t="shared" si="26"/>
        <v>135.31899999999999</v>
      </c>
      <c r="E391" t="s">
        <v>179</v>
      </c>
      <c r="F391">
        <v>400</v>
      </c>
      <c r="G391" t="str">
        <f t="shared" si="27"/>
        <v>Low</v>
      </c>
      <c r="H391" t="s">
        <v>37</v>
      </c>
      <c r="I391" t="s">
        <v>25</v>
      </c>
      <c r="J391" t="s">
        <v>278</v>
      </c>
      <c r="K391" t="s">
        <v>290</v>
      </c>
      <c r="L391" t="s">
        <v>290</v>
      </c>
      <c r="M391" t="s">
        <v>268</v>
      </c>
      <c r="N391" t="str">
        <f t="shared" si="28"/>
        <v>Yes</v>
      </c>
      <c r="O391">
        <v>135.31899999999999</v>
      </c>
      <c r="P391" t="s">
        <v>8</v>
      </c>
      <c r="Q391" t="s">
        <v>425</v>
      </c>
    </row>
    <row r="392" spans="1:17" x14ac:dyDescent="0.25">
      <c r="A392">
        <v>34</v>
      </c>
      <c r="B392">
        <v>27</v>
      </c>
      <c r="C392">
        <v>10</v>
      </c>
      <c r="D392">
        <f t="shared" si="26"/>
        <v>103.5133</v>
      </c>
      <c r="E392" t="s">
        <v>179</v>
      </c>
      <c r="F392">
        <v>400</v>
      </c>
      <c r="G392" t="str">
        <f t="shared" si="27"/>
        <v>Low</v>
      </c>
      <c r="H392" t="s">
        <v>37</v>
      </c>
      <c r="I392" t="s">
        <v>25</v>
      </c>
      <c r="J392" t="s">
        <v>278</v>
      </c>
      <c r="K392" t="s">
        <v>290</v>
      </c>
      <c r="L392" t="s">
        <v>290</v>
      </c>
      <c r="M392" t="s">
        <v>268</v>
      </c>
      <c r="N392" t="str">
        <f t="shared" si="28"/>
        <v>Yes</v>
      </c>
      <c r="O392">
        <v>103.5133</v>
      </c>
      <c r="P392" t="s">
        <v>8</v>
      </c>
      <c r="Q392" t="s">
        <v>425</v>
      </c>
    </row>
    <row r="393" spans="1:17" x14ac:dyDescent="0.25">
      <c r="A393">
        <v>34</v>
      </c>
      <c r="B393">
        <v>27</v>
      </c>
      <c r="C393">
        <v>12</v>
      </c>
      <c r="D393">
        <f t="shared" si="26"/>
        <v>95.639600000000002</v>
      </c>
      <c r="E393" t="s">
        <v>179</v>
      </c>
      <c r="F393">
        <v>400</v>
      </c>
      <c r="G393" t="str">
        <f t="shared" si="27"/>
        <v>Low</v>
      </c>
      <c r="H393" t="s">
        <v>37</v>
      </c>
      <c r="I393" t="s">
        <v>25</v>
      </c>
      <c r="J393" t="s">
        <v>278</v>
      </c>
      <c r="K393" t="s">
        <v>290</v>
      </c>
      <c r="L393" t="s">
        <v>290</v>
      </c>
      <c r="M393" t="s">
        <v>268</v>
      </c>
      <c r="N393" t="str">
        <f t="shared" si="28"/>
        <v>Yes</v>
      </c>
      <c r="O393">
        <v>95.639600000000002</v>
      </c>
      <c r="P393" t="s">
        <v>8</v>
      </c>
      <c r="Q393" t="s">
        <v>425</v>
      </c>
    </row>
    <row r="394" spans="1:17" x14ac:dyDescent="0.25">
      <c r="A394">
        <v>34</v>
      </c>
      <c r="B394">
        <v>27</v>
      </c>
      <c r="C394">
        <v>16</v>
      </c>
      <c r="D394">
        <f t="shared" si="26"/>
        <v>74.2864</v>
      </c>
      <c r="E394" t="s">
        <v>179</v>
      </c>
      <c r="F394">
        <v>400</v>
      </c>
      <c r="G394" t="str">
        <f t="shared" si="27"/>
        <v>Low</v>
      </c>
      <c r="H394" t="s">
        <v>37</v>
      </c>
      <c r="I394" t="s">
        <v>25</v>
      </c>
      <c r="J394" t="s">
        <v>278</v>
      </c>
      <c r="K394" t="s">
        <v>290</v>
      </c>
      <c r="L394" t="s">
        <v>290</v>
      </c>
      <c r="M394" t="s">
        <v>268</v>
      </c>
      <c r="N394" t="str">
        <f t="shared" si="28"/>
        <v>Yes</v>
      </c>
      <c r="O394">
        <v>74.2864</v>
      </c>
      <c r="P394" t="s">
        <v>8</v>
      </c>
      <c r="Q394" t="s">
        <v>425</v>
      </c>
    </row>
    <row r="395" spans="1:17" x14ac:dyDescent="0.25">
      <c r="A395">
        <v>34</v>
      </c>
      <c r="B395">
        <v>27</v>
      </c>
      <c r="C395">
        <v>20</v>
      </c>
      <c r="D395">
        <f t="shared" si="26"/>
        <v>57.703299999999999</v>
      </c>
      <c r="E395" t="s">
        <v>179</v>
      </c>
      <c r="F395">
        <v>400</v>
      </c>
      <c r="G395" t="str">
        <f t="shared" si="27"/>
        <v>Low</v>
      </c>
      <c r="H395" t="s">
        <v>37</v>
      </c>
      <c r="I395" t="s">
        <v>25</v>
      </c>
      <c r="J395" t="s">
        <v>278</v>
      </c>
      <c r="K395" t="s">
        <v>290</v>
      </c>
      <c r="L395" t="s">
        <v>290</v>
      </c>
      <c r="M395" t="s">
        <v>268</v>
      </c>
      <c r="N395" t="str">
        <f t="shared" si="28"/>
        <v>Yes</v>
      </c>
      <c r="O395">
        <v>57.703299999999999</v>
      </c>
      <c r="P395" t="s">
        <v>8</v>
      </c>
      <c r="Q395" t="s">
        <v>425</v>
      </c>
    </row>
    <row r="396" spans="1:17" x14ac:dyDescent="0.25">
      <c r="A396">
        <v>34</v>
      </c>
      <c r="B396">
        <v>27</v>
      </c>
      <c r="C396">
        <v>24</v>
      </c>
      <c r="D396">
        <f t="shared" si="26"/>
        <v>46.253</v>
      </c>
      <c r="E396" t="s">
        <v>179</v>
      </c>
      <c r="F396">
        <v>400</v>
      </c>
      <c r="G396" t="str">
        <f t="shared" si="27"/>
        <v>Low</v>
      </c>
      <c r="H396" t="s">
        <v>37</v>
      </c>
      <c r="I396" t="s">
        <v>25</v>
      </c>
      <c r="J396" t="s">
        <v>278</v>
      </c>
      <c r="K396" t="s">
        <v>290</v>
      </c>
      <c r="L396" t="s">
        <v>290</v>
      </c>
      <c r="M396" t="s">
        <v>268</v>
      </c>
      <c r="N396" t="str">
        <f t="shared" si="28"/>
        <v>Yes</v>
      </c>
      <c r="O396">
        <v>46.253</v>
      </c>
      <c r="P396" t="s">
        <v>8</v>
      </c>
      <c r="Q396" t="s">
        <v>425</v>
      </c>
    </row>
    <row r="397" spans="1:17" x14ac:dyDescent="0.25">
      <c r="A397">
        <v>34</v>
      </c>
      <c r="B397">
        <v>27</v>
      </c>
      <c r="C397">
        <v>30</v>
      </c>
      <c r="D397">
        <f t="shared" si="26"/>
        <v>30.2044</v>
      </c>
      <c r="E397" t="s">
        <v>179</v>
      </c>
      <c r="F397">
        <v>400</v>
      </c>
      <c r="G397" t="str">
        <f t="shared" si="27"/>
        <v>Low</v>
      </c>
      <c r="H397" t="s">
        <v>37</v>
      </c>
      <c r="I397" t="s">
        <v>25</v>
      </c>
      <c r="J397" t="s">
        <v>278</v>
      </c>
      <c r="K397" t="s">
        <v>290</v>
      </c>
      <c r="L397" t="s">
        <v>290</v>
      </c>
      <c r="M397" t="s">
        <v>268</v>
      </c>
      <c r="N397" t="str">
        <f t="shared" si="28"/>
        <v>Yes</v>
      </c>
      <c r="O397">
        <v>30.2044</v>
      </c>
      <c r="P397" t="s">
        <v>8</v>
      </c>
      <c r="Q397" t="s">
        <v>425</v>
      </c>
    </row>
    <row r="398" spans="1:17" x14ac:dyDescent="0.25">
      <c r="A398">
        <v>34</v>
      </c>
      <c r="B398">
        <v>27</v>
      </c>
      <c r="C398">
        <v>36</v>
      </c>
      <c r="D398">
        <f t="shared" si="26"/>
        <v>17.390499999999999</v>
      </c>
      <c r="E398" t="s">
        <v>179</v>
      </c>
      <c r="F398">
        <v>400</v>
      </c>
      <c r="G398" t="str">
        <f t="shared" si="27"/>
        <v>Low</v>
      </c>
      <c r="H398" t="s">
        <v>37</v>
      </c>
      <c r="I398" t="s">
        <v>25</v>
      </c>
      <c r="J398" t="s">
        <v>278</v>
      </c>
      <c r="K398" t="s">
        <v>290</v>
      </c>
      <c r="L398" t="s">
        <v>290</v>
      </c>
      <c r="M398" t="s">
        <v>268</v>
      </c>
      <c r="N398" t="str">
        <f t="shared" si="28"/>
        <v>Yes</v>
      </c>
      <c r="O398">
        <v>17.390499999999999</v>
      </c>
      <c r="P398" t="s">
        <v>8</v>
      </c>
      <c r="Q398" t="s">
        <v>425</v>
      </c>
    </row>
    <row r="399" spans="1:17" x14ac:dyDescent="0.25">
      <c r="A399">
        <v>34</v>
      </c>
      <c r="B399">
        <v>27</v>
      </c>
      <c r="C399">
        <v>48</v>
      </c>
      <c r="D399">
        <f t="shared" ref="D399:D418" si="29">O399</f>
        <v>9.8438999999999997</v>
      </c>
      <c r="E399" t="s">
        <v>179</v>
      </c>
      <c r="F399">
        <v>400</v>
      </c>
      <c r="G399" t="str">
        <f t="shared" si="27"/>
        <v>Low</v>
      </c>
      <c r="H399" t="s">
        <v>37</v>
      </c>
      <c r="I399" t="s">
        <v>25</v>
      </c>
      <c r="J399" t="s">
        <v>278</v>
      </c>
      <c r="K399" t="s">
        <v>290</v>
      </c>
      <c r="L399" t="s">
        <v>290</v>
      </c>
      <c r="M399" t="s">
        <v>268</v>
      </c>
      <c r="N399" t="str">
        <f t="shared" si="28"/>
        <v>Yes</v>
      </c>
      <c r="O399">
        <v>9.8438999999999997</v>
      </c>
      <c r="P399" t="s">
        <v>8</v>
      </c>
      <c r="Q399" t="s">
        <v>425</v>
      </c>
    </row>
    <row r="400" spans="1:17" x14ac:dyDescent="0.25">
      <c r="A400">
        <v>34</v>
      </c>
      <c r="B400">
        <v>27</v>
      </c>
      <c r="C400">
        <v>60</v>
      </c>
      <c r="D400">
        <f t="shared" si="29"/>
        <v>1.9412499999999999</v>
      </c>
      <c r="E400" t="s">
        <v>179</v>
      </c>
      <c r="F400">
        <v>400</v>
      </c>
      <c r="G400" t="str">
        <f t="shared" si="27"/>
        <v>Low</v>
      </c>
      <c r="H400" t="s">
        <v>37</v>
      </c>
      <c r="I400" t="s">
        <v>25</v>
      </c>
      <c r="J400" t="s">
        <v>278</v>
      </c>
      <c r="K400" t="s">
        <v>290</v>
      </c>
      <c r="L400" t="s">
        <v>290</v>
      </c>
      <c r="M400" t="s">
        <v>268</v>
      </c>
      <c r="N400" t="str">
        <f t="shared" si="28"/>
        <v>Yes</v>
      </c>
      <c r="O400">
        <v>1.9412499999999999</v>
      </c>
      <c r="P400" t="s">
        <v>8</v>
      </c>
      <c r="Q400" t="s">
        <v>425</v>
      </c>
    </row>
    <row r="401" spans="1:17" x14ac:dyDescent="0.25">
      <c r="A401">
        <v>34</v>
      </c>
      <c r="B401">
        <v>28</v>
      </c>
      <c r="C401">
        <v>0</v>
      </c>
      <c r="D401">
        <f t="shared" si="29"/>
        <v>0</v>
      </c>
      <c r="E401" t="s">
        <v>179</v>
      </c>
      <c r="F401">
        <v>400</v>
      </c>
      <c r="G401" t="str">
        <f t="shared" si="27"/>
        <v>Low</v>
      </c>
      <c r="H401" t="s">
        <v>37</v>
      </c>
      <c r="I401" t="s">
        <v>25</v>
      </c>
      <c r="J401" t="s">
        <v>278</v>
      </c>
      <c r="K401" t="s">
        <v>290</v>
      </c>
      <c r="L401" t="s">
        <v>290</v>
      </c>
      <c r="M401" t="s">
        <v>341</v>
      </c>
      <c r="N401" t="str">
        <f t="shared" si="28"/>
        <v>Yes</v>
      </c>
      <c r="O401">
        <v>0</v>
      </c>
      <c r="P401" t="s">
        <v>8</v>
      </c>
      <c r="Q401" t="s">
        <v>425</v>
      </c>
    </row>
    <row r="402" spans="1:17" x14ac:dyDescent="0.25">
      <c r="A402">
        <v>34</v>
      </c>
      <c r="B402">
        <v>28</v>
      </c>
      <c r="C402">
        <v>0.5</v>
      </c>
      <c r="D402">
        <f t="shared" si="29"/>
        <v>46.491799999999998</v>
      </c>
      <c r="E402" t="s">
        <v>179</v>
      </c>
      <c r="F402">
        <v>400</v>
      </c>
      <c r="G402" t="str">
        <f t="shared" si="27"/>
        <v>Low</v>
      </c>
      <c r="H402" t="s">
        <v>37</v>
      </c>
      <c r="I402" t="s">
        <v>25</v>
      </c>
      <c r="J402" t="s">
        <v>278</v>
      </c>
      <c r="K402" t="s">
        <v>290</v>
      </c>
      <c r="L402" t="s">
        <v>290</v>
      </c>
      <c r="M402" t="s">
        <v>341</v>
      </c>
      <c r="N402" t="str">
        <f t="shared" si="28"/>
        <v>Yes</v>
      </c>
      <c r="O402">
        <v>46.491799999999998</v>
      </c>
      <c r="P402" t="s">
        <v>8</v>
      </c>
      <c r="Q402" t="s">
        <v>425</v>
      </c>
    </row>
    <row r="403" spans="1:17" x14ac:dyDescent="0.25">
      <c r="A403">
        <v>34</v>
      </c>
      <c r="B403">
        <v>28</v>
      </c>
      <c r="C403">
        <v>1</v>
      </c>
      <c r="D403">
        <f t="shared" si="29"/>
        <v>87</v>
      </c>
      <c r="E403" t="s">
        <v>179</v>
      </c>
      <c r="F403">
        <v>400</v>
      </c>
      <c r="G403" t="str">
        <f t="shared" si="27"/>
        <v>Low</v>
      </c>
      <c r="H403" t="s">
        <v>37</v>
      </c>
      <c r="I403" t="s">
        <v>25</v>
      </c>
      <c r="J403" t="s">
        <v>278</v>
      </c>
      <c r="K403" t="s">
        <v>290</v>
      </c>
      <c r="L403" t="s">
        <v>290</v>
      </c>
      <c r="M403" t="s">
        <v>341</v>
      </c>
      <c r="N403" t="str">
        <f t="shared" si="28"/>
        <v>Yes</v>
      </c>
      <c r="O403">
        <v>87</v>
      </c>
      <c r="P403" t="s">
        <v>8</v>
      </c>
      <c r="Q403" t="s">
        <v>425</v>
      </c>
    </row>
    <row r="404" spans="1:17" x14ac:dyDescent="0.25">
      <c r="A404">
        <v>34</v>
      </c>
      <c r="B404">
        <v>28</v>
      </c>
      <c r="C404">
        <v>1.5</v>
      </c>
      <c r="D404">
        <f t="shared" si="29"/>
        <v>142.06139999999999</v>
      </c>
      <c r="E404" t="s">
        <v>179</v>
      </c>
      <c r="F404">
        <v>400</v>
      </c>
      <c r="G404" t="str">
        <f t="shared" si="27"/>
        <v>Low</v>
      </c>
      <c r="H404" t="s">
        <v>37</v>
      </c>
      <c r="I404" t="s">
        <v>25</v>
      </c>
      <c r="J404" t="s">
        <v>278</v>
      </c>
      <c r="K404" t="s">
        <v>290</v>
      </c>
      <c r="L404" t="s">
        <v>290</v>
      </c>
      <c r="M404" t="s">
        <v>341</v>
      </c>
      <c r="N404" t="str">
        <f t="shared" si="28"/>
        <v>Yes</v>
      </c>
      <c r="O404">
        <v>142.06139999999999</v>
      </c>
      <c r="P404" t="s">
        <v>8</v>
      </c>
      <c r="Q404" t="s">
        <v>425</v>
      </c>
    </row>
    <row r="405" spans="1:17" x14ac:dyDescent="0.25">
      <c r="A405">
        <v>34</v>
      </c>
      <c r="B405">
        <v>28</v>
      </c>
      <c r="C405">
        <v>2</v>
      </c>
      <c r="D405">
        <f t="shared" si="29"/>
        <v>224.18510000000001</v>
      </c>
      <c r="E405" t="s">
        <v>179</v>
      </c>
      <c r="F405">
        <v>400</v>
      </c>
      <c r="G405" t="str">
        <f t="shared" si="27"/>
        <v>Low</v>
      </c>
      <c r="H405" t="s">
        <v>37</v>
      </c>
      <c r="I405" t="s">
        <v>25</v>
      </c>
      <c r="J405" t="s">
        <v>278</v>
      </c>
      <c r="K405" t="s">
        <v>290</v>
      </c>
      <c r="L405" t="s">
        <v>290</v>
      </c>
      <c r="M405" t="s">
        <v>341</v>
      </c>
      <c r="N405" t="str">
        <f t="shared" si="28"/>
        <v>Yes</v>
      </c>
      <c r="O405">
        <v>224.18510000000001</v>
      </c>
      <c r="P405" t="s">
        <v>8</v>
      </c>
      <c r="Q405" t="s">
        <v>425</v>
      </c>
    </row>
    <row r="406" spans="1:17" x14ac:dyDescent="0.25">
      <c r="A406">
        <v>34</v>
      </c>
      <c r="B406">
        <v>28</v>
      </c>
      <c r="C406">
        <v>3</v>
      </c>
      <c r="D406">
        <f t="shared" si="29"/>
        <v>240.5823</v>
      </c>
      <c r="E406" t="s">
        <v>179</v>
      </c>
      <c r="F406">
        <v>400</v>
      </c>
      <c r="G406" t="str">
        <f t="shared" si="27"/>
        <v>Low</v>
      </c>
      <c r="H406" t="s">
        <v>37</v>
      </c>
      <c r="I406" t="s">
        <v>25</v>
      </c>
      <c r="J406" t="s">
        <v>278</v>
      </c>
      <c r="K406" t="s">
        <v>290</v>
      </c>
      <c r="L406" t="s">
        <v>290</v>
      </c>
      <c r="M406" t="s">
        <v>341</v>
      </c>
      <c r="N406" t="str">
        <f t="shared" si="28"/>
        <v>Yes</v>
      </c>
      <c r="O406">
        <v>240.5823</v>
      </c>
      <c r="P406" t="s">
        <v>8</v>
      </c>
      <c r="Q406" t="s">
        <v>425</v>
      </c>
    </row>
    <row r="407" spans="1:17" x14ac:dyDescent="0.25">
      <c r="A407">
        <v>34</v>
      </c>
      <c r="B407">
        <v>28</v>
      </c>
      <c r="C407">
        <v>4</v>
      </c>
      <c r="D407">
        <f t="shared" si="29"/>
        <v>213.74780000000001</v>
      </c>
      <c r="E407" t="s">
        <v>179</v>
      </c>
      <c r="F407">
        <v>400</v>
      </c>
      <c r="G407" t="str">
        <f t="shared" si="27"/>
        <v>Low</v>
      </c>
      <c r="H407" t="s">
        <v>37</v>
      </c>
      <c r="I407" t="s">
        <v>25</v>
      </c>
      <c r="J407" t="s">
        <v>278</v>
      </c>
      <c r="K407" t="s">
        <v>290</v>
      </c>
      <c r="L407" t="s">
        <v>290</v>
      </c>
      <c r="M407" t="s">
        <v>341</v>
      </c>
      <c r="N407" t="str">
        <f t="shared" si="28"/>
        <v>Yes</v>
      </c>
      <c r="O407">
        <v>213.74780000000001</v>
      </c>
      <c r="P407" t="s">
        <v>8</v>
      </c>
      <c r="Q407" t="s">
        <v>425</v>
      </c>
    </row>
    <row r="408" spans="1:17" x14ac:dyDescent="0.25">
      <c r="A408">
        <v>34</v>
      </c>
      <c r="B408">
        <v>28</v>
      </c>
      <c r="C408">
        <v>6</v>
      </c>
      <c r="D408">
        <f t="shared" si="29"/>
        <v>186.91309999999999</v>
      </c>
      <c r="E408" t="s">
        <v>179</v>
      </c>
      <c r="F408">
        <v>400</v>
      </c>
      <c r="G408" t="str">
        <f t="shared" si="27"/>
        <v>Low</v>
      </c>
      <c r="H408" t="s">
        <v>37</v>
      </c>
      <c r="I408" t="s">
        <v>25</v>
      </c>
      <c r="J408" t="s">
        <v>278</v>
      </c>
      <c r="K408" t="s">
        <v>290</v>
      </c>
      <c r="L408" t="s">
        <v>290</v>
      </c>
      <c r="M408" t="s">
        <v>341</v>
      </c>
      <c r="N408" t="str">
        <f t="shared" si="28"/>
        <v>Yes</v>
      </c>
      <c r="O408">
        <v>186.91309999999999</v>
      </c>
      <c r="P408" t="s">
        <v>8</v>
      </c>
      <c r="Q408" t="s">
        <v>425</v>
      </c>
    </row>
    <row r="409" spans="1:17" x14ac:dyDescent="0.25">
      <c r="A409">
        <v>34</v>
      </c>
      <c r="B409">
        <v>28</v>
      </c>
      <c r="C409">
        <v>8</v>
      </c>
      <c r="D409">
        <f t="shared" si="29"/>
        <v>163.4402</v>
      </c>
      <c r="E409" t="s">
        <v>179</v>
      </c>
      <c r="F409">
        <v>400</v>
      </c>
      <c r="G409" t="str">
        <f t="shared" si="27"/>
        <v>Low</v>
      </c>
      <c r="H409" t="s">
        <v>37</v>
      </c>
      <c r="I409" t="s">
        <v>25</v>
      </c>
      <c r="J409" t="s">
        <v>278</v>
      </c>
      <c r="K409" t="s">
        <v>290</v>
      </c>
      <c r="L409" t="s">
        <v>290</v>
      </c>
      <c r="M409" t="s">
        <v>341</v>
      </c>
      <c r="N409" t="str">
        <f t="shared" si="28"/>
        <v>Yes</v>
      </c>
      <c r="O409">
        <v>163.4402</v>
      </c>
      <c r="P409" t="s">
        <v>8</v>
      </c>
      <c r="Q409" t="s">
        <v>425</v>
      </c>
    </row>
    <row r="410" spans="1:17" x14ac:dyDescent="0.25">
      <c r="A410">
        <v>34</v>
      </c>
      <c r="B410">
        <v>28</v>
      </c>
      <c r="C410">
        <v>10</v>
      </c>
      <c r="D410">
        <f t="shared" si="29"/>
        <v>134.20140000000001</v>
      </c>
      <c r="E410" t="s">
        <v>179</v>
      </c>
      <c r="F410">
        <v>400</v>
      </c>
      <c r="G410" t="str">
        <f t="shared" si="27"/>
        <v>Low</v>
      </c>
      <c r="H410" t="s">
        <v>37</v>
      </c>
      <c r="I410" t="s">
        <v>25</v>
      </c>
      <c r="J410" t="s">
        <v>278</v>
      </c>
      <c r="K410" t="s">
        <v>290</v>
      </c>
      <c r="L410" t="s">
        <v>290</v>
      </c>
      <c r="M410" t="s">
        <v>341</v>
      </c>
      <c r="N410" t="str">
        <f t="shared" si="28"/>
        <v>Yes</v>
      </c>
      <c r="O410">
        <v>134.20140000000001</v>
      </c>
      <c r="P410" t="s">
        <v>8</v>
      </c>
      <c r="Q410" t="s">
        <v>425</v>
      </c>
    </row>
    <row r="411" spans="1:17" x14ac:dyDescent="0.25">
      <c r="A411">
        <v>34</v>
      </c>
      <c r="B411">
        <v>28</v>
      </c>
      <c r="C411">
        <v>12</v>
      </c>
      <c r="D411">
        <f t="shared" si="29"/>
        <v>119.20659999999999</v>
      </c>
      <c r="E411" t="s">
        <v>179</v>
      </c>
      <c r="F411">
        <v>400</v>
      </c>
      <c r="G411" t="str">
        <f t="shared" si="27"/>
        <v>Low</v>
      </c>
      <c r="H411" t="s">
        <v>37</v>
      </c>
      <c r="I411" t="s">
        <v>25</v>
      </c>
      <c r="J411" t="s">
        <v>278</v>
      </c>
      <c r="K411" t="s">
        <v>290</v>
      </c>
      <c r="L411" t="s">
        <v>290</v>
      </c>
      <c r="M411" t="s">
        <v>341</v>
      </c>
      <c r="N411" t="str">
        <f t="shared" si="28"/>
        <v>Yes</v>
      </c>
      <c r="O411">
        <v>119.20659999999999</v>
      </c>
      <c r="P411" t="s">
        <v>8</v>
      </c>
      <c r="Q411" t="s">
        <v>425</v>
      </c>
    </row>
    <row r="412" spans="1:17" x14ac:dyDescent="0.25">
      <c r="A412">
        <v>34</v>
      </c>
      <c r="B412">
        <v>28</v>
      </c>
      <c r="C412">
        <v>16</v>
      </c>
      <c r="D412">
        <f t="shared" si="29"/>
        <v>103.3721</v>
      </c>
      <c r="E412" t="s">
        <v>179</v>
      </c>
      <c r="F412">
        <v>400</v>
      </c>
      <c r="G412" t="str">
        <f t="shared" si="27"/>
        <v>Low</v>
      </c>
      <c r="H412" t="s">
        <v>37</v>
      </c>
      <c r="I412" t="s">
        <v>25</v>
      </c>
      <c r="J412" t="s">
        <v>278</v>
      </c>
      <c r="K412" t="s">
        <v>290</v>
      </c>
      <c r="L412" t="s">
        <v>290</v>
      </c>
      <c r="M412" t="s">
        <v>341</v>
      </c>
      <c r="N412" t="str">
        <f t="shared" si="28"/>
        <v>Yes</v>
      </c>
      <c r="O412">
        <v>103.3721</v>
      </c>
      <c r="P412" t="s">
        <v>8</v>
      </c>
      <c r="Q412" t="s">
        <v>425</v>
      </c>
    </row>
    <row r="413" spans="1:17" x14ac:dyDescent="0.25">
      <c r="A413">
        <v>34</v>
      </c>
      <c r="B413">
        <v>28</v>
      </c>
      <c r="C413">
        <v>20</v>
      </c>
      <c r="D413">
        <f t="shared" si="29"/>
        <v>73.643199999999993</v>
      </c>
      <c r="E413" t="s">
        <v>179</v>
      </c>
      <c r="F413">
        <v>400</v>
      </c>
      <c r="G413" t="str">
        <f t="shared" si="27"/>
        <v>Low</v>
      </c>
      <c r="H413" t="s">
        <v>37</v>
      </c>
      <c r="I413" t="s">
        <v>25</v>
      </c>
      <c r="J413" t="s">
        <v>278</v>
      </c>
      <c r="K413" t="s">
        <v>290</v>
      </c>
      <c r="L413" t="s">
        <v>290</v>
      </c>
      <c r="M413" t="s">
        <v>341</v>
      </c>
      <c r="N413" t="str">
        <f t="shared" si="28"/>
        <v>Yes</v>
      </c>
      <c r="O413">
        <v>73.643199999999993</v>
      </c>
      <c r="P413" t="s">
        <v>8</v>
      </c>
      <c r="Q413" t="s">
        <v>425</v>
      </c>
    </row>
    <row r="414" spans="1:17" x14ac:dyDescent="0.25">
      <c r="A414">
        <v>34</v>
      </c>
      <c r="B414">
        <v>28</v>
      </c>
      <c r="C414">
        <v>24</v>
      </c>
      <c r="D414">
        <f t="shared" si="29"/>
        <v>57.1999</v>
      </c>
      <c r="E414" t="s">
        <v>179</v>
      </c>
      <c r="F414">
        <v>400</v>
      </c>
      <c r="G414" t="str">
        <f t="shared" si="27"/>
        <v>Low</v>
      </c>
      <c r="H414" t="s">
        <v>37</v>
      </c>
      <c r="I414" t="s">
        <v>25</v>
      </c>
      <c r="J414" t="s">
        <v>278</v>
      </c>
      <c r="K414" t="s">
        <v>290</v>
      </c>
      <c r="L414" t="s">
        <v>290</v>
      </c>
      <c r="M414" t="s">
        <v>341</v>
      </c>
      <c r="N414" t="str">
        <f t="shared" si="28"/>
        <v>Yes</v>
      </c>
      <c r="O414">
        <v>57.1999</v>
      </c>
      <c r="P414" t="s">
        <v>8</v>
      </c>
      <c r="Q414" t="s">
        <v>425</v>
      </c>
    </row>
    <row r="415" spans="1:17" x14ac:dyDescent="0.25">
      <c r="A415">
        <v>34</v>
      </c>
      <c r="B415">
        <v>28</v>
      </c>
      <c r="C415">
        <v>30</v>
      </c>
      <c r="D415">
        <f t="shared" si="29"/>
        <v>38.546799999999998</v>
      </c>
      <c r="E415" t="s">
        <v>179</v>
      </c>
      <c r="F415">
        <v>400</v>
      </c>
      <c r="G415" t="str">
        <f t="shared" si="27"/>
        <v>Low</v>
      </c>
      <c r="H415" t="s">
        <v>37</v>
      </c>
      <c r="I415" t="s">
        <v>25</v>
      </c>
      <c r="J415" t="s">
        <v>278</v>
      </c>
      <c r="K415" t="s">
        <v>290</v>
      </c>
      <c r="L415" t="s">
        <v>290</v>
      </c>
      <c r="M415" t="s">
        <v>341</v>
      </c>
      <c r="N415" t="str">
        <f t="shared" si="28"/>
        <v>Yes</v>
      </c>
      <c r="O415">
        <v>38.546799999999998</v>
      </c>
      <c r="P415" t="s">
        <v>8</v>
      </c>
      <c r="Q415" t="s">
        <v>425</v>
      </c>
    </row>
    <row r="416" spans="1:17" x14ac:dyDescent="0.25">
      <c r="A416">
        <v>34</v>
      </c>
      <c r="B416">
        <v>28</v>
      </c>
      <c r="C416">
        <v>36</v>
      </c>
      <c r="D416">
        <f t="shared" si="29"/>
        <v>21.1708</v>
      </c>
      <c r="E416" t="s">
        <v>179</v>
      </c>
      <c r="F416">
        <v>400</v>
      </c>
      <c r="G416" t="str">
        <f t="shared" si="27"/>
        <v>Low</v>
      </c>
      <c r="H416" t="s">
        <v>37</v>
      </c>
      <c r="I416" t="s">
        <v>25</v>
      </c>
      <c r="J416" t="s">
        <v>278</v>
      </c>
      <c r="K416" t="s">
        <v>290</v>
      </c>
      <c r="L416" t="s">
        <v>290</v>
      </c>
      <c r="M416" t="s">
        <v>341</v>
      </c>
      <c r="N416" t="str">
        <f t="shared" si="28"/>
        <v>Yes</v>
      </c>
      <c r="O416">
        <v>21.1708</v>
      </c>
      <c r="P416" t="s">
        <v>8</v>
      </c>
      <c r="Q416" t="s">
        <v>425</v>
      </c>
    </row>
    <row r="417" spans="1:17" x14ac:dyDescent="0.25">
      <c r="A417">
        <v>34</v>
      </c>
      <c r="B417">
        <v>28</v>
      </c>
      <c r="C417">
        <v>48</v>
      </c>
      <c r="D417">
        <f t="shared" si="29"/>
        <v>9.7668999999999997</v>
      </c>
      <c r="E417" t="s">
        <v>179</v>
      </c>
      <c r="F417">
        <v>400</v>
      </c>
      <c r="G417" t="str">
        <f t="shared" si="27"/>
        <v>Low</v>
      </c>
      <c r="H417" t="s">
        <v>37</v>
      </c>
      <c r="I417" t="s">
        <v>25</v>
      </c>
      <c r="J417" t="s">
        <v>278</v>
      </c>
      <c r="K417" t="s">
        <v>290</v>
      </c>
      <c r="L417" t="s">
        <v>290</v>
      </c>
      <c r="M417" t="s">
        <v>341</v>
      </c>
      <c r="N417" t="str">
        <f t="shared" si="28"/>
        <v>Yes</v>
      </c>
      <c r="O417">
        <v>9.7668999999999997</v>
      </c>
      <c r="P417" t="s">
        <v>8</v>
      </c>
      <c r="Q417" t="s">
        <v>425</v>
      </c>
    </row>
    <row r="418" spans="1:17" x14ac:dyDescent="0.25">
      <c r="A418">
        <v>34</v>
      </c>
      <c r="B418">
        <v>28</v>
      </c>
      <c r="C418">
        <v>60</v>
      </c>
      <c r="D418">
        <f t="shared" si="29"/>
        <v>0.98699999999999999</v>
      </c>
      <c r="E418" t="s">
        <v>179</v>
      </c>
      <c r="F418">
        <v>400</v>
      </c>
      <c r="G418" t="str">
        <f t="shared" si="27"/>
        <v>Low</v>
      </c>
      <c r="H418" t="s">
        <v>37</v>
      </c>
      <c r="I418" t="s">
        <v>25</v>
      </c>
      <c r="J418" t="s">
        <v>278</v>
      </c>
      <c r="K418" t="s">
        <v>290</v>
      </c>
      <c r="L418" t="s">
        <v>290</v>
      </c>
      <c r="M418" t="s">
        <v>341</v>
      </c>
      <c r="N418" t="str">
        <f t="shared" si="28"/>
        <v>Yes</v>
      </c>
      <c r="O418">
        <v>0.98699999999999999</v>
      </c>
      <c r="P418" t="s">
        <v>8</v>
      </c>
      <c r="Q418" t="s">
        <v>425</v>
      </c>
    </row>
    <row r="419" spans="1:17" x14ac:dyDescent="0.25">
      <c r="A419">
        <v>35</v>
      </c>
      <c r="B419">
        <v>29</v>
      </c>
      <c r="C419">
        <v>0</v>
      </c>
      <c r="D419">
        <f t="shared" ref="D419:D443" si="30">O419*1000</f>
        <v>0</v>
      </c>
      <c r="E419" t="s">
        <v>179</v>
      </c>
      <c r="F419">
        <f>10*69</f>
        <v>690</v>
      </c>
      <c r="G419" t="str">
        <f t="shared" si="27"/>
        <v>Low</v>
      </c>
      <c r="H419" t="s">
        <v>36</v>
      </c>
      <c r="I419" t="s">
        <v>23</v>
      </c>
      <c r="J419" t="s">
        <v>267</v>
      </c>
      <c r="K419" t="s">
        <v>290</v>
      </c>
      <c r="L419" t="s">
        <v>290</v>
      </c>
      <c r="M419" t="s">
        <v>275</v>
      </c>
      <c r="N419" t="str">
        <f t="shared" si="28"/>
        <v>None</v>
      </c>
      <c r="O419">
        <v>0</v>
      </c>
      <c r="P419" t="s">
        <v>84</v>
      </c>
      <c r="Q419" t="s">
        <v>142</v>
      </c>
    </row>
    <row r="420" spans="1:17" x14ac:dyDescent="0.25">
      <c r="A420">
        <v>35</v>
      </c>
      <c r="B420">
        <v>29</v>
      </c>
      <c r="C420">
        <v>1</v>
      </c>
      <c r="D420">
        <f t="shared" si="30"/>
        <v>378.3</v>
      </c>
      <c r="E420" t="s">
        <v>179</v>
      </c>
      <c r="F420">
        <f t="shared" ref="F420:F436" si="31">10*69</f>
        <v>690</v>
      </c>
      <c r="G420" t="str">
        <f t="shared" si="27"/>
        <v>Low</v>
      </c>
      <c r="H420" t="s">
        <v>36</v>
      </c>
      <c r="I420" t="s">
        <v>23</v>
      </c>
      <c r="J420" t="s">
        <v>267</v>
      </c>
      <c r="K420" t="s">
        <v>290</v>
      </c>
      <c r="L420" t="s">
        <v>290</v>
      </c>
      <c r="M420" t="s">
        <v>275</v>
      </c>
      <c r="N420" t="str">
        <f t="shared" si="28"/>
        <v>None</v>
      </c>
      <c r="O420">
        <v>0.37830000000000003</v>
      </c>
      <c r="P420" t="s">
        <v>84</v>
      </c>
      <c r="Q420" t="s">
        <v>142</v>
      </c>
    </row>
    <row r="421" spans="1:17" x14ac:dyDescent="0.25">
      <c r="A421">
        <v>35</v>
      </c>
      <c r="B421">
        <v>29</v>
      </c>
      <c r="C421">
        <v>2</v>
      </c>
      <c r="D421">
        <f t="shared" si="30"/>
        <v>635.29999999999995</v>
      </c>
      <c r="E421" t="s">
        <v>179</v>
      </c>
      <c r="F421">
        <f t="shared" si="31"/>
        <v>690</v>
      </c>
      <c r="G421" t="str">
        <f t="shared" si="27"/>
        <v>Low</v>
      </c>
      <c r="H421" t="s">
        <v>36</v>
      </c>
      <c r="I421" t="s">
        <v>23</v>
      </c>
      <c r="J421" t="s">
        <v>267</v>
      </c>
      <c r="K421" t="s">
        <v>290</v>
      </c>
      <c r="L421" t="s">
        <v>290</v>
      </c>
      <c r="M421" t="s">
        <v>275</v>
      </c>
      <c r="N421" t="str">
        <f t="shared" si="28"/>
        <v>None</v>
      </c>
      <c r="O421">
        <v>0.63529999999999998</v>
      </c>
      <c r="P421" t="s">
        <v>84</v>
      </c>
      <c r="Q421" t="s">
        <v>142</v>
      </c>
    </row>
    <row r="422" spans="1:17" x14ac:dyDescent="0.25">
      <c r="A422">
        <v>35</v>
      </c>
      <c r="B422">
        <v>29</v>
      </c>
      <c r="C422">
        <v>3</v>
      </c>
      <c r="D422">
        <f t="shared" si="30"/>
        <v>1028.8999999999999</v>
      </c>
      <c r="E422" t="s">
        <v>179</v>
      </c>
      <c r="F422">
        <f t="shared" si="31"/>
        <v>690</v>
      </c>
      <c r="G422" t="str">
        <f t="shared" si="27"/>
        <v>Low</v>
      </c>
      <c r="H422" t="s">
        <v>36</v>
      </c>
      <c r="I422" t="s">
        <v>23</v>
      </c>
      <c r="J422" t="s">
        <v>267</v>
      </c>
      <c r="K422" t="s">
        <v>290</v>
      </c>
      <c r="L422" t="s">
        <v>290</v>
      </c>
      <c r="M422" t="s">
        <v>275</v>
      </c>
      <c r="N422" t="str">
        <f t="shared" si="28"/>
        <v>None</v>
      </c>
      <c r="O422">
        <v>1.0288999999999999</v>
      </c>
      <c r="P422" t="s">
        <v>84</v>
      </c>
      <c r="Q422" t="s">
        <v>142</v>
      </c>
    </row>
    <row r="423" spans="1:17" x14ac:dyDescent="0.25">
      <c r="A423">
        <v>35</v>
      </c>
      <c r="B423">
        <v>29</v>
      </c>
      <c r="C423">
        <v>4</v>
      </c>
      <c r="D423">
        <f t="shared" si="30"/>
        <v>1177.5</v>
      </c>
      <c r="E423" t="s">
        <v>179</v>
      </c>
      <c r="F423">
        <f t="shared" si="31"/>
        <v>690</v>
      </c>
      <c r="G423" t="str">
        <f t="shared" si="27"/>
        <v>Low</v>
      </c>
      <c r="H423" t="s">
        <v>36</v>
      </c>
      <c r="I423" t="s">
        <v>23</v>
      </c>
      <c r="J423" t="s">
        <v>267</v>
      </c>
      <c r="K423" t="s">
        <v>290</v>
      </c>
      <c r="L423" t="s">
        <v>290</v>
      </c>
      <c r="M423" t="s">
        <v>275</v>
      </c>
      <c r="N423" t="str">
        <f t="shared" si="28"/>
        <v>None</v>
      </c>
      <c r="O423">
        <v>1.1775</v>
      </c>
      <c r="P423" t="s">
        <v>84</v>
      </c>
      <c r="Q423" t="s">
        <v>142</v>
      </c>
    </row>
    <row r="424" spans="1:17" x14ac:dyDescent="0.25">
      <c r="A424">
        <v>35</v>
      </c>
      <c r="B424">
        <v>29</v>
      </c>
      <c r="C424">
        <v>6</v>
      </c>
      <c r="D424">
        <f t="shared" si="30"/>
        <v>1349.6</v>
      </c>
      <c r="E424" t="s">
        <v>179</v>
      </c>
      <c r="F424">
        <f t="shared" si="31"/>
        <v>690</v>
      </c>
      <c r="G424" t="str">
        <f t="shared" si="27"/>
        <v>Low</v>
      </c>
      <c r="H424" t="s">
        <v>36</v>
      </c>
      <c r="I424" t="s">
        <v>23</v>
      </c>
      <c r="J424" t="s">
        <v>267</v>
      </c>
      <c r="K424" t="s">
        <v>290</v>
      </c>
      <c r="L424" t="s">
        <v>290</v>
      </c>
      <c r="M424" t="s">
        <v>275</v>
      </c>
      <c r="N424" t="str">
        <f t="shared" si="28"/>
        <v>None</v>
      </c>
      <c r="O424">
        <v>1.3495999999999999</v>
      </c>
      <c r="P424" t="s">
        <v>84</v>
      </c>
      <c r="Q424" t="s">
        <v>142</v>
      </c>
    </row>
    <row r="425" spans="1:17" x14ac:dyDescent="0.25">
      <c r="A425">
        <v>35</v>
      </c>
      <c r="B425">
        <v>29</v>
      </c>
      <c r="C425">
        <v>8</v>
      </c>
      <c r="D425">
        <f t="shared" si="30"/>
        <v>1279</v>
      </c>
      <c r="E425" t="s">
        <v>179</v>
      </c>
      <c r="F425">
        <f t="shared" si="31"/>
        <v>690</v>
      </c>
      <c r="G425" t="str">
        <f t="shared" si="27"/>
        <v>Low</v>
      </c>
      <c r="H425" t="s">
        <v>36</v>
      </c>
      <c r="I425" t="s">
        <v>23</v>
      </c>
      <c r="J425" t="s">
        <v>267</v>
      </c>
      <c r="K425" t="s">
        <v>290</v>
      </c>
      <c r="L425" t="s">
        <v>290</v>
      </c>
      <c r="M425" t="s">
        <v>275</v>
      </c>
      <c r="N425" t="str">
        <f t="shared" si="28"/>
        <v>None</v>
      </c>
      <c r="O425">
        <v>1.2789999999999999</v>
      </c>
      <c r="P425" t="s">
        <v>84</v>
      </c>
      <c r="Q425" t="s">
        <v>142</v>
      </c>
    </row>
    <row r="426" spans="1:17" x14ac:dyDescent="0.25">
      <c r="A426">
        <v>35</v>
      </c>
      <c r="B426">
        <v>29</v>
      </c>
      <c r="C426">
        <v>12</v>
      </c>
      <c r="D426">
        <f t="shared" si="30"/>
        <v>958.6</v>
      </c>
      <c r="E426" t="s">
        <v>179</v>
      </c>
      <c r="F426">
        <f t="shared" si="31"/>
        <v>690</v>
      </c>
      <c r="G426" t="str">
        <f t="shared" si="27"/>
        <v>Low</v>
      </c>
      <c r="H426" t="s">
        <v>36</v>
      </c>
      <c r="I426" t="s">
        <v>23</v>
      </c>
      <c r="J426" t="s">
        <v>267</v>
      </c>
      <c r="K426" t="s">
        <v>290</v>
      </c>
      <c r="L426" t="s">
        <v>290</v>
      </c>
      <c r="M426" t="s">
        <v>275</v>
      </c>
      <c r="N426" t="str">
        <f t="shared" si="28"/>
        <v>None</v>
      </c>
      <c r="O426">
        <v>0.95860000000000001</v>
      </c>
      <c r="P426" t="s">
        <v>84</v>
      </c>
      <c r="Q426" t="s">
        <v>142</v>
      </c>
    </row>
    <row r="427" spans="1:17" x14ac:dyDescent="0.25">
      <c r="A427">
        <v>35</v>
      </c>
      <c r="B427">
        <v>29</v>
      </c>
      <c r="C427">
        <v>24</v>
      </c>
      <c r="D427">
        <f t="shared" si="30"/>
        <v>344.1</v>
      </c>
      <c r="E427" t="s">
        <v>179</v>
      </c>
      <c r="F427">
        <f t="shared" si="31"/>
        <v>690</v>
      </c>
      <c r="G427" t="str">
        <f t="shared" si="27"/>
        <v>Low</v>
      </c>
      <c r="H427" t="s">
        <v>36</v>
      </c>
      <c r="I427" t="s">
        <v>23</v>
      </c>
      <c r="J427" t="s">
        <v>267</v>
      </c>
      <c r="K427" t="s">
        <v>290</v>
      </c>
      <c r="L427" t="s">
        <v>290</v>
      </c>
      <c r="M427" t="s">
        <v>275</v>
      </c>
      <c r="N427" t="str">
        <f t="shared" si="28"/>
        <v>None</v>
      </c>
      <c r="O427">
        <v>0.34410000000000002</v>
      </c>
      <c r="P427" t="s">
        <v>84</v>
      </c>
      <c r="Q427" t="s">
        <v>142</v>
      </c>
    </row>
    <row r="428" spans="1:17" x14ac:dyDescent="0.25">
      <c r="A428">
        <v>35</v>
      </c>
      <c r="B428">
        <v>30</v>
      </c>
      <c r="C428">
        <v>0</v>
      </c>
      <c r="D428">
        <f t="shared" si="30"/>
        <v>0</v>
      </c>
      <c r="E428" t="s">
        <v>179</v>
      </c>
      <c r="F428">
        <f t="shared" si="31"/>
        <v>690</v>
      </c>
      <c r="G428" t="str">
        <f t="shared" si="27"/>
        <v>Low</v>
      </c>
      <c r="H428" t="s">
        <v>37</v>
      </c>
      <c r="I428" t="s">
        <v>23</v>
      </c>
      <c r="J428" t="s">
        <v>267</v>
      </c>
      <c r="K428" t="s">
        <v>290</v>
      </c>
      <c r="L428" t="s">
        <v>290</v>
      </c>
      <c r="M428" t="s">
        <v>275</v>
      </c>
      <c r="N428" t="str">
        <f t="shared" si="28"/>
        <v>None</v>
      </c>
      <c r="O428">
        <v>0</v>
      </c>
      <c r="P428" t="s">
        <v>84</v>
      </c>
      <c r="Q428" t="s">
        <v>142</v>
      </c>
    </row>
    <row r="429" spans="1:17" x14ac:dyDescent="0.25">
      <c r="A429">
        <v>35</v>
      </c>
      <c r="B429">
        <v>30</v>
      </c>
      <c r="C429">
        <v>1</v>
      </c>
      <c r="D429">
        <f t="shared" si="30"/>
        <v>128.5</v>
      </c>
      <c r="E429" t="s">
        <v>179</v>
      </c>
      <c r="F429">
        <f>10*69</f>
        <v>690</v>
      </c>
      <c r="G429" t="str">
        <f t="shared" si="27"/>
        <v>Low</v>
      </c>
      <c r="H429" t="s">
        <v>37</v>
      </c>
      <c r="I429" t="s">
        <v>23</v>
      </c>
      <c r="J429" t="s">
        <v>267</v>
      </c>
      <c r="K429" t="s">
        <v>290</v>
      </c>
      <c r="L429" t="s">
        <v>290</v>
      </c>
      <c r="M429" t="s">
        <v>275</v>
      </c>
      <c r="N429" t="str">
        <f t="shared" si="28"/>
        <v>None</v>
      </c>
      <c r="O429">
        <v>0.1285</v>
      </c>
      <c r="P429" t="s">
        <v>84</v>
      </c>
      <c r="Q429" t="s">
        <v>142</v>
      </c>
    </row>
    <row r="430" spans="1:17" x14ac:dyDescent="0.25">
      <c r="A430">
        <v>35</v>
      </c>
      <c r="B430">
        <v>30</v>
      </c>
      <c r="C430">
        <v>2</v>
      </c>
      <c r="D430">
        <f t="shared" si="30"/>
        <v>211</v>
      </c>
      <c r="E430" t="s">
        <v>179</v>
      </c>
      <c r="F430">
        <f t="shared" si="31"/>
        <v>690</v>
      </c>
      <c r="G430" t="str">
        <f t="shared" si="27"/>
        <v>Low</v>
      </c>
      <c r="H430" t="s">
        <v>37</v>
      </c>
      <c r="I430" t="s">
        <v>23</v>
      </c>
      <c r="J430" t="s">
        <v>267</v>
      </c>
      <c r="K430" t="s">
        <v>290</v>
      </c>
      <c r="L430" t="s">
        <v>290</v>
      </c>
      <c r="M430" t="s">
        <v>275</v>
      </c>
      <c r="N430" t="str">
        <f t="shared" si="28"/>
        <v>None</v>
      </c>
      <c r="O430">
        <v>0.21099999999999999</v>
      </c>
      <c r="P430" t="s">
        <v>84</v>
      </c>
      <c r="Q430" t="s">
        <v>142</v>
      </c>
    </row>
    <row r="431" spans="1:17" x14ac:dyDescent="0.25">
      <c r="A431">
        <v>35</v>
      </c>
      <c r="B431">
        <v>30</v>
      </c>
      <c r="C431">
        <v>3</v>
      </c>
      <c r="D431">
        <f t="shared" si="30"/>
        <v>225.20000000000002</v>
      </c>
      <c r="E431" t="s">
        <v>179</v>
      </c>
      <c r="F431">
        <f t="shared" si="31"/>
        <v>690</v>
      </c>
      <c r="G431" t="str">
        <f t="shared" si="27"/>
        <v>Low</v>
      </c>
      <c r="H431" t="s">
        <v>37</v>
      </c>
      <c r="I431" t="s">
        <v>23</v>
      </c>
      <c r="J431" t="s">
        <v>267</v>
      </c>
      <c r="K431" t="s">
        <v>290</v>
      </c>
      <c r="L431" t="s">
        <v>290</v>
      </c>
      <c r="M431" t="s">
        <v>275</v>
      </c>
      <c r="N431" t="str">
        <f t="shared" si="28"/>
        <v>None</v>
      </c>
      <c r="O431">
        <v>0.22520000000000001</v>
      </c>
      <c r="P431" t="s">
        <v>84</v>
      </c>
      <c r="Q431" t="s">
        <v>142</v>
      </c>
    </row>
    <row r="432" spans="1:17" x14ac:dyDescent="0.25">
      <c r="A432">
        <v>35</v>
      </c>
      <c r="B432">
        <v>30</v>
      </c>
      <c r="C432">
        <v>4</v>
      </c>
      <c r="D432">
        <f t="shared" si="30"/>
        <v>206.4</v>
      </c>
      <c r="E432" t="s">
        <v>179</v>
      </c>
      <c r="F432">
        <f t="shared" si="31"/>
        <v>690</v>
      </c>
      <c r="G432" t="str">
        <f t="shared" si="27"/>
        <v>Low</v>
      </c>
      <c r="H432" t="s">
        <v>37</v>
      </c>
      <c r="I432" t="s">
        <v>23</v>
      </c>
      <c r="J432" t="s">
        <v>267</v>
      </c>
      <c r="K432" t="s">
        <v>290</v>
      </c>
      <c r="L432" t="s">
        <v>290</v>
      </c>
      <c r="M432" t="s">
        <v>275</v>
      </c>
      <c r="N432" t="str">
        <f t="shared" si="28"/>
        <v>None</v>
      </c>
      <c r="O432">
        <v>0.2064</v>
      </c>
      <c r="P432" t="s">
        <v>84</v>
      </c>
      <c r="Q432" t="s">
        <v>142</v>
      </c>
    </row>
    <row r="433" spans="1:17" x14ac:dyDescent="0.25">
      <c r="A433">
        <v>35</v>
      </c>
      <c r="B433">
        <v>30</v>
      </c>
      <c r="C433">
        <v>6</v>
      </c>
      <c r="D433">
        <f t="shared" si="30"/>
        <v>121.7</v>
      </c>
      <c r="E433" t="s">
        <v>179</v>
      </c>
      <c r="F433">
        <f t="shared" si="31"/>
        <v>690</v>
      </c>
      <c r="G433" t="str">
        <f t="shared" si="27"/>
        <v>Low</v>
      </c>
      <c r="H433" t="s">
        <v>37</v>
      </c>
      <c r="I433" t="s">
        <v>23</v>
      </c>
      <c r="J433" t="s">
        <v>267</v>
      </c>
      <c r="K433" t="s">
        <v>290</v>
      </c>
      <c r="L433" t="s">
        <v>290</v>
      </c>
      <c r="M433" t="s">
        <v>275</v>
      </c>
      <c r="N433" t="str">
        <f t="shared" si="28"/>
        <v>None</v>
      </c>
      <c r="O433">
        <v>0.1217</v>
      </c>
      <c r="P433" t="s">
        <v>84</v>
      </c>
      <c r="Q433" t="s">
        <v>142</v>
      </c>
    </row>
    <row r="434" spans="1:17" x14ac:dyDescent="0.25">
      <c r="A434">
        <v>35</v>
      </c>
      <c r="B434">
        <v>30</v>
      </c>
      <c r="C434">
        <v>8</v>
      </c>
      <c r="D434">
        <f t="shared" si="30"/>
        <v>110</v>
      </c>
      <c r="E434" t="s">
        <v>179</v>
      </c>
      <c r="F434">
        <f t="shared" si="31"/>
        <v>690</v>
      </c>
      <c r="G434" t="str">
        <f t="shared" si="27"/>
        <v>Low</v>
      </c>
      <c r="H434" t="s">
        <v>37</v>
      </c>
      <c r="I434" t="s">
        <v>23</v>
      </c>
      <c r="J434" t="s">
        <v>267</v>
      </c>
      <c r="K434" t="s">
        <v>290</v>
      </c>
      <c r="L434" t="s">
        <v>290</v>
      </c>
      <c r="M434" t="s">
        <v>275</v>
      </c>
      <c r="N434" t="str">
        <f t="shared" si="28"/>
        <v>None</v>
      </c>
      <c r="O434">
        <v>0.11</v>
      </c>
      <c r="P434" t="s">
        <v>84</v>
      </c>
      <c r="Q434" t="s">
        <v>142</v>
      </c>
    </row>
    <row r="435" spans="1:17" x14ac:dyDescent="0.25">
      <c r="A435">
        <v>35</v>
      </c>
      <c r="B435">
        <v>30</v>
      </c>
      <c r="C435">
        <v>12</v>
      </c>
      <c r="D435">
        <f t="shared" si="30"/>
        <v>79.5</v>
      </c>
      <c r="E435" t="s">
        <v>179</v>
      </c>
      <c r="F435">
        <f t="shared" si="31"/>
        <v>690</v>
      </c>
      <c r="G435" t="str">
        <f t="shared" si="27"/>
        <v>Low</v>
      </c>
      <c r="H435" t="s">
        <v>37</v>
      </c>
      <c r="I435" t="s">
        <v>23</v>
      </c>
      <c r="J435" t="s">
        <v>267</v>
      </c>
      <c r="K435" t="s">
        <v>290</v>
      </c>
      <c r="L435" t="s">
        <v>290</v>
      </c>
      <c r="M435" t="s">
        <v>275</v>
      </c>
      <c r="N435" t="str">
        <f t="shared" si="28"/>
        <v>None</v>
      </c>
      <c r="O435">
        <v>7.9500000000000001E-2</v>
      </c>
      <c r="P435" t="s">
        <v>84</v>
      </c>
      <c r="Q435" t="s">
        <v>142</v>
      </c>
    </row>
    <row r="436" spans="1:17" x14ac:dyDescent="0.25">
      <c r="A436">
        <v>35</v>
      </c>
      <c r="B436">
        <v>30</v>
      </c>
      <c r="C436">
        <v>24</v>
      </c>
      <c r="D436">
        <f t="shared" si="30"/>
        <v>40.099999999999994</v>
      </c>
      <c r="E436" t="s">
        <v>179</v>
      </c>
      <c r="F436">
        <f t="shared" si="31"/>
        <v>690</v>
      </c>
      <c r="G436" t="str">
        <f t="shared" si="27"/>
        <v>Low</v>
      </c>
      <c r="H436" t="s">
        <v>37</v>
      </c>
      <c r="I436" t="s">
        <v>23</v>
      </c>
      <c r="J436" t="s">
        <v>267</v>
      </c>
      <c r="K436" t="s">
        <v>290</v>
      </c>
      <c r="L436" t="s">
        <v>290</v>
      </c>
      <c r="M436" t="s">
        <v>275</v>
      </c>
      <c r="N436" t="str">
        <f t="shared" si="28"/>
        <v>None</v>
      </c>
      <c r="O436">
        <v>4.0099999999999997E-2</v>
      </c>
      <c r="P436" t="s">
        <v>84</v>
      </c>
      <c r="Q436" t="s">
        <v>142</v>
      </c>
    </row>
    <row r="437" spans="1:17" x14ac:dyDescent="0.25">
      <c r="A437">
        <v>36</v>
      </c>
      <c r="B437">
        <v>31</v>
      </c>
      <c r="C437">
        <v>0</v>
      </c>
      <c r="D437">
        <f t="shared" si="30"/>
        <v>0</v>
      </c>
      <c r="E437" t="s">
        <v>179</v>
      </c>
      <c r="F437">
        <v>466.66666666666669</v>
      </c>
      <c r="G437" t="str">
        <f t="shared" si="27"/>
        <v>Low</v>
      </c>
      <c r="H437" t="s">
        <v>25</v>
      </c>
      <c r="I437" t="s">
        <v>23</v>
      </c>
      <c r="J437" t="s">
        <v>210</v>
      </c>
      <c r="K437" t="s">
        <v>326</v>
      </c>
      <c r="L437" t="s">
        <v>257</v>
      </c>
      <c r="M437" t="s">
        <v>275</v>
      </c>
      <c r="N437" t="str">
        <f t="shared" si="28"/>
        <v>None</v>
      </c>
      <c r="O437">
        <v>0</v>
      </c>
      <c r="P437" t="s">
        <v>19</v>
      </c>
      <c r="Q437" t="s">
        <v>141</v>
      </c>
    </row>
    <row r="438" spans="1:17" x14ac:dyDescent="0.25">
      <c r="A438">
        <v>36</v>
      </c>
      <c r="B438">
        <v>31</v>
      </c>
      <c r="C438">
        <v>1</v>
      </c>
      <c r="D438">
        <f t="shared" si="30"/>
        <v>115.40000000000002</v>
      </c>
      <c r="E438" t="s">
        <v>179</v>
      </c>
      <c r="F438">
        <v>466.66666666666669</v>
      </c>
      <c r="G438" t="str">
        <f t="shared" si="27"/>
        <v>Low</v>
      </c>
      <c r="H438" t="s">
        <v>25</v>
      </c>
      <c r="I438" t="s">
        <v>23</v>
      </c>
      <c r="J438" t="s">
        <v>210</v>
      </c>
      <c r="K438" t="s">
        <v>326</v>
      </c>
      <c r="L438" t="s">
        <v>257</v>
      </c>
      <c r="M438" t="s">
        <v>275</v>
      </c>
      <c r="N438" t="str">
        <f t="shared" si="28"/>
        <v>None</v>
      </c>
      <c r="O438">
        <v>0.11540000000000002</v>
      </c>
      <c r="P438" t="s">
        <v>19</v>
      </c>
      <c r="Q438" t="s">
        <v>141</v>
      </c>
    </row>
    <row r="439" spans="1:17" x14ac:dyDescent="0.25">
      <c r="A439">
        <v>36</v>
      </c>
      <c r="B439">
        <v>31</v>
      </c>
      <c r="C439">
        <v>2</v>
      </c>
      <c r="D439">
        <f t="shared" si="30"/>
        <v>215.20000000000002</v>
      </c>
      <c r="E439" t="s">
        <v>179</v>
      </c>
      <c r="F439">
        <v>466.66666666666669</v>
      </c>
      <c r="G439" t="str">
        <f t="shared" si="27"/>
        <v>Low</v>
      </c>
      <c r="H439" t="s">
        <v>25</v>
      </c>
      <c r="I439" t="s">
        <v>23</v>
      </c>
      <c r="J439" t="s">
        <v>210</v>
      </c>
      <c r="K439" t="s">
        <v>326</v>
      </c>
      <c r="L439" t="s">
        <v>257</v>
      </c>
      <c r="M439" t="s">
        <v>275</v>
      </c>
      <c r="N439" t="str">
        <f t="shared" si="28"/>
        <v>None</v>
      </c>
      <c r="O439">
        <v>0.21520000000000003</v>
      </c>
      <c r="P439" t="s">
        <v>19</v>
      </c>
      <c r="Q439" t="s">
        <v>141</v>
      </c>
    </row>
    <row r="440" spans="1:17" x14ac:dyDescent="0.25">
      <c r="A440">
        <v>36</v>
      </c>
      <c r="B440">
        <v>31</v>
      </c>
      <c r="C440">
        <v>4</v>
      </c>
      <c r="D440">
        <f t="shared" si="30"/>
        <v>261.17500000000001</v>
      </c>
      <c r="E440" t="s">
        <v>179</v>
      </c>
      <c r="F440">
        <v>466.66666666666669</v>
      </c>
      <c r="G440" t="str">
        <f t="shared" si="27"/>
        <v>Low</v>
      </c>
      <c r="H440" t="s">
        <v>25</v>
      </c>
      <c r="I440" t="s">
        <v>23</v>
      </c>
      <c r="J440" t="s">
        <v>210</v>
      </c>
      <c r="K440" t="s">
        <v>326</v>
      </c>
      <c r="L440" t="s">
        <v>257</v>
      </c>
      <c r="M440" t="s">
        <v>275</v>
      </c>
      <c r="N440" t="str">
        <f t="shared" si="28"/>
        <v>None</v>
      </c>
      <c r="O440">
        <v>0.26117499999999999</v>
      </c>
      <c r="P440" t="s">
        <v>19</v>
      </c>
      <c r="Q440" t="s">
        <v>141</v>
      </c>
    </row>
    <row r="441" spans="1:17" x14ac:dyDescent="0.25">
      <c r="A441">
        <v>36</v>
      </c>
      <c r="B441">
        <v>31</v>
      </c>
      <c r="C441">
        <v>6</v>
      </c>
      <c r="D441">
        <f t="shared" si="30"/>
        <v>367.68</v>
      </c>
      <c r="E441" t="s">
        <v>179</v>
      </c>
      <c r="F441">
        <v>466.66666666666669</v>
      </c>
      <c r="G441" t="str">
        <f t="shared" si="27"/>
        <v>Low</v>
      </c>
      <c r="H441" t="s">
        <v>25</v>
      </c>
      <c r="I441" t="s">
        <v>23</v>
      </c>
      <c r="J441" t="s">
        <v>210</v>
      </c>
      <c r="K441" t="s">
        <v>326</v>
      </c>
      <c r="L441" t="s">
        <v>257</v>
      </c>
      <c r="M441" t="s">
        <v>275</v>
      </c>
      <c r="N441" t="str">
        <f t="shared" si="28"/>
        <v>None</v>
      </c>
      <c r="O441">
        <v>0.36768000000000001</v>
      </c>
      <c r="P441" t="s">
        <v>19</v>
      </c>
      <c r="Q441" t="s">
        <v>141</v>
      </c>
    </row>
    <row r="442" spans="1:17" x14ac:dyDescent="0.25">
      <c r="A442">
        <v>36</v>
      </c>
      <c r="B442">
        <v>31</v>
      </c>
      <c r="C442">
        <v>14</v>
      </c>
      <c r="D442">
        <f t="shared" si="30"/>
        <v>194.06</v>
      </c>
      <c r="E442" t="s">
        <v>179</v>
      </c>
      <c r="F442">
        <v>466.66666666666669</v>
      </c>
      <c r="G442" t="str">
        <f t="shared" si="27"/>
        <v>Low</v>
      </c>
      <c r="H442" t="s">
        <v>25</v>
      </c>
      <c r="I442" t="s">
        <v>23</v>
      </c>
      <c r="J442" t="s">
        <v>210</v>
      </c>
      <c r="K442" t="s">
        <v>326</v>
      </c>
      <c r="L442" t="s">
        <v>257</v>
      </c>
      <c r="M442" t="s">
        <v>275</v>
      </c>
      <c r="N442" t="str">
        <f t="shared" si="28"/>
        <v>None</v>
      </c>
      <c r="O442">
        <v>0.19406000000000001</v>
      </c>
      <c r="P442" t="s">
        <v>19</v>
      </c>
      <c r="Q442" t="s">
        <v>141</v>
      </c>
    </row>
    <row r="443" spans="1:17" x14ac:dyDescent="0.25">
      <c r="A443">
        <v>36</v>
      </c>
      <c r="B443">
        <v>31</v>
      </c>
      <c r="C443">
        <v>24</v>
      </c>
      <c r="D443">
        <f t="shared" si="30"/>
        <v>132.08000000000001</v>
      </c>
      <c r="E443" t="s">
        <v>179</v>
      </c>
      <c r="F443">
        <v>466.66666666666669</v>
      </c>
      <c r="G443" t="str">
        <f t="shared" si="27"/>
        <v>Low</v>
      </c>
      <c r="H443" t="s">
        <v>25</v>
      </c>
      <c r="I443" t="s">
        <v>23</v>
      </c>
      <c r="J443" t="s">
        <v>210</v>
      </c>
      <c r="K443" t="s">
        <v>326</v>
      </c>
      <c r="L443" t="s">
        <v>257</v>
      </c>
      <c r="M443" t="s">
        <v>275</v>
      </c>
      <c r="N443" t="str">
        <f t="shared" si="28"/>
        <v>None</v>
      </c>
      <c r="O443">
        <v>0.13208</v>
      </c>
      <c r="P443" t="s">
        <v>19</v>
      </c>
      <c r="Q443" t="s">
        <v>141</v>
      </c>
    </row>
    <row r="444" spans="1:17" x14ac:dyDescent="0.25">
      <c r="A444">
        <v>38</v>
      </c>
      <c r="B444">
        <v>32</v>
      </c>
      <c r="C444">
        <v>0</v>
      </c>
      <c r="D444">
        <f t="shared" ref="D444:D487" si="32">O444</f>
        <v>0</v>
      </c>
      <c r="E444" t="s">
        <v>22</v>
      </c>
      <c r="F444">
        <v>400</v>
      </c>
      <c r="G444" t="str">
        <f t="shared" si="27"/>
        <v>Low</v>
      </c>
      <c r="H444" t="s">
        <v>36</v>
      </c>
      <c r="I444" t="s">
        <v>25</v>
      </c>
      <c r="J444" t="s">
        <v>210</v>
      </c>
      <c r="K444" t="s">
        <v>347</v>
      </c>
      <c r="L444" t="s">
        <v>257</v>
      </c>
      <c r="M444" t="s">
        <v>275</v>
      </c>
      <c r="N444" t="str">
        <f t="shared" si="28"/>
        <v>None</v>
      </c>
      <c r="O444">
        <v>0</v>
      </c>
      <c r="P444" t="s">
        <v>8</v>
      </c>
      <c r="Q444" t="s">
        <v>425</v>
      </c>
    </row>
    <row r="445" spans="1:17" x14ac:dyDescent="0.25">
      <c r="A445">
        <v>38</v>
      </c>
      <c r="B445">
        <v>32</v>
      </c>
      <c r="C445">
        <v>0.5</v>
      </c>
      <c r="D445">
        <f t="shared" si="32"/>
        <v>1.6897</v>
      </c>
      <c r="E445" t="s">
        <v>22</v>
      </c>
      <c r="F445">
        <v>400</v>
      </c>
      <c r="G445" t="str">
        <f t="shared" si="27"/>
        <v>Low</v>
      </c>
      <c r="H445" t="s">
        <v>36</v>
      </c>
      <c r="I445" t="s">
        <v>25</v>
      </c>
      <c r="J445" t="s">
        <v>210</v>
      </c>
      <c r="K445" t="s">
        <v>347</v>
      </c>
      <c r="L445" t="s">
        <v>257</v>
      </c>
      <c r="M445" t="s">
        <v>275</v>
      </c>
      <c r="N445" t="str">
        <f t="shared" si="28"/>
        <v>None</v>
      </c>
      <c r="O445">
        <v>1.6897</v>
      </c>
      <c r="P445" t="s">
        <v>8</v>
      </c>
      <c r="Q445" t="s">
        <v>425</v>
      </c>
    </row>
    <row r="446" spans="1:17" x14ac:dyDescent="0.25">
      <c r="A446">
        <v>38</v>
      </c>
      <c r="B446">
        <v>32</v>
      </c>
      <c r="C446">
        <v>1</v>
      </c>
      <c r="D446">
        <f t="shared" si="32"/>
        <v>13.8186</v>
      </c>
      <c r="E446" t="s">
        <v>22</v>
      </c>
      <c r="F446">
        <v>400</v>
      </c>
      <c r="G446" t="str">
        <f t="shared" si="27"/>
        <v>Low</v>
      </c>
      <c r="H446" t="s">
        <v>36</v>
      </c>
      <c r="I446" t="s">
        <v>25</v>
      </c>
      <c r="J446" t="s">
        <v>210</v>
      </c>
      <c r="K446" t="s">
        <v>347</v>
      </c>
      <c r="L446" t="s">
        <v>257</v>
      </c>
      <c r="M446" t="s">
        <v>275</v>
      </c>
      <c r="N446" t="str">
        <f t="shared" si="28"/>
        <v>None</v>
      </c>
      <c r="O446">
        <v>13.8186</v>
      </c>
      <c r="P446" t="s">
        <v>8</v>
      </c>
      <c r="Q446" t="s">
        <v>425</v>
      </c>
    </row>
    <row r="447" spans="1:17" x14ac:dyDescent="0.25">
      <c r="A447">
        <v>38</v>
      </c>
      <c r="B447">
        <v>32</v>
      </c>
      <c r="C447">
        <v>1.5</v>
      </c>
      <c r="D447">
        <f t="shared" si="32"/>
        <v>27.293900000000001</v>
      </c>
      <c r="E447" t="s">
        <v>22</v>
      </c>
      <c r="F447">
        <v>400</v>
      </c>
      <c r="G447" t="str">
        <f t="shared" si="27"/>
        <v>Low</v>
      </c>
      <c r="H447" t="s">
        <v>36</v>
      </c>
      <c r="I447" t="s">
        <v>25</v>
      </c>
      <c r="J447" t="s">
        <v>210</v>
      </c>
      <c r="K447" t="s">
        <v>347</v>
      </c>
      <c r="L447" t="s">
        <v>257</v>
      </c>
      <c r="M447" t="s">
        <v>275</v>
      </c>
      <c r="N447" t="str">
        <f t="shared" si="28"/>
        <v>None</v>
      </c>
      <c r="O447">
        <v>27.293900000000001</v>
      </c>
      <c r="P447" t="s">
        <v>8</v>
      </c>
      <c r="Q447" t="s">
        <v>425</v>
      </c>
    </row>
    <row r="448" spans="1:17" x14ac:dyDescent="0.25">
      <c r="A448">
        <v>38</v>
      </c>
      <c r="B448">
        <v>32</v>
      </c>
      <c r="C448">
        <v>2</v>
      </c>
      <c r="D448">
        <f t="shared" si="32"/>
        <v>10.4641</v>
      </c>
      <c r="E448" t="s">
        <v>22</v>
      </c>
      <c r="F448">
        <v>400</v>
      </c>
      <c r="G448" t="str">
        <f t="shared" si="27"/>
        <v>Low</v>
      </c>
      <c r="H448" t="s">
        <v>36</v>
      </c>
      <c r="I448" t="s">
        <v>25</v>
      </c>
      <c r="J448" t="s">
        <v>210</v>
      </c>
      <c r="K448" t="s">
        <v>347</v>
      </c>
      <c r="L448" t="s">
        <v>257</v>
      </c>
      <c r="M448" t="s">
        <v>275</v>
      </c>
      <c r="N448" t="str">
        <f t="shared" si="28"/>
        <v>None</v>
      </c>
      <c r="O448">
        <v>10.4641</v>
      </c>
      <c r="P448" t="s">
        <v>8</v>
      </c>
      <c r="Q448" t="s">
        <v>425</v>
      </c>
    </row>
    <row r="449" spans="1:17" x14ac:dyDescent="0.25">
      <c r="A449">
        <v>38</v>
      </c>
      <c r="B449">
        <v>32</v>
      </c>
      <c r="C449">
        <v>3</v>
      </c>
      <c r="D449">
        <f t="shared" si="32"/>
        <v>0.37630000000000002</v>
      </c>
      <c r="E449" t="s">
        <v>22</v>
      </c>
      <c r="F449">
        <v>400</v>
      </c>
      <c r="G449" t="str">
        <f t="shared" si="27"/>
        <v>Low</v>
      </c>
      <c r="H449" t="s">
        <v>36</v>
      </c>
      <c r="I449" t="s">
        <v>25</v>
      </c>
      <c r="J449" t="s">
        <v>210</v>
      </c>
      <c r="K449" t="s">
        <v>347</v>
      </c>
      <c r="L449" t="s">
        <v>257</v>
      </c>
      <c r="M449" t="s">
        <v>275</v>
      </c>
      <c r="N449" t="str">
        <f t="shared" si="28"/>
        <v>None</v>
      </c>
      <c r="O449">
        <v>0.37630000000000002</v>
      </c>
      <c r="P449" t="s">
        <v>8</v>
      </c>
      <c r="Q449" t="s">
        <v>425</v>
      </c>
    </row>
    <row r="450" spans="1:17" x14ac:dyDescent="0.25">
      <c r="A450">
        <v>38</v>
      </c>
      <c r="B450">
        <v>32</v>
      </c>
      <c r="C450">
        <v>4</v>
      </c>
      <c r="D450">
        <f t="shared" si="32"/>
        <v>0</v>
      </c>
      <c r="E450" t="s">
        <v>22</v>
      </c>
      <c r="F450">
        <v>400</v>
      </c>
      <c r="G450" t="str">
        <f t="shared" si="27"/>
        <v>Low</v>
      </c>
      <c r="H450" t="s">
        <v>36</v>
      </c>
      <c r="I450" t="s">
        <v>25</v>
      </c>
      <c r="J450" t="s">
        <v>210</v>
      </c>
      <c r="K450" t="s">
        <v>347</v>
      </c>
      <c r="L450" t="s">
        <v>257</v>
      </c>
      <c r="M450" t="s">
        <v>275</v>
      </c>
      <c r="N450" t="str">
        <f t="shared" si="28"/>
        <v>None</v>
      </c>
      <c r="O450">
        <v>0</v>
      </c>
      <c r="P450" t="s">
        <v>8</v>
      </c>
      <c r="Q450" t="s">
        <v>425</v>
      </c>
    </row>
    <row r="451" spans="1:17" x14ac:dyDescent="0.25">
      <c r="A451">
        <v>38</v>
      </c>
      <c r="B451">
        <v>32</v>
      </c>
      <c r="C451">
        <v>6</v>
      </c>
      <c r="D451">
        <f t="shared" si="32"/>
        <v>0</v>
      </c>
      <c r="E451" t="s">
        <v>22</v>
      </c>
      <c r="F451">
        <v>400</v>
      </c>
      <c r="G451" t="str">
        <f t="shared" ref="G451:G514" si="33">IF(F451&gt;799,"High","Low")</f>
        <v>Low</v>
      </c>
      <c r="H451" t="s">
        <v>36</v>
      </c>
      <c r="I451" t="s">
        <v>25</v>
      </c>
      <c r="J451" t="s">
        <v>210</v>
      </c>
      <c r="K451" t="s">
        <v>347</v>
      </c>
      <c r="L451" t="s">
        <v>257</v>
      </c>
      <c r="M451" t="s">
        <v>275</v>
      </c>
      <c r="N451" t="str">
        <f t="shared" ref="N451:N514" si="34">IF(M451 = "None", "None", "Yes")</f>
        <v>None</v>
      </c>
      <c r="O451">
        <v>0</v>
      </c>
      <c r="P451" t="s">
        <v>8</v>
      </c>
      <c r="Q451" t="s">
        <v>425</v>
      </c>
    </row>
    <row r="452" spans="1:17" x14ac:dyDescent="0.25">
      <c r="A452">
        <v>38</v>
      </c>
      <c r="B452">
        <v>32</v>
      </c>
      <c r="C452">
        <v>8</v>
      </c>
      <c r="D452">
        <f t="shared" si="32"/>
        <v>0</v>
      </c>
      <c r="E452" t="s">
        <v>22</v>
      </c>
      <c r="F452">
        <v>400</v>
      </c>
      <c r="G452" t="str">
        <f t="shared" si="33"/>
        <v>Low</v>
      </c>
      <c r="H452" t="s">
        <v>36</v>
      </c>
      <c r="I452" t="s">
        <v>25</v>
      </c>
      <c r="J452" t="s">
        <v>210</v>
      </c>
      <c r="K452" t="s">
        <v>347</v>
      </c>
      <c r="L452" t="s">
        <v>257</v>
      </c>
      <c r="M452" t="s">
        <v>275</v>
      </c>
      <c r="N452" t="str">
        <f t="shared" si="34"/>
        <v>None</v>
      </c>
      <c r="O452">
        <v>0</v>
      </c>
      <c r="P452" t="s">
        <v>8</v>
      </c>
      <c r="Q452" t="s">
        <v>425</v>
      </c>
    </row>
    <row r="453" spans="1:17" x14ac:dyDescent="0.25">
      <c r="A453">
        <v>38</v>
      </c>
      <c r="B453">
        <v>32</v>
      </c>
      <c r="C453">
        <v>12</v>
      </c>
      <c r="D453">
        <f t="shared" si="32"/>
        <v>0</v>
      </c>
      <c r="E453" t="s">
        <v>22</v>
      </c>
      <c r="F453">
        <v>400</v>
      </c>
      <c r="G453" t="str">
        <f t="shared" si="33"/>
        <v>Low</v>
      </c>
      <c r="H453" t="s">
        <v>36</v>
      </c>
      <c r="I453" t="s">
        <v>25</v>
      </c>
      <c r="J453" t="s">
        <v>210</v>
      </c>
      <c r="K453" t="s">
        <v>347</v>
      </c>
      <c r="L453" t="s">
        <v>257</v>
      </c>
      <c r="M453" t="s">
        <v>275</v>
      </c>
      <c r="N453" t="str">
        <f t="shared" si="34"/>
        <v>None</v>
      </c>
      <c r="O453">
        <v>0</v>
      </c>
      <c r="P453" t="s">
        <v>8</v>
      </c>
      <c r="Q453" t="s">
        <v>425</v>
      </c>
    </row>
    <row r="454" spans="1:17" x14ac:dyDescent="0.25">
      <c r="A454">
        <v>38</v>
      </c>
      <c r="B454">
        <v>32</v>
      </c>
      <c r="C454">
        <v>24</v>
      </c>
      <c r="D454">
        <f t="shared" si="32"/>
        <v>0</v>
      </c>
      <c r="E454" t="s">
        <v>22</v>
      </c>
      <c r="F454">
        <v>400</v>
      </c>
      <c r="G454" t="str">
        <f t="shared" si="33"/>
        <v>Low</v>
      </c>
      <c r="H454" t="s">
        <v>36</v>
      </c>
      <c r="I454" t="s">
        <v>25</v>
      </c>
      <c r="J454" t="s">
        <v>210</v>
      </c>
      <c r="K454" t="s">
        <v>347</v>
      </c>
      <c r="L454" t="s">
        <v>257</v>
      </c>
      <c r="M454" t="s">
        <v>275</v>
      </c>
      <c r="N454" t="str">
        <f t="shared" si="34"/>
        <v>None</v>
      </c>
      <c r="O454">
        <v>0</v>
      </c>
      <c r="P454" t="s">
        <v>8</v>
      </c>
      <c r="Q454" t="s">
        <v>425</v>
      </c>
    </row>
    <row r="455" spans="1:17" x14ac:dyDescent="0.25">
      <c r="A455">
        <v>38</v>
      </c>
      <c r="B455">
        <v>32</v>
      </c>
      <c r="C455">
        <v>0</v>
      </c>
      <c r="D455">
        <f t="shared" si="32"/>
        <v>0</v>
      </c>
      <c r="E455" t="s">
        <v>179</v>
      </c>
      <c r="F455">
        <v>400</v>
      </c>
      <c r="G455" t="str">
        <f t="shared" si="33"/>
        <v>Low</v>
      </c>
      <c r="H455" t="s">
        <v>36</v>
      </c>
      <c r="I455" t="s">
        <v>25</v>
      </c>
      <c r="J455" t="s">
        <v>210</v>
      </c>
      <c r="K455" t="s">
        <v>347</v>
      </c>
      <c r="L455" t="s">
        <v>257</v>
      </c>
      <c r="M455" t="s">
        <v>275</v>
      </c>
      <c r="N455" t="str">
        <f t="shared" si="34"/>
        <v>None</v>
      </c>
      <c r="O455">
        <v>0</v>
      </c>
      <c r="P455" t="s">
        <v>8</v>
      </c>
      <c r="Q455" t="s">
        <v>425</v>
      </c>
    </row>
    <row r="456" spans="1:17" x14ac:dyDescent="0.25">
      <c r="A456">
        <v>38</v>
      </c>
      <c r="B456">
        <v>32</v>
      </c>
      <c r="C456">
        <v>0.5</v>
      </c>
      <c r="D456">
        <f t="shared" si="32"/>
        <v>147.0419</v>
      </c>
      <c r="E456" t="s">
        <v>179</v>
      </c>
      <c r="F456">
        <v>400</v>
      </c>
      <c r="G456" t="str">
        <f t="shared" si="33"/>
        <v>Low</v>
      </c>
      <c r="H456" t="s">
        <v>36</v>
      </c>
      <c r="I456" t="s">
        <v>25</v>
      </c>
      <c r="J456" t="s">
        <v>210</v>
      </c>
      <c r="K456" t="s">
        <v>347</v>
      </c>
      <c r="L456" t="s">
        <v>257</v>
      </c>
      <c r="M456" t="s">
        <v>275</v>
      </c>
      <c r="N456" t="str">
        <f t="shared" si="34"/>
        <v>None</v>
      </c>
      <c r="O456">
        <v>147.0419</v>
      </c>
      <c r="P456" t="s">
        <v>8</v>
      </c>
      <c r="Q456" t="s">
        <v>425</v>
      </c>
    </row>
    <row r="457" spans="1:17" x14ac:dyDescent="0.25">
      <c r="A457">
        <v>38</v>
      </c>
      <c r="B457">
        <v>32</v>
      </c>
      <c r="C457">
        <v>1</v>
      </c>
      <c r="D457">
        <f t="shared" si="32"/>
        <v>449.84530000000001</v>
      </c>
      <c r="E457" t="s">
        <v>179</v>
      </c>
      <c r="F457">
        <v>400</v>
      </c>
      <c r="G457" t="str">
        <f t="shared" si="33"/>
        <v>Low</v>
      </c>
      <c r="H457" t="s">
        <v>36</v>
      </c>
      <c r="I457" t="s">
        <v>25</v>
      </c>
      <c r="J457" t="s">
        <v>210</v>
      </c>
      <c r="K457" t="s">
        <v>347</v>
      </c>
      <c r="L457" t="s">
        <v>257</v>
      </c>
      <c r="M457" t="s">
        <v>275</v>
      </c>
      <c r="N457" t="str">
        <f t="shared" si="34"/>
        <v>None</v>
      </c>
      <c r="O457">
        <v>449.84530000000001</v>
      </c>
      <c r="P457" t="s">
        <v>8</v>
      </c>
      <c r="Q457" t="s">
        <v>425</v>
      </c>
    </row>
    <row r="458" spans="1:17" x14ac:dyDescent="0.25">
      <c r="A458">
        <v>38</v>
      </c>
      <c r="B458">
        <v>32</v>
      </c>
      <c r="C458">
        <v>1.5</v>
      </c>
      <c r="D458">
        <f t="shared" si="32"/>
        <v>668.41330000000005</v>
      </c>
      <c r="E458" t="s">
        <v>179</v>
      </c>
      <c r="F458">
        <v>400</v>
      </c>
      <c r="G458" t="str">
        <f t="shared" si="33"/>
        <v>Low</v>
      </c>
      <c r="H458" t="s">
        <v>36</v>
      </c>
      <c r="I458" t="s">
        <v>25</v>
      </c>
      <c r="J458" t="s">
        <v>210</v>
      </c>
      <c r="K458" t="s">
        <v>347</v>
      </c>
      <c r="L458" t="s">
        <v>257</v>
      </c>
      <c r="M458" t="s">
        <v>275</v>
      </c>
      <c r="N458" t="str">
        <f t="shared" si="34"/>
        <v>None</v>
      </c>
      <c r="O458">
        <v>668.41330000000005</v>
      </c>
      <c r="P458" t="s">
        <v>8</v>
      </c>
      <c r="Q458" t="s">
        <v>425</v>
      </c>
    </row>
    <row r="459" spans="1:17" x14ac:dyDescent="0.25">
      <c r="A459">
        <v>38</v>
      </c>
      <c r="B459">
        <v>32</v>
      </c>
      <c r="C459">
        <v>2</v>
      </c>
      <c r="D459">
        <f t="shared" si="32"/>
        <v>828.13440000000003</v>
      </c>
      <c r="E459" t="s">
        <v>179</v>
      </c>
      <c r="F459">
        <v>400</v>
      </c>
      <c r="G459" t="str">
        <f t="shared" si="33"/>
        <v>Low</v>
      </c>
      <c r="H459" t="s">
        <v>36</v>
      </c>
      <c r="I459" t="s">
        <v>25</v>
      </c>
      <c r="J459" t="s">
        <v>210</v>
      </c>
      <c r="K459" t="s">
        <v>347</v>
      </c>
      <c r="L459" t="s">
        <v>257</v>
      </c>
      <c r="M459" t="s">
        <v>275</v>
      </c>
      <c r="N459" t="str">
        <f t="shared" si="34"/>
        <v>None</v>
      </c>
      <c r="O459">
        <v>828.13440000000003</v>
      </c>
      <c r="P459" t="s">
        <v>8</v>
      </c>
      <c r="Q459" t="s">
        <v>425</v>
      </c>
    </row>
    <row r="460" spans="1:17" x14ac:dyDescent="0.25">
      <c r="A460">
        <v>38</v>
      </c>
      <c r="B460">
        <v>32</v>
      </c>
      <c r="C460">
        <v>3</v>
      </c>
      <c r="D460">
        <f t="shared" si="32"/>
        <v>878.14110000000005</v>
      </c>
      <c r="E460" t="s">
        <v>179</v>
      </c>
      <c r="F460">
        <v>400</v>
      </c>
      <c r="G460" t="str">
        <f t="shared" si="33"/>
        <v>Low</v>
      </c>
      <c r="H460" t="s">
        <v>36</v>
      </c>
      <c r="I460" t="s">
        <v>25</v>
      </c>
      <c r="J460" t="s">
        <v>210</v>
      </c>
      <c r="K460" t="s">
        <v>347</v>
      </c>
      <c r="L460" t="s">
        <v>257</v>
      </c>
      <c r="M460" t="s">
        <v>275</v>
      </c>
      <c r="N460" t="str">
        <f t="shared" si="34"/>
        <v>None</v>
      </c>
      <c r="O460">
        <v>878.14110000000005</v>
      </c>
      <c r="P460" t="s">
        <v>8</v>
      </c>
      <c r="Q460" t="s">
        <v>425</v>
      </c>
    </row>
    <row r="461" spans="1:17" x14ac:dyDescent="0.25">
      <c r="A461">
        <v>38</v>
      </c>
      <c r="B461">
        <v>32</v>
      </c>
      <c r="C461">
        <v>4</v>
      </c>
      <c r="D461">
        <f t="shared" si="32"/>
        <v>625.05759999999998</v>
      </c>
      <c r="E461" t="s">
        <v>179</v>
      </c>
      <c r="F461">
        <v>400</v>
      </c>
      <c r="G461" t="str">
        <f t="shared" si="33"/>
        <v>Low</v>
      </c>
      <c r="H461" t="s">
        <v>36</v>
      </c>
      <c r="I461" t="s">
        <v>25</v>
      </c>
      <c r="J461" t="s">
        <v>210</v>
      </c>
      <c r="K461" t="s">
        <v>347</v>
      </c>
      <c r="L461" t="s">
        <v>257</v>
      </c>
      <c r="M461" t="s">
        <v>275</v>
      </c>
      <c r="N461" t="str">
        <f t="shared" si="34"/>
        <v>None</v>
      </c>
      <c r="O461">
        <v>625.05759999999998</v>
      </c>
      <c r="P461" t="s">
        <v>8</v>
      </c>
      <c r="Q461" t="s">
        <v>425</v>
      </c>
    </row>
    <row r="462" spans="1:17" x14ac:dyDescent="0.25">
      <c r="A462">
        <v>38</v>
      </c>
      <c r="B462">
        <v>32</v>
      </c>
      <c r="C462">
        <v>6</v>
      </c>
      <c r="D462">
        <f t="shared" si="32"/>
        <v>363.16399999999999</v>
      </c>
      <c r="E462" t="s">
        <v>179</v>
      </c>
      <c r="F462">
        <v>400</v>
      </c>
      <c r="G462" t="str">
        <f t="shared" si="33"/>
        <v>Low</v>
      </c>
      <c r="H462" t="s">
        <v>36</v>
      </c>
      <c r="I462" t="s">
        <v>25</v>
      </c>
      <c r="J462" t="s">
        <v>210</v>
      </c>
      <c r="K462" t="s">
        <v>347</v>
      </c>
      <c r="L462" t="s">
        <v>257</v>
      </c>
      <c r="M462" t="s">
        <v>275</v>
      </c>
      <c r="N462" t="str">
        <f t="shared" si="34"/>
        <v>None</v>
      </c>
      <c r="O462">
        <v>363.16399999999999</v>
      </c>
      <c r="P462" t="s">
        <v>8</v>
      </c>
      <c r="Q462" t="s">
        <v>425</v>
      </c>
    </row>
    <row r="463" spans="1:17" x14ac:dyDescent="0.25">
      <c r="A463">
        <v>38</v>
      </c>
      <c r="B463">
        <v>32</v>
      </c>
      <c r="C463">
        <v>8</v>
      </c>
      <c r="D463">
        <f t="shared" si="32"/>
        <v>202.18979999999999</v>
      </c>
      <c r="E463" t="s">
        <v>179</v>
      </c>
      <c r="F463">
        <v>400</v>
      </c>
      <c r="G463" t="str">
        <f t="shared" si="33"/>
        <v>Low</v>
      </c>
      <c r="H463" t="s">
        <v>36</v>
      </c>
      <c r="I463" t="s">
        <v>25</v>
      </c>
      <c r="J463" t="s">
        <v>210</v>
      </c>
      <c r="K463" t="s">
        <v>347</v>
      </c>
      <c r="L463" t="s">
        <v>257</v>
      </c>
      <c r="M463" t="s">
        <v>275</v>
      </c>
      <c r="N463" t="str">
        <f t="shared" si="34"/>
        <v>None</v>
      </c>
      <c r="O463">
        <v>202.18979999999999</v>
      </c>
      <c r="P463" t="s">
        <v>8</v>
      </c>
      <c r="Q463" t="s">
        <v>425</v>
      </c>
    </row>
    <row r="464" spans="1:17" x14ac:dyDescent="0.25">
      <c r="A464">
        <v>38</v>
      </c>
      <c r="B464">
        <v>32</v>
      </c>
      <c r="C464">
        <v>12</v>
      </c>
      <c r="D464">
        <f t="shared" si="32"/>
        <v>73.9041</v>
      </c>
      <c r="E464" t="s">
        <v>179</v>
      </c>
      <c r="F464">
        <v>400</v>
      </c>
      <c r="G464" t="str">
        <f t="shared" si="33"/>
        <v>Low</v>
      </c>
      <c r="H464" t="s">
        <v>36</v>
      </c>
      <c r="I464" t="s">
        <v>25</v>
      </c>
      <c r="J464" t="s">
        <v>210</v>
      </c>
      <c r="K464" t="s">
        <v>347</v>
      </c>
      <c r="L464" t="s">
        <v>257</v>
      </c>
      <c r="M464" t="s">
        <v>275</v>
      </c>
      <c r="N464" t="str">
        <f t="shared" si="34"/>
        <v>None</v>
      </c>
      <c r="O464">
        <v>73.9041</v>
      </c>
      <c r="P464" t="s">
        <v>8</v>
      </c>
      <c r="Q464" t="s">
        <v>425</v>
      </c>
    </row>
    <row r="465" spans="1:17" x14ac:dyDescent="0.25">
      <c r="A465">
        <v>38</v>
      </c>
      <c r="B465">
        <v>32</v>
      </c>
      <c r="C465">
        <v>24</v>
      </c>
      <c r="D465">
        <f t="shared" si="32"/>
        <v>0</v>
      </c>
      <c r="E465" t="s">
        <v>179</v>
      </c>
      <c r="F465">
        <v>400</v>
      </c>
      <c r="G465" t="str">
        <f t="shared" si="33"/>
        <v>Low</v>
      </c>
      <c r="H465" t="s">
        <v>36</v>
      </c>
      <c r="I465" t="s">
        <v>25</v>
      </c>
      <c r="J465" t="s">
        <v>210</v>
      </c>
      <c r="K465" t="s">
        <v>347</v>
      </c>
      <c r="L465" t="s">
        <v>257</v>
      </c>
      <c r="M465" t="s">
        <v>275</v>
      </c>
      <c r="N465" t="str">
        <f t="shared" si="34"/>
        <v>None</v>
      </c>
      <c r="O465">
        <v>0</v>
      </c>
      <c r="P465" t="s">
        <v>8</v>
      </c>
      <c r="Q465" t="s">
        <v>425</v>
      </c>
    </row>
    <row r="466" spans="1:17" x14ac:dyDescent="0.25">
      <c r="A466">
        <v>38</v>
      </c>
      <c r="B466">
        <v>33</v>
      </c>
      <c r="C466">
        <v>0</v>
      </c>
      <c r="D466">
        <f t="shared" si="32"/>
        <v>0</v>
      </c>
      <c r="E466" t="s">
        <v>22</v>
      </c>
      <c r="F466">
        <v>400</v>
      </c>
      <c r="G466" t="str">
        <f t="shared" si="33"/>
        <v>Low</v>
      </c>
      <c r="H466" t="s">
        <v>36</v>
      </c>
      <c r="I466" t="s">
        <v>25</v>
      </c>
      <c r="J466" t="s">
        <v>210</v>
      </c>
      <c r="K466" t="s">
        <v>347</v>
      </c>
      <c r="L466" t="s">
        <v>257</v>
      </c>
      <c r="M466" t="s">
        <v>319</v>
      </c>
      <c r="N466" t="str">
        <f t="shared" si="34"/>
        <v>Yes</v>
      </c>
      <c r="O466">
        <v>0</v>
      </c>
      <c r="P466" t="s">
        <v>8</v>
      </c>
      <c r="Q466" t="s">
        <v>425</v>
      </c>
    </row>
    <row r="467" spans="1:17" x14ac:dyDescent="0.25">
      <c r="A467">
        <v>38</v>
      </c>
      <c r="B467">
        <v>33</v>
      </c>
      <c r="C467">
        <v>0.5</v>
      </c>
      <c r="D467">
        <f t="shared" si="32"/>
        <v>1.0225</v>
      </c>
      <c r="E467" t="s">
        <v>22</v>
      </c>
      <c r="F467">
        <v>400</v>
      </c>
      <c r="G467" t="str">
        <f t="shared" si="33"/>
        <v>Low</v>
      </c>
      <c r="H467" t="s">
        <v>36</v>
      </c>
      <c r="I467" t="s">
        <v>25</v>
      </c>
      <c r="J467" t="s">
        <v>210</v>
      </c>
      <c r="K467" t="s">
        <v>347</v>
      </c>
      <c r="L467" t="s">
        <v>257</v>
      </c>
      <c r="M467" t="s">
        <v>319</v>
      </c>
      <c r="N467" t="str">
        <f t="shared" si="34"/>
        <v>Yes</v>
      </c>
      <c r="O467">
        <v>1.0225</v>
      </c>
      <c r="P467" t="s">
        <v>8</v>
      </c>
      <c r="Q467" t="s">
        <v>425</v>
      </c>
    </row>
    <row r="468" spans="1:17" x14ac:dyDescent="0.25">
      <c r="A468">
        <v>38</v>
      </c>
      <c r="B468">
        <v>33</v>
      </c>
      <c r="C468">
        <v>1</v>
      </c>
      <c r="D468">
        <f t="shared" si="32"/>
        <v>39.4377</v>
      </c>
      <c r="E468" t="s">
        <v>22</v>
      </c>
      <c r="F468">
        <v>400</v>
      </c>
      <c r="G468" t="str">
        <f t="shared" si="33"/>
        <v>Low</v>
      </c>
      <c r="H468" t="s">
        <v>36</v>
      </c>
      <c r="I468" t="s">
        <v>25</v>
      </c>
      <c r="J468" t="s">
        <v>210</v>
      </c>
      <c r="K468" t="s">
        <v>347</v>
      </c>
      <c r="L468" t="s">
        <v>257</v>
      </c>
      <c r="M468" t="s">
        <v>319</v>
      </c>
      <c r="N468" t="str">
        <f t="shared" si="34"/>
        <v>Yes</v>
      </c>
      <c r="O468">
        <v>39.4377</v>
      </c>
      <c r="P468" t="s">
        <v>8</v>
      </c>
      <c r="Q468" t="s">
        <v>425</v>
      </c>
    </row>
    <row r="469" spans="1:17" x14ac:dyDescent="0.25">
      <c r="A469">
        <v>38</v>
      </c>
      <c r="B469">
        <v>33</v>
      </c>
      <c r="C469">
        <v>1.5</v>
      </c>
      <c r="D469">
        <f t="shared" si="32"/>
        <v>78.539400000000001</v>
      </c>
      <c r="E469" t="s">
        <v>22</v>
      </c>
      <c r="F469">
        <v>400</v>
      </c>
      <c r="G469" t="str">
        <f t="shared" si="33"/>
        <v>Low</v>
      </c>
      <c r="H469" t="s">
        <v>36</v>
      </c>
      <c r="I469" t="s">
        <v>25</v>
      </c>
      <c r="J469" t="s">
        <v>210</v>
      </c>
      <c r="K469" t="s">
        <v>347</v>
      </c>
      <c r="L469" t="s">
        <v>257</v>
      </c>
      <c r="M469" t="s">
        <v>319</v>
      </c>
      <c r="N469" t="str">
        <f t="shared" si="34"/>
        <v>Yes</v>
      </c>
      <c r="O469">
        <v>78.539400000000001</v>
      </c>
      <c r="P469" t="s">
        <v>8</v>
      </c>
      <c r="Q469" t="s">
        <v>425</v>
      </c>
    </row>
    <row r="470" spans="1:17" x14ac:dyDescent="0.25">
      <c r="A470">
        <v>38</v>
      </c>
      <c r="B470">
        <v>33</v>
      </c>
      <c r="C470">
        <v>2</v>
      </c>
      <c r="D470">
        <f t="shared" si="32"/>
        <v>9.9217999999999993</v>
      </c>
      <c r="E470" t="s">
        <v>22</v>
      </c>
      <c r="F470">
        <v>400</v>
      </c>
      <c r="G470" t="str">
        <f t="shared" si="33"/>
        <v>Low</v>
      </c>
      <c r="H470" t="s">
        <v>36</v>
      </c>
      <c r="I470" t="s">
        <v>25</v>
      </c>
      <c r="J470" t="s">
        <v>210</v>
      </c>
      <c r="K470" t="s">
        <v>347</v>
      </c>
      <c r="L470" t="s">
        <v>257</v>
      </c>
      <c r="M470" t="s">
        <v>319</v>
      </c>
      <c r="N470" t="str">
        <f t="shared" si="34"/>
        <v>Yes</v>
      </c>
      <c r="O470">
        <v>9.9217999999999993</v>
      </c>
      <c r="P470" t="s">
        <v>8</v>
      </c>
      <c r="Q470" t="s">
        <v>425</v>
      </c>
    </row>
    <row r="471" spans="1:17" x14ac:dyDescent="0.25">
      <c r="A471">
        <v>38</v>
      </c>
      <c r="B471">
        <v>33</v>
      </c>
      <c r="C471">
        <v>3</v>
      </c>
      <c r="D471">
        <f t="shared" si="32"/>
        <v>0.30249999999999999</v>
      </c>
      <c r="E471" t="s">
        <v>22</v>
      </c>
      <c r="F471">
        <v>400</v>
      </c>
      <c r="G471" t="str">
        <f t="shared" si="33"/>
        <v>Low</v>
      </c>
      <c r="H471" t="s">
        <v>36</v>
      </c>
      <c r="I471" t="s">
        <v>25</v>
      </c>
      <c r="J471" t="s">
        <v>210</v>
      </c>
      <c r="K471" t="s">
        <v>347</v>
      </c>
      <c r="L471" t="s">
        <v>257</v>
      </c>
      <c r="M471" t="s">
        <v>319</v>
      </c>
      <c r="N471" t="str">
        <f t="shared" si="34"/>
        <v>Yes</v>
      </c>
      <c r="O471">
        <v>0.30249999999999999</v>
      </c>
      <c r="P471" t="s">
        <v>8</v>
      </c>
      <c r="Q471" t="s">
        <v>425</v>
      </c>
    </row>
    <row r="472" spans="1:17" x14ac:dyDescent="0.25">
      <c r="A472">
        <v>38</v>
      </c>
      <c r="B472">
        <v>33</v>
      </c>
      <c r="C472">
        <v>4</v>
      </c>
      <c r="D472">
        <f t="shared" si="32"/>
        <v>0</v>
      </c>
      <c r="E472" t="s">
        <v>22</v>
      </c>
      <c r="F472">
        <v>400</v>
      </c>
      <c r="G472" t="str">
        <f t="shared" si="33"/>
        <v>Low</v>
      </c>
      <c r="H472" t="s">
        <v>36</v>
      </c>
      <c r="I472" t="s">
        <v>25</v>
      </c>
      <c r="J472" t="s">
        <v>210</v>
      </c>
      <c r="K472" t="s">
        <v>347</v>
      </c>
      <c r="L472" t="s">
        <v>257</v>
      </c>
      <c r="M472" t="s">
        <v>319</v>
      </c>
      <c r="N472" t="str">
        <f t="shared" si="34"/>
        <v>Yes</v>
      </c>
      <c r="O472">
        <v>0</v>
      </c>
      <c r="P472" t="s">
        <v>8</v>
      </c>
      <c r="Q472" t="s">
        <v>425</v>
      </c>
    </row>
    <row r="473" spans="1:17" x14ac:dyDescent="0.25">
      <c r="A473">
        <v>38</v>
      </c>
      <c r="B473">
        <v>33</v>
      </c>
      <c r="C473">
        <v>6</v>
      </c>
      <c r="D473">
        <f t="shared" si="32"/>
        <v>0</v>
      </c>
      <c r="E473" t="s">
        <v>22</v>
      </c>
      <c r="F473">
        <v>400</v>
      </c>
      <c r="G473" t="str">
        <f t="shared" si="33"/>
        <v>Low</v>
      </c>
      <c r="H473" t="s">
        <v>36</v>
      </c>
      <c r="I473" t="s">
        <v>25</v>
      </c>
      <c r="J473" t="s">
        <v>210</v>
      </c>
      <c r="K473" t="s">
        <v>347</v>
      </c>
      <c r="L473" t="s">
        <v>257</v>
      </c>
      <c r="M473" t="s">
        <v>319</v>
      </c>
      <c r="N473" t="str">
        <f t="shared" si="34"/>
        <v>Yes</v>
      </c>
      <c r="O473">
        <v>0</v>
      </c>
      <c r="P473" t="s">
        <v>8</v>
      </c>
      <c r="Q473" t="s">
        <v>425</v>
      </c>
    </row>
    <row r="474" spans="1:17" x14ac:dyDescent="0.25">
      <c r="A474">
        <v>38</v>
      </c>
      <c r="B474">
        <v>33</v>
      </c>
      <c r="C474">
        <v>8</v>
      </c>
      <c r="D474">
        <f t="shared" si="32"/>
        <v>0</v>
      </c>
      <c r="E474" t="s">
        <v>22</v>
      </c>
      <c r="F474">
        <v>400</v>
      </c>
      <c r="G474" t="str">
        <f t="shared" si="33"/>
        <v>Low</v>
      </c>
      <c r="H474" t="s">
        <v>36</v>
      </c>
      <c r="I474" t="s">
        <v>25</v>
      </c>
      <c r="J474" t="s">
        <v>210</v>
      </c>
      <c r="K474" t="s">
        <v>347</v>
      </c>
      <c r="L474" t="s">
        <v>257</v>
      </c>
      <c r="M474" t="s">
        <v>319</v>
      </c>
      <c r="N474" t="str">
        <f t="shared" si="34"/>
        <v>Yes</v>
      </c>
      <c r="O474">
        <v>0</v>
      </c>
      <c r="P474" t="s">
        <v>8</v>
      </c>
      <c r="Q474" t="s">
        <v>425</v>
      </c>
    </row>
    <row r="475" spans="1:17" x14ac:dyDescent="0.25">
      <c r="A475">
        <v>38</v>
      </c>
      <c r="B475">
        <v>33</v>
      </c>
      <c r="C475">
        <v>12</v>
      </c>
      <c r="D475">
        <f t="shared" si="32"/>
        <v>0</v>
      </c>
      <c r="E475" t="s">
        <v>22</v>
      </c>
      <c r="F475">
        <v>400</v>
      </c>
      <c r="G475" t="str">
        <f t="shared" si="33"/>
        <v>Low</v>
      </c>
      <c r="H475" t="s">
        <v>36</v>
      </c>
      <c r="I475" t="s">
        <v>25</v>
      </c>
      <c r="J475" t="s">
        <v>210</v>
      </c>
      <c r="K475" t="s">
        <v>347</v>
      </c>
      <c r="L475" t="s">
        <v>257</v>
      </c>
      <c r="M475" t="s">
        <v>319</v>
      </c>
      <c r="N475" t="str">
        <f t="shared" si="34"/>
        <v>Yes</v>
      </c>
      <c r="O475">
        <v>0</v>
      </c>
      <c r="P475" t="s">
        <v>8</v>
      </c>
      <c r="Q475" t="s">
        <v>425</v>
      </c>
    </row>
    <row r="476" spans="1:17" x14ac:dyDescent="0.25">
      <c r="A476">
        <v>38</v>
      </c>
      <c r="B476">
        <v>33</v>
      </c>
      <c r="C476">
        <v>24</v>
      </c>
      <c r="D476">
        <f t="shared" si="32"/>
        <v>0</v>
      </c>
      <c r="E476" t="s">
        <v>22</v>
      </c>
      <c r="F476">
        <v>400</v>
      </c>
      <c r="G476" t="str">
        <f t="shared" si="33"/>
        <v>Low</v>
      </c>
      <c r="H476" t="s">
        <v>36</v>
      </c>
      <c r="I476" t="s">
        <v>25</v>
      </c>
      <c r="J476" t="s">
        <v>210</v>
      </c>
      <c r="K476" t="s">
        <v>347</v>
      </c>
      <c r="L476" t="s">
        <v>257</v>
      </c>
      <c r="M476" t="s">
        <v>319</v>
      </c>
      <c r="N476" t="str">
        <f t="shared" si="34"/>
        <v>Yes</v>
      </c>
      <c r="O476">
        <v>0</v>
      </c>
      <c r="P476" t="s">
        <v>8</v>
      </c>
      <c r="Q476" t="s">
        <v>425</v>
      </c>
    </row>
    <row r="477" spans="1:17" x14ac:dyDescent="0.25">
      <c r="A477">
        <v>38</v>
      </c>
      <c r="B477">
        <v>33</v>
      </c>
      <c r="C477">
        <v>0</v>
      </c>
      <c r="D477">
        <f t="shared" si="32"/>
        <v>0</v>
      </c>
      <c r="E477" t="s">
        <v>179</v>
      </c>
      <c r="F477">
        <v>400</v>
      </c>
      <c r="G477" t="str">
        <f t="shared" si="33"/>
        <v>Low</v>
      </c>
      <c r="H477" t="s">
        <v>36</v>
      </c>
      <c r="I477" t="s">
        <v>25</v>
      </c>
      <c r="J477" t="s">
        <v>210</v>
      </c>
      <c r="K477" t="s">
        <v>347</v>
      </c>
      <c r="L477" t="s">
        <v>257</v>
      </c>
      <c r="M477" t="s">
        <v>319</v>
      </c>
      <c r="N477" t="str">
        <f t="shared" si="34"/>
        <v>Yes</v>
      </c>
      <c r="O477">
        <v>0</v>
      </c>
      <c r="P477" t="s">
        <v>8</v>
      </c>
      <c r="Q477" t="s">
        <v>425</v>
      </c>
    </row>
    <row r="478" spans="1:17" x14ac:dyDescent="0.25">
      <c r="A478">
        <v>38</v>
      </c>
      <c r="B478">
        <v>33</v>
      </c>
      <c r="C478">
        <v>0.5</v>
      </c>
      <c r="D478">
        <f t="shared" si="32"/>
        <v>142.58189999999999</v>
      </c>
      <c r="E478" t="s">
        <v>179</v>
      </c>
      <c r="F478">
        <v>400</v>
      </c>
      <c r="G478" t="str">
        <f t="shared" si="33"/>
        <v>Low</v>
      </c>
      <c r="H478" t="s">
        <v>36</v>
      </c>
      <c r="I478" t="s">
        <v>25</v>
      </c>
      <c r="J478" t="s">
        <v>210</v>
      </c>
      <c r="K478" t="s">
        <v>347</v>
      </c>
      <c r="L478" t="s">
        <v>257</v>
      </c>
      <c r="M478" t="s">
        <v>319</v>
      </c>
      <c r="N478" t="str">
        <f t="shared" si="34"/>
        <v>Yes</v>
      </c>
      <c r="O478">
        <v>142.58189999999999</v>
      </c>
      <c r="P478" t="s">
        <v>8</v>
      </c>
      <c r="Q478" t="s">
        <v>425</v>
      </c>
    </row>
    <row r="479" spans="1:17" x14ac:dyDescent="0.25">
      <c r="A479">
        <v>38</v>
      </c>
      <c r="B479">
        <v>33</v>
      </c>
      <c r="C479">
        <v>1</v>
      </c>
      <c r="D479">
        <f t="shared" si="32"/>
        <v>496.7244</v>
      </c>
      <c r="E479" t="s">
        <v>179</v>
      </c>
      <c r="F479">
        <v>400</v>
      </c>
      <c r="G479" t="str">
        <f t="shared" si="33"/>
        <v>Low</v>
      </c>
      <c r="H479" t="s">
        <v>36</v>
      </c>
      <c r="I479" t="s">
        <v>25</v>
      </c>
      <c r="J479" t="s">
        <v>210</v>
      </c>
      <c r="K479" t="s">
        <v>347</v>
      </c>
      <c r="L479" t="s">
        <v>257</v>
      </c>
      <c r="M479" t="s">
        <v>319</v>
      </c>
      <c r="N479" t="str">
        <f t="shared" si="34"/>
        <v>Yes</v>
      </c>
      <c r="O479">
        <v>496.7244</v>
      </c>
      <c r="P479" t="s">
        <v>8</v>
      </c>
      <c r="Q479" t="s">
        <v>425</v>
      </c>
    </row>
    <row r="480" spans="1:17" x14ac:dyDescent="0.25">
      <c r="A480">
        <v>38</v>
      </c>
      <c r="B480">
        <v>33</v>
      </c>
      <c r="C480">
        <v>1.5</v>
      </c>
      <c r="D480">
        <f t="shared" si="32"/>
        <v>574.529</v>
      </c>
      <c r="E480" t="s">
        <v>179</v>
      </c>
      <c r="F480">
        <v>400</v>
      </c>
      <c r="G480" t="str">
        <f t="shared" si="33"/>
        <v>Low</v>
      </c>
      <c r="H480" t="s">
        <v>36</v>
      </c>
      <c r="I480" t="s">
        <v>25</v>
      </c>
      <c r="J480" t="s">
        <v>210</v>
      </c>
      <c r="K480" t="s">
        <v>347</v>
      </c>
      <c r="L480" t="s">
        <v>257</v>
      </c>
      <c r="M480" t="s">
        <v>319</v>
      </c>
      <c r="N480" t="str">
        <f t="shared" si="34"/>
        <v>Yes</v>
      </c>
      <c r="O480">
        <v>574.529</v>
      </c>
      <c r="P480" t="s">
        <v>8</v>
      </c>
      <c r="Q480" t="s">
        <v>425</v>
      </c>
    </row>
    <row r="481" spans="1:17" x14ac:dyDescent="0.25">
      <c r="A481">
        <v>38</v>
      </c>
      <c r="B481">
        <v>33</v>
      </c>
      <c r="C481">
        <v>2</v>
      </c>
      <c r="D481">
        <f t="shared" si="32"/>
        <v>583.24379999999996</v>
      </c>
      <c r="E481" t="s">
        <v>179</v>
      </c>
      <c r="F481">
        <v>400</v>
      </c>
      <c r="G481" t="str">
        <f t="shared" si="33"/>
        <v>Low</v>
      </c>
      <c r="H481" t="s">
        <v>36</v>
      </c>
      <c r="I481" t="s">
        <v>25</v>
      </c>
      <c r="J481" t="s">
        <v>210</v>
      </c>
      <c r="K481" t="s">
        <v>347</v>
      </c>
      <c r="L481" t="s">
        <v>257</v>
      </c>
      <c r="M481" t="s">
        <v>319</v>
      </c>
      <c r="N481" t="str">
        <f t="shared" si="34"/>
        <v>Yes</v>
      </c>
      <c r="O481">
        <v>583.24379999999996</v>
      </c>
      <c r="P481" t="s">
        <v>8</v>
      </c>
      <c r="Q481" t="s">
        <v>425</v>
      </c>
    </row>
    <row r="482" spans="1:17" x14ac:dyDescent="0.25">
      <c r="A482">
        <v>38</v>
      </c>
      <c r="B482">
        <v>33</v>
      </c>
      <c r="C482">
        <v>3</v>
      </c>
      <c r="D482">
        <f t="shared" si="32"/>
        <v>643.8777</v>
      </c>
      <c r="E482" t="s">
        <v>179</v>
      </c>
      <c r="F482">
        <v>400</v>
      </c>
      <c r="G482" t="str">
        <f t="shared" si="33"/>
        <v>Low</v>
      </c>
      <c r="H482" t="s">
        <v>36</v>
      </c>
      <c r="I482" t="s">
        <v>25</v>
      </c>
      <c r="J482" t="s">
        <v>210</v>
      </c>
      <c r="K482" t="s">
        <v>347</v>
      </c>
      <c r="L482" t="s">
        <v>257</v>
      </c>
      <c r="M482" t="s">
        <v>319</v>
      </c>
      <c r="N482" t="str">
        <f t="shared" si="34"/>
        <v>Yes</v>
      </c>
      <c r="O482">
        <v>643.8777</v>
      </c>
      <c r="P482" t="s">
        <v>8</v>
      </c>
      <c r="Q482" t="s">
        <v>425</v>
      </c>
    </row>
    <row r="483" spans="1:17" x14ac:dyDescent="0.25">
      <c r="A483">
        <v>38</v>
      </c>
      <c r="B483">
        <v>33</v>
      </c>
      <c r="C483">
        <v>4</v>
      </c>
      <c r="D483">
        <f t="shared" si="32"/>
        <v>384.98</v>
      </c>
      <c r="E483" t="s">
        <v>179</v>
      </c>
      <c r="F483">
        <v>400</v>
      </c>
      <c r="G483" t="str">
        <f t="shared" si="33"/>
        <v>Low</v>
      </c>
      <c r="H483" t="s">
        <v>36</v>
      </c>
      <c r="I483" t="s">
        <v>25</v>
      </c>
      <c r="J483" t="s">
        <v>210</v>
      </c>
      <c r="K483" t="s">
        <v>347</v>
      </c>
      <c r="L483" t="s">
        <v>257</v>
      </c>
      <c r="M483" t="s">
        <v>319</v>
      </c>
      <c r="N483" t="str">
        <f t="shared" si="34"/>
        <v>Yes</v>
      </c>
      <c r="O483">
        <v>384.98</v>
      </c>
      <c r="P483" t="s">
        <v>8</v>
      </c>
      <c r="Q483" t="s">
        <v>425</v>
      </c>
    </row>
    <row r="484" spans="1:17" x14ac:dyDescent="0.25">
      <c r="A484">
        <v>38</v>
      </c>
      <c r="B484">
        <v>33</v>
      </c>
      <c r="C484">
        <v>6</v>
      </c>
      <c r="D484">
        <f t="shared" si="32"/>
        <v>316.23910000000001</v>
      </c>
      <c r="E484" t="s">
        <v>179</v>
      </c>
      <c r="F484">
        <v>400</v>
      </c>
      <c r="G484" t="str">
        <f t="shared" si="33"/>
        <v>Low</v>
      </c>
      <c r="H484" t="s">
        <v>36</v>
      </c>
      <c r="I484" t="s">
        <v>25</v>
      </c>
      <c r="J484" t="s">
        <v>210</v>
      </c>
      <c r="K484" t="s">
        <v>347</v>
      </c>
      <c r="L484" t="s">
        <v>257</v>
      </c>
      <c r="M484" t="s">
        <v>319</v>
      </c>
      <c r="N484" t="str">
        <f t="shared" si="34"/>
        <v>Yes</v>
      </c>
      <c r="O484">
        <v>316.23910000000001</v>
      </c>
      <c r="P484" t="s">
        <v>8</v>
      </c>
      <c r="Q484" t="s">
        <v>425</v>
      </c>
    </row>
    <row r="485" spans="1:17" x14ac:dyDescent="0.25">
      <c r="A485">
        <v>38</v>
      </c>
      <c r="B485">
        <v>33</v>
      </c>
      <c r="C485">
        <v>8</v>
      </c>
      <c r="D485">
        <f t="shared" si="32"/>
        <v>126.595</v>
      </c>
      <c r="E485" t="s">
        <v>179</v>
      </c>
      <c r="F485">
        <v>400</v>
      </c>
      <c r="G485" t="str">
        <f t="shared" si="33"/>
        <v>Low</v>
      </c>
      <c r="H485" t="s">
        <v>36</v>
      </c>
      <c r="I485" t="s">
        <v>25</v>
      </c>
      <c r="J485" t="s">
        <v>210</v>
      </c>
      <c r="K485" t="s">
        <v>347</v>
      </c>
      <c r="L485" t="s">
        <v>257</v>
      </c>
      <c r="M485" t="s">
        <v>319</v>
      </c>
      <c r="N485" t="str">
        <f t="shared" si="34"/>
        <v>Yes</v>
      </c>
      <c r="O485">
        <v>126.595</v>
      </c>
      <c r="P485" t="s">
        <v>8</v>
      </c>
      <c r="Q485" t="s">
        <v>425</v>
      </c>
    </row>
    <row r="486" spans="1:17" x14ac:dyDescent="0.25">
      <c r="A486">
        <v>38</v>
      </c>
      <c r="B486">
        <v>33</v>
      </c>
      <c r="C486">
        <v>12</v>
      </c>
      <c r="D486">
        <f t="shared" si="32"/>
        <v>75.479200000000006</v>
      </c>
      <c r="E486" t="s">
        <v>179</v>
      </c>
      <c r="F486">
        <v>400</v>
      </c>
      <c r="G486" t="str">
        <f t="shared" si="33"/>
        <v>Low</v>
      </c>
      <c r="H486" t="s">
        <v>36</v>
      </c>
      <c r="I486" t="s">
        <v>25</v>
      </c>
      <c r="J486" t="s">
        <v>210</v>
      </c>
      <c r="K486" t="s">
        <v>347</v>
      </c>
      <c r="L486" t="s">
        <v>257</v>
      </c>
      <c r="M486" t="s">
        <v>319</v>
      </c>
      <c r="N486" t="str">
        <f t="shared" si="34"/>
        <v>Yes</v>
      </c>
      <c r="O486">
        <v>75.479200000000006</v>
      </c>
      <c r="P486" t="s">
        <v>8</v>
      </c>
      <c r="Q486" t="s">
        <v>425</v>
      </c>
    </row>
    <row r="487" spans="1:17" x14ac:dyDescent="0.25">
      <c r="A487">
        <v>38</v>
      </c>
      <c r="B487">
        <v>33</v>
      </c>
      <c r="C487">
        <v>24</v>
      </c>
      <c r="D487">
        <f t="shared" si="32"/>
        <v>8.3712999999999997</v>
      </c>
      <c r="E487" t="s">
        <v>179</v>
      </c>
      <c r="F487">
        <v>400</v>
      </c>
      <c r="G487" t="str">
        <f t="shared" si="33"/>
        <v>Low</v>
      </c>
      <c r="H487" t="s">
        <v>36</v>
      </c>
      <c r="I487" t="s">
        <v>25</v>
      </c>
      <c r="J487" t="s">
        <v>210</v>
      </c>
      <c r="K487" t="s">
        <v>347</v>
      </c>
      <c r="L487" t="s">
        <v>257</v>
      </c>
      <c r="M487" t="s">
        <v>319</v>
      </c>
      <c r="N487" t="str">
        <f t="shared" si="34"/>
        <v>Yes</v>
      </c>
      <c r="O487">
        <v>8.3712999999999997</v>
      </c>
      <c r="P487" t="s">
        <v>8</v>
      </c>
      <c r="Q487" t="s">
        <v>425</v>
      </c>
    </row>
    <row r="488" spans="1:17" x14ac:dyDescent="0.25">
      <c r="A488">
        <v>40</v>
      </c>
      <c r="B488">
        <v>34</v>
      </c>
      <c r="C488">
        <v>0</v>
      </c>
      <c r="D488">
        <f t="shared" ref="D488:D519" si="35">O488*1000</f>
        <v>0</v>
      </c>
      <c r="E488" t="s">
        <v>179</v>
      </c>
      <c r="F488">
        <v>400</v>
      </c>
      <c r="G488" t="str">
        <f t="shared" si="33"/>
        <v>Low</v>
      </c>
      <c r="H488" t="s">
        <v>37</v>
      </c>
      <c r="I488" t="s">
        <v>25</v>
      </c>
      <c r="J488" t="s">
        <v>267</v>
      </c>
      <c r="K488" t="s">
        <v>290</v>
      </c>
      <c r="L488" t="s">
        <v>290</v>
      </c>
      <c r="M488" t="s">
        <v>275</v>
      </c>
      <c r="N488" t="str">
        <f t="shared" si="34"/>
        <v>None</v>
      </c>
      <c r="O488">
        <v>0</v>
      </c>
      <c r="P488" t="s">
        <v>84</v>
      </c>
      <c r="Q488" t="s">
        <v>142</v>
      </c>
    </row>
    <row r="489" spans="1:17" x14ac:dyDescent="0.25">
      <c r="A489">
        <v>40</v>
      </c>
      <c r="B489">
        <v>34</v>
      </c>
      <c r="C489">
        <v>1</v>
      </c>
      <c r="D489">
        <f t="shared" si="35"/>
        <v>346.4</v>
      </c>
      <c r="E489" t="s">
        <v>179</v>
      </c>
      <c r="F489">
        <v>400</v>
      </c>
      <c r="G489" t="str">
        <f t="shared" si="33"/>
        <v>Low</v>
      </c>
      <c r="H489" t="s">
        <v>37</v>
      </c>
      <c r="I489" t="s">
        <v>25</v>
      </c>
      <c r="J489" t="s">
        <v>267</v>
      </c>
      <c r="K489" t="s">
        <v>290</v>
      </c>
      <c r="L489" t="s">
        <v>290</v>
      </c>
      <c r="M489" t="s">
        <v>275</v>
      </c>
      <c r="N489" t="str">
        <f t="shared" si="34"/>
        <v>None</v>
      </c>
      <c r="O489">
        <v>0.34639999999999999</v>
      </c>
      <c r="P489" t="s">
        <v>84</v>
      </c>
      <c r="Q489" t="s">
        <v>142</v>
      </c>
    </row>
    <row r="490" spans="1:17" x14ac:dyDescent="0.25">
      <c r="A490">
        <v>40</v>
      </c>
      <c r="B490">
        <v>34</v>
      </c>
      <c r="C490">
        <v>2</v>
      </c>
      <c r="D490">
        <f t="shared" si="35"/>
        <v>584</v>
      </c>
      <c r="E490" t="s">
        <v>179</v>
      </c>
      <c r="F490">
        <v>400</v>
      </c>
      <c r="G490" t="str">
        <f t="shared" si="33"/>
        <v>Low</v>
      </c>
      <c r="H490" t="s">
        <v>37</v>
      </c>
      <c r="I490" t="s">
        <v>25</v>
      </c>
      <c r="J490" t="s">
        <v>267</v>
      </c>
      <c r="K490" t="s">
        <v>290</v>
      </c>
      <c r="L490" t="s">
        <v>290</v>
      </c>
      <c r="M490" t="s">
        <v>275</v>
      </c>
      <c r="N490" t="str">
        <f t="shared" si="34"/>
        <v>None</v>
      </c>
      <c r="O490">
        <v>0.58399999999999996</v>
      </c>
      <c r="P490" t="s">
        <v>84</v>
      </c>
      <c r="Q490" t="s">
        <v>142</v>
      </c>
    </row>
    <row r="491" spans="1:17" x14ac:dyDescent="0.25">
      <c r="A491">
        <v>40</v>
      </c>
      <c r="B491">
        <v>34</v>
      </c>
      <c r="C491">
        <v>3</v>
      </c>
      <c r="D491">
        <f t="shared" si="35"/>
        <v>523.20000000000005</v>
      </c>
      <c r="E491" t="s">
        <v>179</v>
      </c>
      <c r="F491">
        <v>400</v>
      </c>
      <c r="G491" t="str">
        <f t="shared" si="33"/>
        <v>Low</v>
      </c>
      <c r="H491" t="s">
        <v>37</v>
      </c>
      <c r="I491" t="s">
        <v>25</v>
      </c>
      <c r="J491" t="s">
        <v>267</v>
      </c>
      <c r="K491" t="s">
        <v>290</v>
      </c>
      <c r="L491" t="s">
        <v>290</v>
      </c>
      <c r="M491" t="s">
        <v>275</v>
      </c>
      <c r="N491" t="str">
        <f t="shared" si="34"/>
        <v>None</v>
      </c>
      <c r="O491">
        <v>0.5232</v>
      </c>
      <c r="P491" t="s">
        <v>84</v>
      </c>
      <c r="Q491" t="s">
        <v>142</v>
      </c>
    </row>
    <row r="492" spans="1:17" x14ac:dyDescent="0.25">
      <c r="A492">
        <v>40</v>
      </c>
      <c r="B492">
        <v>34</v>
      </c>
      <c r="C492">
        <v>4</v>
      </c>
      <c r="D492">
        <f t="shared" si="35"/>
        <v>348.3</v>
      </c>
      <c r="E492" t="s">
        <v>179</v>
      </c>
      <c r="F492">
        <v>400</v>
      </c>
      <c r="G492" t="str">
        <f t="shared" si="33"/>
        <v>Low</v>
      </c>
      <c r="H492" t="s">
        <v>37</v>
      </c>
      <c r="I492" t="s">
        <v>25</v>
      </c>
      <c r="J492" t="s">
        <v>267</v>
      </c>
      <c r="K492" t="s">
        <v>290</v>
      </c>
      <c r="L492" t="s">
        <v>290</v>
      </c>
      <c r="M492" t="s">
        <v>275</v>
      </c>
      <c r="N492" t="str">
        <f t="shared" si="34"/>
        <v>None</v>
      </c>
      <c r="O492">
        <v>0.3483</v>
      </c>
      <c r="P492" t="s">
        <v>84</v>
      </c>
      <c r="Q492" t="s">
        <v>142</v>
      </c>
    </row>
    <row r="493" spans="1:17" x14ac:dyDescent="0.25">
      <c r="A493">
        <v>40</v>
      </c>
      <c r="B493">
        <v>34</v>
      </c>
      <c r="C493">
        <v>5</v>
      </c>
      <c r="D493">
        <f t="shared" si="35"/>
        <v>307.5</v>
      </c>
      <c r="E493" t="s">
        <v>179</v>
      </c>
      <c r="F493">
        <v>400</v>
      </c>
      <c r="G493" t="str">
        <f t="shared" si="33"/>
        <v>Low</v>
      </c>
      <c r="H493" t="s">
        <v>37</v>
      </c>
      <c r="I493" t="s">
        <v>25</v>
      </c>
      <c r="J493" t="s">
        <v>267</v>
      </c>
      <c r="K493" t="s">
        <v>290</v>
      </c>
      <c r="L493" t="s">
        <v>290</v>
      </c>
      <c r="M493" t="s">
        <v>275</v>
      </c>
      <c r="N493" t="str">
        <f t="shared" si="34"/>
        <v>None</v>
      </c>
      <c r="O493">
        <v>0.3075</v>
      </c>
      <c r="P493" t="s">
        <v>84</v>
      </c>
      <c r="Q493" t="s">
        <v>142</v>
      </c>
    </row>
    <row r="494" spans="1:17" x14ac:dyDescent="0.25">
      <c r="A494">
        <v>40</v>
      </c>
      <c r="B494">
        <v>34</v>
      </c>
      <c r="C494">
        <v>6</v>
      </c>
      <c r="D494">
        <f t="shared" si="35"/>
        <v>256.40000000000003</v>
      </c>
      <c r="E494" t="s">
        <v>179</v>
      </c>
      <c r="F494">
        <v>400</v>
      </c>
      <c r="G494" t="str">
        <f t="shared" si="33"/>
        <v>Low</v>
      </c>
      <c r="H494" t="s">
        <v>37</v>
      </c>
      <c r="I494" t="s">
        <v>25</v>
      </c>
      <c r="J494" t="s">
        <v>267</v>
      </c>
      <c r="K494" t="s">
        <v>290</v>
      </c>
      <c r="L494" t="s">
        <v>290</v>
      </c>
      <c r="M494" t="s">
        <v>275</v>
      </c>
      <c r="N494" t="str">
        <f t="shared" si="34"/>
        <v>None</v>
      </c>
      <c r="O494">
        <v>0.25640000000000002</v>
      </c>
      <c r="P494" t="s">
        <v>84</v>
      </c>
      <c r="Q494" t="s">
        <v>142</v>
      </c>
    </row>
    <row r="495" spans="1:17" x14ac:dyDescent="0.25">
      <c r="A495">
        <v>40</v>
      </c>
      <c r="B495">
        <v>34</v>
      </c>
      <c r="C495">
        <v>7</v>
      </c>
      <c r="D495">
        <f t="shared" si="35"/>
        <v>205.3</v>
      </c>
      <c r="E495" t="s">
        <v>179</v>
      </c>
      <c r="F495">
        <v>400</v>
      </c>
      <c r="G495" t="str">
        <f t="shared" si="33"/>
        <v>Low</v>
      </c>
      <c r="H495" t="s">
        <v>37</v>
      </c>
      <c r="I495" t="s">
        <v>25</v>
      </c>
      <c r="J495" t="s">
        <v>267</v>
      </c>
      <c r="K495" t="s">
        <v>290</v>
      </c>
      <c r="L495" t="s">
        <v>290</v>
      </c>
      <c r="M495" t="s">
        <v>275</v>
      </c>
      <c r="N495" t="str">
        <f t="shared" si="34"/>
        <v>None</v>
      </c>
      <c r="O495">
        <v>0.20530000000000001</v>
      </c>
      <c r="P495" t="s">
        <v>84</v>
      </c>
      <c r="Q495" t="s">
        <v>142</v>
      </c>
    </row>
    <row r="496" spans="1:17" x14ac:dyDescent="0.25">
      <c r="A496">
        <v>40</v>
      </c>
      <c r="B496">
        <v>34</v>
      </c>
      <c r="C496">
        <v>8</v>
      </c>
      <c r="D496">
        <f t="shared" si="35"/>
        <v>180</v>
      </c>
      <c r="E496" t="s">
        <v>179</v>
      </c>
      <c r="F496">
        <v>400</v>
      </c>
      <c r="G496" t="str">
        <f t="shared" si="33"/>
        <v>Low</v>
      </c>
      <c r="H496" t="s">
        <v>37</v>
      </c>
      <c r="I496" t="s">
        <v>25</v>
      </c>
      <c r="J496" t="s">
        <v>267</v>
      </c>
      <c r="K496" t="s">
        <v>290</v>
      </c>
      <c r="L496" t="s">
        <v>290</v>
      </c>
      <c r="M496" t="s">
        <v>275</v>
      </c>
      <c r="N496" t="str">
        <f t="shared" si="34"/>
        <v>None</v>
      </c>
      <c r="O496">
        <v>0.18</v>
      </c>
      <c r="P496" t="s">
        <v>84</v>
      </c>
      <c r="Q496" t="s">
        <v>142</v>
      </c>
    </row>
    <row r="497" spans="1:17" x14ac:dyDescent="0.25">
      <c r="A497">
        <v>40</v>
      </c>
      <c r="B497">
        <v>34</v>
      </c>
      <c r="C497">
        <v>10</v>
      </c>
      <c r="D497">
        <f t="shared" si="35"/>
        <v>154.79999999999998</v>
      </c>
      <c r="E497" t="s">
        <v>179</v>
      </c>
      <c r="F497">
        <v>400</v>
      </c>
      <c r="G497" t="str">
        <f t="shared" si="33"/>
        <v>Low</v>
      </c>
      <c r="H497" t="s">
        <v>37</v>
      </c>
      <c r="I497" t="s">
        <v>25</v>
      </c>
      <c r="J497" t="s">
        <v>267</v>
      </c>
      <c r="K497" t="s">
        <v>290</v>
      </c>
      <c r="L497" t="s">
        <v>290</v>
      </c>
      <c r="M497" t="s">
        <v>275</v>
      </c>
      <c r="N497" t="str">
        <f t="shared" si="34"/>
        <v>None</v>
      </c>
      <c r="O497">
        <v>0.15479999999999999</v>
      </c>
      <c r="P497" t="s">
        <v>84</v>
      </c>
      <c r="Q497" t="s">
        <v>142</v>
      </c>
    </row>
    <row r="498" spans="1:17" x14ac:dyDescent="0.25">
      <c r="A498">
        <v>40</v>
      </c>
      <c r="B498">
        <v>34</v>
      </c>
      <c r="C498">
        <v>11</v>
      </c>
      <c r="D498">
        <f t="shared" si="35"/>
        <v>150.19999999999999</v>
      </c>
      <c r="E498" t="s">
        <v>179</v>
      </c>
      <c r="F498">
        <v>400</v>
      </c>
      <c r="G498" t="str">
        <f t="shared" si="33"/>
        <v>Low</v>
      </c>
      <c r="H498" t="s">
        <v>37</v>
      </c>
      <c r="I498" t="s">
        <v>25</v>
      </c>
      <c r="J498" t="s">
        <v>267</v>
      </c>
      <c r="K498" t="s">
        <v>290</v>
      </c>
      <c r="L498" t="s">
        <v>290</v>
      </c>
      <c r="M498" t="s">
        <v>275</v>
      </c>
      <c r="N498" t="str">
        <f t="shared" si="34"/>
        <v>None</v>
      </c>
      <c r="O498">
        <v>0.1502</v>
      </c>
      <c r="P498" t="s">
        <v>84</v>
      </c>
      <c r="Q498" t="s">
        <v>142</v>
      </c>
    </row>
    <row r="499" spans="1:17" x14ac:dyDescent="0.25">
      <c r="A499">
        <v>40</v>
      </c>
      <c r="B499">
        <v>34</v>
      </c>
      <c r="C499">
        <v>12</v>
      </c>
      <c r="D499">
        <f t="shared" si="35"/>
        <v>119.8</v>
      </c>
      <c r="E499" t="s">
        <v>179</v>
      </c>
      <c r="F499">
        <v>400</v>
      </c>
      <c r="G499" t="str">
        <f t="shared" si="33"/>
        <v>Low</v>
      </c>
      <c r="H499" t="s">
        <v>37</v>
      </c>
      <c r="I499" t="s">
        <v>25</v>
      </c>
      <c r="J499" t="s">
        <v>267</v>
      </c>
      <c r="K499" t="s">
        <v>290</v>
      </c>
      <c r="L499" t="s">
        <v>290</v>
      </c>
      <c r="M499" t="s">
        <v>275</v>
      </c>
      <c r="N499" t="str">
        <f t="shared" si="34"/>
        <v>None</v>
      </c>
      <c r="O499">
        <v>0.1198</v>
      </c>
      <c r="P499" t="s">
        <v>84</v>
      </c>
      <c r="Q499" t="s">
        <v>142</v>
      </c>
    </row>
    <row r="500" spans="1:17" x14ac:dyDescent="0.25">
      <c r="A500">
        <v>40</v>
      </c>
      <c r="B500">
        <v>34</v>
      </c>
      <c r="C500">
        <v>24</v>
      </c>
      <c r="D500">
        <f t="shared" si="35"/>
        <v>59.1</v>
      </c>
      <c r="E500" t="s">
        <v>179</v>
      </c>
      <c r="F500">
        <v>400</v>
      </c>
      <c r="G500" t="str">
        <f t="shared" si="33"/>
        <v>Low</v>
      </c>
      <c r="H500" t="s">
        <v>37</v>
      </c>
      <c r="I500" t="s">
        <v>25</v>
      </c>
      <c r="J500" t="s">
        <v>267</v>
      </c>
      <c r="K500" t="s">
        <v>290</v>
      </c>
      <c r="L500" t="s">
        <v>290</v>
      </c>
      <c r="M500" t="s">
        <v>275</v>
      </c>
      <c r="N500" t="str">
        <f t="shared" si="34"/>
        <v>None</v>
      </c>
      <c r="O500">
        <v>5.91E-2</v>
      </c>
      <c r="P500" t="s">
        <v>84</v>
      </c>
      <c r="Q500" t="s">
        <v>142</v>
      </c>
    </row>
    <row r="501" spans="1:17" x14ac:dyDescent="0.25">
      <c r="A501">
        <v>42</v>
      </c>
      <c r="B501">
        <v>35</v>
      </c>
      <c r="C501">
        <v>0</v>
      </c>
      <c r="D501">
        <f t="shared" si="35"/>
        <v>0</v>
      </c>
      <c r="E501" t="s">
        <v>179</v>
      </c>
      <c r="F501">
        <f>5*77</f>
        <v>385</v>
      </c>
      <c r="G501" t="str">
        <f t="shared" si="33"/>
        <v>Low</v>
      </c>
      <c r="H501" t="s">
        <v>37</v>
      </c>
      <c r="I501" t="s">
        <v>23</v>
      </c>
      <c r="J501" t="s">
        <v>267</v>
      </c>
      <c r="K501" t="s">
        <v>290</v>
      </c>
      <c r="L501" t="s">
        <v>290</v>
      </c>
      <c r="M501" t="s">
        <v>275</v>
      </c>
      <c r="N501" t="str">
        <f t="shared" si="34"/>
        <v>None</v>
      </c>
      <c r="O501">
        <v>0</v>
      </c>
      <c r="P501" t="s">
        <v>84</v>
      </c>
      <c r="Q501" t="s">
        <v>142</v>
      </c>
    </row>
    <row r="502" spans="1:17" x14ac:dyDescent="0.25">
      <c r="A502">
        <v>42</v>
      </c>
      <c r="B502">
        <v>35</v>
      </c>
      <c r="C502">
        <v>1</v>
      </c>
      <c r="D502">
        <f t="shared" si="35"/>
        <v>235.5</v>
      </c>
      <c r="E502" t="s">
        <v>179</v>
      </c>
      <c r="F502">
        <f t="shared" ref="F502:F509" si="36">5*77</f>
        <v>385</v>
      </c>
      <c r="G502" t="str">
        <f t="shared" si="33"/>
        <v>Low</v>
      </c>
      <c r="H502" t="s">
        <v>37</v>
      </c>
      <c r="I502" t="s">
        <v>23</v>
      </c>
      <c r="J502" t="s">
        <v>267</v>
      </c>
      <c r="K502" t="s">
        <v>290</v>
      </c>
      <c r="L502" t="s">
        <v>290</v>
      </c>
      <c r="M502" t="s">
        <v>275</v>
      </c>
      <c r="N502" t="str">
        <f t="shared" si="34"/>
        <v>None</v>
      </c>
      <c r="O502">
        <v>0.23549999999999999</v>
      </c>
      <c r="P502" t="s">
        <v>84</v>
      </c>
      <c r="Q502" t="s">
        <v>142</v>
      </c>
    </row>
    <row r="503" spans="1:17" x14ac:dyDescent="0.25">
      <c r="A503">
        <v>42</v>
      </c>
      <c r="B503">
        <v>35</v>
      </c>
      <c r="C503">
        <v>2</v>
      </c>
      <c r="D503">
        <f t="shared" si="35"/>
        <v>593.9</v>
      </c>
      <c r="E503" t="s">
        <v>179</v>
      </c>
      <c r="F503">
        <f t="shared" si="36"/>
        <v>385</v>
      </c>
      <c r="G503" t="str">
        <f t="shared" si="33"/>
        <v>Low</v>
      </c>
      <c r="H503" t="s">
        <v>37</v>
      </c>
      <c r="I503" t="s">
        <v>23</v>
      </c>
      <c r="J503" t="s">
        <v>267</v>
      </c>
      <c r="K503" t="s">
        <v>290</v>
      </c>
      <c r="L503" t="s">
        <v>290</v>
      </c>
      <c r="M503" t="s">
        <v>275</v>
      </c>
      <c r="N503" t="str">
        <f t="shared" si="34"/>
        <v>None</v>
      </c>
      <c r="O503">
        <v>0.59389999999999998</v>
      </c>
      <c r="P503" t="s">
        <v>84</v>
      </c>
      <c r="Q503" t="s">
        <v>142</v>
      </c>
    </row>
    <row r="504" spans="1:17" x14ac:dyDescent="0.25">
      <c r="A504">
        <v>42</v>
      </c>
      <c r="B504">
        <v>35</v>
      </c>
      <c r="C504">
        <v>3</v>
      </c>
      <c r="D504">
        <f t="shared" si="35"/>
        <v>511.8</v>
      </c>
      <c r="E504" t="s">
        <v>179</v>
      </c>
      <c r="F504">
        <f t="shared" si="36"/>
        <v>385</v>
      </c>
      <c r="G504" t="str">
        <f t="shared" si="33"/>
        <v>Low</v>
      </c>
      <c r="H504" t="s">
        <v>37</v>
      </c>
      <c r="I504" t="s">
        <v>23</v>
      </c>
      <c r="J504" t="s">
        <v>267</v>
      </c>
      <c r="K504" t="s">
        <v>290</v>
      </c>
      <c r="L504" t="s">
        <v>290</v>
      </c>
      <c r="M504" t="s">
        <v>275</v>
      </c>
      <c r="N504" t="str">
        <f t="shared" si="34"/>
        <v>None</v>
      </c>
      <c r="O504">
        <v>0.51180000000000003</v>
      </c>
      <c r="P504" t="s">
        <v>84</v>
      </c>
      <c r="Q504" t="s">
        <v>142</v>
      </c>
    </row>
    <row r="505" spans="1:17" x14ac:dyDescent="0.25">
      <c r="A505">
        <v>42</v>
      </c>
      <c r="B505">
        <v>35</v>
      </c>
      <c r="C505">
        <v>4</v>
      </c>
      <c r="D505">
        <f t="shared" si="35"/>
        <v>498.8</v>
      </c>
      <c r="E505" t="s">
        <v>179</v>
      </c>
      <c r="F505">
        <f t="shared" si="36"/>
        <v>385</v>
      </c>
      <c r="G505" t="str">
        <f t="shared" si="33"/>
        <v>Low</v>
      </c>
      <c r="H505" t="s">
        <v>37</v>
      </c>
      <c r="I505" t="s">
        <v>23</v>
      </c>
      <c r="J505" t="s">
        <v>267</v>
      </c>
      <c r="K505" t="s">
        <v>290</v>
      </c>
      <c r="L505" t="s">
        <v>290</v>
      </c>
      <c r="M505" t="s">
        <v>275</v>
      </c>
      <c r="N505" t="str">
        <f t="shared" si="34"/>
        <v>None</v>
      </c>
      <c r="O505">
        <v>0.49880000000000002</v>
      </c>
      <c r="P505" t="s">
        <v>84</v>
      </c>
      <c r="Q505" t="s">
        <v>142</v>
      </c>
    </row>
    <row r="506" spans="1:17" x14ac:dyDescent="0.25">
      <c r="A506">
        <v>42</v>
      </c>
      <c r="B506">
        <v>35</v>
      </c>
      <c r="C506">
        <v>6</v>
      </c>
      <c r="D506">
        <f t="shared" si="35"/>
        <v>350</v>
      </c>
      <c r="E506" t="s">
        <v>179</v>
      </c>
      <c r="F506">
        <f t="shared" si="36"/>
        <v>385</v>
      </c>
      <c r="G506" t="str">
        <f t="shared" si="33"/>
        <v>Low</v>
      </c>
      <c r="H506" t="s">
        <v>37</v>
      </c>
      <c r="I506" t="s">
        <v>23</v>
      </c>
      <c r="J506" t="s">
        <v>267</v>
      </c>
      <c r="K506" t="s">
        <v>290</v>
      </c>
      <c r="L506" t="s">
        <v>290</v>
      </c>
      <c r="M506" t="s">
        <v>275</v>
      </c>
      <c r="N506" t="str">
        <f t="shared" si="34"/>
        <v>None</v>
      </c>
      <c r="O506">
        <v>0.35</v>
      </c>
      <c r="P506" t="s">
        <v>84</v>
      </c>
      <c r="Q506" t="s">
        <v>142</v>
      </c>
    </row>
    <row r="507" spans="1:17" x14ac:dyDescent="0.25">
      <c r="A507">
        <v>42</v>
      </c>
      <c r="B507">
        <v>35</v>
      </c>
      <c r="C507">
        <v>8</v>
      </c>
      <c r="D507">
        <f t="shared" si="35"/>
        <v>283</v>
      </c>
      <c r="E507" t="s">
        <v>179</v>
      </c>
      <c r="F507">
        <f t="shared" si="36"/>
        <v>385</v>
      </c>
      <c r="G507" t="str">
        <f t="shared" si="33"/>
        <v>Low</v>
      </c>
      <c r="H507" t="s">
        <v>37</v>
      </c>
      <c r="I507" t="s">
        <v>23</v>
      </c>
      <c r="J507" t="s">
        <v>267</v>
      </c>
      <c r="K507" t="s">
        <v>290</v>
      </c>
      <c r="L507" t="s">
        <v>290</v>
      </c>
      <c r="M507" t="s">
        <v>275</v>
      </c>
      <c r="N507" t="str">
        <f t="shared" si="34"/>
        <v>None</v>
      </c>
      <c r="O507">
        <v>0.28299999999999997</v>
      </c>
      <c r="P507" t="s">
        <v>84</v>
      </c>
      <c r="Q507" t="s">
        <v>142</v>
      </c>
    </row>
    <row r="508" spans="1:17" x14ac:dyDescent="0.25">
      <c r="A508">
        <v>42</v>
      </c>
      <c r="B508">
        <v>35</v>
      </c>
      <c r="C508">
        <v>11</v>
      </c>
      <c r="D508">
        <f t="shared" si="35"/>
        <v>223.6</v>
      </c>
      <c r="E508" t="s">
        <v>179</v>
      </c>
      <c r="F508">
        <f t="shared" si="36"/>
        <v>385</v>
      </c>
      <c r="G508" t="str">
        <f t="shared" si="33"/>
        <v>Low</v>
      </c>
      <c r="H508" t="s">
        <v>37</v>
      </c>
      <c r="I508" t="s">
        <v>23</v>
      </c>
      <c r="J508" t="s">
        <v>267</v>
      </c>
      <c r="K508" t="s">
        <v>290</v>
      </c>
      <c r="L508" t="s">
        <v>290</v>
      </c>
      <c r="M508" t="s">
        <v>275</v>
      </c>
      <c r="N508" t="str">
        <f t="shared" si="34"/>
        <v>None</v>
      </c>
      <c r="O508">
        <v>0.22359999999999999</v>
      </c>
      <c r="P508" t="s">
        <v>84</v>
      </c>
      <c r="Q508" t="s">
        <v>142</v>
      </c>
    </row>
    <row r="509" spans="1:17" x14ac:dyDescent="0.25">
      <c r="A509">
        <v>42</v>
      </c>
      <c r="B509">
        <v>35</v>
      </c>
      <c r="C509">
        <v>24</v>
      </c>
      <c r="D509">
        <f t="shared" si="35"/>
        <v>70.400000000000006</v>
      </c>
      <c r="E509" t="s">
        <v>179</v>
      </c>
      <c r="F509">
        <f t="shared" si="36"/>
        <v>385</v>
      </c>
      <c r="G509" t="str">
        <f t="shared" si="33"/>
        <v>Low</v>
      </c>
      <c r="H509" t="s">
        <v>37</v>
      </c>
      <c r="I509" t="s">
        <v>23</v>
      </c>
      <c r="J509" t="s">
        <v>267</v>
      </c>
      <c r="K509" t="s">
        <v>290</v>
      </c>
      <c r="L509" t="s">
        <v>290</v>
      </c>
      <c r="M509" t="s">
        <v>275</v>
      </c>
      <c r="N509" t="str">
        <f t="shared" si="34"/>
        <v>None</v>
      </c>
      <c r="O509">
        <v>7.0400000000000004E-2</v>
      </c>
      <c r="P509" t="s">
        <v>84</v>
      </c>
      <c r="Q509" t="s">
        <v>142</v>
      </c>
    </row>
    <row r="510" spans="1:17" x14ac:dyDescent="0.25">
      <c r="A510">
        <v>42</v>
      </c>
      <c r="B510">
        <v>36</v>
      </c>
      <c r="C510">
        <v>0</v>
      </c>
      <c r="D510">
        <f t="shared" si="35"/>
        <v>0</v>
      </c>
      <c r="E510" t="s">
        <v>179</v>
      </c>
      <c r="F510">
        <f>77*10</f>
        <v>770</v>
      </c>
      <c r="G510" t="str">
        <f t="shared" si="33"/>
        <v>Low</v>
      </c>
      <c r="H510" t="s">
        <v>37</v>
      </c>
      <c r="I510" t="s">
        <v>23</v>
      </c>
      <c r="J510" t="s">
        <v>267</v>
      </c>
      <c r="K510" t="s">
        <v>290</v>
      </c>
      <c r="L510" t="s">
        <v>290</v>
      </c>
      <c r="M510" t="s">
        <v>275</v>
      </c>
      <c r="N510" t="str">
        <f t="shared" si="34"/>
        <v>None</v>
      </c>
      <c r="O510">
        <v>0</v>
      </c>
      <c r="P510" t="s">
        <v>84</v>
      </c>
      <c r="Q510" t="s">
        <v>142</v>
      </c>
    </row>
    <row r="511" spans="1:17" x14ac:dyDescent="0.25">
      <c r="A511">
        <v>42</v>
      </c>
      <c r="B511">
        <v>36</v>
      </c>
      <c r="C511">
        <v>1</v>
      </c>
      <c r="D511">
        <f t="shared" si="35"/>
        <v>327.7</v>
      </c>
      <c r="E511" t="s">
        <v>179</v>
      </c>
      <c r="F511">
        <f t="shared" ref="F511:F518" si="37">77*10</f>
        <v>770</v>
      </c>
      <c r="G511" t="str">
        <f t="shared" si="33"/>
        <v>Low</v>
      </c>
      <c r="H511" t="s">
        <v>37</v>
      </c>
      <c r="I511" t="s">
        <v>23</v>
      </c>
      <c r="J511" t="s">
        <v>267</v>
      </c>
      <c r="K511" t="s">
        <v>290</v>
      </c>
      <c r="L511" t="s">
        <v>290</v>
      </c>
      <c r="M511" t="s">
        <v>275</v>
      </c>
      <c r="N511" t="str">
        <f t="shared" si="34"/>
        <v>None</v>
      </c>
      <c r="O511">
        <v>0.32769999999999999</v>
      </c>
      <c r="P511" t="s">
        <v>84</v>
      </c>
      <c r="Q511" t="s">
        <v>142</v>
      </c>
    </row>
    <row r="512" spans="1:17" x14ac:dyDescent="0.25">
      <c r="A512">
        <v>42</v>
      </c>
      <c r="B512">
        <v>36</v>
      </c>
      <c r="C512">
        <v>2</v>
      </c>
      <c r="D512">
        <f t="shared" si="35"/>
        <v>512</v>
      </c>
      <c r="E512" t="s">
        <v>179</v>
      </c>
      <c r="F512">
        <f t="shared" si="37"/>
        <v>770</v>
      </c>
      <c r="G512" t="str">
        <f t="shared" si="33"/>
        <v>Low</v>
      </c>
      <c r="H512" t="s">
        <v>37</v>
      </c>
      <c r="I512" t="s">
        <v>23</v>
      </c>
      <c r="J512" t="s">
        <v>267</v>
      </c>
      <c r="K512" t="s">
        <v>290</v>
      </c>
      <c r="L512" t="s">
        <v>290</v>
      </c>
      <c r="M512" t="s">
        <v>275</v>
      </c>
      <c r="N512" t="str">
        <f t="shared" si="34"/>
        <v>None</v>
      </c>
      <c r="O512">
        <v>0.51200000000000001</v>
      </c>
      <c r="P512" t="s">
        <v>84</v>
      </c>
      <c r="Q512" t="s">
        <v>142</v>
      </c>
    </row>
    <row r="513" spans="1:17" x14ac:dyDescent="0.25">
      <c r="A513">
        <v>42</v>
      </c>
      <c r="B513">
        <v>36</v>
      </c>
      <c r="C513">
        <v>3</v>
      </c>
      <c r="D513">
        <f t="shared" si="35"/>
        <v>563</v>
      </c>
      <c r="E513" t="s">
        <v>179</v>
      </c>
      <c r="F513">
        <f t="shared" si="37"/>
        <v>770</v>
      </c>
      <c r="G513" t="str">
        <f t="shared" si="33"/>
        <v>Low</v>
      </c>
      <c r="H513" t="s">
        <v>37</v>
      </c>
      <c r="I513" t="s">
        <v>23</v>
      </c>
      <c r="J513" t="s">
        <v>267</v>
      </c>
      <c r="K513" t="s">
        <v>290</v>
      </c>
      <c r="L513" t="s">
        <v>290</v>
      </c>
      <c r="M513" t="s">
        <v>275</v>
      </c>
      <c r="N513" t="str">
        <f t="shared" si="34"/>
        <v>None</v>
      </c>
      <c r="O513">
        <v>0.56299999999999994</v>
      </c>
      <c r="P513" t="s">
        <v>84</v>
      </c>
      <c r="Q513" t="s">
        <v>142</v>
      </c>
    </row>
    <row r="514" spans="1:17" x14ac:dyDescent="0.25">
      <c r="A514">
        <v>42</v>
      </c>
      <c r="B514">
        <v>36</v>
      </c>
      <c r="C514">
        <v>4</v>
      </c>
      <c r="D514">
        <f t="shared" si="35"/>
        <v>498.8</v>
      </c>
      <c r="E514" t="s">
        <v>179</v>
      </c>
      <c r="F514">
        <f t="shared" si="37"/>
        <v>770</v>
      </c>
      <c r="G514" t="str">
        <f t="shared" si="33"/>
        <v>Low</v>
      </c>
      <c r="H514" t="s">
        <v>37</v>
      </c>
      <c r="I514" t="s">
        <v>23</v>
      </c>
      <c r="J514" t="s">
        <v>267</v>
      </c>
      <c r="K514" t="s">
        <v>290</v>
      </c>
      <c r="L514" t="s">
        <v>290</v>
      </c>
      <c r="M514" t="s">
        <v>275</v>
      </c>
      <c r="N514" t="str">
        <f t="shared" si="34"/>
        <v>None</v>
      </c>
      <c r="O514">
        <v>0.49880000000000002</v>
      </c>
      <c r="P514" t="s">
        <v>84</v>
      </c>
      <c r="Q514" t="s">
        <v>142</v>
      </c>
    </row>
    <row r="515" spans="1:17" x14ac:dyDescent="0.25">
      <c r="A515">
        <v>42</v>
      </c>
      <c r="B515">
        <v>36</v>
      </c>
      <c r="C515">
        <v>6</v>
      </c>
      <c r="D515">
        <f t="shared" si="35"/>
        <v>319.2</v>
      </c>
      <c r="E515" t="s">
        <v>179</v>
      </c>
      <c r="F515">
        <f t="shared" si="37"/>
        <v>770</v>
      </c>
      <c r="G515" t="str">
        <f t="shared" ref="G515:G578" si="38">IF(F515&gt;799,"High","Low")</f>
        <v>Low</v>
      </c>
      <c r="H515" t="s">
        <v>37</v>
      </c>
      <c r="I515" t="s">
        <v>23</v>
      </c>
      <c r="J515" t="s">
        <v>267</v>
      </c>
      <c r="K515" t="s">
        <v>290</v>
      </c>
      <c r="L515" t="s">
        <v>290</v>
      </c>
      <c r="M515" t="s">
        <v>275</v>
      </c>
      <c r="N515" t="str">
        <f t="shared" ref="N515:N578" si="39">IF(M515 = "None", "None", "Yes")</f>
        <v>None</v>
      </c>
      <c r="O515">
        <v>0.31919999999999998</v>
      </c>
      <c r="P515" t="s">
        <v>84</v>
      </c>
      <c r="Q515" t="s">
        <v>142</v>
      </c>
    </row>
    <row r="516" spans="1:17" x14ac:dyDescent="0.25">
      <c r="A516">
        <v>42</v>
      </c>
      <c r="B516">
        <v>36</v>
      </c>
      <c r="C516">
        <v>8</v>
      </c>
      <c r="D516">
        <f t="shared" si="35"/>
        <v>293.3</v>
      </c>
      <c r="E516" t="s">
        <v>179</v>
      </c>
      <c r="F516">
        <f t="shared" si="37"/>
        <v>770</v>
      </c>
      <c r="G516" t="str">
        <f t="shared" si="38"/>
        <v>Low</v>
      </c>
      <c r="H516" t="s">
        <v>37</v>
      </c>
      <c r="I516" t="s">
        <v>23</v>
      </c>
      <c r="J516" t="s">
        <v>267</v>
      </c>
      <c r="K516" t="s">
        <v>290</v>
      </c>
      <c r="L516" t="s">
        <v>290</v>
      </c>
      <c r="M516" t="s">
        <v>275</v>
      </c>
      <c r="N516" t="str">
        <f t="shared" si="39"/>
        <v>None</v>
      </c>
      <c r="O516">
        <v>0.29330000000000001</v>
      </c>
      <c r="P516" t="s">
        <v>84</v>
      </c>
      <c r="Q516" t="s">
        <v>142</v>
      </c>
    </row>
    <row r="517" spans="1:17" x14ac:dyDescent="0.25">
      <c r="A517">
        <v>42</v>
      </c>
      <c r="B517">
        <v>36</v>
      </c>
      <c r="C517">
        <v>11</v>
      </c>
      <c r="D517">
        <f t="shared" si="35"/>
        <v>205.7</v>
      </c>
      <c r="E517" t="s">
        <v>179</v>
      </c>
      <c r="F517">
        <f t="shared" si="37"/>
        <v>770</v>
      </c>
      <c r="G517" t="str">
        <f t="shared" si="38"/>
        <v>Low</v>
      </c>
      <c r="H517" t="s">
        <v>37</v>
      </c>
      <c r="I517" t="s">
        <v>23</v>
      </c>
      <c r="J517" t="s">
        <v>267</v>
      </c>
      <c r="K517" t="s">
        <v>290</v>
      </c>
      <c r="L517" t="s">
        <v>290</v>
      </c>
      <c r="M517" t="s">
        <v>275</v>
      </c>
      <c r="N517" t="str">
        <f t="shared" si="39"/>
        <v>None</v>
      </c>
      <c r="O517">
        <v>0.20569999999999999</v>
      </c>
      <c r="P517" t="s">
        <v>84</v>
      </c>
      <c r="Q517" t="s">
        <v>142</v>
      </c>
    </row>
    <row r="518" spans="1:17" x14ac:dyDescent="0.25">
      <c r="A518">
        <v>42</v>
      </c>
      <c r="B518">
        <v>36</v>
      </c>
      <c r="C518">
        <v>24</v>
      </c>
      <c r="D518">
        <f t="shared" si="35"/>
        <v>126.8</v>
      </c>
      <c r="E518" t="s">
        <v>179</v>
      </c>
      <c r="F518">
        <f t="shared" si="37"/>
        <v>770</v>
      </c>
      <c r="G518" t="str">
        <f t="shared" si="38"/>
        <v>Low</v>
      </c>
      <c r="H518" t="s">
        <v>37</v>
      </c>
      <c r="I518" t="s">
        <v>23</v>
      </c>
      <c r="J518" t="s">
        <v>267</v>
      </c>
      <c r="K518" t="s">
        <v>290</v>
      </c>
      <c r="L518" t="s">
        <v>290</v>
      </c>
      <c r="M518" t="s">
        <v>275</v>
      </c>
      <c r="N518" t="str">
        <f t="shared" si="39"/>
        <v>None</v>
      </c>
      <c r="O518">
        <v>0.1268</v>
      </c>
      <c r="P518" t="s">
        <v>84</v>
      </c>
      <c r="Q518" t="s">
        <v>142</v>
      </c>
    </row>
    <row r="519" spans="1:17" x14ac:dyDescent="0.25">
      <c r="A519">
        <v>42</v>
      </c>
      <c r="B519">
        <v>37</v>
      </c>
      <c r="C519">
        <v>0</v>
      </c>
      <c r="D519">
        <f t="shared" si="35"/>
        <v>0</v>
      </c>
      <c r="E519" t="s">
        <v>179</v>
      </c>
      <c r="F519">
        <f>77*20</f>
        <v>1540</v>
      </c>
      <c r="G519" t="str">
        <f t="shared" si="38"/>
        <v>High</v>
      </c>
      <c r="H519" t="s">
        <v>37</v>
      </c>
      <c r="I519" t="s">
        <v>23</v>
      </c>
      <c r="J519" t="s">
        <v>267</v>
      </c>
      <c r="K519" t="s">
        <v>290</v>
      </c>
      <c r="L519" t="s">
        <v>290</v>
      </c>
      <c r="M519" t="s">
        <v>275</v>
      </c>
      <c r="N519" t="str">
        <f t="shared" si="39"/>
        <v>None</v>
      </c>
      <c r="O519">
        <v>0</v>
      </c>
      <c r="P519" t="s">
        <v>84</v>
      </c>
      <c r="Q519" t="s">
        <v>142</v>
      </c>
    </row>
    <row r="520" spans="1:17" x14ac:dyDescent="0.25">
      <c r="A520">
        <v>42</v>
      </c>
      <c r="B520">
        <v>37</v>
      </c>
      <c r="C520">
        <v>1</v>
      </c>
      <c r="D520">
        <f t="shared" ref="D520:D536" si="40">O520*1000</f>
        <v>448.1</v>
      </c>
      <c r="E520" t="s">
        <v>179</v>
      </c>
      <c r="F520">
        <f t="shared" ref="F520:F527" si="41">77*20</f>
        <v>1540</v>
      </c>
      <c r="G520" t="str">
        <f t="shared" si="38"/>
        <v>High</v>
      </c>
      <c r="H520" t="s">
        <v>37</v>
      </c>
      <c r="I520" t="s">
        <v>23</v>
      </c>
      <c r="J520" t="s">
        <v>267</v>
      </c>
      <c r="K520" t="s">
        <v>290</v>
      </c>
      <c r="L520" t="s">
        <v>290</v>
      </c>
      <c r="M520" t="s">
        <v>275</v>
      </c>
      <c r="N520" t="str">
        <f t="shared" si="39"/>
        <v>None</v>
      </c>
      <c r="O520">
        <v>0.4481</v>
      </c>
      <c r="P520" t="s">
        <v>84</v>
      </c>
      <c r="Q520" t="s">
        <v>142</v>
      </c>
    </row>
    <row r="521" spans="1:17" x14ac:dyDescent="0.25">
      <c r="A521">
        <v>42</v>
      </c>
      <c r="B521">
        <v>37</v>
      </c>
      <c r="C521">
        <v>2</v>
      </c>
      <c r="D521">
        <f t="shared" si="40"/>
        <v>691.2</v>
      </c>
      <c r="E521" t="s">
        <v>179</v>
      </c>
      <c r="F521">
        <f t="shared" si="41"/>
        <v>1540</v>
      </c>
      <c r="G521" t="str">
        <f t="shared" si="38"/>
        <v>High</v>
      </c>
      <c r="H521" t="s">
        <v>37</v>
      </c>
      <c r="I521" t="s">
        <v>23</v>
      </c>
      <c r="J521" t="s">
        <v>267</v>
      </c>
      <c r="K521" t="s">
        <v>290</v>
      </c>
      <c r="L521" t="s">
        <v>290</v>
      </c>
      <c r="M521" t="s">
        <v>275</v>
      </c>
      <c r="N521" t="str">
        <f t="shared" si="39"/>
        <v>None</v>
      </c>
      <c r="O521">
        <v>0.69120000000000004</v>
      </c>
      <c r="P521" t="s">
        <v>84</v>
      </c>
      <c r="Q521" t="s">
        <v>142</v>
      </c>
    </row>
    <row r="522" spans="1:17" x14ac:dyDescent="0.25">
      <c r="A522">
        <v>42</v>
      </c>
      <c r="B522">
        <v>37</v>
      </c>
      <c r="C522">
        <v>3</v>
      </c>
      <c r="D522">
        <f t="shared" si="40"/>
        <v>824.30000000000007</v>
      </c>
      <c r="E522" t="s">
        <v>179</v>
      </c>
      <c r="F522">
        <f t="shared" si="41"/>
        <v>1540</v>
      </c>
      <c r="G522" t="str">
        <f t="shared" si="38"/>
        <v>High</v>
      </c>
      <c r="H522" t="s">
        <v>37</v>
      </c>
      <c r="I522" t="s">
        <v>23</v>
      </c>
      <c r="J522" t="s">
        <v>267</v>
      </c>
      <c r="K522" t="s">
        <v>290</v>
      </c>
      <c r="L522" t="s">
        <v>290</v>
      </c>
      <c r="M522" t="s">
        <v>275</v>
      </c>
      <c r="N522" t="str">
        <f t="shared" si="39"/>
        <v>None</v>
      </c>
      <c r="O522">
        <v>0.82430000000000003</v>
      </c>
      <c r="P522" t="s">
        <v>84</v>
      </c>
      <c r="Q522" t="s">
        <v>142</v>
      </c>
    </row>
    <row r="523" spans="1:17" x14ac:dyDescent="0.25">
      <c r="A523">
        <v>42</v>
      </c>
      <c r="B523">
        <v>37</v>
      </c>
      <c r="C523">
        <v>4</v>
      </c>
      <c r="D523">
        <f t="shared" si="40"/>
        <v>739.6</v>
      </c>
      <c r="E523" t="s">
        <v>179</v>
      </c>
      <c r="F523">
        <f t="shared" si="41"/>
        <v>1540</v>
      </c>
      <c r="G523" t="str">
        <f t="shared" si="38"/>
        <v>High</v>
      </c>
      <c r="H523" t="s">
        <v>37</v>
      </c>
      <c r="I523" t="s">
        <v>23</v>
      </c>
      <c r="J523" t="s">
        <v>267</v>
      </c>
      <c r="K523" t="s">
        <v>290</v>
      </c>
      <c r="L523" t="s">
        <v>290</v>
      </c>
      <c r="M523" t="s">
        <v>275</v>
      </c>
      <c r="N523" t="str">
        <f t="shared" si="39"/>
        <v>None</v>
      </c>
      <c r="O523">
        <v>0.73960000000000004</v>
      </c>
      <c r="P523" t="s">
        <v>84</v>
      </c>
      <c r="Q523" t="s">
        <v>142</v>
      </c>
    </row>
    <row r="524" spans="1:17" x14ac:dyDescent="0.25">
      <c r="A524">
        <v>42</v>
      </c>
      <c r="B524">
        <v>37</v>
      </c>
      <c r="C524">
        <v>6</v>
      </c>
      <c r="D524">
        <f t="shared" si="40"/>
        <v>480.6</v>
      </c>
      <c r="E524" t="s">
        <v>179</v>
      </c>
      <c r="F524">
        <f t="shared" si="41"/>
        <v>1540</v>
      </c>
      <c r="G524" t="str">
        <f t="shared" si="38"/>
        <v>High</v>
      </c>
      <c r="H524" t="s">
        <v>37</v>
      </c>
      <c r="I524" t="s">
        <v>23</v>
      </c>
      <c r="J524" t="s">
        <v>267</v>
      </c>
      <c r="K524" t="s">
        <v>290</v>
      </c>
      <c r="L524" t="s">
        <v>290</v>
      </c>
      <c r="M524" t="s">
        <v>275</v>
      </c>
      <c r="N524" t="str">
        <f t="shared" si="39"/>
        <v>None</v>
      </c>
      <c r="O524">
        <v>0.48060000000000003</v>
      </c>
      <c r="P524" t="s">
        <v>84</v>
      </c>
      <c r="Q524" t="s">
        <v>142</v>
      </c>
    </row>
    <row r="525" spans="1:17" x14ac:dyDescent="0.25">
      <c r="A525">
        <v>42</v>
      </c>
      <c r="B525">
        <v>37</v>
      </c>
      <c r="C525">
        <v>8</v>
      </c>
      <c r="D525">
        <f t="shared" si="40"/>
        <v>398.2</v>
      </c>
      <c r="E525" t="s">
        <v>179</v>
      </c>
      <c r="F525">
        <f t="shared" si="41"/>
        <v>1540</v>
      </c>
      <c r="G525" t="str">
        <f t="shared" si="38"/>
        <v>High</v>
      </c>
      <c r="H525" t="s">
        <v>37</v>
      </c>
      <c r="I525" t="s">
        <v>23</v>
      </c>
      <c r="J525" t="s">
        <v>267</v>
      </c>
      <c r="K525" t="s">
        <v>290</v>
      </c>
      <c r="L525" t="s">
        <v>290</v>
      </c>
      <c r="M525" t="s">
        <v>275</v>
      </c>
      <c r="N525" t="str">
        <f t="shared" si="39"/>
        <v>None</v>
      </c>
      <c r="O525">
        <v>0.3982</v>
      </c>
      <c r="P525" t="s">
        <v>84</v>
      </c>
      <c r="Q525" t="s">
        <v>142</v>
      </c>
    </row>
    <row r="526" spans="1:17" x14ac:dyDescent="0.25">
      <c r="A526">
        <v>42</v>
      </c>
      <c r="B526">
        <v>37</v>
      </c>
      <c r="C526">
        <v>11</v>
      </c>
      <c r="D526">
        <f t="shared" si="40"/>
        <v>264.60000000000002</v>
      </c>
      <c r="E526" t="s">
        <v>179</v>
      </c>
      <c r="F526">
        <f t="shared" si="41"/>
        <v>1540</v>
      </c>
      <c r="G526" t="str">
        <f t="shared" si="38"/>
        <v>High</v>
      </c>
      <c r="H526" t="s">
        <v>37</v>
      </c>
      <c r="I526" t="s">
        <v>23</v>
      </c>
      <c r="J526" t="s">
        <v>267</v>
      </c>
      <c r="K526" t="s">
        <v>290</v>
      </c>
      <c r="L526" t="s">
        <v>290</v>
      </c>
      <c r="M526" t="s">
        <v>275</v>
      </c>
      <c r="N526" t="str">
        <f t="shared" si="39"/>
        <v>None</v>
      </c>
      <c r="O526">
        <v>0.2646</v>
      </c>
      <c r="P526" t="s">
        <v>84</v>
      </c>
      <c r="Q526" t="s">
        <v>142</v>
      </c>
    </row>
    <row r="527" spans="1:17" x14ac:dyDescent="0.25">
      <c r="A527">
        <v>42</v>
      </c>
      <c r="B527">
        <v>37</v>
      </c>
      <c r="C527">
        <v>24</v>
      </c>
      <c r="D527">
        <f t="shared" si="40"/>
        <v>142.1</v>
      </c>
      <c r="E527" t="s">
        <v>179</v>
      </c>
      <c r="F527">
        <f t="shared" si="41"/>
        <v>1540</v>
      </c>
      <c r="G527" t="str">
        <f t="shared" si="38"/>
        <v>High</v>
      </c>
      <c r="H527" t="s">
        <v>37</v>
      </c>
      <c r="I527" t="s">
        <v>23</v>
      </c>
      <c r="J527" t="s">
        <v>267</v>
      </c>
      <c r="K527" t="s">
        <v>290</v>
      </c>
      <c r="L527" t="s">
        <v>290</v>
      </c>
      <c r="M527" t="s">
        <v>275</v>
      </c>
      <c r="N527" t="str">
        <f t="shared" si="39"/>
        <v>None</v>
      </c>
      <c r="O527">
        <v>0.1421</v>
      </c>
      <c r="P527" t="s">
        <v>84</v>
      </c>
      <c r="Q527" t="s">
        <v>142</v>
      </c>
    </row>
    <row r="528" spans="1:17" x14ac:dyDescent="0.25">
      <c r="A528">
        <v>42</v>
      </c>
      <c r="B528">
        <v>38</v>
      </c>
      <c r="C528">
        <v>0</v>
      </c>
      <c r="D528">
        <f t="shared" si="40"/>
        <v>0</v>
      </c>
      <c r="E528" t="s">
        <v>179</v>
      </c>
      <c r="F528">
        <f>77*30</f>
        <v>2310</v>
      </c>
      <c r="G528" t="str">
        <f t="shared" si="38"/>
        <v>High</v>
      </c>
      <c r="H528" t="s">
        <v>37</v>
      </c>
      <c r="I528" t="s">
        <v>23</v>
      </c>
      <c r="J528" t="s">
        <v>267</v>
      </c>
      <c r="K528" t="s">
        <v>290</v>
      </c>
      <c r="L528" t="s">
        <v>290</v>
      </c>
      <c r="M528" t="s">
        <v>275</v>
      </c>
      <c r="N528" t="str">
        <f t="shared" si="39"/>
        <v>None</v>
      </c>
      <c r="O528">
        <v>0</v>
      </c>
      <c r="P528" t="s">
        <v>84</v>
      </c>
      <c r="Q528" t="s">
        <v>142</v>
      </c>
    </row>
    <row r="529" spans="1:17" x14ac:dyDescent="0.25">
      <c r="A529">
        <v>42</v>
      </c>
      <c r="B529">
        <v>38</v>
      </c>
      <c r="C529">
        <v>1</v>
      </c>
      <c r="D529">
        <f t="shared" si="40"/>
        <v>478.8</v>
      </c>
      <c r="E529" t="s">
        <v>179</v>
      </c>
      <c r="F529">
        <f t="shared" ref="F529:F536" si="42">77*30</f>
        <v>2310</v>
      </c>
      <c r="G529" t="str">
        <f t="shared" si="38"/>
        <v>High</v>
      </c>
      <c r="H529" t="s">
        <v>37</v>
      </c>
      <c r="I529" t="s">
        <v>23</v>
      </c>
      <c r="J529" t="s">
        <v>267</v>
      </c>
      <c r="K529" t="s">
        <v>290</v>
      </c>
      <c r="L529" t="s">
        <v>290</v>
      </c>
      <c r="M529" t="s">
        <v>275</v>
      </c>
      <c r="N529" t="str">
        <f t="shared" si="39"/>
        <v>None</v>
      </c>
      <c r="O529">
        <v>0.4788</v>
      </c>
      <c r="P529" t="s">
        <v>84</v>
      </c>
      <c r="Q529" t="s">
        <v>142</v>
      </c>
    </row>
    <row r="530" spans="1:17" x14ac:dyDescent="0.25">
      <c r="A530">
        <v>42</v>
      </c>
      <c r="B530">
        <v>38</v>
      </c>
      <c r="C530">
        <v>2</v>
      </c>
      <c r="D530">
        <f t="shared" si="40"/>
        <v>870.6</v>
      </c>
      <c r="E530" t="s">
        <v>179</v>
      </c>
      <c r="F530">
        <f t="shared" si="42"/>
        <v>2310</v>
      </c>
      <c r="G530" t="str">
        <f t="shared" si="38"/>
        <v>High</v>
      </c>
      <c r="H530" t="s">
        <v>37</v>
      </c>
      <c r="I530" t="s">
        <v>23</v>
      </c>
      <c r="J530" t="s">
        <v>267</v>
      </c>
      <c r="K530" t="s">
        <v>290</v>
      </c>
      <c r="L530" t="s">
        <v>290</v>
      </c>
      <c r="M530" t="s">
        <v>275</v>
      </c>
      <c r="N530" t="str">
        <f t="shared" si="39"/>
        <v>None</v>
      </c>
      <c r="O530">
        <v>0.87060000000000004</v>
      </c>
      <c r="P530" t="s">
        <v>84</v>
      </c>
      <c r="Q530" t="s">
        <v>142</v>
      </c>
    </row>
    <row r="531" spans="1:17" x14ac:dyDescent="0.25">
      <c r="A531">
        <v>42</v>
      </c>
      <c r="B531">
        <v>38</v>
      </c>
      <c r="C531">
        <v>3</v>
      </c>
      <c r="D531">
        <f t="shared" si="40"/>
        <v>1098.3</v>
      </c>
      <c r="E531" t="s">
        <v>179</v>
      </c>
      <c r="F531">
        <f t="shared" si="42"/>
        <v>2310</v>
      </c>
      <c r="G531" t="str">
        <f t="shared" si="38"/>
        <v>High</v>
      </c>
      <c r="H531" t="s">
        <v>37</v>
      </c>
      <c r="I531" t="s">
        <v>23</v>
      </c>
      <c r="J531" t="s">
        <v>267</v>
      </c>
      <c r="K531" t="s">
        <v>290</v>
      </c>
      <c r="L531" t="s">
        <v>290</v>
      </c>
      <c r="M531" t="s">
        <v>275</v>
      </c>
      <c r="N531" t="str">
        <f t="shared" si="39"/>
        <v>None</v>
      </c>
      <c r="O531">
        <v>1.0983000000000001</v>
      </c>
      <c r="P531" t="s">
        <v>84</v>
      </c>
      <c r="Q531" t="s">
        <v>142</v>
      </c>
    </row>
    <row r="532" spans="1:17" x14ac:dyDescent="0.25">
      <c r="A532">
        <v>42</v>
      </c>
      <c r="B532">
        <v>38</v>
      </c>
      <c r="C532">
        <v>4</v>
      </c>
      <c r="D532">
        <f t="shared" si="40"/>
        <v>959.9</v>
      </c>
      <c r="E532" t="s">
        <v>179</v>
      </c>
      <c r="F532">
        <f t="shared" si="42"/>
        <v>2310</v>
      </c>
      <c r="G532" t="str">
        <f t="shared" si="38"/>
        <v>High</v>
      </c>
      <c r="H532" t="s">
        <v>37</v>
      </c>
      <c r="I532" t="s">
        <v>23</v>
      </c>
      <c r="J532" t="s">
        <v>267</v>
      </c>
      <c r="K532" t="s">
        <v>290</v>
      </c>
      <c r="L532" t="s">
        <v>290</v>
      </c>
      <c r="M532" t="s">
        <v>275</v>
      </c>
      <c r="N532" t="str">
        <f t="shared" si="39"/>
        <v>None</v>
      </c>
      <c r="O532">
        <v>0.95989999999999998</v>
      </c>
      <c r="P532" t="s">
        <v>84</v>
      </c>
      <c r="Q532" t="s">
        <v>142</v>
      </c>
    </row>
    <row r="533" spans="1:17" x14ac:dyDescent="0.25">
      <c r="A533">
        <v>42</v>
      </c>
      <c r="B533">
        <v>38</v>
      </c>
      <c r="C533">
        <v>6</v>
      </c>
      <c r="D533">
        <f t="shared" si="40"/>
        <v>659.90000000000009</v>
      </c>
      <c r="E533" t="s">
        <v>179</v>
      </c>
      <c r="F533">
        <f t="shared" si="42"/>
        <v>2310</v>
      </c>
      <c r="G533" t="str">
        <f t="shared" si="38"/>
        <v>High</v>
      </c>
      <c r="H533" t="s">
        <v>37</v>
      </c>
      <c r="I533" t="s">
        <v>23</v>
      </c>
      <c r="J533" t="s">
        <v>267</v>
      </c>
      <c r="K533" t="s">
        <v>290</v>
      </c>
      <c r="L533" t="s">
        <v>290</v>
      </c>
      <c r="M533" t="s">
        <v>275</v>
      </c>
      <c r="N533" t="str">
        <f t="shared" si="39"/>
        <v>None</v>
      </c>
      <c r="O533">
        <v>0.65990000000000004</v>
      </c>
      <c r="P533" t="s">
        <v>84</v>
      </c>
      <c r="Q533" t="s">
        <v>142</v>
      </c>
    </row>
    <row r="534" spans="1:17" x14ac:dyDescent="0.25">
      <c r="A534">
        <v>42</v>
      </c>
      <c r="B534">
        <v>38</v>
      </c>
      <c r="C534">
        <v>8</v>
      </c>
      <c r="D534">
        <f t="shared" si="40"/>
        <v>541.69999999999993</v>
      </c>
      <c r="E534" t="s">
        <v>179</v>
      </c>
      <c r="F534">
        <f t="shared" si="42"/>
        <v>2310</v>
      </c>
      <c r="G534" t="str">
        <f t="shared" si="38"/>
        <v>High</v>
      </c>
      <c r="H534" t="s">
        <v>37</v>
      </c>
      <c r="I534" t="s">
        <v>23</v>
      </c>
      <c r="J534" t="s">
        <v>267</v>
      </c>
      <c r="K534" t="s">
        <v>290</v>
      </c>
      <c r="L534" t="s">
        <v>290</v>
      </c>
      <c r="M534" t="s">
        <v>275</v>
      </c>
      <c r="N534" t="str">
        <f t="shared" si="39"/>
        <v>None</v>
      </c>
      <c r="O534">
        <v>0.54169999999999996</v>
      </c>
      <c r="P534" t="s">
        <v>84</v>
      </c>
      <c r="Q534" t="s">
        <v>142</v>
      </c>
    </row>
    <row r="535" spans="1:17" x14ac:dyDescent="0.25">
      <c r="A535">
        <v>42</v>
      </c>
      <c r="B535">
        <v>38</v>
      </c>
      <c r="C535">
        <v>11</v>
      </c>
      <c r="D535">
        <f t="shared" si="40"/>
        <v>410.6</v>
      </c>
      <c r="E535" t="s">
        <v>179</v>
      </c>
      <c r="F535">
        <f t="shared" si="42"/>
        <v>2310</v>
      </c>
      <c r="G535" t="str">
        <f t="shared" si="38"/>
        <v>High</v>
      </c>
      <c r="H535" t="s">
        <v>37</v>
      </c>
      <c r="I535" t="s">
        <v>23</v>
      </c>
      <c r="J535" t="s">
        <v>267</v>
      </c>
      <c r="K535" t="s">
        <v>290</v>
      </c>
      <c r="L535" t="s">
        <v>290</v>
      </c>
      <c r="M535" t="s">
        <v>275</v>
      </c>
      <c r="N535" t="str">
        <f t="shared" si="39"/>
        <v>None</v>
      </c>
      <c r="O535">
        <v>0.41060000000000002</v>
      </c>
      <c r="P535" t="s">
        <v>84</v>
      </c>
      <c r="Q535" t="s">
        <v>142</v>
      </c>
    </row>
    <row r="536" spans="1:17" x14ac:dyDescent="0.25">
      <c r="A536">
        <v>42</v>
      </c>
      <c r="B536">
        <v>38</v>
      </c>
      <c r="C536">
        <v>24</v>
      </c>
      <c r="D536">
        <f t="shared" si="40"/>
        <v>152.4</v>
      </c>
      <c r="E536" t="s">
        <v>179</v>
      </c>
      <c r="F536">
        <f t="shared" si="42"/>
        <v>2310</v>
      </c>
      <c r="G536" t="str">
        <f t="shared" si="38"/>
        <v>High</v>
      </c>
      <c r="H536" t="s">
        <v>37</v>
      </c>
      <c r="I536" t="s">
        <v>23</v>
      </c>
      <c r="J536" t="s">
        <v>267</v>
      </c>
      <c r="K536" t="s">
        <v>290</v>
      </c>
      <c r="L536" t="s">
        <v>290</v>
      </c>
      <c r="M536" t="s">
        <v>275</v>
      </c>
      <c r="N536" t="str">
        <f t="shared" si="39"/>
        <v>None</v>
      </c>
      <c r="O536">
        <v>0.15240000000000001</v>
      </c>
      <c r="P536" t="s">
        <v>84</v>
      </c>
      <c r="Q536" t="s">
        <v>142</v>
      </c>
    </row>
    <row r="537" spans="1:17" x14ac:dyDescent="0.25">
      <c r="A537">
        <v>43</v>
      </c>
      <c r="B537">
        <v>39</v>
      </c>
      <c r="C537">
        <v>0</v>
      </c>
      <c r="D537">
        <f t="shared" ref="D537:D568" si="43">O537</f>
        <v>0</v>
      </c>
      <c r="E537" t="s">
        <v>22</v>
      </c>
      <c r="F537">
        <v>400</v>
      </c>
      <c r="G537" t="str">
        <f t="shared" si="38"/>
        <v>Low</v>
      </c>
      <c r="H537" t="s">
        <v>36</v>
      </c>
      <c r="I537" t="s">
        <v>23</v>
      </c>
      <c r="J537" t="s">
        <v>210</v>
      </c>
      <c r="K537" t="s">
        <v>354</v>
      </c>
      <c r="L537" t="s">
        <v>257</v>
      </c>
      <c r="M537" t="s">
        <v>356</v>
      </c>
      <c r="N537" t="str">
        <f t="shared" si="39"/>
        <v>Yes</v>
      </c>
      <c r="O537">
        <v>0</v>
      </c>
      <c r="P537" t="s">
        <v>8</v>
      </c>
      <c r="Q537" t="s">
        <v>425</v>
      </c>
    </row>
    <row r="538" spans="1:17" x14ac:dyDescent="0.25">
      <c r="A538">
        <v>43</v>
      </c>
      <c r="B538">
        <v>39</v>
      </c>
      <c r="C538">
        <v>1</v>
      </c>
      <c r="D538">
        <f t="shared" si="43"/>
        <v>9.0870999999999995</v>
      </c>
      <c r="E538" t="s">
        <v>22</v>
      </c>
      <c r="F538">
        <v>400</v>
      </c>
      <c r="G538" t="str">
        <f t="shared" si="38"/>
        <v>Low</v>
      </c>
      <c r="H538" t="s">
        <v>36</v>
      </c>
      <c r="I538" t="s">
        <v>23</v>
      </c>
      <c r="J538" t="s">
        <v>210</v>
      </c>
      <c r="K538" t="s">
        <v>354</v>
      </c>
      <c r="L538" t="s">
        <v>257</v>
      </c>
      <c r="M538" t="s">
        <v>356</v>
      </c>
      <c r="N538" t="str">
        <f t="shared" si="39"/>
        <v>Yes</v>
      </c>
      <c r="O538">
        <v>9.0870999999999995</v>
      </c>
      <c r="P538" t="s">
        <v>8</v>
      </c>
      <c r="Q538" t="s">
        <v>425</v>
      </c>
    </row>
    <row r="539" spans="1:17" x14ac:dyDescent="0.25">
      <c r="A539">
        <v>43</v>
      </c>
      <c r="B539">
        <v>39</v>
      </c>
      <c r="C539">
        <v>2</v>
      </c>
      <c r="D539">
        <f t="shared" si="43"/>
        <v>17.053899999999999</v>
      </c>
      <c r="E539" t="s">
        <v>22</v>
      </c>
      <c r="F539">
        <v>400</v>
      </c>
      <c r="G539" t="str">
        <f t="shared" si="38"/>
        <v>Low</v>
      </c>
      <c r="H539" t="s">
        <v>36</v>
      </c>
      <c r="I539" t="s">
        <v>23</v>
      </c>
      <c r="J539" t="s">
        <v>210</v>
      </c>
      <c r="K539" t="s">
        <v>354</v>
      </c>
      <c r="L539" t="s">
        <v>257</v>
      </c>
      <c r="M539" t="s">
        <v>356</v>
      </c>
      <c r="N539" t="str">
        <f t="shared" si="39"/>
        <v>Yes</v>
      </c>
      <c r="O539">
        <v>17.053899999999999</v>
      </c>
      <c r="P539" t="s">
        <v>8</v>
      </c>
      <c r="Q539" t="s">
        <v>425</v>
      </c>
    </row>
    <row r="540" spans="1:17" x14ac:dyDescent="0.25">
      <c r="A540">
        <v>43</v>
      </c>
      <c r="B540">
        <v>39</v>
      </c>
      <c r="C540">
        <v>3</v>
      </c>
      <c r="D540">
        <f t="shared" si="43"/>
        <v>12.8216</v>
      </c>
      <c r="E540" t="s">
        <v>22</v>
      </c>
      <c r="F540">
        <v>400</v>
      </c>
      <c r="G540" t="str">
        <f t="shared" si="38"/>
        <v>Low</v>
      </c>
      <c r="H540" t="s">
        <v>36</v>
      </c>
      <c r="I540" t="s">
        <v>23</v>
      </c>
      <c r="J540" t="s">
        <v>210</v>
      </c>
      <c r="K540" t="s">
        <v>354</v>
      </c>
      <c r="L540" t="s">
        <v>257</v>
      </c>
      <c r="M540" t="s">
        <v>356</v>
      </c>
      <c r="N540" t="str">
        <f t="shared" si="39"/>
        <v>Yes</v>
      </c>
      <c r="O540">
        <v>12.8216</v>
      </c>
      <c r="P540" t="s">
        <v>8</v>
      </c>
      <c r="Q540" t="s">
        <v>425</v>
      </c>
    </row>
    <row r="541" spans="1:17" x14ac:dyDescent="0.25">
      <c r="A541">
        <v>43</v>
      </c>
      <c r="B541">
        <v>39</v>
      </c>
      <c r="C541">
        <v>4</v>
      </c>
      <c r="D541">
        <f t="shared" si="43"/>
        <v>10.9544</v>
      </c>
      <c r="E541" t="s">
        <v>22</v>
      </c>
      <c r="F541">
        <v>400</v>
      </c>
      <c r="G541" t="str">
        <f t="shared" si="38"/>
        <v>Low</v>
      </c>
      <c r="H541" t="s">
        <v>36</v>
      </c>
      <c r="I541" t="s">
        <v>23</v>
      </c>
      <c r="J541" t="s">
        <v>210</v>
      </c>
      <c r="K541" t="s">
        <v>354</v>
      </c>
      <c r="L541" t="s">
        <v>257</v>
      </c>
      <c r="M541" t="s">
        <v>356</v>
      </c>
      <c r="N541" t="str">
        <f t="shared" si="39"/>
        <v>Yes</v>
      </c>
      <c r="O541">
        <v>10.9544</v>
      </c>
      <c r="P541" t="s">
        <v>8</v>
      </c>
      <c r="Q541" t="s">
        <v>425</v>
      </c>
    </row>
    <row r="542" spans="1:17" x14ac:dyDescent="0.25">
      <c r="A542">
        <v>43</v>
      </c>
      <c r="B542">
        <v>39</v>
      </c>
      <c r="C542">
        <v>5</v>
      </c>
      <c r="D542">
        <f t="shared" si="43"/>
        <v>5.8506</v>
      </c>
      <c r="E542" t="s">
        <v>22</v>
      </c>
      <c r="F542">
        <v>400</v>
      </c>
      <c r="G542" t="str">
        <f t="shared" si="38"/>
        <v>Low</v>
      </c>
      <c r="H542" t="s">
        <v>36</v>
      </c>
      <c r="I542" t="s">
        <v>23</v>
      </c>
      <c r="J542" t="s">
        <v>210</v>
      </c>
      <c r="K542" t="s">
        <v>354</v>
      </c>
      <c r="L542" t="s">
        <v>257</v>
      </c>
      <c r="M542" t="s">
        <v>356</v>
      </c>
      <c r="N542" t="str">
        <f t="shared" si="39"/>
        <v>Yes</v>
      </c>
      <c r="O542">
        <v>5.8506</v>
      </c>
      <c r="P542" t="s">
        <v>8</v>
      </c>
      <c r="Q542" t="s">
        <v>425</v>
      </c>
    </row>
    <row r="543" spans="1:17" x14ac:dyDescent="0.25">
      <c r="A543">
        <v>43</v>
      </c>
      <c r="B543">
        <v>39</v>
      </c>
      <c r="C543">
        <v>6</v>
      </c>
      <c r="D543">
        <f t="shared" si="43"/>
        <v>2.9876</v>
      </c>
      <c r="E543" t="s">
        <v>22</v>
      </c>
      <c r="F543">
        <v>400</v>
      </c>
      <c r="G543" t="str">
        <f t="shared" si="38"/>
        <v>Low</v>
      </c>
      <c r="H543" t="s">
        <v>36</v>
      </c>
      <c r="I543" t="s">
        <v>23</v>
      </c>
      <c r="J543" t="s">
        <v>210</v>
      </c>
      <c r="K543" t="s">
        <v>354</v>
      </c>
      <c r="L543" t="s">
        <v>257</v>
      </c>
      <c r="M543" t="s">
        <v>356</v>
      </c>
      <c r="N543" t="str">
        <f t="shared" si="39"/>
        <v>Yes</v>
      </c>
      <c r="O543">
        <v>2.9876</v>
      </c>
      <c r="P543" t="s">
        <v>8</v>
      </c>
      <c r="Q543" t="s">
        <v>425</v>
      </c>
    </row>
    <row r="544" spans="1:17" x14ac:dyDescent="0.25">
      <c r="A544">
        <v>43</v>
      </c>
      <c r="B544">
        <v>39</v>
      </c>
      <c r="C544">
        <v>7</v>
      </c>
      <c r="D544">
        <f t="shared" si="43"/>
        <v>0.87139999999999995</v>
      </c>
      <c r="E544" t="s">
        <v>22</v>
      </c>
      <c r="F544">
        <v>400</v>
      </c>
      <c r="G544" t="str">
        <f t="shared" si="38"/>
        <v>Low</v>
      </c>
      <c r="H544" t="s">
        <v>36</v>
      </c>
      <c r="I544" t="s">
        <v>23</v>
      </c>
      <c r="J544" t="s">
        <v>210</v>
      </c>
      <c r="K544" t="s">
        <v>354</v>
      </c>
      <c r="L544" t="s">
        <v>257</v>
      </c>
      <c r="M544" t="s">
        <v>356</v>
      </c>
      <c r="N544" t="str">
        <f t="shared" si="39"/>
        <v>Yes</v>
      </c>
      <c r="O544">
        <v>0.87139999999999995</v>
      </c>
      <c r="P544" t="s">
        <v>8</v>
      </c>
      <c r="Q544" t="s">
        <v>425</v>
      </c>
    </row>
    <row r="545" spans="1:17" x14ac:dyDescent="0.25">
      <c r="A545">
        <v>43</v>
      </c>
      <c r="B545">
        <v>39</v>
      </c>
      <c r="C545">
        <v>8</v>
      </c>
      <c r="D545">
        <f t="shared" si="43"/>
        <v>0.87139999999999995</v>
      </c>
      <c r="E545" t="s">
        <v>22</v>
      </c>
      <c r="F545">
        <v>400</v>
      </c>
      <c r="G545" t="str">
        <f t="shared" si="38"/>
        <v>Low</v>
      </c>
      <c r="H545" t="s">
        <v>36</v>
      </c>
      <c r="I545" t="s">
        <v>23</v>
      </c>
      <c r="J545" t="s">
        <v>210</v>
      </c>
      <c r="K545" t="s">
        <v>354</v>
      </c>
      <c r="L545" t="s">
        <v>257</v>
      </c>
      <c r="M545" t="s">
        <v>356</v>
      </c>
      <c r="N545" t="str">
        <f t="shared" si="39"/>
        <v>Yes</v>
      </c>
      <c r="O545">
        <v>0.87139999999999995</v>
      </c>
      <c r="P545" t="s">
        <v>8</v>
      </c>
      <c r="Q545" t="s">
        <v>425</v>
      </c>
    </row>
    <row r="546" spans="1:17" x14ac:dyDescent="0.25">
      <c r="A546">
        <v>43</v>
      </c>
      <c r="B546">
        <v>39</v>
      </c>
      <c r="C546">
        <v>24</v>
      </c>
      <c r="D546">
        <f t="shared" si="43"/>
        <v>0</v>
      </c>
      <c r="E546" t="s">
        <v>22</v>
      </c>
      <c r="F546">
        <v>400</v>
      </c>
      <c r="G546" t="str">
        <f t="shared" si="38"/>
        <v>Low</v>
      </c>
      <c r="H546" t="s">
        <v>36</v>
      </c>
      <c r="I546" t="s">
        <v>23</v>
      </c>
      <c r="J546" t="s">
        <v>210</v>
      </c>
      <c r="K546" t="s">
        <v>354</v>
      </c>
      <c r="L546" t="s">
        <v>257</v>
      </c>
      <c r="M546" t="s">
        <v>356</v>
      </c>
      <c r="N546" t="str">
        <f t="shared" si="39"/>
        <v>Yes</v>
      </c>
      <c r="O546" s="2">
        <v>0</v>
      </c>
      <c r="P546" t="s">
        <v>8</v>
      </c>
      <c r="Q546" t="s">
        <v>425</v>
      </c>
    </row>
    <row r="547" spans="1:17" x14ac:dyDescent="0.25">
      <c r="A547">
        <v>43</v>
      </c>
      <c r="B547">
        <v>39</v>
      </c>
      <c r="C547">
        <v>0</v>
      </c>
      <c r="D547">
        <f t="shared" si="43"/>
        <v>0</v>
      </c>
      <c r="E547" t="s">
        <v>179</v>
      </c>
      <c r="F547">
        <v>400</v>
      </c>
      <c r="G547" t="str">
        <f t="shared" si="38"/>
        <v>Low</v>
      </c>
      <c r="H547" t="s">
        <v>36</v>
      </c>
      <c r="I547" t="s">
        <v>23</v>
      </c>
      <c r="J547" t="s">
        <v>210</v>
      </c>
      <c r="K547" t="s">
        <v>354</v>
      </c>
      <c r="L547" t="s">
        <v>257</v>
      </c>
      <c r="M547" t="s">
        <v>356</v>
      </c>
      <c r="N547" t="str">
        <f t="shared" si="39"/>
        <v>Yes</v>
      </c>
      <c r="O547">
        <v>0</v>
      </c>
      <c r="P547" t="s">
        <v>8</v>
      </c>
      <c r="Q547" t="s">
        <v>425</v>
      </c>
    </row>
    <row r="548" spans="1:17" x14ac:dyDescent="0.25">
      <c r="A548">
        <v>43</v>
      </c>
      <c r="B548">
        <v>39</v>
      </c>
      <c r="C548">
        <v>1</v>
      </c>
      <c r="D548">
        <f t="shared" si="43"/>
        <v>116.4199</v>
      </c>
      <c r="E548" t="s">
        <v>179</v>
      </c>
      <c r="F548">
        <v>400</v>
      </c>
      <c r="G548" t="str">
        <f t="shared" si="38"/>
        <v>Low</v>
      </c>
      <c r="H548" t="s">
        <v>36</v>
      </c>
      <c r="I548" t="s">
        <v>23</v>
      </c>
      <c r="J548" t="s">
        <v>210</v>
      </c>
      <c r="K548" t="s">
        <v>354</v>
      </c>
      <c r="L548" t="s">
        <v>257</v>
      </c>
      <c r="M548" t="s">
        <v>356</v>
      </c>
      <c r="N548" t="str">
        <f t="shared" si="39"/>
        <v>Yes</v>
      </c>
      <c r="O548">
        <v>116.4199</v>
      </c>
      <c r="P548" t="s">
        <v>8</v>
      </c>
      <c r="Q548" t="s">
        <v>425</v>
      </c>
    </row>
    <row r="549" spans="1:17" x14ac:dyDescent="0.25">
      <c r="A549">
        <v>43</v>
      </c>
      <c r="B549">
        <v>39</v>
      </c>
      <c r="C549">
        <v>2</v>
      </c>
      <c r="D549">
        <f t="shared" si="43"/>
        <v>247.77760000000001</v>
      </c>
      <c r="E549" t="s">
        <v>179</v>
      </c>
      <c r="F549">
        <v>400</v>
      </c>
      <c r="G549" t="str">
        <f t="shared" si="38"/>
        <v>Low</v>
      </c>
      <c r="H549" t="s">
        <v>36</v>
      </c>
      <c r="I549" t="s">
        <v>23</v>
      </c>
      <c r="J549" t="s">
        <v>210</v>
      </c>
      <c r="K549" t="s">
        <v>354</v>
      </c>
      <c r="L549" t="s">
        <v>257</v>
      </c>
      <c r="M549" t="s">
        <v>356</v>
      </c>
      <c r="N549" t="str">
        <f t="shared" si="39"/>
        <v>Yes</v>
      </c>
      <c r="O549">
        <v>247.77760000000001</v>
      </c>
      <c r="P549" t="s">
        <v>8</v>
      </c>
      <c r="Q549" t="s">
        <v>425</v>
      </c>
    </row>
    <row r="550" spans="1:17" x14ac:dyDescent="0.25">
      <c r="A550">
        <v>43</v>
      </c>
      <c r="B550">
        <v>39</v>
      </c>
      <c r="C550">
        <v>3</v>
      </c>
      <c r="D550">
        <f t="shared" si="43"/>
        <v>323.61779999999999</v>
      </c>
      <c r="E550" t="s">
        <v>179</v>
      </c>
      <c r="F550">
        <v>400</v>
      </c>
      <c r="G550" t="str">
        <f t="shared" si="38"/>
        <v>Low</v>
      </c>
      <c r="H550" t="s">
        <v>36</v>
      </c>
      <c r="I550" t="s">
        <v>23</v>
      </c>
      <c r="J550" t="s">
        <v>210</v>
      </c>
      <c r="K550" t="s">
        <v>354</v>
      </c>
      <c r="L550" t="s">
        <v>257</v>
      </c>
      <c r="M550" t="s">
        <v>356</v>
      </c>
      <c r="N550" t="str">
        <f t="shared" si="39"/>
        <v>Yes</v>
      </c>
      <c r="O550">
        <v>323.61779999999999</v>
      </c>
      <c r="P550" t="s">
        <v>8</v>
      </c>
      <c r="Q550" t="s">
        <v>425</v>
      </c>
    </row>
    <row r="551" spans="1:17" x14ac:dyDescent="0.25">
      <c r="A551">
        <v>43</v>
      </c>
      <c r="B551">
        <v>39</v>
      </c>
      <c r="C551">
        <v>4</v>
      </c>
      <c r="D551">
        <f t="shared" si="43"/>
        <v>339.67520000000002</v>
      </c>
      <c r="E551" t="s">
        <v>179</v>
      </c>
      <c r="F551">
        <v>400</v>
      </c>
      <c r="G551" t="str">
        <f t="shared" si="38"/>
        <v>Low</v>
      </c>
      <c r="H551" t="s">
        <v>36</v>
      </c>
      <c r="I551" t="s">
        <v>23</v>
      </c>
      <c r="J551" t="s">
        <v>210</v>
      </c>
      <c r="K551" t="s">
        <v>354</v>
      </c>
      <c r="L551" t="s">
        <v>257</v>
      </c>
      <c r="M551" t="s">
        <v>356</v>
      </c>
      <c r="N551" t="str">
        <f t="shared" si="39"/>
        <v>Yes</v>
      </c>
      <c r="O551">
        <v>339.67520000000002</v>
      </c>
      <c r="P551" t="s">
        <v>8</v>
      </c>
      <c r="Q551" t="s">
        <v>425</v>
      </c>
    </row>
    <row r="552" spans="1:17" x14ac:dyDescent="0.25">
      <c r="A552">
        <v>43</v>
      </c>
      <c r="B552">
        <v>39</v>
      </c>
      <c r="C552">
        <v>5</v>
      </c>
      <c r="D552">
        <f t="shared" si="43"/>
        <v>291.67160000000001</v>
      </c>
      <c r="E552" t="s">
        <v>179</v>
      </c>
      <c r="F552">
        <v>400</v>
      </c>
      <c r="G552" t="str">
        <f t="shared" si="38"/>
        <v>Low</v>
      </c>
      <c r="H552" t="s">
        <v>36</v>
      </c>
      <c r="I552" t="s">
        <v>23</v>
      </c>
      <c r="J552" t="s">
        <v>210</v>
      </c>
      <c r="K552" t="s">
        <v>354</v>
      </c>
      <c r="L552" t="s">
        <v>257</v>
      </c>
      <c r="M552" t="s">
        <v>356</v>
      </c>
      <c r="N552" t="str">
        <f t="shared" si="39"/>
        <v>Yes</v>
      </c>
      <c r="O552">
        <v>291.67160000000001</v>
      </c>
      <c r="P552" t="s">
        <v>8</v>
      </c>
      <c r="Q552" t="s">
        <v>425</v>
      </c>
    </row>
    <row r="553" spans="1:17" x14ac:dyDescent="0.25">
      <c r="A553">
        <v>43</v>
      </c>
      <c r="B553">
        <v>39</v>
      </c>
      <c r="C553">
        <v>6</v>
      </c>
      <c r="D553">
        <f t="shared" si="43"/>
        <v>272.49880000000002</v>
      </c>
      <c r="E553" t="s">
        <v>179</v>
      </c>
      <c r="F553">
        <v>400</v>
      </c>
      <c r="G553" t="str">
        <f t="shared" si="38"/>
        <v>Low</v>
      </c>
      <c r="H553" t="s">
        <v>36</v>
      </c>
      <c r="I553" t="s">
        <v>23</v>
      </c>
      <c r="J553" t="s">
        <v>210</v>
      </c>
      <c r="K553" t="s">
        <v>354</v>
      </c>
      <c r="L553" t="s">
        <v>257</v>
      </c>
      <c r="M553" t="s">
        <v>356</v>
      </c>
      <c r="N553" t="str">
        <f t="shared" si="39"/>
        <v>Yes</v>
      </c>
      <c r="O553">
        <v>272.49880000000002</v>
      </c>
      <c r="P553" t="s">
        <v>8</v>
      </c>
      <c r="Q553" t="s">
        <v>425</v>
      </c>
    </row>
    <row r="554" spans="1:17" x14ac:dyDescent="0.25">
      <c r="A554">
        <v>43</v>
      </c>
      <c r="B554">
        <v>39</v>
      </c>
      <c r="C554">
        <v>7</v>
      </c>
      <c r="D554">
        <f t="shared" si="43"/>
        <v>228.7732</v>
      </c>
      <c r="E554" t="s">
        <v>179</v>
      </c>
      <c r="F554">
        <v>400</v>
      </c>
      <c r="G554" t="str">
        <f t="shared" si="38"/>
        <v>Low</v>
      </c>
      <c r="H554" t="s">
        <v>36</v>
      </c>
      <c r="I554" t="s">
        <v>23</v>
      </c>
      <c r="J554" t="s">
        <v>210</v>
      </c>
      <c r="K554" t="s">
        <v>354</v>
      </c>
      <c r="L554" t="s">
        <v>257</v>
      </c>
      <c r="M554" t="s">
        <v>356</v>
      </c>
      <c r="N554" t="str">
        <f t="shared" si="39"/>
        <v>Yes</v>
      </c>
      <c r="O554">
        <v>228.7732</v>
      </c>
      <c r="P554" t="s">
        <v>8</v>
      </c>
      <c r="Q554" t="s">
        <v>425</v>
      </c>
    </row>
    <row r="555" spans="1:17" x14ac:dyDescent="0.25">
      <c r="A555">
        <v>43</v>
      </c>
      <c r="B555">
        <v>39</v>
      </c>
      <c r="C555">
        <v>8</v>
      </c>
      <c r="D555">
        <f t="shared" si="43"/>
        <v>229.88399999999999</v>
      </c>
      <c r="E555" t="s">
        <v>179</v>
      </c>
      <c r="F555">
        <v>400</v>
      </c>
      <c r="G555" t="str">
        <f t="shared" si="38"/>
        <v>Low</v>
      </c>
      <c r="H555" t="s">
        <v>36</v>
      </c>
      <c r="I555" t="s">
        <v>23</v>
      </c>
      <c r="J555" t="s">
        <v>210</v>
      </c>
      <c r="K555" t="s">
        <v>354</v>
      </c>
      <c r="L555" t="s">
        <v>257</v>
      </c>
      <c r="M555" t="s">
        <v>356</v>
      </c>
      <c r="N555" t="str">
        <f t="shared" si="39"/>
        <v>Yes</v>
      </c>
      <c r="O555">
        <v>229.88399999999999</v>
      </c>
      <c r="P555" t="s">
        <v>8</v>
      </c>
      <c r="Q555" t="s">
        <v>425</v>
      </c>
    </row>
    <row r="556" spans="1:17" x14ac:dyDescent="0.25">
      <c r="A556">
        <v>43</v>
      </c>
      <c r="B556">
        <v>39</v>
      </c>
      <c r="C556">
        <v>24</v>
      </c>
      <c r="D556">
        <f t="shared" si="43"/>
        <v>56.5426</v>
      </c>
      <c r="E556" t="s">
        <v>179</v>
      </c>
      <c r="F556">
        <v>400</v>
      </c>
      <c r="G556" t="str">
        <f t="shared" si="38"/>
        <v>Low</v>
      </c>
      <c r="H556" t="s">
        <v>36</v>
      </c>
      <c r="I556" t="s">
        <v>23</v>
      </c>
      <c r="J556" t="s">
        <v>210</v>
      </c>
      <c r="K556" t="s">
        <v>354</v>
      </c>
      <c r="L556" t="s">
        <v>257</v>
      </c>
      <c r="M556" t="s">
        <v>356</v>
      </c>
      <c r="N556" t="str">
        <f t="shared" si="39"/>
        <v>Yes</v>
      </c>
      <c r="O556">
        <v>56.5426</v>
      </c>
      <c r="P556" t="s">
        <v>8</v>
      </c>
      <c r="Q556" t="s">
        <v>425</v>
      </c>
    </row>
    <row r="557" spans="1:17" x14ac:dyDescent="0.25">
      <c r="A557">
        <v>44</v>
      </c>
      <c r="B557">
        <v>40</v>
      </c>
      <c r="C557">
        <v>0</v>
      </c>
      <c r="D557">
        <f t="shared" si="43"/>
        <v>0</v>
      </c>
      <c r="E557" t="s">
        <v>22</v>
      </c>
      <c r="F557">
        <v>400</v>
      </c>
      <c r="G557" t="str">
        <f t="shared" si="38"/>
        <v>Low</v>
      </c>
      <c r="H557" t="s">
        <v>27</v>
      </c>
      <c r="I557" t="s">
        <v>25</v>
      </c>
      <c r="J557" t="s">
        <v>267</v>
      </c>
      <c r="K557" t="s">
        <v>290</v>
      </c>
      <c r="L557" t="s">
        <v>290</v>
      </c>
      <c r="M557" t="s">
        <v>275</v>
      </c>
      <c r="N557" t="str">
        <f t="shared" si="39"/>
        <v>None</v>
      </c>
      <c r="O557">
        <v>0</v>
      </c>
      <c r="P557" t="s">
        <v>8</v>
      </c>
      <c r="Q557" t="s">
        <v>425</v>
      </c>
    </row>
    <row r="558" spans="1:17" x14ac:dyDescent="0.25">
      <c r="A558">
        <v>44</v>
      </c>
      <c r="B558">
        <v>40</v>
      </c>
      <c r="C558">
        <v>0.66</v>
      </c>
      <c r="D558">
        <f t="shared" si="43"/>
        <v>48.9101</v>
      </c>
      <c r="E558" t="s">
        <v>22</v>
      </c>
      <c r="F558">
        <v>400</v>
      </c>
      <c r="G558" t="str">
        <f t="shared" si="38"/>
        <v>Low</v>
      </c>
      <c r="H558" t="s">
        <v>27</v>
      </c>
      <c r="I558" t="s">
        <v>25</v>
      </c>
      <c r="J558" t="s">
        <v>267</v>
      </c>
      <c r="K558" t="s">
        <v>290</v>
      </c>
      <c r="L558" t="s">
        <v>290</v>
      </c>
      <c r="M558" t="s">
        <v>275</v>
      </c>
      <c r="N558" t="str">
        <f t="shared" si="39"/>
        <v>None</v>
      </c>
      <c r="O558">
        <v>48.9101</v>
      </c>
      <c r="P558" t="s">
        <v>8</v>
      </c>
      <c r="Q558" t="s">
        <v>425</v>
      </c>
    </row>
    <row r="559" spans="1:17" x14ac:dyDescent="0.25">
      <c r="A559">
        <v>44</v>
      </c>
      <c r="B559">
        <v>40</v>
      </c>
      <c r="C559">
        <v>1</v>
      </c>
      <c r="D559">
        <f t="shared" si="43"/>
        <v>49.517000000000003</v>
      </c>
      <c r="E559" t="s">
        <v>22</v>
      </c>
      <c r="F559">
        <v>400</v>
      </c>
      <c r="G559" t="str">
        <f t="shared" si="38"/>
        <v>Low</v>
      </c>
      <c r="H559" t="s">
        <v>27</v>
      </c>
      <c r="I559" t="s">
        <v>25</v>
      </c>
      <c r="J559" t="s">
        <v>267</v>
      </c>
      <c r="K559" t="s">
        <v>290</v>
      </c>
      <c r="L559" t="s">
        <v>290</v>
      </c>
      <c r="M559" t="s">
        <v>275</v>
      </c>
      <c r="N559" t="str">
        <f t="shared" si="39"/>
        <v>None</v>
      </c>
      <c r="O559">
        <v>49.517000000000003</v>
      </c>
      <c r="P559" t="s">
        <v>8</v>
      </c>
      <c r="Q559" t="s">
        <v>425</v>
      </c>
    </row>
    <row r="560" spans="1:17" x14ac:dyDescent="0.25">
      <c r="A560">
        <v>44</v>
      </c>
      <c r="B560">
        <v>40</v>
      </c>
      <c r="C560">
        <v>1.5</v>
      </c>
      <c r="D560">
        <f t="shared" si="43"/>
        <v>58.523400000000002</v>
      </c>
      <c r="E560" t="s">
        <v>22</v>
      </c>
      <c r="F560">
        <v>400</v>
      </c>
      <c r="G560" t="str">
        <f t="shared" si="38"/>
        <v>Low</v>
      </c>
      <c r="H560" t="s">
        <v>27</v>
      </c>
      <c r="I560" t="s">
        <v>25</v>
      </c>
      <c r="J560" t="s">
        <v>267</v>
      </c>
      <c r="K560" t="s">
        <v>290</v>
      </c>
      <c r="L560" t="s">
        <v>290</v>
      </c>
      <c r="M560" t="s">
        <v>275</v>
      </c>
      <c r="N560" t="str">
        <f t="shared" si="39"/>
        <v>None</v>
      </c>
      <c r="O560">
        <v>58.523400000000002</v>
      </c>
      <c r="P560" t="s">
        <v>8</v>
      </c>
      <c r="Q560" t="s">
        <v>425</v>
      </c>
    </row>
    <row r="561" spans="1:17" x14ac:dyDescent="0.25">
      <c r="A561">
        <v>44</v>
      </c>
      <c r="B561">
        <v>40</v>
      </c>
      <c r="C561">
        <v>2</v>
      </c>
      <c r="D561">
        <f t="shared" si="43"/>
        <v>91.700299999999999</v>
      </c>
      <c r="E561" t="s">
        <v>22</v>
      </c>
      <c r="F561">
        <v>400</v>
      </c>
      <c r="G561" t="str">
        <f t="shared" si="38"/>
        <v>Low</v>
      </c>
      <c r="H561" t="s">
        <v>27</v>
      </c>
      <c r="I561" t="s">
        <v>25</v>
      </c>
      <c r="J561" t="s">
        <v>267</v>
      </c>
      <c r="K561" t="s">
        <v>290</v>
      </c>
      <c r="L561" t="s">
        <v>290</v>
      </c>
      <c r="M561" t="s">
        <v>275</v>
      </c>
      <c r="N561" t="str">
        <f t="shared" si="39"/>
        <v>None</v>
      </c>
      <c r="O561">
        <v>91.700299999999999</v>
      </c>
      <c r="P561" t="s">
        <v>8</v>
      </c>
      <c r="Q561" t="s">
        <v>425</v>
      </c>
    </row>
    <row r="562" spans="1:17" x14ac:dyDescent="0.25">
      <c r="A562">
        <v>44</v>
      </c>
      <c r="B562">
        <v>40</v>
      </c>
      <c r="C562">
        <v>3</v>
      </c>
      <c r="D562">
        <f t="shared" si="43"/>
        <v>52.727899999999998</v>
      </c>
      <c r="E562" t="s">
        <v>22</v>
      </c>
      <c r="F562">
        <v>400</v>
      </c>
      <c r="G562" t="str">
        <f t="shared" si="38"/>
        <v>Low</v>
      </c>
      <c r="H562" t="s">
        <v>27</v>
      </c>
      <c r="I562" t="s">
        <v>25</v>
      </c>
      <c r="J562" t="s">
        <v>267</v>
      </c>
      <c r="K562" t="s">
        <v>290</v>
      </c>
      <c r="L562" t="s">
        <v>290</v>
      </c>
      <c r="M562" t="s">
        <v>275</v>
      </c>
      <c r="N562" t="str">
        <f t="shared" si="39"/>
        <v>None</v>
      </c>
      <c r="O562">
        <v>52.727899999999998</v>
      </c>
      <c r="P562" t="s">
        <v>8</v>
      </c>
      <c r="Q562" t="s">
        <v>425</v>
      </c>
    </row>
    <row r="563" spans="1:17" x14ac:dyDescent="0.25">
      <c r="A563">
        <v>44</v>
      </c>
      <c r="B563">
        <v>40</v>
      </c>
      <c r="C563">
        <v>4</v>
      </c>
      <c r="D563">
        <f t="shared" si="43"/>
        <v>31.457599999999999</v>
      </c>
      <c r="E563" t="s">
        <v>22</v>
      </c>
      <c r="F563">
        <v>400</v>
      </c>
      <c r="G563" t="str">
        <f t="shared" si="38"/>
        <v>Low</v>
      </c>
      <c r="H563" t="s">
        <v>27</v>
      </c>
      <c r="I563" t="s">
        <v>25</v>
      </c>
      <c r="J563" t="s">
        <v>267</v>
      </c>
      <c r="K563" t="s">
        <v>290</v>
      </c>
      <c r="L563" t="s">
        <v>290</v>
      </c>
      <c r="M563" t="s">
        <v>275</v>
      </c>
      <c r="N563" t="str">
        <f t="shared" si="39"/>
        <v>None</v>
      </c>
      <c r="O563">
        <v>31.457599999999999</v>
      </c>
      <c r="P563" t="s">
        <v>8</v>
      </c>
      <c r="Q563" t="s">
        <v>425</v>
      </c>
    </row>
    <row r="564" spans="1:17" x14ac:dyDescent="0.25">
      <c r="A564">
        <v>44</v>
      </c>
      <c r="B564">
        <v>40</v>
      </c>
      <c r="C564">
        <v>6</v>
      </c>
      <c r="D564">
        <f t="shared" si="43"/>
        <v>25.175599999999999</v>
      </c>
      <c r="E564" t="s">
        <v>22</v>
      </c>
      <c r="F564">
        <v>400</v>
      </c>
      <c r="G564" t="str">
        <f t="shared" si="38"/>
        <v>Low</v>
      </c>
      <c r="H564" t="s">
        <v>27</v>
      </c>
      <c r="I564" t="s">
        <v>25</v>
      </c>
      <c r="J564" t="s">
        <v>267</v>
      </c>
      <c r="K564" t="s">
        <v>290</v>
      </c>
      <c r="L564" t="s">
        <v>290</v>
      </c>
      <c r="M564" t="s">
        <v>275</v>
      </c>
      <c r="N564" t="str">
        <f t="shared" si="39"/>
        <v>None</v>
      </c>
      <c r="O564">
        <v>25.175599999999999</v>
      </c>
      <c r="P564" t="s">
        <v>8</v>
      </c>
      <c r="Q564" t="s">
        <v>425</v>
      </c>
    </row>
    <row r="565" spans="1:17" x14ac:dyDescent="0.25">
      <c r="A565">
        <v>44</v>
      </c>
      <c r="B565">
        <v>40</v>
      </c>
      <c r="C565">
        <v>0</v>
      </c>
      <c r="D565">
        <f t="shared" si="43"/>
        <v>0</v>
      </c>
      <c r="E565" t="s">
        <v>179</v>
      </c>
      <c r="F565">
        <v>400</v>
      </c>
      <c r="G565" t="str">
        <f t="shared" si="38"/>
        <v>Low</v>
      </c>
      <c r="H565" t="s">
        <v>27</v>
      </c>
      <c r="I565" t="s">
        <v>25</v>
      </c>
      <c r="J565" t="s">
        <v>267</v>
      </c>
      <c r="K565" t="s">
        <v>290</v>
      </c>
      <c r="L565" t="s">
        <v>290</v>
      </c>
      <c r="M565" t="s">
        <v>275</v>
      </c>
      <c r="N565" t="str">
        <f t="shared" si="39"/>
        <v>None</v>
      </c>
      <c r="O565">
        <v>0</v>
      </c>
      <c r="P565" t="s">
        <v>8</v>
      </c>
      <c r="Q565" t="s">
        <v>425</v>
      </c>
    </row>
    <row r="566" spans="1:17" x14ac:dyDescent="0.25">
      <c r="A566">
        <v>44</v>
      </c>
      <c r="B566">
        <v>40</v>
      </c>
      <c r="C566">
        <v>0.33</v>
      </c>
      <c r="D566">
        <f t="shared" si="43"/>
        <v>55.1282</v>
      </c>
      <c r="E566" t="s">
        <v>179</v>
      </c>
      <c r="F566">
        <v>400</v>
      </c>
      <c r="G566" t="str">
        <f t="shared" si="38"/>
        <v>Low</v>
      </c>
      <c r="H566" t="s">
        <v>27</v>
      </c>
      <c r="I566" t="s">
        <v>25</v>
      </c>
      <c r="J566" t="s">
        <v>267</v>
      </c>
      <c r="K566" t="s">
        <v>290</v>
      </c>
      <c r="L566" t="s">
        <v>290</v>
      </c>
      <c r="M566" t="s">
        <v>275</v>
      </c>
      <c r="N566" t="str">
        <f t="shared" si="39"/>
        <v>None</v>
      </c>
      <c r="O566">
        <v>55.1282</v>
      </c>
      <c r="P566" t="s">
        <v>8</v>
      </c>
      <c r="Q566" t="s">
        <v>425</v>
      </c>
    </row>
    <row r="567" spans="1:17" x14ac:dyDescent="0.25">
      <c r="A567">
        <v>44</v>
      </c>
      <c r="B567">
        <v>40</v>
      </c>
      <c r="C567">
        <v>0.67</v>
      </c>
      <c r="D567">
        <f t="shared" si="43"/>
        <v>59.497700000000002</v>
      </c>
      <c r="E567" t="s">
        <v>179</v>
      </c>
      <c r="F567">
        <v>400</v>
      </c>
      <c r="G567" t="str">
        <f t="shared" si="38"/>
        <v>Low</v>
      </c>
      <c r="H567" t="s">
        <v>27</v>
      </c>
      <c r="I567" t="s">
        <v>25</v>
      </c>
      <c r="J567" t="s">
        <v>267</v>
      </c>
      <c r="K567" t="s">
        <v>290</v>
      </c>
      <c r="L567" t="s">
        <v>290</v>
      </c>
      <c r="M567" t="s">
        <v>275</v>
      </c>
      <c r="N567" t="str">
        <f t="shared" si="39"/>
        <v>None</v>
      </c>
      <c r="O567">
        <v>59.497700000000002</v>
      </c>
      <c r="P567" t="s">
        <v>8</v>
      </c>
      <c r="Q567" t="s">
        <v>425</v>
      </c>
    </row>
    <row r="568" spans="1:17" x14ac:dyDescent="0.25">
      <c r="A568">
        <v>44</v>
      </c>
      <c r="B568">
        <v>40</v>
      </c>
      <c r="C568">
        <v>1</v>
      </c>
      <c r="D568">
        <f t="shared" si="43"/>
        <v>144.36869999999999</v>
      </c>
      <c r="E568" t="s">
        <v>179</v>
      </c>
      <c r="F568">
        <v>400</v>
      </c>
      <c r="G568" t="str">
        <f t="shared" si="38"/>
        <v>Low</v>
      </c>
      <c r="H568" t="s">
        <v>27</v>
      </c>
      <c r="I568" t="s">
        <v>25</v>
      </c>
      <c r="J568" t="s">
        <v>267</v>
      </c>
      <c r="K568" t="s">
        <v>290</v>
      </c>
      <c r="L568" t="s">
        <v>290</v>
      </c>
      <c r="M568" t="s">
        <v>275</v>
      </c>
      <c r="N568" t="str">
        <f t="shared" si="39"/>
        <v>None</v>
      </c>
      <c r="O568">
        <v>144.36869999999999</v>
      </c>
      <c r="P568" t="s">
        <v>8</v>
      </c>
      <c r="Q568" t="s">
        <v>425</v>
      </c>
    </row>
    <row r="569" spans="1:17" x14ac:dyDescent="0.25">
      <c r="A569">
        <v>44</v>
      </c>
      <c r="B569">
        <v>40</v>
      </c>
      <c r="C569">
        <v>1.5</v>
      </c>
      <c r="D569">
        <f t="shared" ref="D569:D600" si="44">O569</f>
        <v>276.67140000000001</v>
      </c>
      <c r="E569" t="s">
        <v>179</v>
      </c>
      <c r="F569">
        <v>400</v>
      </c>
      <c r="G569" t="str">
        <f t="shared" si="38"/>
        <v>Low</v>
      </c>
      <c r="H569" t="s">
        <v>27</v>
      </c>
      <c r="I569" t="s">
        <v>25</v>
      </c>
      <c r="J569" t="s">
        <v>267</v>
      </c>
      <c r="K569" t="s">
        <v>290</v>
      </c>
      <c r="L569" t="s">
        <v>290</v>
      </c>
      <c r="M569" t="s">
        <v>275</v>
      </c>
      <c r="N569" t="str">
        <f t="shared" si="39"/>
        <v>None</v>
      </c>
      <c r="O569">
        <v>276.67140000000001</v>
      </c>
      <c r="P569" t="s">
        <v>8</v>
      </c>
      <c r="Q569" t="s">
        <v>425</v>
      </c>
    </row>
    <row r="570" spans="1:17" x14ac:dyDescent="0.25">
      <c r="A570">
        <v>44</v>
      </c>
      <c r="B570">
        <v>40</v>
      </c>
      <c r="C570">
        <v>2</v>
      </c>
      <c r="D570">
        <f t="shared" si="44"/>
        <v>434.32940000000002</v>
      </c>
      <c r="E570" t="s">
        <v>179</v>
      </c>
      <c r="F570">
        <v>400</v>
      </c>
      <c r="G570" t="str">
        <f t="shared" si="38"/>
        <v>Low</v>
      </c>
      <c r="H570" t="s">
        <v>27</v>
      </c>
      <c r="I570" t="s">
        <v>25</v>
      </c>
      <c r="J570" t="s">
        <v>267</v>
      </c>
      <c r="K570" t="s">
        <v>290</v>
      </c>
      <c r="L570" t="s">
        <v>290</v>
      </c>
      <c r="M570" t="s">
        <v>275</v>
      </c>
      <c r="N570" t="str">
        <f t="shared" si="39"/>
        <v>None</v>
      </c>
      <c r="O570">
        <v>434.32940000000002</v>
      </c>
      <c r="P570" t="s">
        <v>8</v>
      </c>
      <c r="Q570" t="s">
        <v>425</v>
      </c>
    </row>
    <row r="571" spans="1:17" x14ac:dyDescent="0.25">
      <c r="A571">
        <v>44</v>
      </c>
      <c r="B571">
        <v>40</v>
      </c>
      <c r="C571">
        <v>3</v>
      </c>
      <c r="D571">
        <f t="shared" si="44"/>
        <v>561.06330000000003</v>
      </c>
      <c r="E571" t="s">
        <v>179</v>
      </c>
      <c r="F571">
        <v>400</v>
      </c>
      <c r="G571" t="str">
        <f t="shared" si="38"/>
        <v>Low</v>
      </c>
      <c r="H571" t="s">
        <v>27</v>
      </c>
      <c r="I571" t="s">
        <v>25</v>
      </c>
      <c r="J571" t="s">
        <v>267</v>
      </c>
      <c r="K571" t="s">
        <v>290</v>
      </c>
      <c r="L571" t="s">
        <v>290</v>
      </c>
      <c r="M571" t="s">
        <v>275</v>
      </c>
      <c r="N571" t="str">
        <f t="shared" si="39"/>
        <v>None</v>
      </c>
      <c r="O571">
        <v>561.06330000000003</v>
      </c>
      <c r="P571" t="s">
        <v>8</v>
      </c>
      <c r="Q571" t="s">
        <v>425</v>
      </c>
    </row>
    <row r="572" spans="1:17" x14ac:dyDescent="0.25">
      <c r="A572">
        <v>44</v>
      </c>
      <c r="B572">
        <v>40</v>
      </c>
      <c r="C572">
        <v>4</v>
      </c>
      <c r="D572">
        <f t="shared" si="44"/>
        <v>533.36969999999997</v>
      </c>
      <c r="E572" t="s">
        <v>179</v>
      </c>
      <c r="F572">
        <v>400</v>
      </c>
      <c r="G572" t="str">
        <f t="shared" si="38"/>
        <v>Low</v>
      </c>
      <c r="H572" t="s">
        <v>27</v>
      </c>
      <c r="I572" t="s">
        <v>25</v>
      </c>
      <c r="J572" t="s">
        <v>267</v>
      </c>
      <c r="K572" t="s">
        <v>290</v>
      </c>
      <c r="L572" t="s">
        <v>290</v>
      </c>
      <c r="M572" t="s">
        <v>275</v>
      </c>
      <c r="N572" t="str">
        <f t="shared" si="39"/>
        <v>None</v>
      </c>
      <c r="O572">
        <v>533.36969999999997</v>
      </c>
      <c r="P572" t="s">
        <v>8</v>
      </c>
      <c r="Q572" t="s">
        <v>425</v>
      </c>
    </row>
    <row r="573" spans="1:17" x14ac:dyDescent="0.25">
      <c r="A573">
        <v>44</v>
      </c>
      <c r="B573">
        <v>40</v>
      </c>
      <c r="C573">
        <v>6</v>
      </c>
      <c r="D573">
        <f t="shared" si="44"/>
        <v>411.83120000000002</v>
      </c>
      <c r="E573" t="s">
        <v>179</v>
      </c>
      <c r="F573">
        <v>400</v>
      </c>
      <c r="G573" t="str">
        <f t="shared" si="38"/>
        <v>Low</v>
      </c>
      <c r="H573" t="s">
        <v>27</v>
      </c>
      <c r="I573" t="s">
        <v>25</v>
      </c>
      <c r="J573" t="s">
        <v>267</v>
      </c>
      <c r="K573" t="s">
        <v>290</v>
      </c>
      <c r="L573" t="s">
        <v>290</v>
      </c>
      <c r="M573" t="s">
        <v>275</v>
      </c>
      <c r="N573" t="str">
        <f t="shared" si="39"/>
        <v>None</v>
      </c>
      <c r="O573">
        <v>411.83120000000002</v>
      </c>
      <c r="P573" t="s">
        <v>8</v>
      </c>
      <c r="Q573" t="s">
        <v>425</v>
      </c>
    </row>
    <row r="574" spans="1:17" x14ac:dyDescent="0.25">
      <c r="A574">
        <v>44</v>
      </c>
      <c r="B574">
        <v>40</v>
      </c>
      <c r="C574">
        <v>8</v>
      </c>
      <c r="D574">
        <f t="shared" si="44"/>
        <v>323.37439999999998</v>
      </c>
      <c r="E574" t="s">
        <v>179</v>
      </c>
      <c r="F574">
        <v>400</v>
      </c>
      <c r="G574" t="str">
        <f t="shared" si="38"/>
        <v>Low</v>
      </c>
      <c r="H574" t="s">
        <v>27</v>
      </c>
      <c r="I574" t="s">
        <v>25</v>
      </c>
      <c r="J574" t="s">
        <v>267</v>
      </c>
      <c r="K574" t="s">
        <v>290</v>
      </c>
      <c r="L574" t="s">
        <v>290</v>
      </c>
      <c r="M574" t="s">
        <v>275</v>
      </c>
      <c r="N574" t="str">
        <f t="shared" si="39"/>
        <v>None</v>
      </c>
      <c r="O574">
        <v>323.37439999999998</v>
      </c>
      <c r="P574" t="s">
        <v>8</v>
      </c>
      <c r="Q574" t="s">
        <v>425</v>
      </c>
    </row>
    <row r="575" spans="1:17" x14ac:dyDescent="0.25">
      <c r="A575">
        <v>44</v>
      </c>
      <c r="B575">
        <v>40</v>
      </c>
      <c r="C575">
        <v>12</v>
      </c>
      <c r="D575">
        <f t="shared" si="44"/>
        <v>241.31219999999999</v>
      </c>
      <c r="E575" t="s">
        <v>179</v>
      </c>
      <c r="F575">
        <v>400</v>
      </c>
      <c r="G575" t="str">
        <f t="shared" si="38"/>
        <v>Low</v>
      </c>
      <c r="H575" t="s">
        <v>27</v>
      </c>
      <c r="I575" t="s">
        <v>25</v>
      </c>
      <c r="J575" t="s">
        <v>267</v>
      </c>
      <c r="K575" t="s">
        <v>290</v>
      </c>
      <c r="L575" t="s">
        <v>290</v>
      </c>
      <c r="M575" t="s">
        <v>275</v>
      </c>
      <c r="N575" t="str">
        <f t="shared" si="39"/>
        <v>None</v>
      </c>
      <c r="O575">
        <v>241.31219999999999</v>
      </c>
      <c r="P575" t="s">
        <v>8</v>
      </c>
      <c r="Q575" t="s">
        <v>425</v>
      </c>
    </row>
    <row r="576" spans="1:17" x14ac:dyDescent="0.25">
      <c r="A576">
        <v>44</v>
      </c>
      <c r="B576">
        <v>40</v>
      </c>
      <c r="C576">
        <v>24</v>
      </c>
      <c r="D576">
        <f t="shared" si="44"/>
        <v>138.5179</v>
      </c>
      <c r="E576" t="s">
        <v>179</v>
      </c>
      <c r="F576">
        <v>400</v>
      </c>
      <c r="G576" t="str">
        <f t="shared" si="38"/>
        <v>Low</v>
      </c>
      <c r="H576" t="s">
        <v>27</v>
      </c>
      <c r="I576" t="s">
        <v>25</v>
      </c>
      <c r="J576" t="s">
        <v>267</v>
      </c>
      <c r="K576" t="s">
        <v>290</v>
      </c>
      <c r="L576" t="s">
        <v>290</v>
      </c>
      <c r="M576" t="s">
        <v>275</v>
      </c>
      <c r="N576" t="str">
        <f t="shared" si="39"/>
        <v>None</v>
      </c>
      <c r="O576">
        <v>138.5179</v>
      </c>
      <c r="P576" t="s">
        <v>8</v>
      </c>
      <c r="Q576" t="s">
        <v>425</v>
      </c>
    </row>
    <row r="577" spans="1:17" x14ac:dyDescent="0.25">
      <c r="A577">
        <v>44</v>
      </c>
      <c r="B577">
        <v>40</v>
      </c>
      <c r="C577">
        <v>36</v>
      </c>
      <c r="D577">
        <f t="shared" si="44"/>
        <v>57.7761</v>
      </c>
      <c r="E577" t="s">
        <v>179</v>
      </c>
      <c r="F577">
        <v>400</v>
      </c>
      <c r="G577" t="str">
        <f t="shared" si="38"/>
        <v>Low</v>
      </c>
      <c r="H577" t="s">
        <v>27</v>
      </c>
      <c r="I577" t="s">
        <v>25</v>
      </c>
      <c r="J577" t="s">
        <v>267</v>
      </c>
      <c r="K577" t="s">
        <v>290</v>
      </c>
      <c r="L577" t="s">
        <v>290</v>
      </c>
      <c r="M577" t="s">
        <v>275</v>
      </c>
      <c r="N577" t="str">
        <f t="shared" si="39"/>
        <v>None</v>
      </c>
      <c r="O577">
        <v>57.7761</v>
      </c>
      <c r="P577" t="s">
        <v>8</v>
      </c>
      <c r="Q577" t="s">
        <v>425</v>
      </c>
    </row>
    <row r="578" spans="1:17" x14ac:dyDescent="0.25">
      <c r="A578">
        <v>44</v>
      </c>
      <c r="B578">
        <v>41</v>
      </c>
      <c r="C578">
        <v>0</v>
      </c>
      <c r="D578">
        <f t="shared" si="44"/>
        <v>0</v>
      </c>
      <c r="E578" t="s">
        <v>22</v>
      </c>
      <c r="F578">
        <v>400</v>
      </c>
      <c r="G578" t="str">
        <f t="shared" si="38"/>
        <v>Low</v>
      </c>
      <c r="H578" t="s">
        <v>27</v>
      </c>
      <c r="I578" t="s">
        <v>25</v>
      </c>
      <c r="J578" t="s">
        <v>267</v>
      </c>
      <c r="K578" t="s">
        <v>290</v>
      </c>
      <c r="L578" t="s">
        <v>290</v>
      </c>
      <c r="M578" t="s">
        <v>358</v>
      </c>
      <c r="N578" t="str">
        <f t="shared" si="39"/>
        <v>Yes</v>
      </c>
      <c r="O578">
        <v>0</v>
      </c>
      <c r="P578" t="s">
        <v>8</v>
      </c>
      <c r="Q578" t="s">
        <v>425</v>
      </c>
    </row>
    <row r="579" spans="1:17" x14ac:dyDescent="0.25">
      <c r="A579">
        <v>44</v>
      </c>
      <c r="B579">
        <v>41</v>
      </c>
      <c r="C579">
        <v>1</v>
      </c>
      <c r="D579">
        <f t="shared" si="44"/>
        <v>57.542700000000004</v>
      </c>
      <c r="E579" t="s">
        <v>22</v>
      </c>
      <c r="F579">
        <v>400</v>
      </c>
      <c r="G579" t="str">
        <f t="shared" ref="G579:G642" si="45">IF(F579&gt;799,"High","Low")</f>
        <v>Low</v>
      </c>
      <c r="H579" t="s">
        <v>27</v>
      </c>
      <c r="I579" t="s">
        <v>25</v>
      </c>
      <c r="J579" t="s">
        <v>267</v>
      </c>
      <c r="K579" t="s">
        <v>290</v>
      </c>
      <c r="L579" t="s">
        <v>290</v>
      </c>
      <c r="M579" t="s">
        <v>358</v>
      </c>
      <c r="N579" t="str">
        <f t="shared" ref="N579:N642" si="46">IF(M579 = "None", "None", "Yes")</f>
        <v>Yes</v>
      </c>
      <c r="O579">
        <v>57.542700000000004</v>
      </c>
      <c r="P579" t="s">
        <v>8</v>
      </c>
      <c r="Q579" t="s">
        <v>425</v>
      </c>
    </row>
    <row r="580" spans="1:17" x14ac:dyDescent="0.25">
      <c r="A580">
        <v>44</v>
      </c>
      <c r="B580">
        <v>41</v>
      </c>
      <c r="C580">
        <v>1.5</v>
      </c>
      <c r="D580">
        <f t="shared" si="44"/>
        <v>26.854199999999999</v>
      </c>
      <c r="E580" t="s">
        <v>22</v>
      </c>
      <c r="F580">
        <v>400</v>
      </c>
      <c r="G580" t="str">
        <f t="shared" si="45"/>
        <v>Low</v>
      </c>
      <c r="H580" t="s">
        <v>27</v>
      </c>
      <c r="I580" t="s">
        <v>25</v>
      </c>
      <c r="J580" t="s">
        <v>267</v>
      </c>
      <c r="K580" t="s">
        <v>290</v>
      </c>
      <c r="L580" t="s">
        <v>290</v>
      </c>
      <c r="M580" t="s">
        <v>358</v>
      </c>
      <c r="N580" t="str">
        <f t="shared" si="46"/>
        <v>Yes</v>
      </c>
      <c r="O580">
        <v>26.854199999999999</v>
      </c>
      <c r="P580" t="s">
        <v>8</v>
      </c>
      <c r="Q580" t="s">
        <v>425</v>
      </c>
    </row>
    <row r="581" spans="1:17" x14ac:dyDescent="0.25">
      <c r="A581">
        <v>44</v>
      </c>
      <c r="B581">
        <v>41</v>
      </c>
      <c r="C581">
        <v>2</v>
      </c>
      <c r="D581">
        <f t="shared" si="44"/>
        <v>48.398400000000002</v>
      </c>
      <c r="E581" t="s">
        <v>22</v>
      </c>
      <c r="F581">
        <v>400</v>
      </c>
      <c r="G581" t="str">
        <f t="shared" si="45"/>
        <v>Low</v>
      </c>
      <c r="H581" t="s">
        <v>27</v>
      </c>
      <c r="I581" t="s">
        <v>25</v>
      </c>
      <c r="J581" t="s">
        <v>267</v>
      </c>
      <c r="K581" t="s">
        <v>290</v>
      </c>
      <c r="L581" t="s">
        <v>290</v>
      </c>
      <c r="M581" t="s">
        <v>358</v>
      </c>
      <c r="N581" t="str">
        <f t="shared" si="46"/>
        <v>Yes</v>
      </c>
      <c r="O581">
        <v>48.398400000000002</v>
      </c>
      <c r="P581" t="s">
        <v>8</v>
      </c>
      <c r="Q581" t="s">
        <v>425</v>
      </c>
    </row>
    <row r="582" spans="1:17" x14ac:dyDescent="0.25">
      <c r="A582">
        <v>44</v>
      </c>
      <c r="B582">
        <v>41</v>
      </c>
      <c r="C582">
        <v>3</v>
      </c>
      <c r="D582">
        <f t="shared" si="44"/>
        <v>43.569200000000002</v>
      </c>
      <c r="E582" t="s">
        <v>22</v>
      </c>
      <c r="F582">
        <v>400</v>
      </c>
      <c r="G582" t="str">
        <f t="shared" si="45"/>
        <v>Low</v>
      </c>
      <c r="H582" t="s">
        <v>27</v>
      </c>
      <c r="I582" t="s">
        <v>25</v>
      </c>
      <c r="J582" t="s">
        <v>267</v>
      </c>
      <c r="K582" t="s">
        <v>290</v>
      </c>
      <c r="L582" t="s">
        <v>290</v>
      </c>
      <c r="M582" t="s">
        <v>358</v>
      </c>
      <c r="N582" t="str">
        <f t="shared" si="46"/>
        <v>Yes</v>
      </c>
      <c r="O582">
        <v>43.569200000000002</v>
      </c>
      <c r="P582" t="s">
        <v>8</v>
      </c>
      <c r="Q582" t="s">
        <v>425</v>
      </c>
    </row>
    <row r="583" spans="1:17" x14ac:dyDescent="0.25">
      <c r="A583">
        <v>44</v>
      </c>
      <c r="B583">
        <v>41</v>
      </c>
      <c r="C583">
        <v>4</v>
      </c>
      <c r="D583">
        <f t="shared" si="44"/>
        <v>60.317999999999998</v>
      </c>
      <c r="E583" t="s">
        <v>22</v>
      </c>
      <c r="F583">
        <v>400</v>
      </c>
      <c r="G583" t="str">
        <f t="shared" si="45"/>
        <v>Low</v>
      </c>
      <c r="H583" t="s">
        <v>27</v>
      </c>
      <c r="I583" t="s">
        <v>25</v>
      </c>
      <c r="J583" t="s">
        <v>267</v>
      </c>
      <c r="K583" t="s">
        <v>290</v>
      </c>
      <c r="L583" t="s">
        <v>290</v>
      </c>
      <c r="M583" t="s">
        <v>358</v>
      </c>
      <c r="N583" t="str">
        <f t="shared" si="46"/>
        <v>Yes</v>
      </c>
      <c r="O583">
        <v>60.317999999999998</v>
      </c>
      <c r="P583" t="s">
        <v>8</v>
      </c>
      <c r="Q583" t="s">
        <v>425</v>
      </c>
    </row>
    <row r="584" spans="1:17" x14ac:dyDescent="0.25">
      <c r="A584">
        <v>44</v>
      </c>
      <c r="B584">
        <v>41</v>
      </c>
      <c r="C584">
        <v>6</v>
      </c>
      <c r="D584">
        <f t="shared" si="44"/>
        <v>35.554600000000001</v>
      </c>
      <c r="E584" t="s">
        <v>22</v>
      </c>
      <c r="F584">
        <v>400</v>
      </c>
      <c r="G584" t="str">
        <f t="shared" si="45"/>
        <v>Low</v>
      </c>
      <c r="H584" t="s">
        <v>27</v>
      </c>
      <c r="I584" t="s">
        <v>25</v>
      </c>
      <c r="J584" t="s">
        <v>267</v>
      </c>
      <c r="K584" t="s">
        <v>290</v>
      </c>
      <c r="L584" t="s">
        <v>290</v>
      </c>
      <c r="M584" t="s">
        <v>358</v>
      </c>
      <c r="N584" t="str">
        <f t="shared" si="46"/>
        <v>Yes</v>
      </c>
      <c r="O584">
        <v>35.554600000000001</v>
      </c>
      <c r="P584" t="s">
        <v>8</v>
      </c>
      <c r="Q584" t="s">
        <v>425</v>
      </c>
    </row>
    <row r="585" spans="1:17" x14ac:dyDescent="0.25">
      <c r="A585">
        <v>44</v>
      </c>
      <c r="B585">
        <v>41</v>
      </c>
      <c r="C585">
        <v>8</v>
      </c>
      <c r="D585">
        <f t="shared" si="44"/>
        <v>26.3292</v>
      </c>
      <c r="E585" t="s">
        <v>22</v>
      </c>
      <c r="F585">
        <v>400</v>
      </c>
      <c r="G585" t="str">
        <f t="shared" si="45"/>
        <v>Low</v>
      </c>
      <c r="H585" t="s">
        <v>27</v>
      </c>
      <c r="I585" t="s">
        <v>25</v>
      </c>
      <c r="J585" t="s">
        <v>267</v>
      </c>
      <c r="K585" t="s">
        <v>290</v>
      </c>
      <c r="L585" t="s">
        <v>290</v>
      </c>
      <c r="M585" t="s">
        <v>358</v>
      </c>
      <c r="N585" t="str">
        <f t="shared" si="46"/>
        <v>Yes</v>
      </c>
      <c r="O585">
        <v>26.3292</v>
      </c>
      <c r="P585" t="s">
        <v>8</v>
      </c>
      <c r="Q585" t="s">
        <v>425</v>
      </c>
    </row>
    <row r="586" spans="1:17" x14ac:dyDescent="0.25">
      <c r="A586">
        <v>44</v>
      </c>
      <c r="B586">
        <v>41</v>
      </c>
      <c r="C586">
        <v>0</v>
      </c>
      <c r="D586">
        <f t="shared" si="44"/>
        <v>0</v>
      </c>
      <c r="E586" t="s">
        <v>179</v>
      </c>
      <c r="F586">
        <v>400</v>
      </c>
      <c r="G586" t="str">
        <f t="shared" si="45"/>
        <v>Low</v>
      </c>
      <c r="H586" t="s">
        <v>27</v>
      </c>
      <c r="I586" t="s">
        <v>25</v>
      </c>
      <c r="J586" t="s">
        <v>267</v>
      </c>
      <c r="K586" t="s">
        <v>290</v>
      </c>
      <c r="L586" t="s">
        <v>290</v>
      </c>
      <c r="M586" t="s">
        <v>358</v>
      </c>
      <c r="N586" t="str">
        <f t="shared" si="46"/>
        <v>Yes</v>
      </c>
      <c r="O586">
        <v>0</v>
      </c>
      <c r="P586" t="s">
        <v>8</v>
      </c>
      <c r="Q586" t="s">
        <v>425</v>
      </c>
    </row>
    <row r="587" spans="1:17" x14ac:dyDescent="0.25">
      <c r="A587">
        <v>44</v>
      </c>
      <c r="B587">
        <v>41</v>
      </c>
      <c r="C587">
        <v>0.33</v>
      </c>
      <c r="D587">
        <f t="shared" si="44"/>
        <v>40.974800000000002</v>
      </c>
      <c r="E587" t="s">
        <v>179</v>
      </c>
      <c r="F587">
        <v>400</v>
      </c>
      <c r="G587" t="str">
        <f t="shared" si="45"/>
        <v>Low</v>
      </c>
      <c r="H587" t="s">
        <v>27</v>
      </c>
      <c r="I587" t="s">
        <v>25</v>
      </c>
      <c r="J587" t="s">
        <v>267</v>
      </c>
      <c r="K587" t="s">
        <v>290</v>
      </c>
      <c r="L587" t="s">
        <v>290</v>
      </c>
      <c r="M587" t="s">
        <v>358</v>
      </c>
      <c r="N587" t="str">
        <f t="shared" si="46"/>
        <v>Yes</v>
      </c>
      <c r="O587">
        <v>40.974800000000002</v>
      </c>
      <c r="P587" t="s">
        <v>8</v>
      </c>
      <c r="Q587" t="s">
        <v>425</v>
      </c>
    </row>
    <row r="588" spans="1:17" x14ac:dyDescent="0.25">
      <c r="A588">
        <v>44</v>
      </c>
      <c r="B588">
        <v>41</v>
      </c>
      <c r="C588">
        <v>0.67</v>
      </c>
      <c r="D588">
        <f t="shared" si="44"/>
        <v>94.265199999999993</v>
      </c>
      <c r="E588" t="s">
        <v>179</v>
      </c>
      <c r="F588">
        <v>400</v>
      </c>
      <c r="G588" t="str">
        <f t="shared" si="45"/>
        <v>Low</v>
      </c>
      <c r="H588" t="s">
        <v>27</v>
      </c>
      <c r="I588" t="s">
        <v>25</v>
      </c>
      <c r="J588" t="s">
        <v>267</v>
      </c>
      <c r="K588" t="s">
        <v>290</v>
      </c>
      <c r="L588" t="s">
        <v>290</v>
      </c>
      <c r="M588" t="s">
        <v>358</v>
      </c>
      <c r="N588" t="str">
        <f t="shared" si="46"/>
        <v>Yes</v>
      </c>
      <c r="O588">
        <v>94.265199999999993</v>
      </c>
      <c r="P588" t="s">
        <v>8</v>
      </c>
      <c r="Q588" t="s">
        <v>425</v>
      </c>
    </row>
    <row r="589" spans="1:17" x14ac:dyDescent="0.25">
      <c r="A589">
        <v>44</v>
      </c>
      <c r="B589">
        <v>41</v>
      </c>
      <c r="C589">
        <v>1</v>
      </c>
      <c r="D589">
        <f t="shared" si="44"/>
        <v>145.5044</v>
      </c>
      <c r="E589" t="s">
        <v>179</v>
      </c>
      <c r="F589">
        <v>400</v>
      </c>
      <c r="G589" t="str">
        <f t="shared" si="45"/>
        <v>Low</v>
      </c>
      <c r="H589" t="s">
        <v>27</v>
      </c>
      <c r="I589" t="s">
        <v>25</v>
      </c>
      <c r="J589" t="s">
        <v>267</v>
      </c>
      <c r="K589" t="s">
        <v>290</v>
      </c>
      <c r="L589" t="s">
        <v>290</v>
      </c>
      <c r="M589" t="s">
        <v>358</v>
      </c>
      <c r="N589" t="str">
        <f t="shared" si="46"/>
        <v>Yes</v>
      </c>
      <c r="O589">
        <v>145.5044</v>
      </c>
      <c r="P589" t="s">
        <v>8</v>
      </c>
      <c r="Q589" t="s">
        <v>425</v>
      </c>
    </row>
    <row r="590" spans="1:17" x14ac:dyDescent="0.25">
      <c r="A590">
        <v>44</v>
      </c>
      <c r="B590">
        <v>41</v>
      </c>
      <c r="C590">
        <v>1.5</v>
      </c>
      <c r="D590">
        <f t="shared" si="44"/>
        <v>211.0607</v>
      </c>
      <c r="E590" t="s">
        <v>179</v>
      </c>
      <c r="F590">
        <v>400</v>
      </c>
      <c r="G590" t="str">
        <f t="shared" si="45"/>
        <v>Low</v>
      </c>
      <c r="H590" t="s">
        <v>27</v>
      </c>
      <c r="I590" t="s">
        <v>25</v>
      </c>
      <c r="J590" t="s">
        <v>267</v>
      </c>
      <c r="K590" t="s">
        <v>290</v>
      </c>
      <c r="L590" t="s">
        <v>290</v>
      </c>
      <c r="M590" t="s">
        <v>358</v>
      </c>
      <c r="N590" t="str">
        <f t="shared" si="46"/>
        <v>Yes</v>
      </c>
      <c r="O590">
        <v>211.0607</v>
      </c>
      <c r="P590" t="s">
        <v>8</v>
      </c>
      <c r="Q590" t="s">
        <v>425</v>
      </c>
    </row>
    <row r="591" spans="1:17" x14ac:dyDescent="0.25">
      <c r="A591">
        <v>44</v>
      </c>
      <c r="B591">
        <v>41</v>
      </c>
      <c r="C591">
        <v>2</v>
      </c>
      <c r="D591">
        <f t="shared" si="44"/>
        <v>299.20530000000002</v>
      </c>
      <c r="E591" t="s">
        <v>179</v>
      </c>
      <c r="F591">
        <v>400</v>
      </c>
      <c r="G591" t="str">
        <f t="shared" si="45"/>
        <v>Low</v>
      </c>
      <c r="H591" t="s">
        <v>27</v>
      </c>
      <c r="I591" t="s">
        <v>25</v>
      </c>
      <c r="J591" t="s">
        <v>267</v>
      </c>
      <c r="K591" t="s">
        <v>290</v>
      </c>
      <c r="L591" t="s">
        <v>290</v>
      </c>
      <c r="M591" t="s">
        <v>358</v>
      </c>
      <c r="N591" t="str">
        <f t="shared" si="46"/>
        <v>Yes</v>
      </c>
      <c r="O591">
        <v>299.20530000000002</v>
      </c>
      <c r="P591" t="s">
        <v>8</v>
      </c>
      <c r="Q591" t="s">
        <v>425</v>
      </c>
    </row>
    <row r="592" spans="1:17" x14ac:dyDescent="0.25">
      <c r="A592">
        <v>44</v>
      </c>
      <c r="B592">
        <v>41</v>
      </c>
      <c r="C592">
        <v>3</v>
      </c>
      <c r="D592">
        <f t="shared" si="44"/>
        <v>488.78620000000001</v>
      </c>
      <c r="E592" t="s">
        <v>179</v>
      </c>
      <c r="F592">
        <v>400</v>
      </c>
      <c r="G592" t="str">
        <f t="shared" si="45"/>
        <v>Low</v>
      </c>
      <c r="H592" t="s">
        <v>27</v>
      </c>
      <c r="I592" t="s">
        <v>25</v>
      </c>
      <c r="J592" t="s">
        <v>267</v>
      </c>
      <c r="K592" t="s">
        <v>290</v>
      </c>
      <c r="L592" t="s">
        <v>290</v>
      </c>
      <c r="M592" t="s">
        <v>358</v>
      </c>
      <c r="N592" t="str">
        <f t="shared" si="46"/>
        <v>Yes</v>
      </c>
      <c r="O592">
        <v>488.78620000000001</v>
      </c>
      <c r="P592" t="s">
        <v>8</v>
      </c>
      <c r="Q592" t="s">
        <v>425</v>
      </c>
    </row>
    <row r="593" spans="1:17" x14ac:dyDescent="0.25">
      <c r="A593">
        <v>44</v>
      </c>
      <c r="B593">
        <v>41</v>
      </c>
      <c r="C593">
        <v>4</v>
      </c>
      <c r="D593">
        <f t="shared" si="44"/>
        <v>573.76279999999997</v>
      </c>
      <c r="E593" t="s">
        <v>179</v>
      </c>
      <c r="F593">
        <v>400</v>
      </c>
      <c r="G593" t="str">
        <f t="shared" si="45"/>
        <v>Low</v>
      </c>
      <c r="H593" t="s">
        <v>27</v>
      </c>
      <c r="I593" t="s">
        <v>25</v>
      </c>
      <c r="J593" t="s">
        <v>267</v>
      </c>
      <c r="K593" t="s">
        <v>290</v>
      </c>
      <c r="L593" t="s">
        <v>290</v>
      </c>
      <c r="M593" t="s">
        <v>358</v>
      </c>
      <c r="N593" t="str">
        <f t="shared" si="46"/>
        <v>Yes</v>
      </c>
      <c r="O593">
        <v>573.76279999999997</v>
      </c>
      <c r="P593" t="s">
        <v>8</v>
      </c>
      <c r="Q593" t="s">
        <v>425</v>
      </c>
    </row>
    <row r="594" spans="1:17" x14ac:dyDescent="0.25">
      <c r="A594">
        <v>44</v>
      </c>
      <c r="B594">
        <v>41</v>
      </c>
      <c r="C594">
        <v>6</v>
      </c>
      <c r="D594">
        <f t="shared" si="44"/>
        <v>509.88459999999998</v>
      </c>
      <c r="E594" t="s">
        <v>179</v>
      </c>
      <c r="F594">
        <v>400</v>
      </c>
      <c r="G594" t="str">
        <f t="shared" si="45"/>
        <v>Low</v>
      </c>
      <c r="H594" t="s">
        <v>27</v>
      </c>
      <c r="I594" t="s">
        <v>25</v>
      </c>
      <c r="J594" t="s">
        <v>267</v>
      </c>
      <c r="K594" t="s">
        <v>290</v>
      </c>
      <c r="L594" t="s">
        <v>290</v>
      </c>
      <c r="M594" t="s">
        <v>358</v>
      </c>
      <c r="N594" t="str">
        <f t="shared" si="46"/>
        <v>Yes</v>
      </c>
      <c r="O594">
        <v>509.88459999999998</v>
      </c>
      <c r="P594" t="s">
        <v>8</v>
      </c>
      <c r="Q594" t="s">
        <v>425</v>
      </c>
    </row>
    <row r="595" spans="1:17" x14ac:dyDescent="0.25">
      <c r="A595">
        <v>44</v>
      </c>
      <c r="B595">
        <v>41</v>
      </c>
      <c r="C595">
        <v>8</v>
      </c>
      <c r="D595">
        <f t="shared" si="44"/>
        <v>400.89609999999999</v>
      </c>
      <c r="E595" t="s">
        <v>179</v>
      </c>
      <c r="F595">
        <v>400</v>
      </c>
      <c r="G595" t="str">
        <f t="shared" si="45"/>
        <v>Low</v>
      </c>
      <c r="H595" t="s">
        <v>27</v>
      </c>
      <c r="I595" t="s">
        <v>25</v>
      </c>
      <c r="J595" t="s">
        <v>267</v>
      </c>
      <c r="K595" t="s">
        <v>290</v>
      </c>
      <c r="L595" t="s">
        <v>290</v>
      </c>
      <c r="M595" t="s">
        <v>358</v>
      </c>
      <c r="N595" t="str">
        <f t="shared" si="46"/>
        <v>Yes</v>
      </c>
      <c r="O595">
        <v>400.89609999999999</v>
      </c>
      <c r="P595" t="s">
        <v>8</v>
      </c>
      <c r="Q595" t="s">
        <v>425</v>
      </c>
    </row>
    <row r="596" spans="1:17" x14ac:dyDescent="0.25">
      <c r="A596">
        <v>44</v>
      </c>
      <c r="B596">
        <v>41</v>
      </c>
      <c r="C596">
        <v>12</v>
      </c>
      <c r="D596">
        <f t="shared" si="44"/>
        <v>292.61810000000003</v>
      </c>
      <c r="E596" t="s">
        <v>179</v>
      </c>
      <c r="F596">
        <v>400</v>
      </c>
      <c r="G596" t="str">
        <f t="shared" si="45"/>
        <v>Low</v>
      </c>
      <c r="H596" t="s">
        <v>27</v>
      </c>
      <c r="I596" t="s">
        <v>25</v>
      </c>
      <c r="J596" t="s">
        <v>267</v>
      </c>
      <c r="K596" t="s">
        <v>290</v>
      </c>
      <c r="L596" t="s">
        <v>290</v>
      </c>
      <c r="M596" t="s">
        <v>358</v>
      </c>
      <c r="N596" t="str">
        <f t="shared" si="46"/>
        <v>Yes</v>
      </c>
      <c r="O596">
        <v>292.61810000000003</v>
      </c>
      <c r="P596" t="s">
        <v>8</v>
      </c>
      <c r="Q596" t="s">
        <v>425</v>
      </c>
    </row>
    <row r="597" spans="1:17" x14ac:dyDescent="0.25">
      <c r="A597">
        <v>44</v>
      </c>
      <c r="B597">
        <v>41</v>
      </c>
      <c r="C597">
        <v>24</v>
      </c>
      <c r="D597">
        <f t="shared" si="44"/>
        <v>125.77849999999999</v>
      </c>
      <c r="E597" t="s">
        <v>179</v>
      </c>
      <c r="F597">
        <v>400</v>
      </c>
      <c r="G597" t="str">
        <f t="shared" si="45"/>
        <v>Low</v>
      </c>
      <c r="H597" t="s">
        <v>27</v>
      </c>
      <c r="I597" t="s">
        <v>25</v>
      </c>
      <c r="J597" t="s">
        <v>267</v>
      </c>
      <c r="K597" t="s">
        <v>290</v>
      </c>
      <c r="L597" t="s">
        <v>290</v>
      </c>
      <c r="M597" t="s">
        <v>358</v>
      </c>
      <c r="N597" t="str">
        <f t="shared" si="46"/>
        <v>Yes</v>
      </c>
      <c r="O597">
        <v>125.77849999999999</v>
      </c>
      <c r="P597" t="s">
        <v>8</v>
      </c>
      <c r="Q597" t="s">
        <v>425</v>
      </c>
    </row>
    <row r="598" spans="1:17" x14ac:dyDescent="0.25">
      <c r="A598">
        <v>44</v>
      </c>
      <c r="B598">
        <v>41</v>
      </c>
      <c r="C598">
        <v>36</v>
      </c>
      <c r="D598">
        <f t="shared" si="44"/>
        <v>63.542999999999999</v>
      </c>
      <c r="E598" t="s">
        <v>179</v>
      </c>
      <c r="F598">
        <v>400</v>
      </c>
      <c r="G598" t="str">
        <f t="shared" si="45"/>
        <v>Low</v>
      </c>
      <c r="H598" t="s">
        <v>27</v>
      </c>
      <c r="I598" t="s">
        <v>25</v>
      </c>
      <c r="J598" t="s">
        <v>267</v>
      </c>
      <c r="K598" t="s">
        <v>290</v>
      </c>
      <c r="L598" t="s">
        <v>290</v>
      </c>
      <c r="M598" t="s">
        <v>358</v>
      </c>
      <c r="N598" t="str">
        <f t="shared" si="46"/>
        <v>Yes</v>
      </c>
      <c r="O598">
        <v>63.542999999999999</v>
      </c>
      <c r="P598" t="s">
        <v>8</v>
      </c>
      <c r="Q598" t="s">
        <v>425</v>
      </c>
    </row>
    <row r="599" spans="1:17" x14ac:dyDescent="0.25">
      <c r="A599">
        <v>44</v>
      </c>
      <c r="B599">
        <v>41</v>
      </c>
      <c r="C599">
        <v>48</v>
      </c>
      <c r="D599">
        <f t="shared" si="44"/>
        <v>28.9907</v>
      </c>
      <c r="E599" t="s">
        <v>179</v>
      </c>
      <c r="F599">
        <v>400</v>
      </c>
      <c r="G599" t="str">
        <f t="shared" si="45"/>
        <v>Low</v>
      </c>
      <c r="H599" t="s">
        <v>27</v>
      </c>
      <c r="I599" t="s">
        <v>25</v>
      </c>
      <c r="J599" t="s">
        <v>267</v>
      </c>
      <c r="K599" t="s">
        <v>290</v>
      </c>
      <c r="L599" t="s">
        <v>290</v>
      </c>
      <c r="M599" t="s">
        <v>358</v>
      </c>
      <c r="N599" t="str">
        <f t="shared" si="46"/>
        <v>Yes</v>
      </c>
      <c r="O599">
        <v>28.9907</v>
      </c>
      <c r="P599" t="s">
        <v>8</v>
      </c>
      <c r="Q599" t="s">
        <v>425</v>
      </c>
    </row>
    <row r="600" spans="1:17" x14ac:dyDescent="0.25">
      <c r="A600">
        <v>48</v>
      </c>
      <c r="B600">
        <v>42</v>
      </c>
      <c r="C600">
        <v>0</v>
      </c>
      <c r="D600">
        <f t="shared" si="44"/>
        <v>0</v>
      </c>
      <c r="E600" t="s">
        <v>179</v>
      </c>
      <c r="F600">
        <v>400</v>
      </c>
      <c r="G600" t="str">
        <f t="shared" si="45"/>
        <v>Low</v>
      </c>
      <c r="H600" t="s">
        <v>36</v>
      </c>
      <c r="I600" t="s">
        <v>25</v>
      </c>
      <c r="J600" t="s">
        <v>267</v>
      </c>
      <c r="K600" t="s">
        <v>370</v>
      </c>
      <c r="L600" t="s">
        <v>257</v>
      </c>
      <c r="M600" t="s">
        <v>371</v>
      </c>
      <c r="N600" t="str">
        <f t="shared" si="46"/>
        <v>Yes</v>
      </c>
      <c r="O600">
        <v>0</v>
      </c>
      <c r="P600" t="s">
        <v>8</v>
      </c>
      <c r="Q600" t="s">
        <v>425</v>
      </c>
    </row>
    <row r="601" spans="1:17" x14ac:dyDescent="0.25">
      <c r="A601">
        <v>48</v>
      </c>
      <c r="B601">
        <v>42</v>
      </c>
      <c r="C601">
        <v>1</v>
      </c>
      <c r="D601">
        <f t="shared" ref="D601:D623" si="47">O601</f>
        <v>38.731499999999997</v>
      </c>
      <c r="E601" t="s">
        <v>179</v>
      </c>
      <c r="F601">
        <v>400</v>
      </c>
      <c r="G601" t="str">
        <f t="shared" si="45"/>
        <v>Low</v>
      </c>
      <c r="H601" t="s">
        <v>36</v>
      </c>
      <c r="I601" t="s">
        <v>25</v>
      </c>
      <c r="J601" t="s">
        <v>267</v>
      </c>
      <c r="K601" t="s">
        <v>370</v>
      </c>
      <c r="L601" t="s">
        <v>257</v>
      </c>
      <c r="M601" t="s">
        <v>371</v>
      </c>
      <c r="N601" t="str">
        <f t="shared" si="46"/>
        <v>Yes</v>
      </c>
      <c r="O601">
        <v>38.731499999999997</v>
      </c>
      <c r="P601" t="s">
        <v>8</v>
      </c>
      <c r="Q601" t="s">
        <v>425</v>
      </c>
    </row>
    <row r="602" spans="1:17" x14ac:dyDescent="0.25">
      <c r="A602">
        <v>48</v>
      </c>
      <c r="B602">
        <v>42</v>
      </c>
      <c r="C602">
        <v>2</v>
      </c>
      <c r="D602">
        <f t="shared" si="47"/>
        <v>93.398099999999999</v>
      </c>
      <c r="E602" t="s">
        <v>179</v>
      </c>
      <c r="F602">
        <v>400</v>
      </c>
      <c r="G602" t="str">
        <f t="shared" si="45"/>
        <v>Low</v>
      </c>
      <c r="H602" t="s">
        <v>36</v>
      </c>
      <c r="I602" t="s">
        <v>25</v>
      </c>
      <c r="J602" t="s">
        <v>267</v>
      </c>
      <c r="K602" t="s">
        <v>370</v>
      </c>
      <c r="L602" t="s">
        <v>257</v>
      </c>
      <c r="M602" t="s">
        <v>371</v>
      </c>
      <c r="N602" t="str">
        <f t="shared" si="46"/>
        <v>Yes</v>
      </c>
      <c r="O602">
        <v>93.398099999999999</v>
      </c>
      <c r="P602" t="s">
        <v>8</v>
      </c>
      <c r="Q602" t="s">
        <v>425</v>
      </c>
    </row>
    <row r="603" spans="1:17" x14ac:dyDescent="0.25">
      <c r="A603">
        <v>48</v>
      </c>
      <c r="B603">
        <v>42</v>
      </c>
      <c r="C603">
        <v>3</v>
      </c>
      <c r="D603">
        <f t="shared" si="47"/>
        <v>110.1516</v>
      </c>
      <c r="E603" t="s">
        <v>179</v>
      </c>
      <c r="F603">
        <v>400</v>
      </c>
      <c r="G603" t="str">
        <f t="shared" si="45"/>
        <v>Low</v>
      </c>
      <c r="H603" t="s">
        <v>36</v>
      </c>
      <c r="I603" t="s">
        <v>25</v>
      </c>
      <c r="J603" t="s">
        <v>267</v>
      </c>
      <c r="K603" t="s">
        <v>370</v>
      </c>
      <c r="L603" t="s">
        <v>257</v>
      </c>
      <c r="M603" t="s">
        <v>371</v>
      </c>
      <c r="N603" t="str">
        <f t="shared" si="46"/>
        <v>Yes</v>
      </c>
      <c r="O603">
        <v>110.1516</v>
      </c>
      <c r="P603" t="s">
        <v>8</v>
      </c>
      <c r="Q603" t="s">
        <v>425</v>
      </c>
    </row>
    <row r="604" spans="1:17" x14ac:dyDescent="0.25">
      <c r="A604">
        <v>48</v>
      </c>
      <c r="B604">
        <v>42</v>
      </c>
      <c r="C604">
        <v>4</v>
      </c>
      <c r="D604">
        <f t="shared" si="47"/>
        <v>131.2998</v>
      </c>
      <c r="E604" t="s">
        <v>179</v>
      </c>
      <c r="F604">
        <v>400</v>
      </c>
      <c r="G604" t="str">
        <f t="shared" si="45"/>
        <v>Low</v>
      </c>
      <c r="H604" t="s">
        <v>36</v>
      </c>
      <c r="I604" t="s">
        <v>25</v>
      </c>
      <c r="J604" t="s">
        <v>267</v>
      </c>
      <c r="K604" t="s">
        <v>370</v>
      </c>
      <c r="L604" t="s">
        <v>257</v>
      </c>
      <c r="M604" t="s">
        <v>371</v>
      </c>
      <c r="N604" t="str">
        <f t="shared" si="46"/>
        <v>Yes</v>
      </c>
      <c r="O604">
        <v>131.2998</v>
      </c>
      <c r="P604" t="s">
        <v>8</v>
      </c>
      <c r="Q604" t="s">
        <v>425</v>
      </c>
    </row>
    <row r="605" spans="1:17" x14ac:dyDescent="0.25">
      <c r="A605">
        <v>48</v>
      </c>
      <c r="B605">
        <v>42</v>
      </c>
      <c r="C605">
        <v>6</v>
      </c>
      <c r="D605">
        <f t="shared" si="47"/>
        <v>143.37979999999999</v>
      </c>
      <c r="E605" t="s">
        <v>179</v>
      </c>
      <c r="F605">
        <v>400</v>
      </c>
      <c r="G605" t="str">
        <f t="shared" si="45"/>
        <v>Low</v>
      </c>
      <c r="H605" t="s">
        <v>36</v>
      </c>
      <c r="I605" t="s">
        <v>25</v>
      </c>
      <c r="J605" t="s">
        <v>267</v>
      </c>
      <c r="K605" t="s">
        <v>370</v>
      </c>
      <c r="L605" t="s">
        <v>257</v>
      </c>
      <c r="M605" t="s">
        <v>371</v>
      </c>
      <c r="N605" t="str">
        <f t="shared" si="46"/>
        <v>Yes</v>
      </c>
      <c r="O605">
        <v>143.37979999999999</v>
      </c>
      <c r="P605" t="s">
        <v>8</v>
      </c>
      <c r="Q605" t="s">
        <v>425</v>
      </c>
    </row>
    <row r="606" spans="1:17" x14ac:dyDescent="0.25">
      <c r="A606">
        <v>48</v>
      </c>
      <c r="B606">
        <v>42</v>
      </c>
      <c r="C606">
        <v>8</v>
      </c>
      <c r="D606">
        <f t="shared" si="47"/>
        <v>121.3927</v>
      </c>
      <c r="E606" t="s">
        <v>179</v>
      </c>
      <c r="F606">
        <v>400</v>
      </c>
      <c r="G606" t="str">
        <f t="shared" si="45"/>
        <v>Low</v>
      </c>
      <c r="H606" t="s">
        <v>36</v>
      </c>
      <c r="I606" t="s">
        <v>25</v>
      </c>
      <c r="J606" t="s">
        <v>267</v>
      </c>
      <c r="K606" t="s">
        <v>370</v>
      </c>
      <c r="L606" t="s">
        <v>257</v>
      </c>
      <c r="M606" t="s">
        <v>371</v>
      </c>
      <c r="N606" t="str">
        <f t="shared" si="46"/>
        <v>Yes</v>
      </c>
      <c r="O606">
        <v>121.3927</v>
      </c>
      <c r="P606" t="s">
        <v>8</v>
      </c>
      <c r="Q606" t="s">
        <v>425</v>
      </c>
    </row>
    <row r="607" spans="1:17" x14ac:dyDescent="0.25">
      <c r="A607">
        <v>48</v>
      </c>
      <c r="B607">
        <v>42</v>
      </c>
      <c r="C607">
        <v>12</v>
      </c>
      <c r="D607">
        <f t="shared" si="47"/>
        <v>89.779300000000006</v>
      </c>
      <c r="E607" t="s">
        <v>179</v>
      </c>
      <c r="F607">
        <v>400</v>
      </c>
      <c r="G607" t="str">
        <f t="shared" si="45"/>
        <v>Low</v>
      </c>
      <c r="H607" t="s">
        <v>36</v>
      </c>
      <c r="I607" t="s">
        <v>25</v>
      </c>
      <c r="J607" t="s">
        <v>267</v>
      </c>
      <c r="K607" t="s">
        <v>370</v>
      </c>
      <c r="L607" t="s">
        <v>257</v>
      </c>
      <c r="M607" t="s">
        <v>371</v>
      </c>
      <c r="N607" t="str">
        <f t="shared" si="46"/>
        <v>Yes</v>
      </c>
      <c r="O607">
        <v>89.779300000000006</v>
      </c>
      <c r="P607" t="s">
        <v>8</v>
      </c>
      <c r="Q607" t="s">
        <v>425</v>
      </c>
    </row>
    <row r="608" spans="1:17" x14ac:dyDescent="0.25">
      <c r="A608">
        <v>48</v>
      </c>
      <c r="B608">
        <v>42</v>
      </c>
      <c r="C608">
        <v>24</v>
      </c>
      <c r="D608">
        <f t="shared" si="47"/>
        <v>43.022599999999997</v>
      </c>
      <c r="E608" t="s">
        <v>179</v>
      </c>
      <c r="F608">
        <v>400</v>
      </c>
      <c r="G608" t="str">
        <f t="shared" si="45"/>
        <v>Low</v>
      </c>
      <c r="H608" t="s">
        <v>36</v>
      </c>
      <c r="I608" t="s">
        <v>25</v>
      </c>
      <c r="J608" t="s">
        <v>267</v>
      </c>
      <c r="K608" t="s">
        <v>370</v>
      </c>
      <c r="L608" t="s">
        <v>257</v>
      </c>
      <c r="M608" t="s">
        <v>371</v>
      </c>
      <c r="N608" t="str">
        <f t="shared" si="46"/>
        <v>Yes</v>
      </c>
      <c r="O608">
        <v>43.022599999999997</v>
      </c>
      <c r="P608" t="s">
        <v>8</v>
      </c>
      <c r="Q608" t="s">
        <v>425</v>
      </c>
    </row>
    <row r="609" spans="1:17" x14ac:dyDescent="0.25">
      <c r="A609">
        <v>48</v>
      </c>
      <c r="B609">
        <v>42</v>
      </c>
      <c r="C609">
        <v>36</v>
      </c>
      <c r="D609">
        <f t="shared" si="47"/>
        <v>13.0221</v>
      </c>
      <c r="E609" t="s">
        <v>179</v>
      </c>
      <c r="F609">
        <v>400</v>
      </c>
      <c r="G609" t="str">
        <f t="shared" si="45"/>
        <v>Low</v>
      </c>
      <c r="H609" t="s">
        <v>36</v>
      </c>
      <c r="I609" t="s">
        <v>25</v>
      </c>
      <c r="J609" t="s">
        <v>267</v>
      </c>
      <c r="K609" t="s">
        <v>370</v>
      </c>
      <c r="L609" t="s">
        <v>257</v>
      </c>
      <c r="M609" t="s">
        <v>371</v>
      </c>
      <c r="N609" t="str">
        <f t="shared" si="46"/>
        <v>Yes</v>
      </c>
      <c r="O609">
        <v>13.0221</v>
      </c>
      <c r="P609" t="s">
        <v>8</v>
      </c>
      <c r="Q609" t="s">
        <v>425</v>
      </c>
    </row>
    <row r="610" spans="1:17" x14ac:dyDescent="0.25">
      <c r="A610">
        <v>48</v>
      </c>
      <c r="B610">
        <v>42</v>
      </c>
      <c r="C610">
        <v>48</v>
      </c>
      <c r="D610">
        <f t="shared" si="47"/>
        <v>12.141999999999999</v>
      </c>
      <c r="E610" t="s">
        <v>179</v>
      </c>
      <c r="F610">
        <v>400</v>
      </c>
      <c r="G610" t="str">
        <f t="shared" si="45"/>
        <v>Low</v>
      </c>
      <c r="H610" t="s">
        <v>36</v>
      </c>
      <c r="I610" t="s">
        <v>25</v>
      </c>
      <c r="J610" t="s">
        <v>267</v>
      </c>
      <c r="K610" t="s">
        <v>370</v>
      </c>
      <c r="L610" t="s">
        <v>257</v>
      </c>
      <c r="M610" t="s">
        <v>371</v>
      </c>
      <c r="N610" t="str">
        <f t="shared" si="46"/>
        <v>Yes</v>
      </c>
      <c r="O610">
        <v>12.141999999999999</v>
      </c>
      <c r="P610" t="s">
        <v>8</v>
      </c>
      <c r="Q610" t="s">
        <v>425</v>
      </c>
    </row>
    <row r="611" spans="1:17" x14ac:dyDescent="0.25">
      <c r="A611">
        <v>48</v>
      </c>
      <c r="B611">
        <v>42</v>
      </c>
      <c r="C611">
        <v>72</v>
      </c>
      <c r="D611">
        <f t="shared" si="47"/>
        <v>4.3390000000000004</v>
      </c>
      <c r="E611" t="s">
        <v>179</v>
      </c>
      <c r="F611">
        <v>400</v>
      </c>
      <c r="G611" t="str">
        <f t="shared" si="45"/>
        <v>Low</v>
      </c>
      <c r="H611" t="s">
        <v>36</v>
      </c>
      <c r="I611" t="s">
        <v>25</v>
      </c>
      <c r="J611" t="s">
        <v>267</v>
      </c>
      <c r="K611" t="s">
        <v>370</v>
      </c>
      <c r="L611" t="s">
        <v>257</v>
      </c>
      <c r="M611" t="s">
        <v>371</v>
      </c>
      <c r="N611" t="str">
        <f t="shared" si="46"/>
        <v>Yes</v>
      </c>
      <c r="O611">
        <v>4.3390000000000004</v>
      </c>
      <c r="P611" t="s">
        <v>8</v>
      </c>
      <c r="Q611" t="s">
        <v>425</v>
      </c>
    </row>
    <row r="612" spans="1:17" x14ac:dyDescent="0.25">
      <c r="A612">
        <v>48</v>
      </c>
      <c r="B612">
        <v>43</v>
      </c>
      <c r="C612">
        <v>0</v>
      </c>
      <c r="D612">
        <f t="shared" si="47"/>
        <v>0</v>
      </c>
      <c r="E612" t="s">
        <v>179</v>
      </c>
      <c r="F612">
        <v>400</v>
      </c>
      <c r="G612" t="str">
        <f t="shared" si="45"/>
        <v>Low</v>
      </c>
      <c r="H612" t="s">
        <v>36</v>
      </c>
      <c r="I612" t="s">
        <v>25</v>
      </c>
      <c r="J612" t="s">
        <v>267</v>
      </c>
      <c r="K612" t="s">
        <v>370</v>
      </c>
      <c r="L612" t="s">
        <v>257</v>
      </c>
      <c r="M612" t="s">
        <v>372</v>
      </c>
      <c r="N612" t="str">
        <f t="shared" si="46"/>
        <v>Yes</v>
      </c>
      <c r="O612">
        <v>0</v>
      </c>
      <c r="P612" t="s">
        <v>8</v>
      </c>
      <c r="Q612" t="s">
        <v>425</v>
      </c>
    </row>
    <row r="613" spans="1:17" x14ac:dyDescent="0.25">
      <c r="A613">
        <v>48</v>
      </c>
      <c r="B613">
        <v>43</v>
      </c>
      <c r="C613">
        <v>1</v>
      </c>
      <c r="D613">
        <f t="shared" si="47"/>
        <v>39.281599999999997</v>
      </c>
      <c r="E613" t="s">
        <v>179</v>
      </c>
      <c r="F613">
        <v>400</v>
      </c>
      <c r="G613" t="str">
        <f t="shared" si="45"/>
        <v>Low</v>
      </c>
      <c r="H613" t="s">
        <v>36</v>
      </c>
      <c r="I613" t="s">
        <v>25</v>
      </c>
      <c r="J613" t="s">
        <v>267</v>
      </c>
      <c r="K613" t="s">
        <v>370</v>
      </c>
      <c r="L613" t="s">
        <v>257</v>
      </c>
      <c r="M613" t="s">
        <v>372</v>
      </c>
      <c r="N613" t="str">
        <f t="shared" si="46"/>
        <v>Yes</v>
      </c>
      <c r="O613">
        <v>39.281599999999997</v>
      </c>
      <c r="P613" t="s">
        <v>8</v>
      </c>
      <c r="Q613" t="s">
        <v>425</v>
      </c>
    </row>
    <row r="614" spans="1:17" x14ac:dyDescent="0.25">
      <c r="A614">
        <v>48</v>
      </c>
      <c r="B614">
        <v>43</v>
      </c>
      <c r="C614">
        <v>2</v>
      </c>
      <c r="D614">
        <f t="shared" si="47"/>
        <v>92.572800000000001</v>
      </c>
      <c r="E614" t="s">
        <v>179</v>
      </c>
      <c r="F614">
        <v>400</v>
      </c>
      <c r="G614" t="str">
        <f t="shared" si="45"/>
        <v>Low</v>
      </c>
      <c r="H614" t="s">
        <v>36</v>
      </c>
      <c r="I614" t="s">
        <v>25</v>
      </c>
      <c r="J614" t="s">
        <v>267</v>
      </c>
      <c r="K614" t="s">
        <v>370</v>
      </c>
      <c r="L614" t="s">
        <v>257</v>
      </c>
      <c r="M614" t="s">
        <v>372</v>
      </c>
      <c r="N614" t="str">
        <f t="shared" si="46"/>
        <v>Yes</v>
      </c>
      <c r="O614">
        <v>92.572800000000001</v>
      </c>
      <c r="P614" t="s">
        <v>8</v>
      </c>
      <c r="Q614" t="s">
        <v>425</v>
      </c>
    </row>
    <row r="615" spans="1:17" x14ac:dyDescent="0.25">
      <c r="A615">
        <v>48</v>
      </c>
      <c r="B615">
        <v>43</v>
      </c>
      <c r="C615">
        <v>3</v>
      </c>
      <c r="D615">
        <f t="shared" si="47"/>
        <v>124.437</v>
      </c>
      <c r="E615" t="s">
        <v>179</v>
      </c>
      <c r="F615">
        <v>400</v>
      </c>
      <c r="G615" t="str">
        <f t="shared" si="45"/>
        <v>Low</v>
      </c>
      <c r="H615" t="s">
        <v>36</v>
      </c>
      <c r="I615" t="s">
        <v>25</v>
      </c>
      <c r="J615" t="s">
        <v>267</v>
      </c>
      <c r="K615" t="s">
        <v>370</v>
      </c>
      <c r="L615" t="s">
        <v>257</v>
      </c>
      <c r="M615" t="s">
        <v>372</v>
      </c>
      <c r="N615" t="str">
        <f t="shared" si="46"/>
        <v>Yes</v>
      </c>
      <c r="O615">
        <v>124.437</v>
      </c>
      <c r="P615" t="s">
        <v>8</v>
      </c>
      <c r="Q615" t="s">
        <v>425</v>
      </c>
    </row>
    <row r="616" spans="1:17" x14ac:dyDescent="0.25">
      <c r="A616">
        <v>48</v>
      </c>
      <c r="B616">
        <v>43</v>
      </c>
      <c r="C616">
        <v>4</v>
      </c>
      <c r="D616">
        <f t="shared" si="47"/>
        <v>135.9701</v>
      </c>
      <c r="E616" t="s">
        <v>179</v>
      </c>
      <c r="F616">
        <v>400</v>
      </c>
      <c r="G616" t="str">
        <f t="shared" si="45"/>
        <v>Low</v>
      </c>
      <c r="H616" t="s">
        <v>36</v>
      </c>
      <c r="I616" t="s">
        <v>25</v>
      </c>
      <c r="J616" t="s">
        <v>267</v>
      </c>
      <c r="K616" t="s">
        <v>370</v>
      </c>
      <c r="L616" t="s">
        <v>257</v>
      </c>
      <c r="M616" t="s">
        <v>372</v>
      </c>
      <c r="N616" t="str">
        <f t="shared" si="46"/>
        <v>Yes</v>
      </c>
      <c r="O616">
        <v>135.9701</v>
      </c>
      <c r="P616" t="s">
        <v>8</v>
      </c>
      <c r="Q616" t="s">
        <v>425</v>
      </c>
    </row>
    <row r="617" spans="1:17" x14ac:dyDescent="0.25">
      <c r="A617">
        <v>48</v>
      </c>
      <c r="B617">
        <v>43</v>
      </c>
      <c r="C617">
        <v>6</v>
      </c>
      <c r="D617">
        <f t="shared" si="47"/>
        <v>145.8519</v>
      </c>
      <c r="E617" t="s">
        <v>179</v>
      </c>
      <c r="F617">
        <v>400</v>
      </c>
      <c r="G617" t="str">
        <f t="shared" si="45"/>
        <v>Low</v>
      </c>
      <c r="H617" t="s">
        <v>36</v>
      </c>
      <c r="I617" t="s">
        <v>25</v>
      </c>
      <c r="J617" t="s">
        <v>267</v>
      </c>
      <c r="K617" t="s">
        <v>370</v>
      </c>
      <c r="L617" t="s">
        <v>257</v>
      </c>
      <c r="M617" t="s">
        <v>372</v>
      </c>
      <c r="N617" t="str">
        <f t="shared" si="46"/>
        <v>Yes</v>
      </c>
      <c r="O617">
        <v>145.8519</v>
      </c>
      <c r="P617" t="s">
        <v>8</v>
      </c>
      <c r="Q617" t="s">
        <v>425</v>
      </c>
    </row>
    <row r="618" spans="1:17" x14ac:dyDescent="0.25">
      <c r="A618">
        <v>48</v>
      </c>
      <c r="B618">
        <v>43</v>
      </c>
      <c r="C618">
        <v>8</v>
      </c>
      <c r="D618">
        <f t="shared" si="47"/>
        <v>135.4032</v>
      </c>
      <c r="E618" t="s">
        <v>179</v>
      </c>
      <c r="F618">
        <v>400</v>
      </c>
      <c r="G618" t="str">
        <f t="shared" si="45"/>
        <v>Low</v>
      </c>
      <c r="H618" t="s">
        <v>36</v>
      </c>
      <c r="I618" t="s">
        <v>25</v>
      </c>
      <c r="J618" t="s">
        <v>267</v>
      </c>
      <c r="K618" t="s">
        <v>370</v>
      </c>
      <c r="L618" t="s">
        <v>257</v>
      </c>
      <c r="M618" t="s">
        <v>372</v>
      </c>
      <c r="N618" t="str">
        <f t="shared" si="46"/>
        <v>Yes</v>
      </c>
      <c r="O618">
        <v>135.4032</v>
      </c>
      <c r="P618" t="s">
        <v>8</v>
      </c>
      <c r="Q618" t="s">
        <v>425</v>
      </c>
    </row>
    <row r="619" spans="1:17" x14ac:dyDescent="0.25">
      <c r="A619">
        <v>48</v>
      </c>
      <c r="B619">
        <v>43</v>
      </c>
      <c r="C619">
        <v>12</v>
      </c>
      <c r="D619">
        <f t="shared" si="47"/>
        <v>106.5381</v>
      </c>
      <c r="E619" t="s">
        <v>179</v>
      </c>
      <c r="F619">
        <v>400</v>
      </c>
      <c r="G619" t="str">
        <f t="shared" si="45"/>
        <v>Low</v>
      </c>
      <c r="H619" t="s">
        <v>36</v>
      </c>
      <c r="I619" t="s">
        <v>25</v>
      </c>
      <c r="J619" t="s">
        <v>267</v>
      </c>
      <c r="K619" t="s">
        <v>370</v>
      </c>
      <c r="L619" t="s">
        <v>257</v>
      </c>
      <c r="M619" t="s">
        <v>372</v>
      </c>
      <c r="N619" t="str">
        <f t="shared" si="46"/>
        <v>Yes</v>
      </c>
      <c r="O619">
        <v>106.5381</v>
      </c>
      <c r="P619" t="s">
        <v>8</v>
      </c>
      <c r="Q619" t="s">
        <v>425</v>
      </c>
    </row>
    <row r="620" spans="1:17" x14ac:dyDescent="0.25">
      <c r="A620">
        <v>48</v>
      </c>
      <c r="B620">
        <v>43</v>
      </c>
      <c r="C620">
        <v>24</v>
      </c>
      <c r="D620">
        <f t="shared" si="47"/>
        <v>63.900700000000001</v>
      </c>
      <c r="E620" t="s">
        <v>179</v>
      </c>
      <c r="F620">
        <v>400</v>
      </c>
      <c r="G620" t="str">
        <f t="shared" si="45"/>
        <v>Low</v>
      </c>
      <c r="H620" t="s">
        <v>36</v>
      </c>
      <c r="I620" t="s">
        <v>25</v>
      </c>
      <c r="J620" t="s">
        <v>267</v>
      </c>
      <c r="K620" t="s">
        <v>370</v>
      </c>
      <c r="L620" t="s">
        <v>257</v>
      </c>
      <c r="M620" t="s">
        <v>372</v>
      </c>
      <c r="N620" t="str">
        <f t="shared" si="46"/>
        <v>Yes</v>
      </c>
      <c r="O620">
        <v>63.900700000000001</v>
      </c>
      <c r="P620" t="s">
        <v>8</v>
      </c>
      <c r="Q620" t="s">
        <v>425</v>
      </c>
    </row>
    <row r="621" spans="1:17" x14ac:dyDescent="0.25">
      <c r="A621">
        <v>48</v>
      </c>
      <c r="B621">
        <v>43</v>
      </c>
      <c r="C621">
        <v>36</v>
      </c>
      <c r="D621">
        <f t="shared" si="47"/>
        <v>27.581600000000002</v>
      </c>
      <c r="E621" t="s">
        <v>179</v>
      </c>
      <c r="F621">
        <v>400</v>
      </c>
      <c r="G621" t="str">
        <f t="shared" si="45"/>
        <v>Low</v>
      </c>
      <c r="H621" t="s">
        <v>36</v>
      </c>
      <c r="I621" t="s">
        <v>25</v>
      </c>
      <c r="J621" t="s">
        <v>267</v>
      </c>
      <c r="K621" t="s">
        <v>370</v>
      </c>
      <c r="L621" t="s">
        <v>257</v>
      </c>
      <c r="M621" t="s">
        <v>372</v>
      </c>
      <c r="N621" t="str">
        <f t="shared" si="46"/>
        <v>Yes</v>
      </c>
      <c r="O621">
        <v>27.581600000000002</v>
      </c>
      <c r="P621" t="s">
        <v>8</v>
      </c>
      <c r="Q621" t="s">
        <v>425</v>
      </c>
    </row>
    <row r="622" spans="1:17" x14ac:dyDescent="0.25">
      <c r="A622">
        <v>48</v>
      </c>
      <c r="B622">
        <v>43</v>
      </c>
      <c r="C622">
        <v>48</v>
      </c>
      <c r="D622">
        <f t="shared" si="47"/>
        <v>25.878</v>
      </c>
      <c r="E622" t="s">
        <v>179</v>
      </c>
      <c r="F622">
        <v>400</v>
      </c>
      <c r="G622" t="str">
        <f t="shared" si="45"/>
        <v>Low</v>
      </c>
      <c r="H622" t="s">
        <v>36</v>
      </c>
      <c r="I622" t="s">
        <v>25</v>
      </c>
      <c r="J622" t="s">
        <v>267</v>
      </c>
      <c r="K622" t="s">
        <v>370</v>
      </c>
      <c r="L622" t="s">
        <v>257</v>
      </c>
      <c r="M622" t="s">
        <v>372</v>
      </c>
      <c r="N622" t="str">
        <f t="shared" si="46"/>
        <v>Yes</v>
      </c>
      <c r="O622">
        <v>25.878</v>
      </c>
      <c r="P622" t="s">
        <v>8</v>
      </c>
      <c r="Q622" t="s">
        <v>425</v>
      </c>
    </row>
    <row r="623" spans="1:17" x14ac:dyDescent="0.25">
      <c r="A623">
        <v>48</v>
      </c>
      <c r="B623">
        <v>43</v>
      </c>
      <c r="C623">
        <v>72</v>
      </c>
      <c r="D623">
        <f t="shared" si="47"/>
        <v>17.525300000000001</v>
      </c>
      <c r="E623" t="s">
        <v>179</v>
      </c>
      <c r="F623">
        <v>400</v>
      </c>
      <c r="G623" t="str">
        <f t="shared" si="45"/>
        <v>Low</v>
      </c>
      <c r="H623" t="s">
        <v>36</v>
      </c>
      <c r="I623" t="s">
        <v>25</v>
      </c>
      <c r="J623" t="s">
        <v>267</v>
      </c>
      <c r="K623" t="s">
        <v>370</v>
      </c>
      <c r="L623" t="s">
        <v>257</v>
      </c>
      <c r="M623" t="s">
        <v>372</v>
      </c>
      <c r="N623" t="str">
        <f t="shared" si="46"/>
        <v>Yes</v>
      </c>
      <c r="O623">
        <v>17.525300000000001</v>
      </c>
      <c r="P623" t="s">
        <v>8</v>
      </c>
      <c r="Q623" t="s">
        <v>425</v>
      </c>
    </row>
    <row r="624" spans="1:17" x14ac:dyDescent="0.25">
      <c r="A624">
        <v>51</v>
      </c>
      <c r="B624">
        <v>44</v>
      </c>
      <c r="C624">
        <v>0</v>
      </c>
      <c r="D624">
        <f t="shared" ref="D624:D636" si="48">O624*1000</f>
        <v>0</v>
      </c>
      <c r="E624" t="s">
        <v>179</v>
      </c>
      <c r="F624">
        <f>12.5*66.4</f>
        <v>830.00000000000011</v>
      </c>
      <c r="G624" t="str">
        <f t="shared" si="45"/>
        <v>High</v>
      </c>
      <c r="H624" t="s">
        <v>27</v>
      </c>
      <c r="I624" t="s">
        <v>23</v>
      </c>
      <c r="J624" t="s">
        <v>267</v>
      </c>
      <c r="K624" t="s">
        <v>300</v>
      </c>
      <c r="L624" t="s">
        <v>257</v>
      </c>
      <c r="M624" t="s">
        <v>275</v>
      </c>
      <c r="N624" t="str">
        <f t="shared" si="46"/>
        <v>None</v>
      </c>
      <c r="O624">
        <v>0</v>
      </c>
      <c r="P624" t="s">
        <v>84</v>
      </c>
      <c r="Q624" t="s">
        <v>142</v>
      </c>
    </row>
    <row r="625" spans="1:17" x14ac:dyDescent="0.25">
      <c r="A625">
        <v>51</v>
      </c>
      <c r="B625">
        <v>44</v>
      </c>
      <c r="C625">
        <v>1</v>
      </c>
      <c r="D625">
        <f t="shared" si="48"/>
        <v>517.1</v>
      </c>
      <c r="E625" t="s">
        <v>179</v>
      </c>
      <c r="F625">
        <f t="shared" ref="F625:F636" si="49">12.5*66.4</f>
        <v>830.00000000000011</v>
      </c>
      <c r="G625" t="str">
        <f t="shared" si="45"/>
        <v>High</v>
      </c>
      <c r="H625" t="s">
        <v>27</v>
      </c>
      <c r="I625" t="s">
        <v>23</v>
      </c>
      <c r="J625" t="s">
        <v>267</v>
      </c>
      <c r="K625" t="s">
        <v>300</v>
      </c>
      <c r="L625" t="s">
        <v>257</v>
      </c>
      <c r="M625" t="s">
        <v>275</v>
      </c>
      <c r="N625" t="str">
        <f t="shared" si="46"/>
        <v>None</v>
      </c>
      <c r="O625">
        <v>0.5171</v>
      </c>
      <c r="P625" t="s">
        <v>84</v>
      </c>
      <c r="Q625" t="s">
        <v>142</v>
      </c>
    </row>
    <row r="626" spans="1:17" x14ac:dyDescent="0.25">
      <c r="A626">
        <v>51</v>
      </c>
      <c r="B626">
        <v>44</v>
      </c>
      <c r="C626">
        <v>3</v>
      </c>
      <c r="D626">
        <f t="shared" si="48"/>
        <v>1040.7</v>
      </c>
      <c r="E626" t="s">
        <v>179</v>
      </c>
      <c r="F626">
        <f t="shared" si="49"/>
        <v>830.00000000000011</v>
      </c>
      <c r="G626" t="str">
        <f t="shared" si="45"/>
        <v>High</v>
      </c>
      <c r="H626" t="s">
        <v>27</v>
      </c>
      <c r="I626" t="s">
        <v>23</v>
      </c>
      <c r="J626" t="s">
        <v>267</v>
      </c>
      <c r="K626" t="s">
        <v>300</v>
      </c>
      <c r="L626" t="s">
        <v>257</v>
      </c>
      <c r="M626" t="s">
        <v>275</v>
      </c>
      <c r="N626" t="str">
        <f t="shared" si="46"/>
        <v>None</v>
      </c>
      <c r="O626">
        <v>1.0407</v>
      </c>
      <c r="P626" t="s">
        <v>84</v>
      </c>
      <c r="Q626" t="s">
        <v>142</v>
      </c>
    </row>
    <row r="627" spans="1:17" x14ac:dyDescent="0.25">
      <c r="A627">
        <v>51</v>
      </c>
      <c r="B627">
        <v>44</v>
      </c>
      <c r="C627">
        <v>5</v>
      </c>
      <c r="D627">
        <f t="shared" si="48"/>
        <v>916.2</v>
      </c>
      <c r="E627" t="s">
        <v>179</v>
      </c>
      <c r="F627">
        <f t="shared" si="49"/>
        <v>830.00000000000011</v>
      </c>
      <c r="G627" t="str">
        <f t="shared" si="45"/>
        <v>High</v>
      </c>
      <c r="H627" t="s">
        <v>27</v>
      </c>
      <c r="I627" t="s">
        <v>23</v>
      </c>
      <c r="J627" t="s">
        <v>267</v>
      </c>
      <c r="K627" t="s">
        <v>300</v>
      </c>
      <c r="L627" t="s">
        <v>257</v>
      </c>
      <c r="M627" t="s">
        <v>275</v>
      </c>
      <c r="N627" t="str">
        <f t="shared" si="46"/>
        <v>None</v>
      </c>
      <c r="O627">
        <v>0.91620000000000001</v>
      </c>
      <c r="P627" t="s">
        <v>84</v>
      </c>
      <c r="Q627" t="s">
        <v>142</v>
      </c>
    </row>
    <row r="628" spans="1:17" x14ac:dyDescent="0.25">
      <c r="A628">
        <v>51</v>
      </c>
      <c r="B628">
        <v>44</v>
      </c>
      <c r="C628">
        <v>6</v>
      </c>
      <c r="D628">
        <f t="shared" si="48"/>
        <v>717</v>
      </c>
      <c r="E628" t="s">
        <v>179</v>
      </c>
      <c r="F628">
        <f t="shared" si="49"/>
        <v>830.00000000000011</v>
      </c>
      <c r="G628" t="str">
        <f t="shared" si="45"/>
        <v>High</v>
      </c>
      <c r="H628" t="s">
        <v>27</v>
      </c>
      <c r="I628" t="s">
        <v>23</v>
      </c>
      <c r="J628" t="s">
        <v>267</v>
      </c>
      <c r="K628" t="s">
        <v>300</v>
      </c>
      <c r="L628" t="s">
        <v>257</v>
      </c>
      <c r="M628" t="s">
        <v>275</v>
      </c>
      <c r="N628" t="str">
        <f t="shared" si="46"/>
        <v>None</v>
      </c>
      <c r="O628">
        <v>0.71699999999999997</v>
      </c>
      <c r="P628" t="s">
        <v>84</v>
      </c>
      <c r="Q628" t="s">
        <v>142</v>
      </c>
    </row>
    <row r="629" spans="1:17" x14ac:dyDescent="0.25">
      <c r="A629">
        <v>51</v>
      </c>
      <c r="B629">
        <v>44</v>
      </c>
      <c r="C629">
        <v>8</v>
      </c>
      <c r="D629">
        <f t="shared" si="48"/>
        <v>598.70000000000005</v>
      </c>
      <c r="E629" t="s">
        <v>179</v>
      </c>
      <c r="F629">
        <f t="shared" si="49"/>
        <v>830.00000000000011</v>
      </c>
      <c r="G629" t="str">
        <f t="shared" si="45"/>
        <v>High</v>
      </c>
      <c r="H629" t="s">
        <v>27</v>
      </c>
      <c r="I629" t="s">
        <v>23</v>
      </c>
      <c r="J629" t="s">
        <v>267</v>
      </c>
      <c r="K629" t="s">
        <v>300</v>
      </c>
      <c r="L629" t="s">
        <v>257</v>
      </c>
      <c r="M629" t="s">
        <v>275</v>
      </c>
      <c r="N629" t="str">
        <f t="shared" si="46"/>
        <v>None</v>
      </c>
      <c r="O629">
        <v>0.59870000000000001</v>
      </c>
      <c r="P629" t="s">
        <v>84</v>
      </c>
      <c r="Q629" t="s">
        <v>142</v>
      </c>
    </row>
    <row r="630" spans="1:17" x14ac:dyDescent="0.25">
      <c r="A630">
        <v>51</v>
      </c>
      <c r="B630">
        <v>44</v>
      </c>
      <c r="C630">
        <v>9</v>
      </c>
      <c r="D630">
        <f t="shared" si="48"/>
        <v>595.6</v>
      </c>
      <c r="E630" t="s">
        <v>179</v>
      </c>
      <c r="F630">
        <f t="shared" si="49"/>
        <v>830.00000000000011</v>
      </c>
      <c r="G630" t="str">
        <f t="shared" si="45"/>
        <v>High</v>
      </c>
      <c r="H630" t="s">
        <v>27</v>
      </c>
      <c r="I630" t="s">
        <v>23</v>
      </c>
      <c r="J630" t="s">
        <v>267</v>
      </c>
      <c r="K630" t="s">
        <v>300</v>
      </c>
      <c r="L630" t="s">
        <v>257</v>
      </c>
      <c r="M630" t="s">
        <v>275</v>
      </c>
      <c r="N630" t="str">
        <f t="shared" si="46"/>
        <v>None</v>
      </c>
      <c r="O630">
        <v>0.59560000000000002</v>
      </c>
      <c r="P630" t="s">
        <v>84</v>
      </c>
      <c r="Q630" t="s">
        <v>142</v>
      </c>
    </row>
    <row r="631" spans="1:17" x14ac:dyDescent="0.25">
      <c r="A631">
        <v>51</v>
      </c>
      <c r="B631">
        <v>44</v>
      </c>
      <c r="C631">
        <v>11</v>
      </c>
      <c r="D631">
        <f t="shared" si="48"/>
        <v>440</v>
      </c>
      <c r="E631" t="s">
        <v>179</v>
      </c>
      <c r="F631">
        <f t="shared" si="49"/>
        <v>830.00000000000011</v>
      </c>
      <c r="G631" t="str">
        <f t="shared" si="45"/>
        <v>High</v>
      </c>
      <c r="H631" t="s">
        <v>27</v>
      </c>
      <c r="I631" t="s">
        <v>23</v>
      </c>
      <c r="J631" t="s">
        <v>267</v>
      </c>
      <c r="K631" t="s">
        <v>300</v>
      </c>
      <c r="L631" t="s">
        <v>257</v>
      </c>
      <c r="M631" t="s">
        <v>275</v>
      </c>
      <c r="N631" t="str">
        <f t="shared" si="46"/>
        <v>None</v>
      </c>
      <c r="O631">
        <v>0.44</v>
      </c>
      <c r="P631" t="s">
        <v>84</v>
      </c>
      <c r="Q631" t="s">
        <v>142</v>
      </c>
    </row>
    <row r="632" spans="1:17" x14ac:dyDescent="0.25">
      <c r="A632">
        <v>51</v>
      </c>
      <c r="B632">
        <v>44</v>
      </c>
      <c r="C632">
        <v>14</v>
      </c>
      <c r="D632">
        <f t="shared" si="48"/>
        <v>300</v>
      </c>
      <c r="E632" t="s">
        <v>179</v>
      </c>
      <c r="F632">
        <f t="shared" si="49"/>
        <v>830.00000000000011</v>
      </c>
      <c r="G632" t="str">
        <f t="shared" si="45"/>
        <v>High</v>
      </c>
      <c r="H632" t="s">
        <v>27</v>
      </c>
      <c r="I632" t="s">
        <v>23</v>
      </c>
      <c r="J632" t="s">
        <v>267</v>
      </c>
      <c r="K632" t="s">
        <v>300</v>
      </c>
      <c r="L632" t="s">
        <v>257</v>
      </c>
      <c r="M632" t="s">
        <v>275</v>
      </c>
      <c r="N632" t="str">
        <f t="shared" si="46"/>
        <v>None</v>
      </c>
      <c r="O632">
        <v>0.3</v>
      </c>
      <c r="P632" t="s">
        <v>84</v>
      </c>
      <c r="Q632" t="s">
        <v>142</v>
      </c>
    </row>
    <row r="633" spans="1:17" x14ac:dyDescent="0.25">
      <c r="A633">
        <v>51</v>
      </c>
      <c r="B633">
        <v>44</v>
      </c>
      <c r="C633">
        <v>18</v>
      </c>
      <c r="D633">
        <f t="shared" si="48"/>
        <v>203.7</v>
      </c>
      <c r="E633" t="s">
        <v>179</v>
      </c>
      <c r="F633">
        <f t="shared" si="49"/>
        <v>830.00000000000011</v>
      </c>
      <c r="G633" t="str">
        <f t="shared" si="45"/>
        <v>High</v>
      </c>
      <c r="H633" t="s">
        <v>27</v>
      </c>
      <c r="I633" t="s">
        <v>23</v>
      </c>
      <c r="J633" t="s">
        <v>267</v>
      </c>
      <c r="K633" t="s">
        <v>300</v>
      </c>
      <c r="L633" t="s">
        <v>257</v>
      </c>
      <c r="M633" t="s">
        <v>275</v>
      </c>
      <c r="N633" t="str">
        <f t="shared" si="46"/>
        <v>None</v>
      </c>
      <c r="O633">
        <v>0.20369999999999999</v>
      </c>
      <c r="P633" t="s">
        <v>84</v>
      </c>
      <c r="Q633" t="s">
        <v>142</v>
      </c>
    </row>
    <row r="634" spans="1:17" x14ac:dyDescent="0.25">
      <c r="A634">
        <v>51</v>
      </c>
      <c r="B634">
        <v>44</v>
      </c>
      <c r="C634">
        <v>24</v>
      </c>
      <c r="D634">
        <f t="shared" si="48"/>
        <v>126.2</v>
      </c>
      <c r="E634" t="s">
        <v>179</v>
      </c>
      <c r="F634">
        <f t="shared" si="49"/>
        <v>830.00000000000011</v>
      </c>
      <c r="G634" t="str">
        <f t="shared" si="45"/>
        <v>High</v>
      </c>
      <c r="H634" t="s">
        <v>27</v>
      </c>
      <c r="I634" t="s">
        <v>23</v>
      </c>
      <c r="J634" t="s">
        <v>267</v>
      </c>
      <c r="K634" t="s">
        <v>300</v>
      </c>
      <c r="L634" t="s">
        <v>257</v>
      </c>
      <c r="M634" t="s">
        <v>275</v>
      </c>
      <c r="N634" t="str">
        <f t="shared" si="46"/>
        <v>None</v>
      </c>
      <c r="O634">
        <v>0.12620000000000001</v>
      </c>
      <c r="P634" t="s">
        <v>84</v>
      </c>
      <c r="Q634" t="s">
        <v>142</v>
      </c>
    </row>
    <row r="635" spans="1:17" x14ac:dyDescent="0.25">
      <c r="A635">
        <v>51</v>
      </c>
      <c r="B635">
        <v>44</v>
      </c>
      <c r="C635">
        <v>36</v>
      </c>
      <c r="D635">
        <f t="shared" si="48"/>
        <v>89.6</v>
      </c>
      <c r="E635" t="s">
        <v>179</v>
      </c>
      <c r="F635">
        <f t="shared" si="49"/>
        <v>830.00000000000011</v>
      </c>
      <c r="G635" t="str">
        <f t="shared" si="45"/>
        <v>High</v>
      </c>
      <c r="H635" t="s">
        <v>27</v>
      </c>
      <c r="I635" t="s">
        <v>23</v>
      </c>
      <c r="J635" t="s">
        <v>267</v>
      </c>
      <c r="K635" t="s">
        <v>300</v>
      </c>
      <c r="L635" t="s">
        <v>257</v>
      </c>
      <c r="M635" t="s">
        <v>275</v>
      </c>
      <c r="N635" t="str">
        <f t="shared" si="46"/>
        <v>None</v>
      </c>
      <c r="O635">
        <v>8.9599999999999999E-2</v>
      </c>
      <c r="P635" t="s">
        <v>84</v>
      </c>
      <c r="Q635" t="s">
        <v>142</v>
      </c>
    </row>
    <row r="636" spans="1:17" x14ac:dyDescent="0.25">
      <c r="A636">
        <v>51</v>
      </c>
      <c r="B636">
        <v>44</v>
      </c>
      <c r="C636">
        <v>48</v>
      </c>
      <c r="D636">
        <f t="shared" si="48"/>
        <v>77.899999999999991</v>
      </c>
      <c r="E636" t="s">
        <v>179</v>
      </c>
      <c r="F636">
        <f t="shared" si="49"/>
        <v>830.00000000000011</v>
      </c>
      <c r="G636" t="str">
        <f t="shared" si="45"/>
        <v>High</v>
      </c>
      <c r="H636" t="s">
        <v>27</v>
      </c>
      <c r="I636" t="s">
        <v>23</v>
      </c>
      <c r="J636" t="s">
        <v>267</v>
      </c>
      <c r="K636" t="s">
        <v>300</v>
      </c>
      <c r="L636" t="s">
        <v>257</v>
      </c>
      <c r="M636" t="s">
        <v>275</v>
      </c>
      <c r="N636" t="str">
        <f t="shared" si="46"/>
        <v>None</v>
      </c>
      <c r="O636">
        <v>7.7899999999999997E-2</v>
      </c>
      <c r="P636" t="s">
        <v>84</v>
      </c>
      <c r="Q636" t="s">
        <v>142</v>
      </c>
    </row>
    <row r="637" spans="1:17" x14ac:dyDescent="0.25">
      <c r="A637">
        <v>52</v>
      </c>
      <c r="B637">
        <v>45</v>
      </c>
      <c r="C637">
        <v>0</v>
      </c>
      <c r="D637">
        <f t="shared" ref="D637:D668" si="50">O637</f>
        <v>0</v>
      </c>
      <c r="E637" t="s">
        <v>179</v>
      </c>
      <c r="F637">
        <v>600</v>
      </c>
      <c r="G637" t="str">
        <f t="shared" si="45"/>
        <v>Low</v>
      </c>
      <c r="H637" t="s">
        <v>36</v>
      </c>
      <c r="I637" t="s">
        <v>25</v>
      </c>
      <c r="J637" t="s">
        <v>267</v>
      </c>
      <c r="K637" t="s">
        <v>290</v>
      </c>
      <c r="L637" t="s">
        <v>290</v>
      </c>
      <c r="M637" t="s">
        <v>275</v>
      </c>
      <c r="N637" t="str">
        <f t="shared" si="46"/>
        <v>None</v>
      </c>
      <c r="O637">
        <v>0</v>
      </c>
      <c r="P637" t="s">
        <v>8</v>
      </c>
      <c r="Q637" t="s">
        <v>425</v>
      </c>
    </row>
    <row r="638" spans="1:17" x14ac:dyDescent="0.25">
      <c r="A638">
        <v>52</v>
      </c>
      <c r="B638">
        <v>45</v>
      </c>
      <c r="C638">
        <v>1</v>
      </c>
      <c r="D638">
        <f t="shared" si="50"/>
        <v>192.3374</v>
      </c>
      <c r="E638" t="s">
        <v>179</v>
      </c>
      <c r="F638">
        <v>600</v>
      </c>
      <c r="G638" t="str">
        <f t="shared" si="45"/>
        <v>Low</v>
      </c>
      <c r="H638" t="s">
        <v>36</v>
      </c>
      <c r="I638" t="s">
        <v>25</v>
      </c>
      <c r="J638" t="s">
        <v>267</v>
      </c>
      <c r="K638" t="s">
        <v>290</v>
      </c>
      <c r="L638" t="s">
        <v>290</v>
      </c>
      <c r="M638" t="s">
        <v>275</v>
      </c>
      <c r="N638" t="str">
        <f t="shared" si="46"/>
        <v>None</v>
      </c>
      <c r="O638">
        <v>192.3374</v>
      </c>
      <c r="P638" t="s">
        <v>8</v>
      </c>
      <c r="Q638" t="s">
        <v>425</v>
      </c>
    </row>
    <row r="639" spans="1:17" x14ac:dyDescent="0.25">
      <c r="A639">
        <v>52</v>
      </c>
      <c r="B639">
        <v>45</v>
      </c>
      <c r="C639">
        <v>2</v>
      </c>
      <c r="D639">
        <f t="shared" si="50"/>
        <v>336.87509999999997</v>
      </c>
      <c r="E639" t="s">
        <v>179</v>
      </c>
      <c r="F639">
        <v>600</v>
      </c>
      <c r="G639" t="str">
        <f t="shared" si="45"/>
        <v>Low</v>
      </c>
      <c r="H639" t="s">
        <v>36</v>
      </c>
      <c r="I639" t="s">
        <v>25</v>
      </c>
      <c r="J639" t="s">
        <v>267</v>
      </c>
      <c r="K639" t="s">
        <v>290</v>
      </c>
      <c r="L639" t="s">
        <v>290</v>
      </c>
      <c r="M639" t="s">
        <v>275</v>
      </c>
      <c r="N639" t="str">
        <f t="shared" si="46"/>
        <v>None</v>
      </c>
      <c r="O639">
        <v>336.87509999999997</v>
      </c>
      <c r="P639" t="s">
        <v>8</v>
      </c>
      <c r="Q639" t="s">
        <v>425</v>
      </c>
    </row>
    <row r="640" spans="1:17" x14ac:dyDescent="0.25">
      <c r="A640">
        <v>52</v>
      </c>
      <c r="B640">
        <v>45</v>
      </c>
      <c r="C640">
        <v>4</v>
      </c>
      <c r="D640">
        <f t="shared" si="50"/>
        <v>361.68920000000003</v>
      </c>
      <c r="E640" t="s">
        <v>179</v>
      </c>
      <c r="F640">
        <v>600</v>
      </c>
      <c r="G640" t="str">
        <f t="shared" si="45"/>
        <v>Low</v>
      </c>
      <c r="H640" t="s">
        <v>36</v>
      </c>
      <c r="I640" t="s">
        <v>25</v>
      </c>
      <c r="J640" t="s">
        <v>267</v>
      </c>
      <c r="K640" t="s">
        <v>290</v>
      </c>
      <c r="L640" t="s">
        <v>290</v>
      </c>
      <c r="M640" t="s">
        <v>275</v>
      </c>
      <c r="N640" t="str">
        <f t="shared" si="46"/>
        <v>None</v>
      </c>
      <c r="O640">
        <v>361.68920000000003</v>
      </c>
      <c r="P640" t="s">
        <v>8</v>
      </c>
      <c r="Q640" t="s">
        <v>425</v>
      </c>
    </row>
    <row r="641" spans="1:17" x14ac:dyDescent="0.25">
      <c r="A641">
        <v>52</v>
      </c>
      <c r="B641">
        <v>45</v>
      </c>
      <c r="C641">
        <v>8</v>
      </c>
      <c r="D641">
        <f t="shared" si="50"/>
        <v>255.708</v>
      </c>
      <c r="E641" t="s">
        <v>179</v>
      </c>
      <c r="F641">
        <v>600</v>
      </c>
      <c r="G641" t="str">
        <f t="shared" si="45"/>
        <v>Low</v>
      </c>
      <c r="H641" t="s">
        <v>36</v>
      </c>
      <c r="I641" t="s">
        <v>25</v>
      </c>
      <c r="J641" t="s">
        <v>267</v>
      </c>
      <c r="K641" t="s">
        <v>290</v>
      </c>
      <c r="L641" t="s">
        <v>290</v>
      </c>
      <c r="M641" t="s">
        <v>275</v>
      </c>
      <c r="N641" t="str">
        <f t="shared" si="46"/>
        <v>None</v>
      </c>
      <c r="O641">
        <v>255.708</v>
      </c>
      <c r="P641" t="s">
        <v>8</v>
      </c>
      <c r="Q641" t="s">
        <v>425</v>
      </c>
    </row>
    <row r="642" spans="1:17" x14ac:dyDescent="0.25">
      <c r="A642">
        <v>52</v>
      </c>
      <c r="B642">
        <v>45</v>
      </c>
      <c r="C642">
        <v>24</v>
      </c>
      <c r="D642">
        <f t="shared" si="50"/>
        <v>167.02850000000001</v>
      </c>
      <c r="E642" t="s">
        <v>179</v>
      </c>
      <c r="F642">
        <v>600</v>
      </c>
      <c r="G642" t="str">
        <f t="shared" si="45"/>
        <v>Low</v>
      </c>
      <c r="H642" t="s">
        <v>36</v>
      </c>
      <c r="I642" t="s">
        <v>25</v>
      </c>
      <c r="J642" t="s">
        <v>267</v>
      </c>
      <c r="K642" t="s">
        <v>290</v>
      </c>
      <c r="L642" t="s">
        <v>290</v>
      </c>
      <c r="M642" t="s">
        <v>275</v>
      </c>
      <c r="N642" t="str">
        <f t="shared" si="46"/>
        <v>None</v>
      </c>
      <c r="O642">
        <v>167.02850000000001</v>
      </c>
      <c r="P642" t="s">
        <v>8</v>
      </c>
      <c r="Q642" t="s">
        <v>425</v>
      </c>
    </row>
    <row r="643" spans="1:17" x14ac:dyDescent="0.25">
      <c r="A643">
        <v>52</v>
      </c>
      <c r="B643">
        <v>45</v>
      </c>
      <c r="C643">
        <v>48</v>
      </c>
      <c r="D643">
        <f t="shared" si="50"/>
        <v>72.810500000000005</v>
      </c>
      <c r="E643" t="s">
        <v>179</v>
      </c>
      <c r="F643">
        <v>600</v>
      </c>
      <c r="G643" t="str">
        <f t="shared" ref="G643:G706" si="51">IF(F643&gt;799,"High","Low")</f>
        <v>Low</v>
      </c>
      <c r="H643" t="s">
        <v>36</v>
      </c>
      <c r="I643" t="s">
        <v>25</v>
      </c>
      <c r="J643" t="s">
        <v>267</v>
      </c>
      <c r="K643" t="s">
        <v>290</v>
      </c>
      <c r="L643" t="s">
        <v>290</v>
      </c>
      <c r="M643" t="s">
        <v>275</v>
      </c>
      <c r="N643" t="str">
        <f t="shared" ref="N643:N706" si="52">IF(M643 = "None", "None", "Yes")</f>
        <v>None</v>
      </c>
      <c r="O643">
        <v>72.810500000000005</v>
      </c>
      <c r="P643" t="s">
        <v>8</v>
      </c>
      <c r="Q643" t="s">
        <v>425</v>
      </c>
    </row>
    <row r="644" spans="1:17" x14ac:dyDescent="0.25">
      <c r="A644">
        <v>52</v>
      </c>
      <c r="B644">
        <v>45</v>
      </c>
      <c r="C644">
        <v>72</v>
      </c>
      <c r="D644">
        <f t="shared" si="50"/>
        <v>43.645699999999998</v>
      </c>
      <c r="E644" t="s">
        <v>179</v>
      </c>
      <c r="F644">
        <v>600</v>
      </c>
      <c r="G644" t="str">
        <f t="shared" si="51"/>
        <v>Low</v>
      </c>
      <c r="H644" t="s">
        <v>36</v>
      </c>
      <c r="I644" t="s">
        <v>25</v>
      </c>
      <c r="J644" t="s">
        <v>267</v>
      </c>
      <c r="K644" t="s">
        <v>290</v>
      </c>
      <c r="L644" t="s">
        <v>290</v>
      </c>
      <c r="M644" t="s">
        <v>275</v>
      </c>
      <c r="N644" t="str">
        <f t="shared" si="52"/>
        <v>None</v>
      </c>
      <c r="O644">
        <v>43.645699999999998</v>
      </c>
      <c r="P644" t="s">
        <v>8</v>
      </c>
      <c r="Q644" t="s">
        <v>425</v>
      </c>
    </row>
    <row r="645" spans="1:17" x14ac:dyDescent="0.25">
      <c r="A645">
        <v>53</v>
      </c>
      <c r="B645">
        <v>46</v>
      </c>
      <c r="C645">
        <v>0</v>
      </c>
      <c r="D645">
        <f t="shared" si="50"/>
        <v>0</v>
      </c>
      <c r="E645" t="s">
        <v>179</v>
      </c>
      <c r="F645">
        <v>800</v>
      </c>
      <c r="G645" t="str">
        <f t="shared" si="51"/>
        <v>High</v>
      </c>
      <c r="H645" t="s">
        <v>36</v>
      </c>
      <c r="I645" t="s">
        <v>25</v>
      </c>
      <c r="J645" t="s">
        <v>267</v>
      </c>
      <c r="K645" t="s">
        <v>290</v>
      </c>
      <c r="L645" t="s">
        <v>290</v>
      </c>
      <c r="M645" t="s">
        <v>275</v>
      </c>
      <c r="N645" t="str">
        <f t="shared" si="52"/>
        <v>None</v>
      </c>
      <c r="O645">
        <v>0</v>
      </c>
      <c r="P645" t="s">
        <v>8</v>
      </c>
      <c r="Q645" t="s">
        <v>425</v>
      </c>
    </row>
    <row r="646" spans="1:17" x14ac:dyDescent="0.25">
      <c r="A646">
        <v>53</v>
      </c>
      <c r="B646">
        <v>46</v>
      </c>
      <c r="C646">
        <v>0.5</v>
      </c>
      <c r="D646">
        <f t="shared" si="50"/>
        <v>77.25</v>
      </c>
      <c r="E646" t="s">
        <v>179</v>
      </c>
      <c r="F646">
        <v>800</v>
      </c>
      <c r="G646" t="str">
        <f t="shared" si="51"/>
        <v>High</v>
      </c>
      <c r="H646" t="s">
        <v>36</v>
      </c>
      <c r="I646" t="s">
        <v>25</v>
      </c>
      <c r="J646" t="s">
        <v>267</v>
      </c>
      <c r="K646" t="s">
        <v>290</v>
      </c>
      <c r="L646" t="s">
        <v>290</v>
      </c>
      <c r="M646" t="s">
        <v>275</v>
      </c>
      <c r="N646" t="str">
        <f t="shared" si="52"/>
        <v>None</v>
      </c>
      <c r="O646">
        <v>77.25</v>
      </c>
      <c r="P646" t="s">
        <v>8</v>
      </c>
      <c r="Q646" t="s">
        <v>425</v>
      </c>
    </row>
    <row r="647" spans="1:17" x14ac:dyDescent="0.25">
      <c r="A647">
        <v>53</v>
      </c>
      <c r="B647">
        <v>46</v>
      </c>
      <c r="C647">
        <v>0.75</v>
      </c>
      <c r="D647">
        <f t="shared" si="50"/>
        <v>131.1</v>
      </c>
      <c r="E647" t="s">
        <v>179</v>
      </c>
      <c r="F647">
        <v>800</v>
      </c>
      <c r="G647" t="str">
        <f t="shared" si="51"/>
        <v>High</v>
      </c>
      <c r="H647" t="s">
        <v>36</v>
      </c>
      <c r="I647" t="s">
        <v>25</v>
      </c>
      <c r="J647" t="s">
        <v>267</v>
      </c>
      <c r="K647" t="s">
        <v>290</v>
      </c>
      <c r="L647" t="s">
        <v>290</v>
      </c>
      <c r="M647" t="s">
        <v>275</v>
      </c>
      <c r="N647" t="str">
        <f t="shared" si="52"/>
        <v>None</v>
      </c>
      <c r="O647">
        <v>131.1</v>
      </c>
      <c r="P647" t="s">
        <v>8</v>
      </c>
      <c r="Q647" t="s">
        <v>425</v>
      </c>
    </row>
    <row r="648" spans="1:17" x14ac:dyDescent="0.25">
      <c r="A648">
        <v>53</v>
      </c>
      <c r="B648">
        <v>46</v>
      </c>
      <c r="C648">
        <v>1</v>
      </c>
      <c r="D648">
        <f t="shared" si="50"/>
        <v>184.95999999999998</v>
      </c>
      <c r="E648" t="s">
        <v>179</v>
      </c>
      <c r="F648">
        <v>800</v>
      </c>
      <c r="G648" t="str">
        <f t="shared" si="51"/>
        <v>High</v>
      </c>
      <c r="H648" t="s">
        <v>36</v>
      </c>
      <c r="I648" t="s">
        <v>25</v>
      </c>
      <c r="J648" t="s">
        <v>267</v>
      </c>
      <c r="K648" t="s">
        <v>290</v>
      </c>
      <c r="L648" t="s">
        <v>290</v>
      </c>
      <c r="M648" t="s">
        <v>275</v>
      </c>
      <c r="N648" t="str">
        <f t="shared" si="52"/>
        <v>None</v>
      </c>
      <c r="O648">
        <v>184.95999999999998</v>
      </c>
      <c r="P648" t="s">
        <v>8</v>
      </c>
      <c r="Q648" t="s">
        <v>425</v>
      </c>
    </row>
    <row r="649" spans="1:17" x14ac:dyDescent="0.25">
      <c r="A649">
        <v>53</v>
      </c>
      <c r="B649">
        <v>46</v>
      </c>
      <c r="C649">
        <v>1.5</v>
      </c>
      <c r="D649">
        <f t="shared" si="50"/>
        <v>372.33</v>
      </c>
      <c r="E649" t="s">
        <v>179</v>
      </c>
      <c r="F649">
        <v>800</v>
      </c>
      <c r="G649" t="str">
        <f t="shared" si="51"/>
        <v>High</v>
      </c>
      <c r="H649" t="s">
        <v>36</v>
      </c>
      <c r="I649" t="s">
        <v>25</v>
      </c>
      <c r="J649" t="s">
        <v>267</v>
      </c>
      <c r="K649" t="s">
        <v>290</v>
      </c>
      <c r="L649" t="s">
        <v>290</v>
      </c>
      <c r="M649" t="s">
        <v>275</v>
      </c>
      <c r="N649" t="str">
        <f t="shared" si="52"/>
        <v>None</v>
      </c>
      <c r="O649">
        <v>372.33</v>
      </c>
      <c r="P649" t="s">
        <v>8</v>
      </c>
      <c r="Q649" t="s">
        <v>425</v>
      </c>
    </row>
    <row r="650" spans="1:17" x14ac:dyDescent="0.25">
      <c r="A650">
        <v>53</v>
      </c>
      <c r="B650">
        <v>46</v>
      </c>
      <c r="C650">
        <v>2</v>
      </c>
      <c r="D650">
        <f t="shared" si="50"/>
        <v>696.75</v>
      </c>
      <c r="E650" t="s">
        <v>179</v>
      </c>
      <c r="F650">
        <v>800</v>
      </c>
      <c r="G650" t="str">
        <f t="shared" si="51"/>
        <v>High</v>
      </c>
      <c r="H650" t="s">
        <v>36</v>
      </c>
      <c r="I650" t="s">
        <v>25</v>
      </c>
      <c r="J650" t="s">
        <v>267</v>
      </c>
      <c r="K650" t="s">
        <v>290</v>
      </c>
      <c r="L650" t="s">
        <v>290</v>
      </c>
      <c r="M650" t="s">
        <v>275</v>
      </c>
      <c r="N650" t="str">
        <f t="shared" si="52"/>
        <v>None</v>
      </c>
      <c r="O650">
        <v>696.75</v>
      </c>
      <c r="P650" t="s">
        <v>8</v>
      </c>
      <c r="Q650" t="s">
        <v>425</v>
      </c>
    </row>
    <row r="651" spans="1:17" x14ac:dyDescent="0.25">
      <c r="A651">
        <v>53</v>
      </c>
      <c r="B651">
        <v>46</v>
      </c>
      <c r="C651">
        <v>2.5</v>
      </c>
      <c r="D651">
        <f t="shared" si="50"/>
        <v>950.91</v>
      </c>
      <c r="E651" t="s">
        <v>179</v>
      </c>
      <c r="F651">
        <v>800</v>
      </c>
      <c r="G651" t="str">
        <f t="shared" si="51"/>
        <v>High</v>
      </c>
      <c r="H651" t="s">
        <v>36</v>
      </c>
      <c r="I651" t="s">
        <v>25</v>
      </c>
      <c r="J651" t="s">
        <v>267</v>
      </c>
      <c r="K651" t="s">
        <v>290</v>
      </c>
      <c r="L651" t="s">
        <v>290</v>
      </c>
      <c r="M651" t="s">
        <v>275</v>
      </c>
      <c r="N651" t="str">
        <f t="shared" si="52"/>
        <v>None</v>
      </c>
      <c r="O651">
        <v>950.91</v>
      </c>
      <c r="P651" t="s">
        <v>8</v>
      </c>
      <c r="Q651" t="s">
        <v>425</v>
      </c>
    </row>
    <row r="652" spans="1:17" x14ac:dyDescent="0.25">
      <c r="A652">
        <v>53</v>
      </c>
      <c r="B652">
        <v>46</v>
      </c>
      <c r="C652">
        <v>3</v>
      </c>
      <c r="D652">
        <f t="shared" si="50"/>
        <v>1206.22</v>
      </c>
      <c r="E652" t="s">
        <v>179</v>
      </c>
      <c r="F652">
        <v>800</v>
      </c>
      <c r="G652" t="str">
        <f t="shared" si="51"/>
        <v>High</v>
      </c>
      <c r="H652" t="s">
        <v>36</v>
      </c>
      <c r="I652" t="s">
        <v>25</v>
      </c>
      <c r="J652" t="s">
        <v>267</v>
      </c>
      <c r="K652" t="s">
        <v>290</v>
      </c>
      <c r="L652" t="s">
        <v>290</v>
      </c>
      <c r="M652" t="s">
        <v>275</v>
      </c>
      <c r="N652" t="str">
        <f t="shared" si="52"/>
        <v>None</v>
      </c>
      <c r="O652">
        <v>1206.22</v>
      </c>
      <c r="P652" t="s">
        <v>8</v>
      </c>
      <c r="Q652" t="s">
        <v>425</v>
      </c>
    </row>
    <row r="653" spans="1:17" x14ac:dyDescent="0.25">
      <c r="A653">
        <v>53</v>
      </c>
      <c r="B653">
        <v>46</v>
      </c>
      <c r="C653">
        <v>4</v>
      </c>
      <c r="D653">
        <f t="shared" si="50"/>
        <v>1562.23</v>
      </c>
      <c r="E653" t="s">
        <v>179</v>
      </c>
      <c r="F653">
        <v>800</v>
      </c>
      <c r="G653" t="str">
        <f t="shared" si="51"/>
        <v>High</v>
      </c>
      <c r="H653" t="s">
        <v>36</v>
      </c>
      <c r="I653" t="s">
        <v>25</v>
      </c>
      <c r="J653" t="s">
        <v>267</v>
      </c>
      <c r="K653" t="s">
        <v>290</v>
      </c>
      <c r="L653" t="s">
        <v>290</v>
      </c>
      <c r="M653" t="s">
        <v>275</v>
      </c>
      <c r="N653" t="str">
        <f t="shared" si="52"/>
        <v>None</v>
      </c>
      <c r="O653">
        <v>1562.23</v>
      </c>
      <c r="P653" t="s">
        <v>8</v>
      </c>
      <c r="Q653" t="s">
        <v>425</v>
      </c>
    </row>
    <row r="654" spans="1:17" x14ac:dyDescent="0.25">
      <c r="A654">
        <v>53</v>
      </c>
      <c r="B654">
        <v>46</v>
      </c>
      <c r="C654">
        <v>6</v>
      </c>
      <c r="D654">
        <f t="shared" si="50"/>
        <v>1701.3400000000001</v>
      </c>
      <c r="E654" t="s">
        <v>179</v>
      </c>
      <c r="F654">
        <v>800</v>
      </c>
      <c r="G654" t="str">
        <f t="shared" si="51"/>
        <v>High</v>
      </c>
      <c r="H654" t="s">
        <v>36</v>
      </c>
      <c r="I654" t="s">
        <v>25</v>
      </c>
      <c r="J654" t="s">
        <v>267</v>
      </c>
      <c r="K654" t="s">
        <v>290</v>
      </c>
      <c r="L654" t="s">
        <v>290</v>
      </c>
      <c r="M654" t="s">
        <v>275</v>
      </c>
      <c r="N654" t="str">
        <f t="shared" si="52"/>
        <v>None</v>
      </c>
      <c r="O654">
        <v>1701.3400000000001</v>
      </c>
      <c r="P654" t="s">
        <v>8</v>
      </c>
      <c r="Q654" t="s">
        <v>425</v>
      </c>
    </row>
    <row r="655" spans="1:17" x14ac:dyDescent="0.25">
      <c r="A655">
        <v>53</v>
      </c>
      <c r="B655">
        <v>46</v>
      </c>
      <c r="C655">
        <v>8</v>
      </c>
      <c r="D655">
        <f t="shared" si="50"/>
        <v>1438.6599999999999</v>
      </c>
      <c r="E655" t="s">
        <v>179</v>
      </c>
      <c r="F655">
        <v>800</v>
      </c>
      <c r="G655" t="str">
        <f t="shared" si="51"/>
        <v>High</v>
      </c>
      <c r="H655" t="s">
        <v>36</v>
      </c>
      <c r="I655" t="s">
        <v>25</v>
      </c>
      <c r="J655" t="s">
        <v>267</v>
      </c>
      <c r="K655" t="s">
        <v>290</v>
      </c>
      <c r="L655" t="s">
        <v>290</v>
      </c>
      <c r="M655" t="s">
        <v>275</v>
      </c>
      <c r="N655" t="str">
        <f t="shared" si="52"/>
        <v>None</v>
      </c>
      <c r="O655">
        <v>1438.6599999999999</v>
      </c>
      <c r="P655" t="s">
        <v>8</v>
      </c>
      <c r="Q655" t="s">
        <v>425</v>
      </c>
    </row>
    <row r="656" spans="1:17" x14ac:dyDescent="0.25">
      <c r="A656">
        <v>53</v>
      </c>
      <c r="B656">
        <v>46</v>
      </c>
      <c r="C656">
        <v>12</v>
      </c>
      <c r="D656">
        <f t="shared" si="50"/>
        <v>892.16</v>
      </c>
      <c r="E656" t="s">
        <v>179</v>
      </c>
      <c r="F656">
        <v>800</v>
      </c>
      <c r="G656" t="str">
        <f t="shared" si="51"/>
        <v>High</v>
      </c>
      <c r="H656" t="s">
        <v>36</v>
      </c>
      <c r="I656" t="s">
        <v>25</v>
      </c>
      <c r="J656" t="s">
        <v>267</v>
      </c>
      <c r="K656" t="s">
        <v>290</v>
      </c>
      <c r="L656" t="s">
        <v>290</v>
      </c>
      <c r="M656" t="s">
        <v>275</v>
      </c>
      <c r="N656" t="str">
        <f t="shared" si="52"/>
        <v>None</v>
      </c>
      <c r="O656">
        <v>892.16</v>
      </c>
      <c r="P656" t="s">
        <v>8</v>
      </c>
      <c r="Q656" t="s">
        <v>425</v>
      </c>
    </row>
    <row r="657" spans="1:17" x14ac:dyDescent="0.25">
      <c r="A657">
        <v>53</v>
      </c>
      <c r="B657">
        <v>46</v>
      </c>
      <c r="C657">
        <v>24</v>
      </c>
      <c r="D657">
        <f t="shared" si="50"/>
        <v>445.31</v>
      </c>
      <c r="E657" t="s">
        <v>179</v>
      </c>
      <c r="F657">
        <v>800</v>
      </c>
      <c r="G657" t="str">
        <f t="shared" si="51"/>
        <v>High</v>
      </c>
      <c r="H657" t="s">
        <v>36</v>
      </c>
      <c r="I657" t="s">
        <v>25</v>
      </c>
      <c r="J657" t="s">
        <v>267</v>
      </c>
      <c r="K657" t="s">
        <v>290</v>
      </c>
      <c r="L657" t="s">
        <v>290</v>
      </c>
      <c r="M657" t="s">
        <v>275</v>
      </c>
      <c r="N657" t="str">
        <f t="shared" si="52"/>
        <v>None</v>
      </c>
      <c r="O657">
        <v>445.31</v>
      </c>
      <c r="P657" t="s">
        <v>8</v>
      </c>
      <c r="Q657" t="s">
        <v>425</v>
      </c>
    </row>
    <row r="658" spans="1:17" x14ac:dyDescent="0.25">
      <c r="A658">
        <v>53</v>
      </c>
      <c r="B658">
        <v>46</v>
      </c>
      <c r="C658">
        <v>48</v>
      </c>
      <c r="D658">
        <f t="shared" si="50"/>
        <v>94</v>
      </c>
      <c r="E658" t="s">
        <v>179</v>
      </c>
      <c r="F658">
        <v>800</v>
      </c>
      <c r="G658" t="str">
        <f t="shared" si="51"/>
        <v>High</v>
      </c>
      <c r="H658" t="s">
        <v>36</v>
      </c>
      <c r="I658" t="s">
        <v>25</v>
      </c>
      <c r="J658" t="s">
        <v>267</v>
      </c>
      <c r="K658" t="s">
        <v>290</v>
      </c>
      <c r="L658" t="s">
        <v>290</v>
      </c>
      <c r="M658" t="s">
        <v>275</v>
      </c>
      <c r="N658" t="str">
        <f t="shared" si="52"/>
        <v>None</v>
      </c>
      <c r="O658">
        <v>94</v>
      </c>
      <c r="P658" t="s">
        <v>8</v>
      </c>
      <c r="Q658" t="s">
        <v>425</v>
      </c>
    </row>
    <row r="659" spans="1:17" x14ac:dyDescent="0.25">
      <c r="A659">
        <v>53</v>
      </c>
      <c r="B659">
        <v>47</v>
      </c>
      <c r="C659">
        <v>0</v>
      </c>
      <c r="D659">
        <f t="shared" si="50"/>
        <v>0</v>
      </c>
      <c r="E659" t="s">
        <v>179</v>
      </c>
      <c r="F659">
        <v>800</v>
      </c>
      <c r="G659" t="str">
        <f t="shared" si="51"/>
        <v>High</v>
      </c>
      <c r="H659" t="s">
        <v>37</v>
      </c>
      <c r="I659" t="s">
        <v>25</v>
      </c>
      <c r="J659" t="s">
        <v>267</v>
      </c>
      <c r="K659" t="s">
        <v>290</v>
      </c>
      <c r="L659" t="s">
        <v>290</v>
      </c>
      <c r="M659" t="s">
        <v>275</v>
      </c>
      <c r="N659" t="str">
        <f t="shared" si="52"/>
        <v>None</v>
      </c>
      <c r="O659">
        <v>0</v>
      </c>
      <c r="P659" t="s">
        <v>8</v>
      </c>
      <c r="Q659" t="s">
        <v>425</v>
      </c>
    </row>
    <row r="660" spans="1:17" x14ac:dyDescent="0.25">
      <c r="A660">
        <v>53</v>
      </c>
      <c r="B660">
        <v>47</v>
      </c>
      <c r="C660">
        <v>0.5</v>
      </c>
      <c r="D660">
        <f t="shared" si="50"/>
        <v>59.67</v>
      </c>
      <c r="E660" t="s">
        <v>179</v>
      </c>
      <c r="F660">
        <v>800</v>
      </c>
      <c r="G660" t="str">
        <f t="shared" si="51"/>
        <v>High</v>
      </c>
      <c r="H660" t="s">
        <v>37</v>
      </c>
      <c r="I660" t="s">
        <v>25</v>
      </c>
      <c r="J660" t="s">
        <v>267</v>
      </c>
      <c r="K660" t="s">
        <v>290</v>
      </c>
      <c r="L660" t="s">
        <v>290</v>
      </c>
      <c r="M660" t="s">
        <v>275</v>
      </c>
      <c r="N660" t="str">
        <f t="shared" si="52"/>
        <v>None</v>
      </c>
      <c r="O660">
        <v>59.67</v>
      </c>
      <c r="P660" t="s">
        <v>8</v>
      </c>
      <c r="Q660" t="s">
        <v>425</v>
      </c>
    </row>
    <row r="661" spans="1:17" x14ac:dyDescent="0.25">
      <c r="A661">
        <v>53</v>
      </c>
      <c r="B661">
        <v>47</v>
      </c>
      <c r="C661">
        <v>0.75</v>
      </c>
      <c r="D661">
        <f t="shared" si="50"/>
        <v>107.66</v>
      </c>
      <c r="E661" t="s">
        <v>179</v>
      </c>
      <c r="F661">
        <v>800</v>
      </c>
      <c r="G661" t="str">
        <f t="shared" si="51"/>
        <v>High</v>
      </c>
      <c r="H661" t="s">
        <v>37</v>
      </c>
      <c r="I661" t="s">
        <v>25</v>
      </c>
      <c r="J661" t="s">
        <v>267</v>
      </c>
      <c r="K661" t="s">
        <v>290</v>
      </c>
      <c r="L661" t="s">
        <v>290</v>
      </c>
      <c r="M661" t="s">
        <v>275</v>
      </c>
      <c r="N661" t="str">
        <f t="shared" si="52"/>
        <v>None</v>
      </c>
      <c r="O661">
        <v>107.66</v>
      </c>
      <c r="P661" t="s">
        <v>8</v>
      </c>
      <c r="Q661" t="s">
        <v>425</v>
      </c>
    </row>
    <row r="662" spans="1:17" x14ac:dyDescent="0.25">
      <c r="A662">
        <v>53</v>
      </c>
      <c r="B662">
        <v>47</v>
      </c>
      <c r="C662">
        <v>1</v>
      </c>
      <c r="D662">
        <f t="shared" si="50"/>
        <v>136.93</v>
      </c>
      <c r="E662" t="s">
        <v>179</v>
      </c>
      <c r="F662">
        <v>800</v>
      </c>
      <c r="G662" t="str">
        <f t="shared" si="51"/>
        <v>High</v>
      </c>
      <c r="H662" t="s">
        <v>37</v>
      </c>
      <c r="I662" t="s">
        <v>25</v>
      </c>
      <c r="J662" t="s">
        <v>267</v>
      </c>
      <c r="K662" t="s">
        <v>290</v>
      </c>
      <c r="L662" t="s">
        <v>290</v>
      </c>
      <c r="M662" t="s">
        <v>275</v>
      </c>
      <c r="N662" t="str">
        <f t="shared" si="52"/>
        <v>None</v>
      </c>
      <c r="O662">
        <v>136.93</v>
      </c>
      <c r="P662" t="s">
        <v>8</v>
      </c>
      <c r="Q662" t="s">
        <v>425</v>
      </c>
    </row>
    <row r="663" spans="1:17" x14ac:dyDescent="0.25">
      <c r="A663">
        <v>53</v>
      </c>
      <c r="B663">
        <v>47</v>
      </c>
      <c r="C663">
        <v>1.5</v>
      </c>
      <c r="D663">
        <f t="shared" si="50"/>
        <v>179.03</v>
      </c>
      <c r="E663" t="s">
        <v>179</v>
      </c>
      <c r="F663">
        <v>800</v>
      </c>
      <c r="G663" t="str">
        <f t="shared" si="51"/>
        <v>High</v>
      </c>
      <c r="H663" t="s">
        <v>37</v>
      </c>
      <c r="I663" t="s">
        <v>25</v>
      </c>
      <c r="J663" t="s">
        <v>267</v>
      </c>
      <c r="K663" t="s">
        <v>290</v>
      </c>
      <c r="L663" t="s">
        <v>290</v>
      </c>
      <c r="M663" t="s">
        <v>275</v>
      </c>
      <c r="N663" t="str">
        <f t="shared" si="52"/>
        <v>None</v>
      </c>
      <c r="O663">
        <v>179.03</v>
      </c>
      <c r="P663" t="s">
        <v>8</v>
      </c>
      <c r="Q663" t="s">
        <v>425</v>
      </c>
    </row>
    <row r="664" spans="1:17" x14ac:dyDescent="0.25">
      <c r="A664">
        <v>53</v>
      </c>
      <c r="B664">
        <v>47</v>
      </c>
      <c r="C664">
        <v>2</v>
      </c>
      <c r="D664">
        <f t="shared" si="50"/>
        <v>208.23000000000002</v>
      </c>
      <c r="E664" t="s">
        <v>179</v>
      </c>
      <c r="F664">
        <v>800</v>
      </c>
      <c r="G664" t="str">
        <f t="shared" si="51"/>
        <v>High</v>
      </c>
      <c r="H664" t="s">
        <v>37</v>
      </c>
      <c r="I664" t="s">
        <v>25</v>
      </c>
      <c r="J664" t="s">
        <v>267</v>
      </c>
      <c r="K664" t="s">
        <v>290</v>
      </c>
      <c r="L664" t="s">
        <v>290</v>
      </c>
      <c r="M664" t="s">
        <v>275</v>
      </c>
      <c r="N664" t="str">
        <f t="shared" si="52"/>
        <v>None</v>
      </c>
      <c r="O664">
        <v>208.23000000000002</v>
      </c>
      <c r="P664" t="s">
        <v>8</v>
      </c>
      <c r="Q664" t="s">
        <v>425</v>
      </c>
    </row>
    <row r="665" spans="1:17" x14ac:dyDescent="0.25">
      <c r="A665">
        <v>53</v>
      </c>
      <c r="B665">
        <v>47</v>
      </c>
      <c r="C665">
        <v>2.5</v>
      </c>
      <c r="D665">
        <f t="shared" si="50"/>
        <v>233.93</v>
      </c>
      <c r="E665" t="s">
        <v>179</v>
      </c>
      <c r="F665">
        <v>800</v>
      </c>
      <c r="G665" t="str">
        <f t="shared" si="51"/>
        <v>High</v>
      </c>
      <c r="H665" t="s">
        <v>37</v>
      </c>
      <c r="I665" t="s">
        <v>25</v>
      </c>
      <c r="J665" t="s">
        <v>267</v>
      </c>
      <c r="K665" t="s">
        <v>290</v>
      </c>
      <c r="L665" t="s">
        <v>290</v>
      </c>
      <c r="M665" t="s">
        <v>275</v>
      </c>
      <c r="N665" t="str">
        <f t="shared" si="52"/>
        <v>None</v>
      </c>
      <c r="O665">
        <v>233.93</v>
      </c>
      <c r="P665" t="s">
        <v>8</v>
      </c>
      <c r="Q665" t="s">
        <v>425</v>
      </c>
    </row>
    <row r="666" spans="1:17" x14ac:dyDescent="0.25">
      <c r="A666">
        <v>53</v>
      </c>
      <c r="B666">
        <v>47</v>
      </c>
      <c r="C666">
        <v>3</v>
      </c>
      <c r="D666">
        <f t="shared" si="50"/>
        <v>237.38000000000002</v>
      </c>
      <c r="E666" t="s">
        <v>179</v>
      </c>
      <c r="F666">
        <v>800</v>
      </c>
      <c r="G666" t="str">
        <f t="shared" si="51"/>
        <v>High</v>
      </c>
      <c r="H666" t="s">
        <v>37</v>
      </c>
      <c r="I666" t="s">
        <v>25</v>
      </c>
      <c r="J666" t="s">
        <v>267</v>
      </c>
      <c r="K666" t="s">
        <v>290</v>
      </c>
      <c r="L666" t="s">
        <v>290</v>
      </c>
      <c r="M666" t="s">
        <v>275</v>
      </c>
      <c r="N666" t="str">
        <f t="shared" si="52"/>
        <v>None</v>
      </c>
      <c r="O666">
        <v>237.38000000000002</v>
      </c>
      <c r="P666" t="s">
        <v>8</v>
      </c>
      <c r="Q666" t="s">
        <v>425</v>
      </c>
    </row>
    <row r="667" spans="1:17" x14ac:dyDescent="0.25">
      <c r="A667">
        <v>53</v>
      </c>
      <c r="B667">
        <v>47</v>
      </c>
      <c r="C667">
        <v>4</v>
      </c>
      <c r="D667">
        <f t="shared" si="50"/>
        <v>238.41000000000003</v>
      </c>
      <c r="E667" t="s">
        <v>179</v>
      </c>
      <c r="F667">
        <v>800</v>
      </c>
      <c r="G667" t="str">
        <f t="shared" si="51"/>
        <v>High</v>
      </c>
      <c r="H667" t="s">
        <v>37</v>
      </c>
      <c r="I667" t="s">
        <v>25</v>
      </c>
      <c r="J667" t="s">
        <v>267</v>
      </c>
      <c r="K667" t="s">
        <v>290</v>
      </c>
      <c r="L667" t="s">
        <v>290</v>
      </c>
      <c r="M667" t="s">
        <v>275</v>
      </c>
      <c r="N667" t="str">
        <f t="shared" si="52"/>
        <v>None</v>
      </c>
      <c r="O667">
        <v>238.41000000000003</v>
      </c>
      <c r="P667" t="s">
        <v>8</v>
      </c>
      <c r="Q667" t="s">
        <v>425</v>
      </c>
    </row>
    <row r="668" spans="1:17" x14ac:dyDescent="0.25">
      <c r="A668">
        <v>53</v>
      </c>
      <c r="B668">
        <v>47</v>
      </c>
      <c r="C668">
        <v>6</v>
      </c>
      <c r="D668">
        <f t="shared" si="50"/>
        <v>183.07</v>
      </c>
      <c r="E668" t="s">
        <v>179</v>
      </c>
      <c r="F668">
        <v>800</v>
      </c>
      <c r="G668" t="str">
        <f t="shared" si="51"/>
        <v>High</v>
      </c>
      <c r="H668" t="s">
        <v>37</v>
      </c>
      <c r="I668" t="s">
        <v>25</v>
      </c>
      <c r="J668" t="s">
        <v>267</v>
      </c>
      <c r="K668" t="s">
        <v>290</v>
      </c>
      <c r="L668" t="s">
        <v>290</v>
      </c>
      <c r="M668" t="s">
        <v>275</v>
      </c>
      <c r="N668" t="str">
        <f t="shared" si="52"/>
        <v>None</v>
      </c>
      <c r="O668">
        <v>183.07</v>
      </c>
      <c r="P668" t="s">
        <v>8</v>
      </c>
      <c r="Q668" t="s">
        <v>425</v>
      </c>
    </row>
    <row r="669" spans="1:17" x14ac:dyDescent="0.25">
      <c r="A669">
        <v>53</v>
      </c>
      <c r="B669">
        <v>47</v>
      </c>
      <c r="C669">
        <v>8</v>
      </c>
      <c r="D669">
        <f t="shared" ref="D669:D700" si="53">O669</f>
        <v>148.82</v>
      </c>
      <c r="E669" t="s">
        <v>179</v>
      </c>
      <c r="F669">
        <v>800</v>
      </c>
      <c r="G669" t="str">
        <f t="shared" si="51"/>
        <v>High</v>
      </c>
      <c r="H669" t="s">
        <v>37</v>
      </c>
      <c r="I669" t="s">
        <v>25</v>
      </c>
      <c r="J669" t="s">
        <v>267</v>
      </c>
      <c r="K669" t="s">
        <v>290</v>
      </c>
      <c r="L669" t="s">
        <v>290</v>
      </c>
      <c r="M669" t="s">
        <v>275</v>
      </c>
      <c r="N669" t="str">
        <f t="shared" si="52"/>
        <v>None</v>
      </c>
      <c r="O669">
        <v>148.82</v>
      </c>
      <c r="P669" t="s">
        <v>8</v>
      </c>
      <c r="Q669" t="s">
        <v>425</v>
      </c>
    </row>
    <row r="670" spans="1:17" x14ac:dyDescent="0.25">
      <c r="A670">
        <v>53</v>
      </c>
      <c r="B670">
        <v>47</v>
      </c>
      <c r="C670">
        <v>12</v>
      </c>
      <c r="D670">
        <f t="shared" si="53"/>
        <v>128.33000000000001</v>
      </c>
      <c r="E670" t="s">
        <v>179</v>
      </c>
      <c r="F670">
        <v>800</v>
      </c>
      <c r="G670" t="str">
        <f t="shared" si="51"/>
        <v>High</v>
      </c>
      <c r="H670" t="s">
        <v>37</v>
      </c>
      <c r="I670" t="s">
        <v>25</v>
      </c>
      <c r="J670" t="s">
        <v>267</v>
      </c>
      <c r="K670" t="s">
        <v>290</v>
      </c>
      <c r="L670" t="s">
        <v>290</v>
      </c>
      <c r="M670" t="s">
        <v>275</v>
      </c>
      <c r="N670" t="str">
        <f t="shared" si="52"/>
        <v>None</v>
      </c>
      <c r="O670">
        <v>128.33000000000001</v>
      </c>
      <c r="P670" t="s">
        <v>8</v>
      </c>
      <c r="Q670" t="s">
        <v>425</v>
      </c>
    </row>
    <row r="671" spans="1:17" x14ac:dyDescent="0.25">
      <c r="A671">
        <v>53</v>
      </c>
      <c r="B671">
        <v>47</v>
      </c>
      <c r="C671">
        <v>24</v>
      </c>
      <c r="D671">
        <f t="shared" si="53"/>
        <v>99.71</v>
      </c>
      <c r="E671" t="s">
        <v>179</v>
      </c>
      <c r="F671">
        <v>800</v>
      </c>
      <c r="G671" t="str">
        <f t="shared" si="51"/>
        <v>High</v>
      </c>
      <c r="H671" t="s">
        <v>37</v>
      </c>
      <c r="I671" t="s">
        <v>25</v>
      </c>
      <c r="J671" t="s">
        <v>267</v>
      </c>
      <c r="K671" t="s">
        <v>290</v>
      </c>
      <c r="L671" t="s">
        <v>290</v>
      </c>
      <c r="M671" t="s">
        <v>275</v>
      </c>
      <c r="N671" t="str">
        <f t="shared" si="52"/>
        <v>None</v>
      </c>
      <c r="O671">
        <v>99.71</v>
      </c>
      <c r="P671" t="s">
        <v>8</v>
      </c>
      <c r="Q671" t="s">
        <v>425</v>
      </c>
    </row>
    <row r="672" spans="1:17" x14ac:dyDescent="0.25">
      <c r="A672">
        <v>53</v>
      </c>
      <c r="B672">
        <v>47</v>
      </c>
      <c r="C672">
        <v>48</v>
      </c>
      <c r="D672">
        <f t="shared" si="53"/>
        <v>52.99</v>
      </c>
      <c r="E672" t="s">
        <v>179</v>
      </c>
      <c r="F672">
        <v>800</v>
      </c>
      <c r="G672" t="str">
        <f t="shared" si="51"/>
        <v>High</v>
      </c>
      <c r="H672" t="s">
        <v>37</v>
      </c>
      <c r="I672" t="s">
        <v>25</v>
      </c>
      <c r="J672" t="s">
        <v>267</v>
      </c>
      <c r="K672" t="s">
        <v>290</v>
      </c>
      <c r="L672" t="s">
        <v>290</v>
      </c>
      <c r="M672" t="s">
        <v>275</v>
      </c>
      <c r="N672" t="str">
        <f t="shared" si="52"/>
        <v>None</v>
      </c>
      <c r="O672">
        <v>52.99</v>
      </c>
      <c r="P672" t="s">
        <v>8</v>
      </c>
      <c r="Q672" t="s">
        <v>425</v>
      </c>
    </row>
    <row r="673" spans="1:17" x14ac:dyDescent="0.25">
      <c r="A673">
        <v>58</v>
      </c>
      <c r="B673">
        <v>48</v>
      </c>
      <c r="C673">
        <v>0</v>
      </c>
      <c r="D673">
        <f t="shared" si="53"/>
        <v>0</v>
      </c>
      <c r="E673" t="s">
        <v>22</v>
      </c>
      <c r="F673">
        <v>400</v>
      </c>
      <c r="G673" t="str">
        <f t="shared" si="51"/>
        <v>Low</v>
      </c>
      <c r="H673" t="s">
        <v>37</v>
      </c>
      <c r="I673" t="s">
        <v>27</v>
      </c>
      <c r="J673" t="s">
        <v>267</v>
      </c>
      <c r="K673" t="s">
        <v>290</v>
      </c>
      <c r="L673" t="s">
        <v>290</v>
      </c>
      <c r="M673" t="s">
        <v>275</v>
      </c>
      <c r="N673" t="str">
        <f t="shared" si="52"/>
        <v>None</v>
      </c>
      <c r="O673">
        <v>0</v>
      </c>
      <c r="P673" t="s">
        <v>8</v>
      </c>
      <c r="Q673" t="s">
        <v>425</v>
      </c>
    </row>
    <row r="674" spans="1:17" x14ac:dyDescent="0.25">
      <c r="A674">
        <v>58</v>
      </c>
      <c r="B674">
        <v>48</v>
      </c>
      <c r="C674">
        <v>0.5</v>
      </c>
      <c r="D674">
        <f t="shared" si="53"/>
        <v>4.0162000000000004</v>
      </c>
      <c r="E674" t="s">
        <v>22</v>
      </c>
      <c r="F674">
        <v>400</v>
      </c>
      <c r="G674" t="str">
        <f t="shared" si="51"/>
        <v>Low</v>
      </c>
      <c r="H674" t="s">
        <v>37</v>
      </c>
      <c r="I674" t="s">
        <v>27</v>
      </c>
      <c r="J674" t="s">
        <v>267</v>
      </c>
      <c r="K674" t="s">
        <v>290</v>
      </c>
      <c r="L674" t="s">
        <v>290</v>
      </c>
      <c r="M674" t="s">
        <v>275</v>
      </c>
      <c r="N674" t="str">
        <f t="shared" si="52"/>
        <v>None</v>
      </c>
      <c r="O674">
        <v>4.0162000000000004</v>
      </c>
      <c r="P674" t="s">
        <v>8</v>
      </c>
      <c r="Q674" t="s">
        <v>425</v>
      </c>
    </row>
    <row r="675" spans="1:17" x14ac:dyDescent="0.25">
      <c r="A675">
        <v>58</v>
      </c>
      <c r="B675">
        <v>48</v>
      </c>
      <c r="C675">
        <v>1</v>
      </c>
      <c r="D675">
        <f t="shared" si="53"/>
        <v>8.7388999999999992</v>
      </c>
      <c r="E675" t="s">
        <v>22</v>
      </c>
      <c r="F675">
        <v>400</v>
      </c>
      <c r="G675" t="str">
        <f t="shared" si="51"/>
        <v>Low</v>
      </c>
      <c r="H675" t="s">
        <v>37</v>
      </c>
      <c r="I675" t="s">
        <v>27</v>
      </c>
      <c r="J675" t="s">
        <v>267</v>
      </c>
      <c r="K675" t="s">
        <v>290</v>
      </c>
      <c r="L675" t="s">
        <v>290</v>
      </c>
      <c r="M675" t="s">
        <v>275</v>
      </c>
      <c r="N675" t="str">
        <f t="shared" si="52"/>
        <v>None</v>
      </c>
      <c r="O675">
        <v>8.7388999999999992</v>
      </c>
      <c r="P675" t="s">
        <v>8</v>
      </c>
      <c r="Q675" t="s">
        <v>425</v>
      </c>
    </row>
    <row r="676" spans="1:17" x14ac:dyDescent="0.25">
      <c r="A676">
        <v>58</v>
      </c>
      <c r="B676">
        <v>48</v>
      </c>
      <c r="C676">
        <v>1.5</v>
      </c>
      <c r="D676">
        <f t="shared" si="53"/>
        <v>9.5486000000000004</v>
      </c>
      <c r="E676" t="s">
        <v>22</v>
      </c>
      <c r="F676">
        <v>400</v>
      </c>
      <c r="G676" t="str">
        <f t="shared" si="51"/>
        <v>Low</v>
      </c>
      <c r="H676" t="s">
        <v>37</v>
      </c>
      <c r="I676" t="s">
        <v>27</v>
      </c>
      <c r="J676" t="s">
        <v>267</v>
      </c>
      <c r="K676" t="s">
        <v>290</v>
      </c>
      <c r="L676" t="s">
        <v>290</v>
      </c>
      <c r="M676" t="s">
        <v>275</v>
      </c>
      <c r="N676" t="str">
        <f t="shared" si="52"/>
        <v>None</v>
      </c>
      <c r="O676">
        <v>9.5486000000000004</v>
      </c>
      <c r="P676" t="s">
        <v>8</v>
      </c>
      <c r="Q676" t="s">
        <v>425</v>
      </c>
    </row>
    <row r="677" spans="1:17" x14ac:dyDescent="0.25">
      <c r="A677">
        <v>58</v>
      </c>
      <c r="B677">
        <v>48</v>
      </c>
      <c r="C677">
        <v>2</v>
      </c>
      <c r="D677">
        <f t="shared" si="53"/>
        <v>9.0546000000000006</v>
      </c>
      <c r="E677" t="s">
        <v>22</v>
      </c>
      <c r="F677">
        <v>400</v>
      </c>
      <c r="G677" t="str">
        <f t="shared" si="51"/>
        <v>Low</v>
      </c>
      <c r="H677" t="s">
        <v>37</v>
      </c>
      <c r="I677" t="s">
        <v>27</v>
      </c>
      <c r="J677" t="s">
        <v>267</v>
      </c>
      <c r="K677" t="s">
        <v>290</v>
      </c>
      <c r="L677" t="s">
        <v>290</v>
      </c>
      <c r="M677" t="s">
        <v>275</v>
      </c>
      <c r="N677" t="str">
        <f t="shared" si="52"/>
        <v>None</v>
      </c>
      <c r="O677">
        <v>9.0546000000000006</v>
      </c>
      <c r="P677" t="s">
        <v>8</v>
      </c>
      <c r="Q677" t="s">
        <v>425</v>
      </c>
    </row>
    <row r="678" spans="1:17" x14ac:dyDescent="0.25">
      <c r="A678">
        <v>58</v>
      </c>
      <c r="B678">
        <v>48</v>
      </c>
      <c r="C678">
        <v>2.33</v>
      </c>
      <c r="D678">
        <f t="shared" si="53"/>
        <v>9.0502000000000002</v>
      </c>
      <c r="E678" t="s">
        <v>22</v>
      </c>
      <c r="F678">
        <v>400</v>
      </c>
      <c r="G678" t="str">
        <f t="shared" si="51"/>
        <v>Low</v>
      </c>
      <c r="H678" t="s">
        <v>37</v>
      </c>
      <c r="I678" t="s">
        <v>27</v>
      </c>
      <c r="J678" t="s">
        <v>267</v>
      </c>
      <c r="K678" t="s">
        <v>290</v>
      </c>
      <c r="L678" t="s">
        <v>290</v>
      </c>
      <c r="M678" t="s">
        <v>275</v>
      </c>
      <c r="N678" t="str">
        <f t="shared" si="52"/>
        <v>None</v>
      </c>
      <c r="O678">
        <v>9.0502000000000002</v>
      </c>
      <c r="P678" t="s">
        <v>8</v>
      </c>
      <c r="Q678" t="s">
        <v>425</v>
      </c>
    </row>
    <row r="679" spans="1:17" x14ac:dyDescent="0.25">
      <c r="A679">
        <v>58</v>
      </c>
      <c r="B679">
        <v>48</v>
      </c>
      <c r="C679">
        <v>2.66</v>
      </c>
      <c r="D679">
        <f t="shared" si="53"/>
        <v>8.8835999999999995</v>
      </c>
      <c r="E679" t="s">
        <v>22</v>
      </c>
      <c r="F679">
        <v>400</v>
      </c>
      <c r="G679" t="str">
        <f t="shared" si="51"/>
        <v>Low</v>
      </c>
      <c r="H679" t="s">
        <v>37</v>
      </c>
      <c r="I679" t="s">
        <v>27</v>
      </c>
      <c r="J679" t="s">
        <v>267</v>
      </c>
      <c r="K679" t="s">
        <v>290</v>
      </c>
      <c r="L679" t="s">
        <v>290</v>
      </c>
      <c r="M679" t="s">
        <v>275</v>
      </c>
      <c r="N679" t="str">
        <f t="shared" si="52"/>
        <v>None</v>
      </c>
      <c r="O679">
        <v>8.8835999999999995</v>
      </c>
      <c r="P679" t="s">
        <v>8</v>
      </c>
      <c r="Q679" t="s">
        <v>425</v>
      </c>
    </row>
    <row r="680" spans="1:17" x14ac:dyDescent="0.25">
      <c r="A680">
        <v>58</v>
      </c>
      <c r="B680">
        <v>48</v>
      </c>
      <c r="C680">
        <v>3</v>
      </c>
      <c r="D680">
        <f t="shared" si="53"/>
        <v>8.1732999999999993</v>
      </c>
      <c r="E680" t="s">
        <v>22</v>
      </c>
      <c r="F680">
        <v>400</v>
      </c>
      <c r="G680" t="str">
        <f t="shared" si="51"/>
        <v>Low</v>
      </c>
      <c r="H680" t="s">
        <v>37</v>
      </c>
      <c r="I680" t="s">
        <v>27</v>
      </c>
      <c r="J680" t="s">
        <v>267</v>
      </c>
      <c r="K680" t="s">
        <v>290</v>
      </c>
      <c r="L680" t="s">
        <v>290</v>
      </c>
      <c r="M680" t="s">
        <v>275</v>
      </c>
      <c r="N680" t="str">
        <f t="shared" si="52"/>
        <v>None</v>
      </c>
      <c r="O680">
        <v>8.1732999999999993</v>
      </c>
      <c r="P680" t="s">
        <v>8</v>
      </c>
      <c r="Q680" t="s">
        <v>425</v>
      </c>
    </row>
    <row r="681" spans="1:17" x14ac:dyDescent="0.25">
      <c r="A681">
        <v>58</v>
      </c>
      <c r="B681">
        <v>48</v>
      </c>
      <c r="C681">
        <v>3.33</v>
      </c>
      <c r="D681">
        <f t="shared" si="53"/>
        <v>7.6811999999999996</v>
      </c>
      <c r="E681" t="s">
        <v>22</v>
      </c>
      <c r="F681">
        <v>400</v>
      </c>
      <c r="G681" t="str">
        <f t="shared" si="51"/>
        <v>Low</v>
      </c>
      <c r="H681" t="s">
        <v>37</v>
      </c>
      <c r="I681" t="s">
        <v>27</v>
      </c>
      <c r="J681" t="s">
        <v>267</v>
      </c>
      <c r="K681" t="s">
        <v>290</v>
      </c>
      <c r="L681" t="s">
        <v>290</v>
      </c>
      <c r="M681" t="s">
        <v>275</v>
      </c>
      <c r="N681" t="str">
        <f t="shared" si="52"/>
        <v>None</v>
      </c>
      <c r="O681">
        <v>7.6811999999999996</v>
      </c>
      <c r="P681" t="s">
        <v>8</v>
      </c>
      <c r="Q681" t="s">
        <v>425</v>
      </c>
    </row>
    <row r="682" spans="1:17" x14ac:dyDescent="0.25">
      <c r="A682">
        <v>58</v>
      </c>
      <c r="B682">
        <v>48</v>
      </c>
      <c r="C682">
        <v>3.66</v>
      </c>
      <c r="D682">
        <f t="shared" si="53"/>
        <v>6.8621999999999996</v>
      </c>
      <c r="E682" t="s">
        <v>22</v>
      </c>
      <c r="F682">
        <v>400</v>
      </c>
      <c r="G682" t="str">
        <f t="shared" si="51"/>
        <v>Low</v>
      </c>
      <c r="H682" t="s">
        <v>37</v>
      </c>
      <c r="I682" t="s">
        <v>27</v>
      </c>
      <c r="J682" t="s">
        <v>267</v>
      </c>
      <c r="K682" t="s">
        <v>290</v>
      </c>
      <c r="L682" t="s">
        <v>290</v>
      </c>
      <c r="M682" t="s">
        <v>275</v>
      </c>
      <c r="N682" t="str">
        <f t="shared" si="52"/>
        <v>None</v>
      </c>
      <c r="O682">
        <v>6.8621999999999996</v>
      </c>
      <c r="P682" t="s">
        <v>8</v>
      </c>
      <c r="Q682" t="s">
        <v>425</v>
      </c>
    </row>
    <row r="683" spans="1:17" x14ac:dyDescent="0.25">
      <c r="A683">
        <v>58</v>
      </c>
      <c r="B683">
        <v>48</v>
      </c>
      <c r="C683">
        <v>4</v>
      </c>
      <c r="D683">
        <f t="shared" si="53"/>
        <v>5.4457000000000004</v>
      </c>
      <c r="E683" t="s">
        <v>22</v>
      </c>
      <c r="F683">
        <v>400</v>
      </c>
      <c r="G683" t="str">
        <f t="shared" si="51"/>
        <v>Low</v>
      </c>
      <c r="H683" t="s">
        <v>37</v>
      </c>
      <c r="I683" t="s">
        <v>27</v>
      </c>
      <c r="J683" t="s">
        <v>267</v>
      </c>
      <c r="K683" t="s">
        <v>290</v>
      </c>
      <c r="L683" t="s">
        <v>290</v>
      </c>
      <c r="M683" t="s">
        <v>275</v>
      </c>
      <c r="N683" t="str">
        <f t="shared" si="52"/>
        <v>None</v>
      </c>
      <c r="O683">
        <v>5.4457000000000004</v>
      </c>
      <c r="P683" t="s">
        <v>8</v>
      </c>
      <c r="Q683" t="s">
        <v>425</v>
      </c>
    </row>
    <row r="684" spans="1:17" x14ac:dyDescent="0.25">
      <c r="A684">
        <v>58</v>
      </c>
      <c r="B684">
        <v>48</v>
      </c>
      <c r="C684">
        <v>4.33</v>
      </c>
      <c r="D684">
        <f t="shared" si="53"/>
        <v>4.8438999999999997</v>
      </c>
      <c r="E684" t="s">
        <v>22</v>
      </c>
      <c r="F684">
        <v>400</v>
      </c>
      <c r="G684" t="str">
        <f t="shared" si="51"/>
        <v>Low</v>
      </c>
      <c r="H684" t="s">
        <v>37</v>
      </c>
      <c r="I684" t="s">
        <v>27</v>
      </c>
      <c r="J684" t="s">
        <v>267</v>
      </c>
      <c r="K684" t="s">
        <v>290</v>
      </c>
      <c r="L684" t="s">
        <v>290</v>
      </c>
      <c r="M684" t="s">
        <v>275</v>
      </c>
      <c r="N684" t="str">
        <f t="shared" si="52"/>
        <v>None</v>
      </c>
      <c r="O684">
        <v>4.8438999999999997</v>
      </c>
      <c r="P684" t="s">
        <v>8</v>
      </c>
      <c r="Q684" t="s">
        <v>425</v>
      </c>
    </row>
    <row r="685" spans="1:17" x14ac:dyDescent="0.25">
      <c r="A685">
        <v>58</v>
      </c>
      <c r="B685">
        <v>48</v>
      </c>
      <c r="C685">
        <v>4.66</v>
      </c>
      <c r="D685">
        <f t="shared" si="53"/>
        <v>4.2968000000000002</v>
      </c>
      <c r="E685" t="s">
        <v>22</v>
      </c>
      <c r="F685">
        <v>400</v>
      </c>
      <c r="G685" t="str">
        <f t="shared" si="51"/>
        <v>Low</v>
      </c>
      <c r="H685" t="s">
        <v>37</v>
      </c>
      <c r="I685" t="s">
        <v>27</v>
      </c>
      <c r="J685" t="s">
        <v>267</v>
      </c>
      <c r="K685" t="s">
        <v>290</v>
      </c>
      <c r="L685" t="s">
        <v>290</v>
      </c>
      <c r="M685" t="s">
        <v>275</v>
      </c>
      <c r="N685" t="str">
        <f t="shared" si="52"/>
        <v>None</v>
      </c>
      <c r="O685">
        <v>4.2968000000000002</v>
      </c>
      <c r="P685" t="s">
        <v>8</v>
      </c>
      <c r="Q685" t="s">
        <v>425</v>
      </c>
    </row>
    <row r="686" spans="1:17" x14ac:dyDescent="0.25">
      <c r="A686">
        <v>58</v>
      </c>
      <c r="B686">
        <v>48</v>
      </c>
      <c r="C686">
        <v>5</v>
      </c>
      <c r="D686">
        <f t="shared" si="53"/>
        <v>3.9127000000000001</v>
      </c>
      <c r="E686" t="s">
        <v>22</v>
      </c>
      <c r="F686">
        <v>400</v>
      </c>
      <c r="G686" t="str">
        <f t="shared" si="51"/>
        <v>Low</v>
      </c>
      <c r="H686" t="s">
        <v>37</v>
      </c>
      <c r="I686" t="s">
        <v>27</v>
      </c>
      <c r="J686" t="s">
        <v>267</v>
      </c>
      <c r="K686" t="s">
        <v>290</v>
      </c>
      <c r="L686" t="s">
        <v>290</v>
      </c>
      <c r="M686" t="s">
        <v>275</v>
      </c>
      <c r="N686" t="str">
        <f t="shared" si="52"/>
        <v>None</v>
      </c>
      <c r="O686">
        <v>3.9127000000000001</v>
      </c>
      <c r="P686" t="s">
        <v>8</v>
      </c>
      <c r="Q686" t="s">
        <v>425</v>
      </c>
    </row>
    <row r="687" spans="1:17" x14ac:dyDescent="0.25">
      <c r="A687">
        <v>58</v>
      </c>
      <c r="B687">
        <v>48</v>
      </c>
      <c r="C687">
        <v>5.5</v>
      </c>
      <c r="D687">
        <f t="shared" si="53"/>
        <v>3.5270999999999999</v>
      </c>
      <c r="E687" t="s">
        <v>22</v>
      </c>
      <c r="F687">
        <v>400</v>
      </c>
      <c r="G687" t="str">
        <f t="shared" si="51"/>
        <v>Low</v>
      </c>
      <c r="H687" t="s">
        <v>37</v>
      </c>
      <c r="I687" t="s">
        <v>27</v>
      </c>
      <c r="J687" t="s">
        <v>267</v>
      </c>
      <c r="K687" t="s">
        <v>290</v>
      </c>
      <c r="L687" t="s">
        <v>290</v>
      </c>
      <c r="M687" t="s">
        <v>275</v>
      </c>
      <c r="N687" t="str">
        <f t="shared" si="52"/>
        <v>None</v>
      </c>
      <c r="O687">
        <v>3.5270999999999999</v>
      </c>
      <c r="P687" t="s">
        <v>8</v>
      </c>
      <c r="Q687" t="s">
        <v>425</v>
      </c>
    </row>
    <row r="688" spans="1:17" x14ac:dyDescent="0.25">
      <c r="A688">
        <v>58</v>
      </c>
      <c r="B688">
        <v>48</v>
      </c>
      <c r="C688">
        <v>6</v>
      </c>
      <c r="D688">
        <f t="shared" si="53"/>
        <v>2.8691</v>
      </c>
      <c r="E688" t="s">
        <v>22</v>
      </c>
      <c r="F688">
        <v>400</v>
      </c>
      <c r="G688" t="str">
        <f t="shared" si="51"/>
        <v>Low</v>
      </c>
      <c r="H688" t="s">
        <v>37</v>
      </c>
      <c r="I688" t="s">
        <v>27</v>
      </c>
      <c r="J688" t="s">
        <v>267</v>
      </c>
      <c r="K688" t="s">
        <v>290</v>
      </c>
      <c r="L688" t="s">
        <v>290</v>
      </c>
      <c r="M688" t="s">
        <v>275</v>
      </c>
      <c r="N688" t="str">
        <f t="shared" si="52"/>
        <v>None</v>
      </c>
      <c r="O688">
        <v>2.8691</v>
      </c>
      <c r="P688" t="s">
        <v>8</v>
      </c>
      <c r="Q688" t="s">
        <v>425</v>
      </c>
    </row>
    <row r="689" spans="1:17" x14ac:dyDescent="0.25">
      <c r="A689">
        <v>58</v>
      </c>
      <c r="B689">
        <v>48</v>
      </c>
      <c r="C689">
        <v>8</v>
      </c>
      <c r="D689">
        <f t="shared" si="53"/>
        <v>2.0322</v>
      </c>
      <c r="E689" t="s">
        <v>22</v>
      </c>
      <c r="F689">
        <v>400</v>
      </c>
      <c r="G689" t="str">
        <f t="shared" si="51"/>
        <v>Low</v>
      </c>
      <c r="H689" t="s">
        <v>37</v>
      </c>
      <c r="I689" t="s">
        <v>27</v>
      </c>
      <c r="J689" t="s">
        <v>267</v>
      </c>
      <c r="K689" t="s">
        <v>290</v>
      </c>
      <c r="L689" t="s">
        <v>290</v>
      </c>
      <c r="M689" t="s">
        <v>275</v>
      </c>
      <c r="N689" t="str">
        <f t="shared" si="52"/>
        <v>None</v>
      </c>
      <c r="O689">
        <v>2.0322</v>
      </c>
      <c r="P689" t="s">
        <v>8</v>
      </c>
      <c r="Q689" t="s">
        <v>425</v>
      </c>
    </row>
    <row r="690" spans="1:17" x14ac:dyDescent="0.25">
      <c r="A690">
        <v>58</v>
      </c>
      <c r="B690">
        <v>48</v>
      </c>
      <c r="C690">
        <v>10</v>
      </c>
      <c r="D690">
        <f t="shared" si="53"/>
        <v>1.4674</v>
      </c>
      <c r="E690" t="s">
        <v>22</v>
      </c>
      <c r="F690">
        <v>400</v>
      </c>
      <c r="G690" t="str">
        <f t="shared" si="51"/>
        <v>Low</v>
      </c>
      <c r="H690" t="s">
        <v>37</v>
      </c>
      <c r="I690" t="s">
        <v>27</v>
      </c>
      <c r="J690" t="s">
        <v>267</v>
      </c>
      <c r="K690" t="s">
        <v>290</v>
      </c>
      <c r="L690" t="s">
        <v>290</v>
      </c>
      <c r="M690" t="s">
        <v>275</v>
      </c>
      <c r="N690" t="str">
        <f t="shared" si="52"/>
        <v>None</v>
      </c>
      <c r="O690">
        <v>1.4674</v>
      </c>
      <c r="P690" t="s">
        <v>8</v>
      </c>
      <c r="Q690" t="s">
        <v>425</v>
      </c>
    </row>
    <row r="691" spans="1:17" x14ac:dyDescent="0.25">
      <c r="A691">
        <v>58</v>
      </c>
      <c r="B691">
        <v>48</v>
      </c>
      <c r="C691">
        <v>12</v>
      </c>
      <c r="D691">
        <f t="shared" si="53"/>
        <v>1.2666999999999999</v>
      </c>
      <c r="E691" t="s">
        <v>22</v>
      </c>
      <c r="F691">
        <v>400</v>
      </c>
      <c r="G691" t="str">
        <f t="shared" si="51"/>
        <v>Low</v>
      </c>
      <c r="H691" t="s">
        <v>37</v>
      </c>
      <c r="I691" t="s">
        <v>27</v>
      </c>
      <c r="J691" t="s">
        <v>267</v>
      </c>
      <c r="K691" t="s">
        <v>290</v>
      </c>
      <c r="L691" t="s">
        <v>290</v>
      </c>
      <c r="M691" t="s">
        <v>275</v>
      </c>
      <c r="N691" t="str">
        <f t="shared" si="52"/>
        <v>None</v>
      </c>
      <c r="O691">
        <v>1.2666999999999999</v>
      </c>
      <c r="P691" t="s">
        <v>8</v>
      </c>
      <c r="Q691" t="s">
        <v>425</v>
      </c>
    </row>
    <row r="692" spans="1:17" x14ac:dyDescent="0.25">
      <c r="A692">
        <v>58</v>
      </c>
      <c r="B692">
        <v>48</v>
      </c>
      <c r="C692">
        <v>16</v>
      </c>
      <c r="D692">
        <f t="shared" si="53"/>
        <v>1.0105999999999999</v>
      </c>
      <c r="E692" t="s">
        <v>22</v>
      </c>
      <c r="F692">
        <v>400</v>
      </c>
      <c r="G692" t="str">
        <f t="shared" si="51"/>
        <v>Low</v>
      </c>
      <c r="H692" t="s">
        <v>37</v>
      </c>
      <c r="I692" t="s">
        <v>27</v>
      </c>
      <c r="J692" t="s">
        <v>267</v>
      </c>
      <c r="K692" t="s">
        <v>290</v>
      </c>
      <c r="L692" t="s">
        <v>290</v>
      </c>
      <c r="M692" t="s">
        <v>275</v>
      </c>
      <c r="N692" t="str">
        <f t="shared" si="52"/>
        <v>None</v>
      </c>
      <c r="O692">
        <v>1.0105999999999999</v>
      </c>
      <c r="P692" t="s">
        <v>8</v>
      </c>
      <c r="Q692" t="s">
        <v>425</v>
      </c>
    </row>
    <row r="693" spans="1:17" x14ac:dyDescent="0.25">
      <c r="A693">
        <v>58</v>
      </c>
      <c r="B693">
        <v>48</v>
      </c>
      <c r="C693">
        <v>24</v>
      </c>
      <c r="D693">
        <f t="shared" si="53"/>
        <v>0.63849999999999996</v>
      </c>
      <c r="E693" t="s">
        <v>22</v>
      </c>
      <c r="F693">
        <v>400</v>
      </c>
      <c r="G693" t="str">
        <f t="shared" si="51"/>
        <v>Low</v>
      </c>
      <c r="H693" t="s">
        <v>37</v>
      </c>
      <c r="I693" t="s">
        <v>27</v>
      </c>
      <c r="J693" t="s">
        <v>267</v>
      </c>
      <c r="K693" t="s">
        <v>290</v>
      </c>
      <c r="L693" t="s">
        <v>290</v>
      </c>
      <c r="M693" t="s">
        <v>275</v>
      </c>
      <c r="N693" t="str">
        <f t="shared" si="52"/>
        <v>None</v>
      </c>
      <c r="O693">
        <v>0.63849999999999996</v>
      </c>
      <c r="P693" t="s">
        <v>8</v>
      </c>
      <c r="Q693" t="s">
        <v>425</v>
      </c>
    </row>
    <row r="694" spans="1:17" x14ac:dyDescent="0.25">
      <c r="A694">
        <v>58</v>
      </c>
      <c r="B694">
        <v>48</v>
      </c>
      <c r="C694">
        <v>48</v>
      </c>
      <c r="D694">
        <f t="shared" si="53"/>
        <v>0.3649</v>
      </c>
      <c r="E694" t="s">
        <v>22</v>
      </c>
      <c r="F694">
        <v>400</v>
      </c>
      <c r="G694" t="str">
        <f t="shared" si="51"/>
        <v>Low</v>
      </c>
      <c r="H694" t="s">
        <v>37</v>
      </c>
      <c r="I694" t="s">
        <v>27</v>
      </c>
      <c r="J694" t="s">
        <v>267</v>
      </c>
      <c r="K694" t="s">
        <v>290</v>
      </c>
      <c r="L694" t="s">
        <v>290</v>
      </c>
      <c r="M694" t="s">
        <v>275</v>
      </c>
      <c r="N694" t="str">
        <f t="shared" si="52"/>
        <v>None</v>
      </c>
      <c r="O694">
        <v>0.3649</v>
      </c>
      <c r="P694" t="s">
        <v>8</v>
      </c>
      <c r="Q694" t="s">
        <v>425</v>
      </c>
    </row>
    <row r="695" spans="1:17" x14ac:dyDescent="0.25">
      <c r="A695">
        <v>58</v>
      </c>
      <c r="B695">
        <v>48</v>
      </c>
      <c r="C695">
        <v>72</v>
      </c>
      <c r="D695">
        <f t="shared" si="53"/>
        <v>0.41870000000000002</v>
      </c>
      <c r="E695" t="s">
        <v>22</v>
      </c>
      <c r="F695">
        <v>400</v>
      </c>
      <c r="G695" t="str">
        <f t="shared" si="51"/>
        <v>Low</v>
      </c>
      <c r="H695" t="s">
        <v>37</v>
      </c>
      <c r="I695" t="s">
        <v>27</v>
      </c>
      <c r="J695" t="s">
        <v>267</v>
      </c>
      <c r="K695" t="s">
        <v>290</v>
      </c>
      <c r="L695" t="s">
        <v>290</v>
      </c>
      <c r="M695" t="s">
        <v>275</v>
      </c>
      <c r="N695" t="str">
        <f t="shared" si="52"/>
        <v>None</v>
      </c>
      <c r="O695">
        <v>0.41870000000000002</v>
      </c>
      <c r="P695" t="s">
        <v>8</v>
      </c>
      <c r="Q695" t="s">
        <v>425</v>
      </c>
    </row>
    <row r="696" spans="1:17" x14ac:dyDescent="0.25">
      <c r="A696">
        <v>58</v>
      </c>
      <c r="B696">
        <v>48</v>
      </c>
      <c r="C696">
        <v>0</v>
      </c>
      <c r="D696">
        <f t="shared" si="53"/>
        <v>0</v>
      </c>
      <c r="E696" t="s">
        <v>179</v>
      </c>
      <c r="F696">
        <v>400</v>
      </c>
      <c r="G696" t="str">
        <f t="shared" si="51"/>
        <v>Low</v>
      </c>
      <c r="H696" t="s">
        <v>37</v>
      </c>
      <c r="I696" t="s">
        <v>27</v>
      </c>
      <c r="J696" t="s">
        <v>267</v>
      </c>
      <c r="K696" t="s">
        <v>290</v>
      </c>
      <c r="L696" t="s">
        <v>290</v>
      </c>
      <c r="M696" t="s">
        <v>275</v>
      </c>
      <c r="N696" t="str">
        <f t="shared" si="52"/>
        <v>None</v>
      </c>
      <c r="O696">
        <v>0</v>
      </c>
      <c r="P696" t="s">
        <v>8</v>
      </c>
      <c r="Q696" t="s">
        <v>425</v>
      </c>
    </row>
    <row r="697" spans="1:17" x14ac:dyDescent="0.25">
      <c r="A697">
        <v>58</v>
      </c>
      <c r="B697">
        <v>48</v>
      </c>
      <c r="C697">
        <v>0.5</v>
      </c>
      <c r="D697">
        <f t="shared" si="53"/>
        <v>36.783200000000001</v>
      </c>
      <c r="E697" t="s">
        <v>179</v>
      </c>
      <c r="F697">
        <v>400</v>
      </c>
      <c r="G697" t="str">
        <f t="shared" si="51"/>
        <v>Low</v>
      </c>
      <c r="H697" t="s">
        <v>37</v>
      </c>
      <c r="I697" t="s">
        <v>27</v>
      </c>
      <c r="J697" t="s">
        <v>267</v>
      </c>
      <c r="K697" t="s">
        <v>290</v>
      </c>
      <c r="L697" t="s">
        <v>290</v>
      </c>
      <c r="M697" t="s">
        <v>275</v>
      </c>
      <c r="N697" t="str">
        <f t="shared" si="52"/>
        <v>None</v>
      </c>
      <c r="O697">
        <v>36.783200000000001</v>
      </c>
      <c r="P697" t="s">
        <v>8</v>
      </c>
      <c r="Q697" t="s">
        <v>425</v>
      </c>
    </row>
    <row r="698" spans="1:17" x14ac:dyDescent="0.25">
      <c r="A698">
        <v>58</v>
      </c>
      <c r="B698">
        <v>48</v>
      </c>
      <c r="C698">
        <v>1</v>
      </c>
      <c r="D698">
        <f t="shared" si="53"/>
        <v>94.228800000000007</v>
      </c>
      <c r="E698" t="s">
        <v>179</v>
      </c>
      <c r="F698">
        <v>400</v>
      </c>
      <c r="G698" t="str">
        <f t="shared" si="51"/>
        <v>Low</v>
      </c>
      <c r="H698" t="s">
        <v>37</v>
      </c>
      <c r="I698" t="s">
        <v>27</v>
      </c>
      <c r="J698" t="s">
        <v>267</v>
      </c>
      <c r="K698" t="s">
        <v>290</v>
      </c>
      <c r="L698" t="s">
        <v>290</v>
      </c>
      <c r="M698" t="s">
        <v>275</v>
      </c>
      <c r="N698" t="str">
        <f t="shared" si="52"/>
        <v>None</v>
      </c>
      <c r="O698">
        <v>94.228800000000007</v>
      </c>
      <c r="P698" t="s">
        <v>8</v>
      </c>
      <c r="Q698" t="s">
        <v>425</v>
      </c>
    </row>
    <row r="699" spans="1:17" x14ac:dyDescent="0.25">
      <c r="A699">
        <v>58</v>
      </c>
      <c r="B699">
        <v>48</v>
      </c>
      <c r="C699">
        <v>1.5</v>
      </c>
      <c r="D699">
        <f t="shared" si="53"/>
        <v>128.31270000000001</v>
      </c>
      <c r="E699" t="s">
        <v>179</v>
      </c>
      <c r="F699">
        <v>400</v>
      </c>
      <c r="G699" t="str">
        <f t="shared" si="51"/>
        <v>Low</v>
      </c>
      <c r="H699" t="s">
        <v>37</v>
      </c>
      <c r="I699" t="s">
        <v>27</v>
      </c>
      <c r="J699" t="s">
        <v>267</v>
      </c>
      <c r="K699" t="s">
        <v>290</v>
      </c>
      <c r="L699" t="s">
        <v>290</v>
      </c>
      <c r="M699" t="s">
        <v>275</v>
      </c>
      <c r="N699" t="str">
        <f t="shared" si="52"/>
        <v>None</v>
      </c>
      <c r="O699">
        <v>128.31270000000001</v>
      </c>
      <c r="P699" t="s">
        <v>8</v>
      </c>
      <c r="Q699" t="s">
        <v>425</v>
      </c>
    </row>
    <row r="700" spans="1:17" x14ac:dyDescent="0.25">
      <c r="A700">
        <v>58</v>
      </c>
      <c r="B700">
        <v>48</v>
      </c>
      <c r="C700">
        <v>2</v>
      </c>
      <c r="D700">
        <f t="shared" si="53"/>
        <v>151.61179999999999</v>
      </c>
      <c r="E700" t="s">
        <v>179</v>
      </c>
      <c r="F700">
        <v>400</v>
      </c>
      <c r="G700" t="str">
        <f t="shared" si="51"/>
        <v>Low</v>
      </c>
      <c r="H700" t="s">
        <v>37</v>
      </c>
      <c r="I700" t="s">
        <v>27</v>
      </c>
      <c r="J700" t="s">
        <v>267</v>
      </c>
      <c r="K700" t="s">
        <v>290</v>
      </c>
      <c r="L700" t="s">
        <v>290</v>
      </c>
      <c r="M700" t="s">
        <v>275</v>
      </c>
      <c r="N700" t="str">
        <f t="shared" si="52"/>
        <v>None</v>
      </c>
      <c r="O700">
        <v>151.61179999999999</v>
      </c>
      <c r="P700" t="s">
        <v>8</v>
      </c>
      <c r="Q700" t="s">
        <v>425</v>
      </c>
    </row>
    <row r="701" spans="1:17" x14ac:dyDescent="0.25">
      <c r="A701">
        <v>58</v>
      </c>
      <c r="B701">
        <v>48</v>
      </c>
      <c r="C701">
        <v>2.33</v>
      </c>
      <c r="D701">
        <f t="shared" ref="D701:D718" si="54">O701</f>
        <v>165.93709999999999</v>
      </c>
      <c r="E701" t="s">
        <v>179</v>
      </c>
      <c r="F701">
        <v>400</v>
      </c>
      <c r="G701" t="str">
        <f t="shared" si="51"/>
        <v>Low</v>
      </c>
      <c r="H701" t="s">
        <v>37</v>
      </c>
      <c r="I701" t="s">
        <v>27</v>
      </c>
      <c r="J701" t="s">
        <v>267</v>
      </c>
      <c r="K701" t="s">
        <v>290</v>
      </c>
      <c r="L701" t="s">
        <v>290</v>
      </c>
      <c r="M701" t="s">
        <v>275</v>
      </c>
      <c r="N701" t="str">
        <f t="shared" si="52"/>
        <v>None</v>
      </c>
      <c r="O701">
        <v>165.93709999999999</v>
      </c>
      <c r="P701" t="s">
        <v>8</v>
      </c>
      <c r="Q701" t="s">
        <v>425</v>
      </c>
    </row>
    <row r="702" spans="1:17" x14ac:dyDescent="0.25">
      <c r="A702">
        <v>58</v>
      </c>
      <c r="B702">
        <v>48</v>
      </c>
      <c r="C702">
        <v>2.66</v>
      </c>
      <c r="D702">
        <f t="shared" si="54"/>
        <v>176.67179999999999</v>
      </c>
      <c r="E702" t="s">
        <v>179</v>
      </c>
      <c r="F702">
        <v>400</v>
      </c>
      <c r="G702" t="str">
        <f t="shared" si="51"/>
        <v>Low</v>
      </c>
      <c r="H702" t="s">
        <v>37</v>
      </c>
      <c r="I702" t="s">
        <v>27</v>
      </c>
      <c r="J702" t="s">
        <v>267</v>
      </c>
      <c r="K702" t="s">
        <v>290</v>
      </c>
      <c r="L702" t="s">
        <v>290</v>
      </c>
      <c r="M702" t="s">
        <v>275</v>
      </c>
      <c r="N702" t="str">
        <f t="shared" si="52"/>
        <v>None</v>
      </c>
      <c r="O702">
        <v>176.67179999999999</v>
      </c>
      <c r="P702" t="s">
        <v>8</v>
      </c>
      <c r="Q702" t="s">
        <v>425</v>
      </c>
    </row>
    <row r="703" spans="1:17" x14ac:dyDescent="0.25">
      <c r="A703">
        <v>58</v>
      </c>
      <c r="B703">
        <v>48</v>
      </c>
      <c r="C703">
        <v>3</v>
      </c>
      <c r="D703">
        <f t="shared" si="54"/>
        <v>180.19980000000001</v>
      </c>
      <c r="E703" t="s">
        <v>179</v>
      </c>
      <c r="F703">
        <v>400</v>
      </c>
      <c r="G703" t="str">
        <f t="shared" si="51"/>
        <v>Low</v>
      </c>
      <c r="H703" t="s">
        <v>37</v>
      </c>
      <c r="I703" t="s">
        <v>27</v>
      </c>
      <c r="J703" t="s">
        <v>267</v>
      </c>
      <c r="K703" t="s">
        <v>290</v>
      </c>
      <c r="L703" t="s">
        <v>290</v>
      </c>
      <c r="M703" t="s">
        <v>275</v>
      </c>
      <c r="N703" t="str">
        <f t="shared" si="52"/>
        <v>None</v>
      </c>
      <c r="O703">
        <v>180.19980000000001</v>
      </c>
      <c r="P703" t="s">
        <v>8</v>
      </c>
      <c r="Q703" t="s">
        <v>425</v>
      </c>
    </row>
    <row r="704" spans="1:17" x14ac:dyDescent="0.25">
      <c r="A704">
        <v>58</v>
      </c>
      <c r="B704">
        <v>48</v>
      </c>
      <c r="C704">
        <v>3.33</v>
      </c>
      <c r="D704">
        <f t="shared" si="54"/>
        <v>180.1309</v>
      </c>
      <c r="E704" t="s">
        <v>179</v>
      </c>
      <c r="F704">
        <v>400</v>
      </c>
      <c r="G704" t="str">
        <f t="shared" si="51"/>
        <v>Low</v>
      </c>
      <c r="H704" t="s">
        <v>37</v>
      </c>
      <c r="I704" t="s">
        <v>27</v>
      </c>
      <c r="J704" t="s">
        <v>267</v>
      </c>
      <c r="K704" t="s">
        <v>290</v>
      </c>
      <c r="L704" t="s">
        <v>290</v>
      </c>
      <c r="M704" t="s">
        <v>275</v>
      </c>
      <c r="N704" t="str">
        <f t="shared" si="52"/>
        <v>None</v>
      </c>
      <c r="O704">
        <v>180.1309</v>
      </c>
      <c r="P704" t="s">
        <v>8</v>
      </c>
      <c r="Q704" t="s">
        <v>425</v>
      </c>
    </row>
    <row r="705" spans="1:17" x14ac:dyDescent="0.25">
      <c r="A705">
        <v>58</v>
      </c>
      <c r="B705">
        <v>48</v>
      </c>
      <c r="C705">
        <v>3.66</v>
      </c>
      <c r="D705">
        <f t="shared" si="54"/>
        <v>174.66650000000001</v>
      </c>
      <c r="E705" t="s">
        <v>179</v>
      </c>
      <c r="F705">
        <v>400</v>
      </c>
      <c r="G705" t="str">
        <f t="shared" si="51"/>
        <v>Low</v>
      </c>
      <c r="H705" t="s">
        <v>37</v>
      </c>
      <c r="I705" t="s">
        <v>27</v>
      </c>
      <c r="J705" t="s">
        <v>267</v>
      </c>
      <c r="K705" t="s">
        <v>290</v>
      </c>
      <c r="L705" t="s">
        <v>290</v>
      </c>
      <c r="M705" t="s">
        <v>275</v>
      </c>
      <c r="N705" t="str">
        <f t="shared" si="52"/>
        <v>None</v>
      </c>
      <c r="O705">
        <v>174.66650000000001</v>
      </c>
      <c r="P705" t="s">
        <v>8</v>
      </c>
      <c r="Q705" t="s">
        <v>425</v>
      </c>
    </row>
    <row r="706" spans="1:17" x14ac:dyDescent="0.25">
      <c r="A706">
        <v>58</v>
      </c>
      <c r="B706">
        <v>48</v>
      </c>
      <c r="C706">
        <v>4</v>
      </c>
      <c r="D706">
        <f t="shared" si="54"/>
        <v>171.0256</v>
      </c>
      <c r="E706" t="s">
        <v>179</v>
      </c>
      <c r="F706">
        <v>400</v>
      </c>
      <c r="G706" t="str">
        <f t="shared" si="51"/>
        <v>Low</v>
      </c>
      <c r="H706" t="s">
        <v>37</v>
      </c>
      <c r="I706" t="s">
        <v>27</v>
      </c>
      <c r="J706" t="s">
        <v>267</v>
      </c>
      <c r="K706" t="s">
        <v>290</v>
      </c>
      <c r="L706" t="s">
        <v>290</v>
      </c>
      <c r="M706" t="s">
        <v>275</v>
      </c>
      <c r="N706" t="str">
        <f t="shared" si="52"/>
        <v>None</v>
      </c>
      <c r="O706">
        <v>171.0256</v>
      </c>
      <c r="P706" t="s">
        <v>8</v>
      </c>
      <c r="Q706" t="s">
        <v>425</v>
      </c>
    </row>
    <row r="707" spans="1:17" x14ac:dyDescent="0.25">
      <c r="A707">
        <v>58</v>
      </c>
      <c r="B707">
        <v>48</v>
      </c>
      <c r="C707">
        <v>4.33</v>
      </c>
      <c r="D707">
        <f t="shared" si="54"/>
        <v>165.56739999999999</v>
      </c>
      <c r="E707" t="s">
        <v>179</v>
      </c>
      <c r="F707">
        <v>400</v>
      </c>
      <c r="G707" t="str">
        <f t="shared" ref="G707:G770" si="55">IF(F707&gt;799,"High","Low")</f>
        <v>Low</v>
      </c>
      <c r="H707" t="s">
        <v>37</v>
      </c>
      <c r="I707" t="s">
        <v>27</v>
      </c>
      <c r="J707" t="s">
        <v>267</v>
      </c>
      <c r="K707" t="s">
        <v>290</v>
      </c>
      <c r="L707" t="s">
        <v>290</v>
      </c>
      <c r="M707" t="s">
        <v>275</v>
      </c>
      <c r="N707" t="str">
        <f t="shared" ref="N707:N770" si="56">IF(M707 = "None", "None", "Yes")</f>
        <v>None</v>
      </c>
      <c r="O707">
        <v>165.56739999999999</v>
      </c>
      <c r="P707" t="s">
        <v>8</v>
      </c>
      <c r="Q707" t="s">
        <v>425</v>
      </c>
    </row>
    <row r="708" spans="1:17" x14ac:dyDescent="0.25">
      <c r="A708">
        <v>58</v>
      </c>
      <c r="B708">
        <v>48</v>
      </c>
      <c r="C708">
        <v>4.66</v>
      </c>
      <c r="D708">
        <f t="shared" si="54"/>
        <v>151.12299999999999</v>
      </c>
      <c r="E708" t="s">
        <v>179</v>
      </c>
      <c r="F708">
        <v>400</v>
      </c>
      <c r="G708" t="str">
        <f t="shared" si="55"/>
        <v>Low</v>
      </c>
      <c r="H708" t="s">
        <v>37</v>
      </c>
      <c r="I708" t="s">
        <v>27</v>
      </c>
      <c r="J708" t="s">
        <v>267</v>
      </c>
      <c r="K708" t="s">
        <v>290</v>
      </c>
      <c r="L708" t="s">
        <v>290</v>
      </c>
      <c r="M708" t="s">
        <v>275</v>
      </c>
      <c r="N708" t="str">
        <f t="shared" si="56"/>
        <v>None</v>
      </c>
      <c r="O708">
        <v>151.12299999999999</v>
      </c>
      <c r="P708" t="s">
        <v>8</v>
      </c>
      <c r="Q708" t="s">
        <v>425</v>
      </c>
    </row>
    <row r="709" spans="1:17" x14ac:dyDescent="0.25">
      <c r="A709">
        <v>58</v>
      </c>
      <c r="B709">
        <v>48</v>
      </c>
      <c r="C709">
        <v>5</v>
      </c>
      <c r="D709">
        <f t="shared" si="54"/>
        <v>138.46449999999999</v>
      </c>
      <c r="E709" t="s">
        <v>179</v>
      </c>
      <c r="F709">
        <v>400</v>
      </c>
      <c r="G709" t="str">
        <f t="shared" si="55"/>
        <v>Low</v>
      </c>
      <c r="H709" t="s">
        <v>37</v>
      </c>
      <c r="I709" t="s">
        <v>27</v>
      </c>
      <c r="J709" t="s">
        <v>267</v>
      </c>
      <c r="K709" t="s">
        <v>290</v>
      </c>
      <c r="L709" t="s">
        <v>290</v>
      </c>
      <c r="M709" t="s">
        <v>275</v>
      </c>
      <c r="N709" t="str">
        <f t="shared" si="56"/>
        <v>None</v>
      </c>
      <c r="O709">
        <v>138.46449999999999</v>
      </c>
      <c r="P709" t="s">
        <v>8</v>
      </c>
      <c r="Q709" t="s">
        <v>425</v>
      </c>
    </row>
    <row r="710" spans="1:17" x14ac:dyDescent="0.25">
      <c r="A710">
        <v>58</v>
      </c>
      <c r="B710">
        <v>48</v>
      </c>
      <c r="C710">
        <v>5.5</v>
      </c>
      <c r="D710">
        <f t="shared" si="54"/>
        <v>131.1764</v>
      </c>
      <c r="E710" t="s">
        <v>179</v>
      </c>
      <c r="F710">
        <v>400</v>
      </c>
      <c r="G710" t="str">
        <f t="shared" si="55"/>
        <v>Low</v>
      </c>
      <c r="H710" t="s">
        <v>37</v>
      </c>
      <c r="I710" t="s">
        <v>27</v>
      </c>
      <c r="J710" t="s">
        <v>267</v>
      </c>
      <c r="K710" t="s">
        <v>290</v>
      </c>
      <c r="L710" t="s">
        <v>290</v>
      </c>
      <c r="M710" t="s">
        <v>275</v>
      </c>
      <c r="N710" t="str">
        <f t="shared" si="56"/>
        <v>None</v>
      </c>
      <c r="O710">
        <v>131.1764</v>
      </c>
      <c r="P710" t="s">
        <v>8</v>
      </c>
      <c r="Q710" t="s">
        <v>425</v>
      </c>
    </row>
    <row r="711" spans="1:17" x14ac:dyDescent="0.25">
      <c r="A711">
        <v>58</v>
      </c>
      <c r="B711">
        <v>48</v>
      </c>
      <c r="C711">
        <v>6</v>
      </c>
      <c r="D711">
        <f t="shared" si="54"/>
        <v>120.3103</v>
      </c>
      <c r="E711" t="s">
        <v>179</v>
      </c>
      <c r="F711">
        <v>400</v>
      </c>
      <c r="G711" t="str">
        <f t="shared" si="55"/>
        <v>Low</v>
      </c>
      <c r="H711" t="s">
        <v>37</v>
      </c>
      <c r="I711" t="s">
        <v>27</v>
      </c>
      <c r="J711" t="s">
        <v>267</v>
      </c>
      <c r="K711" t="s">
        <v>290</v>
      </c>
      <c r="L711" t="s">
        <v>290</v>
      </c>
      <c r="M711" t="s">
        <v>275</v>
      </c>
      <c r="N711" t="str">
        <f t="shared" si="56"/>
        <v>None</v>
      </c>
      <c r="O711">
        <v>120.3103</v>
      </c>
      <c r="P711" t="s">
        <v>8</v>
      </c>
      <c r="Q711" t="s">
        <v>425</v>
      </c>
    </row>
    <row r="712" spans="1:17" x14ac:dyDescent="0.25">
      <c r="A712">
        <v>58</v>
      </c>
      <c r="B712">
        <v>48</v>
      </c>
      <c r="C712">
        <v>8</v>
      </c>
      <c r="D712">
        <f t="shared" si="54"/>
        <v>103.74769999999999</v>
      </c>
      <c r="E712" t="s">
        <v>179</v>
      </c>
      <c r="F712">
        <v>400</v>
      </c>
      <c r="G712" t="str">
        <f t="shared" si="55"/>
        <v>Low</v>
      </c>
      <c r="H712" t="s">
        <v>37</v>
      </c>
      <c r="I712" t="s">
        <v>27</v>
      </c>
      <c r="J712" t="s">
        <v>267</v>
      </c>
      <c r="K712" t="s">
        <v>290</v>
      </c>
      <c r="L712" t="s">
        <v>290</v>
      </c>
      <c r="M712" t="s">
        <v>275</v>
      </c>
      <c r="N712" t="str">
        <f t="shared" si="56"/>
        <v>None</v>
      </c>
      <c r="O712">
        <v>103.74769999999999</v>
      </c>
      <c r="P712" t="s">
        <v>8</v>
      </c>
      <c r="Q712" t="s">
        <v>425</v>
      </c>
    </row>
    <row r="713" spans="1:17" x14ac:dyDescent="0.25">
      <c r="A713">
        <v>58</v>
      </c>
      <c r="B713">
        <v>48</v>
      </c>
      <c r="C713">
        <v>10</v>
      </c>
      <c r="D713">
        <f t="shared" si="54"/>
        <v>89.002499999999998</v>
      </c>
      <c r="E713" t="s">
        <v>179</v>
      </c>
      <c r="F713">
        <v>400</v>
      </c>
      <c r="G713" t="str">
        <f t="shared" si="55"/>
        <v>Low</v>
      </c>
      <c r="H713" t="s">
        <v>37</v>
      </c>
      <c r="I713" t="s">
        <v>27</v>
      </c>
      <c r="J713" t="s">
        <v>267</v>
      </c>
      <c r="K713" t="s">
        <v>290</v>
      </c>
      <c r="L713" t="s">
        <v>290</v>
      </c>
      <c r="M713" t="s">
        <v>275</v>
      </c>
      <c r="N713" t="str">
        <f t="shared" si="56"/>
        <v>None</v>
      </c>
      <c r="O713">
        <v>89.002499999999998</v>
      </c>
      <c r="P713" t="s">
        <v>8</v>
      </c>
      <c r="Q713" t="s">
        <v>425</v>
      </c>
    </row>
    <row r="714" spans="1:17" x14ac:dyDescent="0.25">
      <c r="A714">
        <v>58</v>
      </c>
      <c r="B714">
        <v>48</v>
      </c>
      <c r="C714">
        <v>12</v>
      </c>
      <c r="D714">
        <f t="shared" si="54"/>
        <v>87.209800000000001</v>
      </c>
      <c r="E714" t="s">
        <v>179</v>
      </c>
      <c r="F714">
        <v>400</v>
      </c>
      <c r="G714" t="str">
        <f t="shared" si="55"/>
        <v>Low</v>
      </c>
      <c r="H714" t="s">
        <v>37</v>
      </c>
      <c r="I714" t="s">
        <v>27</v>
      </c>
      <c r="J714" t="s">
        <v>267</v>
      </c>
      <c r="K714" t="s">
        <v>290</v>
      </c>
      <c r="L714" t="s">
        <v>290</v>
      </c>
      <c r="M714" t="s">
        <v>275</v>
      </c>
      <c r="N714" t="str">
        <f t="shared" si="56"/>
        <v>None</v>
      </c>
      <c r="O714">
        <v>87.209800000000001</v>
      </c>
      <c r="P714" t="s">
        <v>8</v>
      </c>
      <c r="Q714" t="s">
        <v>425</v>
      </c>
    </row>
    <row r="715" spans="1:17" x14ac:dyDescent="0.25">
      <c r="A715">
        <v>58</v>
      </c>
      <c r="B715">
        <v>48</v>
      </c>
      <c r="C715">
        <v>16</v>
      </c>
      <c r="D715">
        <f t="shared" si="54"/>
        <v>67.855199999999996</v>
      </c>
      <c r="E715" t="s">
        <v>179</v>
      </c>
      <c r="F715">
        <v>400</v>
      </c>
      <c r="G715" t="str">
        <f t="shared" si="55"/>
        <v>Low</v>
      </c>
      <c r="H715" t="s">
        <v>37</v>
      </c>
      <c r="I715" t="s">
        <v>27</v>
      </c>
      <c r="J715" t="s">
        <v>267</v>
      </c>
      <c r="K715" t="s">
        <v>290</v>
      </c>
      <c r="L715" t="s">
        <v>290</v>
      </c>
      <c r="M715" t="s">
        <v>275</v>
      </c>
      <c r="N715" t="str">
        <f t="shared" si="56"/>
        <v>None</v>
      </c>
      <c r="O715">
        <v>67.855199999999996</v>
      </c>
      <c r="P715" t="s">
        <v>8</v>
      </c>
      <c r="Q715" t="s">
        <v>425</v>
      </c>
    </row>
    <row r="716" spans="1:17" x14ac:dyDescent="0.25">
      <c r="A716">
        <v>58</v>
      </c>
      <c r="B716">
        <v>48</v>
      </c>
      <c r="C716">
        <v>24</v>
      </c>
      <c r="D716">
        <f t="shared" si="54"/>
        <v>54.242600000000003</v>
      </c>
      <c r="E716" t="s">
        <v>179</v>
      </c>
      <c r="F716">
        <v>400</v>
      </c>
      <c r="G716" t="str">
        <f t="shared" si="55"/>
        <v>Low</v>
      </c>
      <c r="H716" t="s">
        <v>37</v>
      </c>
      <c r="I716" t="s">
        <v>27</v>
      </c>
      <c r="J716" t="s">
        <v>267</v>
      </c>
      <c r="K716" t="s">
        <v>290</v>
      </c>
      <c r="L716" t="s">
        <v>290</v>
      </c>
      <c r="M716" t="s">
        <v>275</v>
      </c>
      <c r="N716" t="str">
        <f t="shared" si="56"/>
        <v>None</v>
      </c>
      <c r="O716">
        <v>54.242600000000003</v>
      </c>
      <c r="P716" t="s">
        <v>8</v>
      </c>
      <c r="Q716" t="s">
        <v>425</v>
      </c>
    </row>
    <row r="717" spans="1:17" x14ac:dyDescent="0.25">
      <c r="A717">
        <v>58</v>
      </c>
      <c r="B717">
        <v>48</v>
      </c>
      <c r="C717">
        <v>48</v>
      </c>
      <c r="D717">
        <f t="shared" si="54"/>
        <v>18.243500000000001</v>
      </c>
      <c r="E717" t="s">
        <v>179</v>
      </c>
      <c r="F717">
        <v>400</v>
      </c>
      <c r="G717" t="str">
        <f t="shared" si="55"/>
        <v>Low</v>
      </c>
      <c r="H717" t="s">
        <v>37</v>
      </c>
      <c r="I717" t="s">
        <v>27</v>
      </c>
      <c r="J717" t="s">
        <v>267</v>
      </c>
      <c r="K717" t="s">
        <v>290</v>
      </c>
      <c r="L717" t="s">
        <v>290</v>
      </c>
      <c r="M717" t="s">
        <v>275</v>
      </c>
      <c r="N717" t="str">
        <f t="shared" si="56"/>
        <v>None</v>
      </c>
      <c r="O717">
        <v>18.243500000000001</v>
      </c>
      <c r="P717" t="s">
        <v>8</v>
      </c>
      <c r="Q717" t="s">
        <v>425</v>
      </c>
    </row>
    <row r="718" spans="1:17" x14ac:dyDescent="0.25">
      <c r="A718">
        <v>58</v>
      </c>
      <c r="B718">
        <v>48</v>
      </c>
      <c r="C718">
        <v>72</v>
      </c>
      <c r="D718">
        <f t="shared" si="54"/>
        <v>10.2285</v>
      </c>
      <c r="E718" t="s">
        <v>179</v>
      </c>
      <c r="F718">
        <v>400</v>
      </c>
      <c r="G718" t="str">
        <f t="shared" si="55"/>
        <v>Low</v>
      </c>
      <c r="H718" t="s">
        <v>37</v>
      </c>
      <c r="I718" t="s">
        <v>27</v>
      </c>
      <c r="J718" t="s">
        <v>267</v>
      </c>
      <c r="K718" t="s">
        <v>290</v>
      </c>
      <c r="L718" t="s">
        <v>290</v>
      </c>
      <c r="M718" t="s">
        <v>275</v>
      </c>
      <c r="N718" t="str">
        <f t="shared" si="56"/>
        <v>None</v>
      </c>
      <c r="O718">
        <v>10.2285</v>
      </c>
      <c r="P718" t="s">
        <v>8</v>
      </c>
      <c r="Q718" t="s">
        <v>425</v>
      </c>
    </row>
    <row r="719" spans="1:17" x14ac:dyDescent="0.25">
      <c r="A719">
        <v>60</v>
      </c>
      <c r="B719">
        <v>49</v>
      </c>
      <c r="C719">
        <v>0</v>
      </c>
      <c r="D719">
        <f t="shared" ref="D719:D728" si="57">O719*1000</f>
        <v>0</v>
      </c>
      <c r="E719" t="s">
        <v>179</v>
      </c>
      <c r="F719">
        <v>725</v>
      </c>
      <c r="G719" t="str">
        <f t="shared" si="55"/>
        <v>Low</v>
      </c>
      <c r="H719" t="s">
        <v>27</v>
      </c>
      <c r="I719" t="s">
        <v>23</v>
      </c>
      <c r="J719" t="s">
        <v>267</v>
      </c>
      <c r="K719" t="s">
        <v>290</v>
      </c>
      <c r="L719" t="s">
        <v>290</v>
      </c>
      <c r="M719" t="s">
        <v>275</v>
      </c>
      <c r="N719" t="str">
        <f t="shared" si="56"/>
        <v>None</v>
      </c>
      <c r="O719">
        <v>0</v>
      </c>
      <c r="P719" t="s">
        <v>19</v>
      </c>
      <c r="Q719" t="s">
        <v>141</v>
      </c>
    </row>
    <row r="720" spans="1:17" x14ac:dyDescent="0.25">
      <c r="A720">
        <v>60</v>
      </c>
      <c r="B720">
        <v>49</v>
      </c>
      <c r="C720">
        <v>0.5</v>
      </c>
      <c r="D720">
        <f t="shared" si="57"/>
        <v>60.5</v>
      </c>
      <c r="E720" t="s">
        <v>179</v>
      </c>
      <c r="F720">
        <v>725</v>
      </c>
      <c r="G720" t="str">
        <f t="shared" si="55"/>
        <v>Low</v>
      </c>
      <c r="H720" t="s">
        <v>27</v>
      </c>
      <c r="I720" t="s">
        <v>23</v>
      </c>
      <c r="J720" t="s">
        <v>267</v>
      </c>
      <c r="K720" t="s">
        <v>290</v>
      </c>
      <c r="L720" t="s">
        <v>290</v>
      </c>
      <c r="M720" t="s">
        <v>275</v>
      </c>
      <c r="N720" t="str">
        <f t="shared" si="56"/>
        <v>None</v>
      </c>
      <c r="O720">
        <v>6.0499999999999998E-2</v>
      </c>
      <c r="P720" t="s">
        <v>19</v>
      </c>
      <c r="Q720" t="s">
        <v>141</v>
      </c>
    </row>
    <row r="721" spans="1:17" x14ac:dyDescent="0.25">
      <c r="A721">
        <v>60</v>
      </c>
      <c r="B721">
        <v>49</v>
      </c>
      <c r="C721">
        <v>1</v>
      </c>
      <c r="D721">
        <f t="shared" si="57"/>
        <v>172.1</v>
      </c>
      <c r="E721" t="s">
        <v>179</v>
      </c>
      <c r="F721">
        <v>725</v>
      </c>
      <c r="G721" t="str">
        <f t="shared" si="55"/>
        <v>Low</v>
      </c>
      <c r="H721" t="s">
        <v>27</v>
      </c>
      <c r="I721" t="s">
        <v>23</v>
      </c>
      <c r="J721" t="s">
        <v>267</v>
      </c>
      <c r="K721" t="s">
        <v>290</v>
      </c>
      <c r="L721" t="s">
        <v>290</v>
      </c>
      <c r="M721" t="s">
        <v>275</v>
      </c>
      <c r="N721" t="str">
        <f t="shared" si="56"/>
        <v>None</v>
      </c>
      <c r="O721">
        <v>0.1721</v>
      </c>
      <c r="P721" t="s">
        <v>19</v>
      </c>
      <c r="Q721" t="s">
        <v>141</v>
      </c>
    </row>
    <row r="722" spans="1:17" x14ac:dyDescent="0.25">
      <c r="A722">
        <v>60</v>
      </c>
      <c r="B722">
        <v>49</v>
      </c>
      <c r="C722">
        <v>2</v>
      </c>
      <c r="D722">
        <f t="shared" si="57"/>
        <v>357.59999999999997</v>
      </c>
      <c r="E722" t="s">
        <v>179</v>
      </c>
      <c r="F722">
        <v>725</v>
      </c>
      <c r="G722" t="str">
        <f t="shared" si="55"/>
        <v>Low</v>
      </c>
      <c r="H722" t="s">
        <v>27</v>
      </c>
      <c r="I722" t="s">
        <v>23</v>
      </c>
      <c r="J722" t="s">
        <v>267</v>
      </c>
      <c r="K722" t="s">
        <v>290</v>
      </c>
      <c r="L722" t="s">
        <v>290</v>
      </c>
      <c r="M722" t="s">
        <v>275</v>
      </c>
      <c r="N722" t="str">
        <f t="shared" si="56"/>
        <v>None</v>
      </c>
      <c r="O722">
        <v>0.35759999999999997</v>
      </c>
      <c r="P722" t="s">
        <v>19</v>
      </c>
      <c r="Q722" t="s">
        <v>141</v>
      </c>
    </row>
    <row r="723" spans="1:17" x14ac:dyDescent="0.25">
      <c r="A723">
        <v>60</v>
      </c>
      <c r="B723">
        <v>49</v>
      </c>
      <c r="C723">
        <v>3</v>
      </c>
      <c r="D723">
        <f t="shared" si="57"/>
        <v>468.2</v>
      </c>
      <c r="E723" t="s">
        <v>179</v>
      </c>
      <c r="F723">
        <v>725</v>
      </c>
      <c r="G723" t="str">
        <f t="shared" si="55"/>
        <v>Low</v>
      </c>
      <c r="H723" t="s">
        <v>27</v>
      </c>
      <c r="I723" t="s">
        <v>23</v>
      </c>
      <c r="J723" t="s">
        <v>267</v>
      </c>
      <c r="K723" t="s">
        <v>290</v>
      </c>
      <c r="L723" t="s">
        <v>290</v>
      </c>
      <c r="M723" t="s">
        <v>275</v>
      </c>
      <c r="N723" t="str">
        <f t="shared" si="56"/>
        <v>None</v>
      </c>
      <c r="O723">
        <v>0.46820000000000001</v>
      </c>
      <c r="P723" t="s">
        <v>19</v>
      </c>
      <c r="Q723" t="s">
        <v>141</v>
      </c>
    </row>
    <row r="724" spans="1:17" x14ac:dyDescent="0.25">
      <c r="A724">
        <v>60</v>
      </c>
      <c r="B724">
        <v>49</v>
      </c>
      <c r="C724">
        <v>4</v>
      </c>
      <c r="D724">
        <f t="shared" si="57"/>
        <v>539.4</v>
      </c>
      <c r="E724" t="s">
        <v>179</v>
      </c>
      <c r="F724">
        <v>725</v>
      </c>
      <c r="G724" t="str">
        <f t="shared" si="55"/>
        <v>Low</v>
      </c>
      <c r="H724" t="s">
        <v>27</v>
      </c>
      <c r="I724" t="s">
        <v>23</v>
      </c>
      <c r="J724" t="s">
        <v>267</v>
      </c>
      <c r="K724" t="s">
        <v>290</v>
      </c>
      <c r="L724" t="s">
        <v>290</v>
      </c>
      <c r="M724" t="s">
        <v>275</v>
      </c>
      <c r="N724" t="str">
        <f t="shared" si="56"/>
        <v>None</v>
      </c>
      <c r="O724">
        <v>0.53939999999999999</v>
      </c>
      <c r="P724" t="s">
        <v>19</v>
      </c>
      <c r="Q724" t="s">
        <v>141</v>
      </c>
    </row>
    <row r="725" spans="1:17" x14ac:dyDescent="0.25">
      <c r="A725">
        <v>60</v>
      </c>
      <c r="B725">
        <v>49</v>
      </c>
      <c r="C725">
        <v>6</v>
      </c>
      <c r="D725">
        <f t="shared" si="57"/>
        <v>390.6</v>
      </c>
      <c r="E725" t="s">
        <v>179</v>
      </c>
      <c r="F725">
        <v>725</v>
      </c>
      <c r="G725" t="str">
        <f t="shared" si="55"/>
        <v>Low</v>
      </c>
      <c r="H725" t="s">
        <v>27</v>
      </c>
      <c r="I725" t="s">
        <v>23</v>
      </c>
      <c r="J725" t="s">
        <v>267</v>
      </c>
      <c r="K725" t="s">
        <v>290</v>
      </c>
      <c r="L725" t="s">
        <v>290</v>
      </c>
      <c r="M725" t="s">
        <v>275</v>
      </c>
      <c r="N725" t="str">
        <f t="shared" si="56"/>
        <v>None</v>
      </c>
      <c r="O725">
        <v>0.3906</v>
      </c>
      <c r="P725" t="s">
        <v>19</v>
      </c>
      <c r="Q725" t="s">
        <v>141</v>
      </c>
    </row>
    <row r="726" spans="1:17" x14ac:dyDescent="0.25">
      <c r="A726">
        <v>60</v>
      </c>
      <c r="B726">
        <v>49</v>
      </c>
      <c r="C726">
        <v>8</v>
      </c>
      <c r="D726">
        <f t="shared" si="57"/>
        <v>285.2</v>
      </c>
      <c r="E726" t="s">
        <v>179</v>
      </c>
      <c r="F726">
        <v>725</v>
      </c>
      <c r="G726" t="str">
        <f t="shared" si="55"/>
        <v>Low</v>
      </c>
      <c r="H726" t="s">
        <v>27</v>
      </c>
      <c r="I726" t="s">
        <v>23</v>
      </c>
      <c r="J726" t="s">
        <v>267</v>
      </c>
      <c r="K726" t="s">
        <v>290</v>
      </c>
      <c r="L726" t="s">
        <v>290</v>
      </c>
      <c r="M726" t="s">
        <v>275</v>
      </c>
      <c r="N726" t="str">
        <f t="shared" si="56"/>
        <v>None</v>
      </c>
      <c r="O726">
        <v>0.28520000000000001</v>
      </c>
      <c r="P726" t="s">
        <v>19</v>
      </c>
      <c r="Q726" t="s">
        <v>141</v>
      </c>
    </row>
    <row r="727" spans="1:17" x14ac:dyDescent="0.25">
      <c r="A727">
        <v>60</v>
      </c>
      <c r="B727">
        <v>49</v>
      </c>
      <c r="C727">
        <v>10</v>
      </c>
      <c r="D727">
        <f t="shared" si="57"/>
        <v>129.20000000000002</v>
      </c>
      <c r="E727" t="s">
        <v>179</v>
      </c>
      <c r="F727">
        <v>725</v>
      </c>
      <c r="G727" t="str">
        <f t="shared" si="55"/>
        <v>Low</v>
      </c>
      <c r="H727" t="s">
        <v>27</v>
      </c>
      <c r="I727" t="s">
        <v>23</v>
      </c>
      <c r="J727" t="s">
        <v>267</v>
      </c>
      <c r="K727" t="s">
        <v>290</v>
      </c>
      <c r="L727" t="s">
        <v>290</v>
      </c>
      <c r="M727" t="s">
        <v>275</v>
      </c>
      <c r="N727" t="str">
        <f t="shared" si="56"/>
        <v>None</v>
      </c>
      <c r="O727">
        <v>0.12920000000000001</v>
      </c>
      <c r="P727" t="s">
        <v>19</v>
      </c>
      <c r="Q727" t="s">
        <v>141</v>
      </c>
    </row>
    <row r="728" spans="1:17" x14ac:dyDescent="0.25">
      <c r="A728">
        <v>60</v>
      </c>
      <c r="B728">
        <v>49</v>
      </c>
      <c r="C728">
        <v>12</v>
      </c>
      <c r="D728">
        <f t="shared" si="57"/>
        <v>97.699999999999989</v>
      </c>
      <c r="E728" t="s">
        <v>179</v>
      </c>
      <c r="F728">
        <v>725</v>
      </c>
      <c r="G728" t="str">
        <f t="shared" si="55"/>
        <v>Low</v>
      </c>
      <c r="H728" t="s">
        <v>27</v>
      </c>
      <c r="I728" t="s">
        <v>23</v>
      </c>
      <c r="J728" t="s">
        <v>267</v>
      </c>
      <c r="K728" t="s">
        <v>290</v>
      </c>
      <c r="L728" t="s">
        <v>290</v>
      </c>
      <c r="M728" t="s">
        <v>275</v>
      </c>
      <c r="N728" t="str">
        <f t="shared" si="56"/>
        <v>None</v>
      </c>
      <c r="O728">
        <v>9.7699999999999995E-2</v>
      </c>
      <c r="P728" t="s">
        <v>19</v>
      </c>
      <c r="Q728" t="s">
        <v>141</v>
      </c>
    </row>
    <row r="729" spans="1:17" x14ac:dyDescent="0.25">
      <c r="A729">
        <v>62</v>
      </c>
      <c r="B729">
        <v>50</v>
      </c>
      <c r="C729">
        <v>0</v>
      </c>
      <c r="D729">
        <f t="shared" ref="D729:D774" si="58">O729</f>
        <v>0</v>
      </c>
      <c r="E729" t="s">
        <v>22</v>
      </c>
      <c r="F729">
        <v>400</v>
      </c>
      <c r="G729" t="str">
        <f t="shared" si="55"/>
        <v>Low</v>
      </c>
      <c r="H729" t="s">
        <v>27</v>
      </c>
      <c r="I729" t="s">
        <v>25</v>
      </c>
      <c r="J729" t="s">
        <v>267</v>
      </c>
      <c r="K729" t="s">
        <v>370</v>
      </c>
      <c r="L729" t="s">
        <v>257</v>
      </c>
      <c r="M729" t="s">
        <v>377</v>
      </c>
      <c r="N729" t="str">
        <f t="shared" si="56"/>
        <v>Yes</v>
      </c>
      <c r="O729">
        <v>0</v>
      </c>
      <c r="P729" t="s">
        <v>8</v>
      </c>
      <c r="Q729" t="s">
        <v>425</v>
      </c>
    </row>
    <row r="730" spans="1:17" x14ac:dyDescent="0.25">
      <c r="A730">
        <v>62</v>
      </c>
      <c r="B730">
        <v>50</v>
      </c>
      <c r="C730">
        <v>1</v>
      </c>
      <c r="D730">
        <f t="shared" si="58"/>
        <v>12.865</v>
      </c>
      <c r="E730" t="s">
        <v>22</v>
      </c>
      <c r="F730">
        <v>400</v>
      </c>
      <c r="G730" t="str">
        <f t="shared" si="55"/>
        <v>Low</v>
      </c>
      <c r="H730" t="s">
        <v>27</v>
      </c>
      <c r="I730" t="s">
        <v>25</v>
      </c>
      <c r="J730" t="s">
        <v>267</v>
      </c>
      <c r="K730" t="s">
        <v>370</v>
      </c>
      <c r="L730" t="s">
        <v>257</v>
      </c>
      <c r="M730" t="s">
        <v>377</v>
      </c>
      <c r="N730" t="str">
        <f t="shared" si="56"/>
        <v>Yes</v>
      </c>
      <c r="O730">
        <v>12.865</v>
      </c>
      <c r="P730" t="s">
        <v>8</v>
      </c>
      <c r="Q730" t="s">
        <v>425</v>
      </c>
    </row>
    <row r="731" spans="1:17" x14ac:dyDescent="0.25">
      <c r="A731">
        <v>62</v>
      </c>
      <c r="B731">
        <v>50</v>
      </c>
      <c r="C731">
        <v>2</v>
      </c>
      <c r="D731">
        <f t="shared" si="58"/>
        <v>53.269199999999998</v>
      </c>
      <c r="E731" t="s">
        <v>22</v>
      </c>
      <c r="F731">
        <v>400</v>
      </c>
      <c r="G731" t="str">
        <f t="shared" si="55"/>
        <v>Low</v>
      </c>
      <c r="H731" t="s">
        <v>27</v>
      </c>
      <c r="I731" t="s">
        <v>25</v>
      </c>
      <c r="J731" t="s">
        <v>267</v>
      </c>
      <c r="K731" t="s">
        <v>370</v>
      </c>
      <c r="L731" t="s">
        <v>257</v>
      </c>
      <c r="M731" t="s">
        <v>377</v>
      </c>
      <c r="N731" t="str">
        <f t="shared" si="56"/>
        <v>Yes</v>
      </c>
      <c r="O731">
        <v>53.269199999999998</v>
      </c>
      <c r="P731" t="s">
        <v>8</v>
      </c>
      <c r="Q731" t="s">
        <v>425</v>
      </c>
    </row>
    <row r="732" spans="1:17" x14ac:dyDescent="0.25">
      <c r="A732">
        <v>62</v>
      </c>
      <c r="B732">
        <v>50</v>
      </c>
      <c r="C732">
        <v>3</v>
      </c>
      <c r="D732">
        <f t="shared" si="58"/>
        <v>66.490099999999998</v>
      </c>
      <c r="E732" t="s">
        <v>22</v>
      </c>
      <c r="F732">
        <v>400</v>
      </c>
      <c r="G732" t="str">
        <f t="shared" si="55"/>
        <v>Low</v>
      </c>
      <c r="H732" t="s">
        <v>27</v>
      </c>
      <c r="I732" t="s">
        <v>25</v>
      </c>
      <c r="J732" t="s">
        <v>267</v>
      </c>
      <c r="K732" t="s">
        <v>370</v>
      </c>
      <c r="L732" t="s">
        <v>257</v>
      </c>
      <c r="M732" t="s">
        <v>377</v>
      </c>
      <c r="N732" t="str">
        <f t="shared" si="56"/>
        <v>Yes</v>
      </c>
      <c r="O732">
        <v>66.490099999999998</v>
      </c>
      <c r="P732" t="s">
        <v>8</v>
      </c>
      <c r="Q732" t="s">
        <v>425</v>
      </c>
    </row>
    <row r="733" spans="1:17" x14ac:dyDescent="0.25">
      <c r="A733">
        <v>62</v>
      </c>
      <c r="B733">
        <v>50</v>
      </c>
      <c r="C733">
        <v>4</v>
      </c>
      <c r="D733">
        <f t="shared" si="58"/>
        <v>62.589100000000002</v>
      </c>
      <c r="E733" t="s">
        <v>22</v>
      </c>
      <c r="F733">
        <v>400</v>
      </c>
      <c r="G733" t="str">
        <f t="shared" si="55"/>
        <v>Low</v>
      </c>
      <c r="H733" t="s">
        <v>27</v>
      </c>
      <c r="I733" t="s">
        <v>25</v>
      </c>
      <c r="J733" t="s">
        <v>267</v>
      </c>
      <c r="K733" t="s">
        <v>370</v>
      </c>
      <c r="L733" t="s">
        <v>257</v>
      </c>
      <c r="M733" t="s">
        <v>377</v>
      </c>
      <c r="N733" t="str">
        <f t="shared" si="56"/>
        <v>Yes</v>
      </c>
      <c r="O733">
        <v>62.589100000000002</v>
      </c>
      <c r="P733" t="s">
        <v>8</v>
      </c>
      <c r="Q733" t="s">
        <v>425</v>
      </c>
    </row>
    <row r="734" spans="1:17" x14ac:dyDescent="0.25">
      <c r="A734">
        <v>62</v>
      </c>
      <c r="B734">
        <v>50</v>
      </c>
      <c r="C734">
        <v>6</v>
      </c>
      <c r="D734">
        <f t="shared" si="58"/>
        <v>26.046800000000001</v>
      </c>
      <c r="E734" t="s">
        <v>22</v>
      </c>
      <c r="F734">
        <v>400</v>
      </c>
      <c r="G734" t="str">
        <f t="shared" si="55"/>
        <v>Low</v>
      </c>
      <c r="H734" t="s">
        <v>27</v>
      </c>
      <c r="I734" t="s">
        <v>25</v>
      </c>
      <c r="J734" t="s">
        <v>267</v>
      </c>
      <c r="K734" t="s">
        <v>370</v>
      </c>
      <c r="L734" t="s">
        <v>257</v>
      </c>
      <c r="M734" t="s">
        <v>377</v>
      </c>
      <c r="N734" t="str">
        <f t="shared" si="56"/>
        <v>Yes</v>
      </c>
      <c r="O734">
        <v>26.046800000000001</v>
      </c>
      <c r="P734" t="s">
        <v>8</v>
      </c>
      <c r="Q734" t="s">
        <v>425</v>
      </c>
    </row>
    <row r="735" spans="1:17" x14ac:dyDescent="0.25">
      <c r="A735">
        <v>62</v>
      </c>
      <c r="B735">
        <v>50</v>
      </c>
      <c r="C735">
        <v>8</v>
      </c>
      <c r="D735">
        <f t="shared" si="58"/>
        <v>10.949299999999999</v>
      </c>
      <c r="E735" t="s">
        <v>22</v>
      </c>
      <c r="F735">
        <v>400</v>
      </c>
      <c r="G735" t="str">
        <f t="shared" si="55"/>
        <v>Low</v>
      </c>
      <c r="H735" t="s">
        <v>27</v>
      </c>
      <c r="I735" t="s">
        <v>25</v>
      </c>
      <c r="J735" t="s">
        <v>267</v>
      </c>
      <c r="K735" t="s">
        <v>370</v>
      </c>
      <c r="L735" t="s">
        <v>257</v>
      </c>
      <c r="M735" t="s">
        <v>377</v>
      </c>
      <c r="N735" t="str">
        <f t="shared" si="56"/>
        <v>Yes</v>
      </c>
      <c r="O735">
        <v>10.949299999999999</v>
      </c>
      <c r="P735" t="s">
        <v>8</v>
      </c>
      <c r="Q735" t="s">
        <v>425</v>
      </c>
    </row>
    <row r="736" spans="1:17" x14ac:dyDescent="0.25">
      <c r="A736">
        <v>62</v>
      </c>
      <c r="B736">
        <v>50</v>
      </c>
      <c r="C736">
        <v>12</v>
      </c>
      <c r="D736">
        <f t="shared" si="58"/>
        <v>3.9174000000000002</v>
      </c>
      <c r="E736" t="s">
        <v>22</v>
      </c>
      <c r="F736">
        <v>400</v>
      </c>
      <c r="G736" t="str">
        <f t="shared" si="55"/>
        <v>Low</v>
      </c>
      <c r="H736" t="s">
        <v>27</v>
      </c>
      <c r="I736" t="s">
        <v>25</v>
      </c>
      <c r="J736" t="s">
        <v>267</v>
      </c>
      <c r="K736" t="s">
        <v>370</v>
      </c>
      <c r="L736" t="s">
        <v>257</v>
      </c>
      <c r="M736" t="s">
        <v>377</v>
      </c>
      <c r="N736" t="str">
        <f t="shared" si="56"/>
        <v>Yes</v>
      </c>
      <c r="O736">
        <v>3.9174000000000002</v>
      </c>
      <c r="P736" t="s">
        <v>8</v>
      </c>
      <c r="Q736" t="s">
        <v>425</v>
      </c>
    </row>
    <row r="737" spans="1:17" x14ac:dyDescent="0.25">
      <c r="A737">
        <v>62</v>
      </c>
      <c r="B737">
        <v>50</v>
      </c>
      <c r="C737">
        <v>24</v>
      </c>
      <c r="D737">
        <f t="shared" si="58"/>
        <v>0.96530000000000005</v>
      </c>
      <c r="E737" t="s">
        <v>22</v>
      </c>
      <c r="F737">
        <v>400</v>
      </c>
      <c r="G737" t="str">
        <f t="shared" si="55"/>
        <v>Low</v>
      </c>
      <c r="H737" t="s">
        <v>27</v>
      </c>
      <c r="I737" t="s">
        <v>25</v>
      </c>
      <c r="J737" t="s">
        <v>267</v>
      </c>
      <c r="K737" t="s">
        <v>370</v>
      </c>
      <c r="L737" t="s">
        <v>257</v>
      </c>
      <c r="M737" t="s">
        <v>377</v>
      </c>
      <c r="N737" t="str">
        <f t="shared" si="56"/>
        <v>Yes</v>
      </c>
      <c r="O737">
        <v>0.96530000000000005</v>
      </c>
      <c r="P737" t="s">
        <v>8</v>
      </c>
      <c r="Q737" t="s">
        <v>425</v>
      </c>
    </row>
    <row r="738" spans="1:17" x14ac:dyDescent="0.25">
      <c r="A738">
        <v>62</v>
      </c>
      <c r="B738">
        <v>50</v>
      </c>
      <c r="C738">
        <v>36</v>
      </c>
      <c r="D738">
        <f t="shared" si="58"/>
        <v>0.44869999999999999</v>
      </c>
      <c r="E738" t="s">
        <v>22</v>
      </c>
      <c r="F738">
        <v>400</v>
      </c>
      <c r="G738" t="str">
        <f t="shared" si="55"/>
        <v>Low</v>
      </c>
      <c r="H738" t="s">
        <v>27</v>
      </c>
      <c r="I738" t="s">
        <v>25</v>
      </c>
      <c r="J738" t="s">
        <v>267</v>
      </c>
      <c r="K738" t="s">
        <v>370</v>
      </c>
      <c r="L738" t="s">
        <v>257</v>
      </c>
      <c r="M738" t="s">
        <v>377</v>
      </c>
      <c r="N738" t="str">
        <f t="shared" si="56"/>
        <v>Yes</v>
      </c>
      <c r="O738">
        <v>0.44869999999999999</v>
      </c>
      <c r="P738" t="s">
        <v>8</v>
      </c>
      <c r="Q738" t="s">
        <v>425</v>
      </c>
    </row>
    <row r="739" spans="1:17" x14ac:dyDescent="0.25">
      <c r="A739">
        <v>62</v>
      </c>
      <c r="B739">
        <v>50</v>
      </c>
      <c r="C739">
        <v>48</v>
      </c>
      <c r="D739">
        <f t="shared" si="58"/>
        <v>0.38590000000000002</v>
      </c>
      <c r="E739" t="s">
        <v>22</v>
      </c>
      <c r="F739">
        <v>400</v>
      </c>
      <c r="G739" t="str">
        <f t="shared" si="55"/>
        <v>Low</v>
      </c>
      <c r="H739" t="s">
        <v>27</v>
      </c>
      <c r="I739" t="s">
        <v>25</v>
      </c>
      <c r="J739" t="s">
        <v>267</v>
      </c>
      <c r="K739" t="s">
        <v>370</v>
      </c>
      <c r="L739" t="s">
        <v>257</v>
      </c>
      <c r="M739" t="s">
        <v>377</v>
      </c>
      <c r="N739" t="str">
        <f t="shared" si="56"/>
        <v>Yes</v>
      </c>
      <c r="O739">
        <v>0.38590000000000002</v>
      </c>
      <c r="P739" t="s">
        <v>8</v>
      </c>
      <c r="Q739" t="s">
        <v>425</v>
      </c>
    </row>
    <row r="740" spans="1:17" x14ac:dyDescent="0.25">
      <c r="A740">
        <v>62</v>
      </c>
      <c r="B740">
        <v>50</v>
      </c>
      <c r="C740">
        <v>0</v>
      </c>
      <c r="D740">
        <f t="shared" si="58"/>
        <v>0</v>
      </c>
      <c r="E740" t="s">
        <v>179</v>
      </c>
      <c r="F740">
        <v>400</v>
      </c>
      <c r="G740" t="str">
        <f t="shared" si="55"/>
        <v>Low</v>
      </c>
      <c r="H740" t="s">
        <v>27</v>
      </c>
      <c r="I740" t="s">
        <v>25</v>
      </c>
      <c r="J740" t="s">
        <v>267</v>
      </c>
      <c r="K740" t="s">
        <v>370</v>
      </c>
      <c r="L740" t="s">
        <v>257</v>
      </c>
      <c r="M740" t="s">
        <v>377</v>
      </c>
      <c r="N740" t="str">
        <f t="shared" si="56"/>
        <v>Yes</v>
      </c>
      <c r="O740">
        <v>0</v>
      </c>
      <c r="P740" t="s">
        <v>8</v>
      </c>
      <c r="Q740" t="s">
        <v>425</v>
      </c>
    </row>
    <row r="741" spans="1:17" x14ac:dyDescent="0.25">
      <c r="A741">
        <v>62</v>
      </c>
      <c r="B741">
        <v>50</v>
      </c>
      <c r="C741">
        <v>1</v>
      </c>
      <c r="D741">
        <f t="shared" si="58"/>
        <v>55.503</v>
      </c>
      <c r="E741" t="s">
        <v>179</v>
      </c>
      <c r="F741">
        <v>400</v>
      </c>
      <c r="G741" t="str">
        <f t="shared" si="55"/>
        <v>Low</v>
      </c>
      <c r="H741" t="s">
        <v>27</v>
      </c>
      <c r="I741" t="s">
        <v>25</v>
      </c>
      <c r="J741" t="s">
        <v>267</v>
      </c>
      <c r="K741" t="s">
        <v>370</v>
      </c>
      <c r="L741" t="s">
        <v>257</v>
      </c>
      <c r="M741" t="s">
        <v>377</v>
      </c>
      <c r="N741" t="str">
        <f t="shared" si="56"/>
        <v>Yes</v>
      </c>
      <c r="O741">
        <v>55.503</v>
      </c>
      <c r="P741" t="s">
        <v>8</v>
      </c>
      <c r="Q741" t="s">
        <v>425</v>
      </c>
    </row>
    <row r="742" spans="1:17" x14ac:dyDescent="0.25">
      <c r="A742">
        <v>62</v>
      </c>
      <c r="B742">
        <v>50</v>
      </c>
      <c r="C742">
        <v>2</v>
      </c>
      <c r="D742">
        <f t="shared" si="58"/>
        <v>217.25</v>
      </c>
      <c r="E742" t="s">
        <v>179</v>
      </c>
      <c r="F742">
        <v>400</v>
      </c>
      <c r="G742" t="str">
        <f t="shared" si="55"/>
        <v>Low</v>
      </c>
      <c r="H742" t="s">
        <v>27</v>
      </c>
      <c r="I742" t="s">
        <v>25</v>
      </c>
      <c r="J742" t="s">
        <v>267</v>
      </c>
      <c r="K742" t="s">
        <v>370</v>
      </c>
      <c r="L742" t="s">
        <v>257</v>
      </c>
      <c r="M742" t="s">
        <v>377</v>
      </c>
      <c r="N742" t="str">
        <f t="shared" si="56"/>
        <v>Yes</v>
      </c>
      <c r="O742">
        <v>217.25</v>
      </c>
      <c r="P742" t="s">
        <v>8</v>
      </c>
      <c r="Q742" t="s">
        <v>425</v>
      </c>
    </row>
    <row r="743" spans="1:17" x14ac:dyDescent="0.25">
      <c r="A743">
        <v>62</v>
      </c>
      <c r="B743">
        <v>50</v>
      </c>
      <c r="C743">
        <v>3</v>
      </c>
      <c r="D743">
        <f t="shared" si="58"/>
        <v>383.64350000000002</v>
      </c>
      <c r="E743" t="s">
        <v>179</v>
      </c>
      <c r="F743">
        <v>400</v>
      </c>
      <c r="G743" t="str">
        <f t="shared" si="55"/>
        <v>Low</v>
      </c>
      <c r="H743" t="s">
        <v>27</v>
      </c>
      <c r="I743" t="s">
        <v>25</v>
      </c>
      <c r="J743" t="s">
        <v>267</v>
      </c>
      <c r="K743" t="s">
        <v>370</v>
      </c>
      <c r="L743" t="s">
        <v>257</v>
      </c>
      <c r="M743" t="s">
        <v>377</v>
      </c>
      <c r="N743" t="str">
        <f t="shared" si="56"/>
        <v>Yes</v>
      </c>
      <c r="O743">
        <v>383.64350000000002</v>
      </c>
      <c r="P743" t="s">
        <v>8</v>
      </c>
      <c r="Q743" t="s">
        <v>425</v>
      </c>
    </row>
    <row r="744" spans="1:17" x14ac:dyDescent="0.25">
      <c r="A744">
        <v>62</v>
      </c>
      <c r="B744">
        <v>50</v>
      </c>
      <c r="C744">
        <v>4</v>
      </c>
      <c r="D744">
        <f t="shared" si="58"/>
        <v>514.00350000000003</v>
      </c>
      <c r="E744" t="s">
        <v>179</v>
      </c>
      <c r="F744">
        <v>400</v>
      </c>
      <c r="G744" t="str">
        <f t="shared" si="55"/>
        <v>Low</v>
      </c>
      <c r="H744" t="s">
        <v>27</v>
      </c>
      <c r="I744" t="s">
        <v>25</v>
      </c>
      <c r="J744" t="s">
        <v>267</v>
      </c>
      <c r="K744" t="s">
        <v>370</v>
      </c>
      <c r="L744" t="s">
        <v>257</v>
      </c>
      <c r="M744" t="s">
        <v>377</v>
      </c>
      <c r="N744" t="str">
        <f t="shared" si="56"/>
        <v>Yes</v>
      </c>
      <c r="O744">
        <v>514.00350000000003</v>
      </c>
      <c r="P744" t="s">
        <v>8</v>
      </c>
      <c r="Q744" t="s">
        <v>425</v>
      </c>
    </row>
    <row r="745" spans="1:17" x14ac:dyDescent="0.25">
      <c r="A745">
        <v>62</v>
      </c>
      <c r="B745">
        <v>50</v>
      </c>
      <c r="C745">
        <v>6</v>
      </c>
      <c r="D745">
        <f t="shared" si="58"/>
        <v>505.83839999999998</v>
      </c>
      <c r="E745" t="s">
        <v>179</v>
      </c>
      <c r="F745">
        <v>400</v>
      </c>
      <c r="G745" t="str">
        <f t="shared" si="55"/>
        <v>Low</v>
      </c>
      <c r="H745" t="s">
        <v>27</v>
      </c>
      <c r="I745" t="s">
        <v>25</v>
      </c>
      <c r="J745" t="s">
        <v>267</v>
      </c>
      <c r="K745" t="s">
        <v>370</v>
      </c>
      <c r="L745" t="s">
        <v>257</v>
      </c>
      <c r="M745" t="s">
        <v>377</v>
      </c>
      <c r="N745" t="str">
        <f t="shared" si="56"/>
        <v>Yes</v>
      </c>
      <c r="O745">
        <v>505.83839999999998</v>
      </c>
      <c r="P745" t="s">
        <v>8</v>
      </c>
      <c r="Q745" t="s">
        <v>425</v>
      </c>
    </row>
    <row r="746" spans="1:17" x14ac:dyDescent="0.25">
      <c r="A746">
        <v>62</v>
      </c>
      <c r="B746">
        <v>50</v>
      </c>
      <c r="C746">
        <v>8</v>
      </c>
      <c r="D746">
        <f t="shared" si="58"/>
        <v>365.61040000000003</v>
      </c>
      <c r="E746" t="s">
        <v>179</v>
      </c>
      <c r="F746">
        <v>400</v>
      </c>
      <c r="G746" t="str">
        <f t="shared" si="55"/>
        <v>Low</v>
      </c>
      <c r="H746" t="s">
        <v>27</v>
      </c>
      <c r="I746" t="s">
        <v>25</v>
      </c>
      <c r="J746" t="s">
        <v>267</v>
      </c>
      <c r="K746" t="s">
        <v>370</v>
      </c>
      <c r="L746" t="s">
        <v>257</v>
      </c>
      <c r="M746" t="s">
        <v>377</v>
      </c>
      <c r="N746" t="str">
        <f t="shared" si="56"/>
        <v>Yes</v>
      </c>
      <c r="O746">
        <v>365.61040000000003</v>
      </c>
      <c r="P746" t="s">
        <v>8</v>
      </c>
      <c r="Q746" t="s">
        <v>425</v>
      </c>
    </row>
    <row r="747" spans="1:17" x14ac:dyDescent="0.25">
      <c r="A747">
        <v>62</v>
      </c>
      <c r="B747">
        <v>50</v>
      </c>
      <c r="C747">
        <v>12</v>
      </c>
      <c r="D747">
        <f t="shared" si="58"/>
        <v>270.8383</v>
      </c>
      <c r="E747" t="s">
        <v>179</v>
      </c>
      <c r="F747">
        <v>400</v>
      </c>
      <c r="G747" t="str">
        <f t="shared" si="55"/>
        <v>Low</v>
      </c>
      <c r="H747" t="s">
        <v>27</v>
      </c>
      <c r="I747" t="s">
        <v>25</v>
      </c>
      <c r="J747" t="s">
        <v>267</v>
      </c>
      <c r="K747" t="s">
        <v>370</v>
      </c>
      <c r="L747" t="s">
        <v>257</v>
      </c>
      <c r="M747" t="s">
        <v>377</v>
      </c>
      <c r="N747" t="str">
        <f t="shared" si="56"/>
        <v>Yes</v>
      </c>
      <c r="O747">
        <v>270.8383</v>
      </c>
      <c r="P747" t="s">
        <v>8</v>
      </c>
      <c r="Q747" t="s">
        <v>425</v>
      </c>
    </row>
    <row r="748" spans="1:17" x14ac:dyDescent="0.25">
      <c r="A748">
        <v>62</v>
      </c>
      <c r="B748">
        <v>50</v>
      </c>
      <c r="C748">
        <v>24</v>
      </c>
      <c r="D748">
        <f t="shared" si="58"/>
        <v>102.33499999999999</v>
      </c>
      <c r="E748" t="s">
        <v>179</v>
      </c>
      <c r="F748">
        <v>400</v>
      </c>
      <c r="G748" t="str">
        <f t="shared" si="55"/>
        <v>Low</v>
      </c>
      <c r="H748" t="s">
        <v>27</v>
      </c>
      <c r="I748" t="s">
        <v>25</v>
      </c>
      <c r="J748" t="s">
        <v>267</v>
      </c>
      <c r="K748" t="s">
        <v>370</v>
      </c>
      <c r="L748" t="s">
        <v>257</v>
      </c>
      <c r="M748" t="s">
        <v>377</v>
      </c>
      <c r="N748" t="str">
        <f t="shared" si="56"/>
        <v>Yes</v>
      </c>
      <c r="O748">
        <v>102.33499999999999</v>
      </c>
      <c r="P748" t="s">
        <v>8</v>
      </c>
      <c r="Q748" t="s">
        <v>425</v>
      </c>
    </row>
    <row r="749" spans="1:17" x14ac:dyDescent="0.25">
      <c r="A749">
        <v>62</v>
      </c>
      <c r="B749">
        <v>50</v>
      </c>
      <c r="C749">
        <v>36</v>
      </c>
      <c r="D749">
        <f t="shared" si="58"/>
        <v>38.355699999999999</v>
      </c>
      <c r="E749" t="s">
        <v>179</v>
      </c>
      <c r="F749">
        <v>400</v>
      </c>
      <c r="G749" t="str">
        <f t="shared" si="55"/>
        <v>Low</v>
      </c>
      <c r="H749" t="s">
        <v>27</v>
      </c>
      <c r="I749" t="s">
        <v>25</v>
      </c>
      <c r="J749" t="s">
        <v>267</v>
      </c>
      <c r="K749" t="s">
        <v>370</v>
      </c>
      <c r="L749" t="s">
        <v>257</v>
      </c>
      <c r="M749" t="s">
        <v>377</v>
      </c>
      <c r="N749" t="str">
        <f t="shared" si="56"/>
        <v>Yes</v>
      </c>
      <c r="O749">
        <v>38.355699999999999</v>
      </c>
      <c r="P749" t="s">
        <v>8</v>
      </c>
      <c r="Q749" t="s">
        <v>425</v>
      </c>
    </row>
    <row r="750" spans="1:17" x14ac:dyDescent="0.25">
      <c r="A750">
        <v>62</v>
      </c>
      <c r="B750">
        <v>50</v>
      </c>
      <c r="C750">
        <v>48</v>
      </c>
      <c r="D750">
        <f t="shared" si="58"/>
        <v>20.5505</v>
      </c>
      <c r="E750" t="s">
        <v>179</v>
      </c>
      <c r="F750">
        <v>400</v>
      </c>
      <c r="G750" t="str">
        <f t="shared" si="55"/>
        <v>Low</v>
      </c>
      <c r="H750" t="s">
        <v>27</v>
      </c>
      <c r="I750" t="s">
        <v>25</v>
      </c>
      <c r="J750" t="s">
        <v>267</v>
      </c>
      <c r="K750" t="s">
        <v>370</v>
      </c>
      <c r="L750" t="s">
        <v>257</v>
      </c>
      <c r="M750" t="s">
        <v>377</v>
      </c>
      <c r="N750" t="str">
        <f t="shared" si="56"/>
        <v>Yes</v>
      </c>
      <c r="O750">
        <v>20.5505</v>
      </c>
      <c r="P750" t="s">
        <v>8</v>
      </c>
      <c r="Q750" t="s">
        <v>425</v>
      </c>
    </row>
    <row r="751" spans="1:17" x14ac:dyDescent="0.25">
      <c r="A751">
        <v>62</v>
      </c>
      <c r="B751">
        <v>50</v>
      </c>
      <c r="C751">
        <v>72</v>
      </c>
      <c r="D751">
        <f t="shared" si="58"/>
        <v>4.5492999999999997</v>
      </c>
      <c r="E751" t="s">
        <v>179</v>
      </c>
      <c r="F751">
        <v>400</v>
      </c>
      <c r="G751" t="str">
        <f t="shared" si="55"/>
        <v>Low</v>
      </c>
      <c r="H751" t="s">
        <v>27</v>
      </c>
      <c r="I751" t="s">
        <v>25</v>
      </c>
      <c r="J751" t="s">
        <v>267</v>
      </c>
      <c r="K751" t="s">
        <v>370</v>
      </c>
      <c r="L751" t="s">
        <v>257</v>
      </c>
      <c r="M751" t="s">
        <v>377</v>
      </c>
      <c r="N751" t="str">
        <f t="shared" si="56"/>
        <v>Yes</v>
      </c>
      <c r="O751">
        <v>4.5492999999999997</v>
      </c>
      <c r="P751" t="s">
        <v>8</v>
      </c>
      <c r="Q751" t="s">
        <v>425</v>
      </c>
    </row>
    <row r="752" spans="1:17" x14ac:dyDescent="0.25">
      <c r="A752">
        <v>62</v>
      </c>
      <c r="B752">
        <v>51</v>
      </c>
      <c r="C752">
        <v>0</v>
      </c>
      <c r="D752">
        <f t="shared" si="58"/>
        <v>0</v>
      </c>
      <c r="E752" t="s">
        <v>22</v>
      </c>
      <c r="F752">
        <v>400</v>
      </c>
      <c r="G752" t="str">
        <f t="shared" si="55"/>
        <v>Low</v>
      </c>
      <c r="H752" t="s">
        <v>27</v>
      </c>
      <c r="I752" t="s">
        <v>25</v>
      </c>
      <c r="J752" t="s">
        <v>267</v>
      </c>
      <c r="K752" t="s">
        <v>290</v>
      </c>
      <c r="L752" t="s">
        <v>290</v>
      </c>
      <c r="M752" t="s">
        <v>377</v>
      </c>
      <c r="N752" t="str">
        <f t="shared" si="56"/>
        <v>Yes</v>
      </c>
      <c r="O752">
        <v>0</v>
      </c>
      <c r="P752" t="s">
        <v>8</v>
      </c>
      <c r="Q752" t="s">
        <v>425</v>
      </c>
    </row>
    <row r="753" spans="1:17" x14ac:dyDescent="0.25">
      <c r="A753">
        <v>62</v>
      </c>
      <c r="B753">
        <v>51</v>
      </c>
      <c r="C753">
        <v>1</v>
      </c>
      <c r="D753">
        <f t="shared" si="58"/>
        <v>7.1710000000000003</v>
      </c>
      <c r="E753" t="s">
        <v>22</v>
      </c>
      <c r="F753">
        <v>400</v>
      </c>
      <c r="G753" t="str">
        <f t="shared" si="55"/>
        <v>Low</v>
      </c>
      <c r="H753" t="s">
        <v>27</v>
      </c>
      <c r="I753" t="s">
        <v>25</v>
      </c>
      <c r="J753" t="s">
        <v>267</v>
      </c>
      <c r="K753" t="s">
        <v>290</v>
      </c>
      <c r="L753" t="s">
        <v>290</v>
      </c>
      <c r="M753" t="s">
        <v>377</v>
      </c>
      <c r="N753" t="str">
        <f t="shared" si="56"/>
        <v>Yes</v>
      </c>
      <c r="O753">
        <v>7.1710000000000003</v>
      </c>
      <c r="P753" t="s">
        <v>8</v>
      </c>
      <c r="Q753" t="s">
        <v>425</v>
      </c>
    </row>
    <row r="754" spans="1:17" x14ac:dyDescent="0.25">
      <c r="A754">
        <v>62</v>
      </c>
      <c r="B754">
        <v>51</v>
      </c>
      <c r="C754">
        <v>2</v>
      </c>
      <c r="D754">
        <f t="shared" si="58"/>
        <v>20.6585</v>
      </c>
      <c r="E754" t="s">
        <v>22</v>
      </c>
      <c r="F754">
        <v>400</v>
      </c>
      <c r="G754" t="str">
        <f t="shared" si="55"/>
        <v>Low</v>
      </c>
      <c r="H754" t="s">
        <v>27</v>
      </c>
      <c r="I754" t="s">
        <v>25</v>
      </c>
      <c r="J754" t="s">
        <v>267</v>
      </c>
      <c r="K754" t="s">
        <v>290</v>
      </c>
      <c r="L754" t="s">
        <v>290</v>
      </c>
      <c r="M754" t="s">
        <v>377</v>
      </c>
      <c r="N754" t="str">
        <f t="shared" si="56"/>
        <v>Yes</v>
      </c>
      <c r="O754">
        <v>20.6585</v>
      </c>
      <c r="P754" t="s">
        <v>8</v>
      </c>
      <c r="Q754" t="s">
        <v>425</v>
      </c>
    </row>
    <row r="755" spans="1:17" x14ac:dyDescent="0.25">
      <c r="A755">
        <v>62</v>
      </c>
      <c r="B755">
        <v>51</v>
      </c>
      <c r="C755">
        <v>3</v>
      </c>
      <c r="D755">
        <f t="shared" si="58"/>
        <v>25.785599999999999</v>
      </c>
      <c r="E755" t="s">
        <v>22</v>
      </c>
      <c r="F755">
        <v>400</v>
      </c>
      <c r="G755" t="str">
        <f t="shared" si="55"/>
        <v>Low</v>
      </c>
      <c r="H755" t="s">
        <v>27</v>
      </c>
      <c r="I755" t="s">
        <v>25</v>
      </c>
      <c r="J755" t="s">
        <v>267</v>
      </c>
      <c r="K755" t="s">
        <v>290</v>
      </c>
      <c r="L755" t="s">
        <v>290</v>
      </c>
      <c r="M755" t="s">
        <v>377</v>
      </c>
      <c r="N755" t="str">
        <f t="shared" si="56"/>
        <v>Yes</v>
      </c>
      <c r="O755">
        <v>25.785599999999999</v>
      </c>
      <c r="P755" t="s">
        <v>8</v>
      </c>
      <c r="Q755" t="s">
        <v>425</v>
      </c>
    </row>
    <row r="756" spans="1:17" x14ac:dyDescent="0.25">
      <c r="A756">
        <v>62</v>
      </c>
      <c r="B756">
        <v>51</v>
      </c>
      <c r="C756">
        <v>4</v>
      </c>
      <c r="D756">
        <f t="shared" si="58"/>
        <v>34.887500000000003</v>
      </c>
      <c r="E756" t="s">
        <v>22</v>
      </c>
      <c r="F756">
        <v>400</v>
      </c>
      <c r="G756" t="str">
        <f t="shared" si="55"/>
        <v>Low</v>
      </c>
      <c r="H756" t="s">
        <v>27</v>
      </c>
      <c r="I756" t="s">
        <v>25</v>
      </c>
      <c r="J756" t="s">
        <v>267</v>
      </c>
      <c r="K756" t="s">
        <v>290</v>
      </c>
      <c r="L756" t="s">
        <v>290</v>
      </c>
      <c r="M756" t="s">
        <v>377</v>
      </c>
      <c r="N756" t="str">
        <f t="shared" si="56"/>
        <v>Yes</v>
      </c>
      <c r="O756">
        <v>34.887500000000003</v>
      </c>
      <c r="P756" t="s">
        <v>8</v>
      </c>
      <c r="Q756" t="s">
        <v>425</v>
      </c>
    </row>
    <row r="757" spans="1:17" x14ac:dyDescent="0.25">
      <c r="A757">
        <v>62</v>
      </c>
      <c r="B757">
        <v>51</v>
      </c>
      <c r="C757">
        <v>6</v>
      </c>
      <c r="D757">
        <f t="shared" si="58"/>
        <v>21.0791</v>
      </c>
      <c r="E757" t="s">
        <v>22</v>
      </c>
      <c r="F757">
        <v>400</v>
      </c>
      <c r="G757" t="str">
        <f t="shared" si="55"/>
        <v>Low</v>
      </c>
      <c r="H757" t="s">
        <v>27</v>
      </c>
      <c r="I757" t="s">
        <v>25</v>
      </c>
      <c r="J757" t="s">
        <v>267</v>
      </c>
      <c r="K757" t="s">
        <v>290</v>
      </c>
      <c r="L757" t="s">
        <v>290</v>
      </c>
      <c r="M757" t="s">
        <v>377</v>
      </c>
      <c r="N757" t="str">
        <f t="shared" si="56"/>
        <v>Yes</v>
      </c>
      <c r="O757">
        <v>21.0791</v>
      </c>
      <c r="P757" t="s">
        <v>8</v>
      </c>
      <c r="Q757" t="s">
        <v>425</v>
      </c>
    </row>
    <row r="758" spans="1:17" x14ac:dyDescent="0.25">
      <c r="A758">
        <v>62</v>
      </c>
      <c r="B758">
        <v>51</v>
      </c>
      <c r="C758">
        <v>8</v>
      </c>
      <c r="D758">
        <f t="shared" si="58"/>
        <v>9.0413999999999994</v>
      </c>
      <c r="E758" t="s">
        <v>22</v>
      </c>
      <c r="F758">
        <v>400</v>
      </c>
      <c r="G758" t="str">
        <f t="shared" si="55"/>
        <v>Low</v>
      </c>
      <c r="H758" t="s">
        <v>27</v>
      </c>
      <c r="I758" t="s">
        <v>25</v>
      </c>
      <c r="J758" t="s">
        <v>267</v>
      </c>
      <c r="K758" t="s">
        <v>290</v>
      </c>
      <c r="L758" t="s">
        <v>290</v>
      </c>
      <c r="M758" t="s">
        <v>377</v>
      </c>
      <c r="N758" t="str">
        <f t="shared" si="56"/>
        <v>Yes</v>
      </c>
      <c r="O758">
        <v>9.0413999999999994</v>
      </c>
      <c r="P758" t="s">
        <v>8</v>
      </c>
      <c r="Q758" t="s">
        <v>425</v>
      </c>
    </row>
    <row r="759" spans="1:17" x14ac:dyDescent="0.25">
      <c r="A759">
        <v>62</v>
      </c>
      <c r="B759">
        <v>51</v>
      </c>
      <c r="C759">
        <v>12</v>
      </c>
      <c r="D759">
        <f t="shared" si="58"/>
        <v>3.1070000000000002</v>
      </c>
      <c r="E759" t="s">
        <v>22</v>
      </c>
      <c r="F759">
        <v>400</v>
      </c>
      <c r="G759" t="str">
        <f t="shared" si="55"/>
        <v>Low</v>
      </c>
      <c r="H759" t="s">
        <v>27</v>
      </c>
      <c r="I759" t="s">
        <v>25</v>
      </c>
      <c r="J759" t="s">
        <v>267</v>
      </c>
      <c r="K759" t="s">
        <v>290</v>
      </c>
      <c r="L759" t="s">
        <v>290</v>
      </c>
      <c r="M759" t="s">
        <v>377</v>
      </c>
      <c r="N759" t="str">
        <f t="shared" si="56"/>
        <v>Yes</v>
      </c>
      <c r="O759">
        <v>3.1070000000000002</v>
      </c>
      <c r="P759" t="s">
        <v>8</v>
      </c>
      <c r="Q759" t="s">
        <v>425</v>
      </c>
    </row>
    <row r="760" spans="1:17" x14ac:dyDescent="0.25">
      <c r="A760">
        <v>62</v>
      </c>
      <c r="B760">
        <v>51</v>
      </c>
      <c r="C760">
        <v>24</v>
      </c>
      <c r="D760">
        <f t="shared" si="58"/>
        <v>0.80520000000000003</v>
      </c>
      <c r="E760" t="s">
        <v>22</v>
      </c>
      <c r="F760">
        <v>400</v>
      </c>
      <c r="G760" t="str">
        <f t="shared" si="55"/>
        <v>Low</v>
      </c>
      <c r="H760" t="s">
        <v>27</v>
      </c>
      <c r="I760" t="s">
        <v>25</v>
      </c>
      <c r="J760" t="s">
        <v>267</v>
      </c>
      <c r="K760" t="s">
        <v>290</v>
      </c>
      <c r="L760" t="s">
        <v>290</v>
      </c>
      <c r="M760" t="s">
        <v>377</v>
      </c>
      <c r="N760" t="str">
        <f t="shared" si="56"/>
        <v>Yes</v>
      </c>
      <c r="O760">
        <v>0.80520000000000003</v>
      </c>
      <c r="P760" t="s">
        <v>8</v>
      </c>
      <c r="Q760" t="s">
        <v>425</v>
      </c>
    </row>
    <row r="761" spans="1:17" x14ac:dyDescent="0.25">
      <c r="A761">
        <v>62</v>
      </c>
      <c r="B761">
        <v>51</v>
      </c>
      <c r="C761">
        <v>36</v>
      </c>
      <c r="D761">
        <f t="shared" si="58"/>
        <v>0.34539999999999998</v>
      </c>
      <c r="E761" t="s">
        <v>22</v>
      </c>
      <c r="F761">
        <v>400</v>
      </c>
      <c r="G761" t="str">
        <f t="shared" si="55"/>
        <v>Low</v>
      </c>
      <c r="H761" t="s">
        <v>27</v>
      </c>
      <c r="I761" t="s">
        <v>25</v>
      </c>
      <c r="J761" t="s">
        <v>267</v>
      </c>
      <c r="K761" t="s">
        <v>290</v>
      </c>
      <c r="L761" t="s">
        <v>290</v>
      </c>
      <c r="M761" t="s">
        <v>377</v>
      </c>
      <c r="N761" t="str">
        <f t="shared" si="56"/>
        <v>Yes</v>
      </c>
      <c r="O761">
        <v>0.34539999999999998</v>
      </c>
      <c r="P761" t="s">
        <v>8</v>
      </c>
      <c r="Q761" t="s">
        <v>425</v>
      </c>
    </row>
    <row r="762" spans="1:17" x14ac:dyDescent="0.25">
      <c r="A762">
        <v>62</v>
      </c>
      <c r="B762">
        <v>51</v>
      </c>
      <c r="C762">
        <v>48</v>
      </c>
      <c r="D762">
        <f t="shared" si="58"/>
        <v>0.31859999999999999</v>
      </c>
      <c r="E762" t="s">
        <v>22</v>
      </c>
      <c r="F762">
        <v>400</v>
      </c>
      <c r="G762" t="str">
        <f t="shared" si="55"/>
        <v>Low</v>
      </c>
      <c r="H762" t="s">
        <v>27</v>
      </c>
      <c r="I762" t="s">
        <v>25</v>
      </c>
      <c r="J762" t="s">
        <v>267</v>
      </c>
      <c r="K762" t="s">
        <v>290</v>
      </c>
      <c r="L762" t="s">
        <v>290</v>
      </c>
      <c r="M762" t="s">
        <v>377</v>
      </c>
      <c r="N762" t="str">
        <f t="shared" si="56"/>
        <v>Yes</v>
      </c>
      <c r="O762">
        <v>0.31859999999999999</v>
      </c>
      <c r="P762" t="s">
        <v>8</v>
      </c>
      <c r="Q762" t="s">
        <v>425</v>
      </c>
    </row>
    <row r="763" spans="1:17" x14ac:dyDescent="0.25">
      <c r="A763">
        <v>62</v>
      </c>
      <c r="B763">
        <v>51</v>
      </c>
      <c r="C763">
        <v>0</v>
      </c>
      <c r="D763">
        <f t="shared" si="58"/>
        <v>0</v>
      </c>
      <c r="E763" t="s">
        <v>179</v>
      </c>
      <c r="F763">
        <v>400</v>
      </c>
      <c r="G763" t="str">
        <f t="shared" si="55"/>
        <v>Low</v>
      </c>
      <c r="H763" t="s">
        <v>27</v>
      </c>
      <c r="I763" t="s">
        <v>25</v>
      </c>
      <c r="J763" t="s">
        <v>267</v>
      </c>
      <c r="K763" t="s">
        <v>290</v>
      </c>
      <c r="L763" t="s">
        <v>290</v>
      </c>
      <c r="M763" t="s">
        <v>377</v>
      </c>
      <c r="N763" t="str">
        <f t="shared" si="56"/>
        <v>Yes</v>
      </c>
      <c r="O763">
        <v>0</v>
      </c>
      <c r="P763" t="s">
        <v>8</v>
      </c>
      <c r="Q763" t="s">
        <v>425</v>
      </c>
    </row>
    <row r="764" spans="1:17" x14ac:dyDescent="0.25">
      <c r="A764">
        <v>62</v>
      </c>
      <c r="B764">
        <v>51</v>
      </c>
      <c r="C764">
        <v>1</v>
      </c>
      <c r="D764">
        <f t="shared" si="58"/>
        <v>38.825200000000002</v>
      </c>
      <c r="E764" t="s">
        <v>179</v>
      </c>
      <c r="F764">
        <v>400</v>
      </c>
      <c r="G764" t="str">
        <f t="shared" si="55"/>
        <v>Low</v>
      </c>
      <c r="H764" t="s">
        <v>27</v>
      </c>
      <c r="I764" t="s">
        <v>25</v>
      </c>
      <c r="J764" t="s">
        <v>267</v>
      </c>
      <c r="K764" t="s">
        <v>290</v>
      </c>
      <c r="L764" t="s">
        <v>290</v>
      </c>
      <c r="M764" t="s">
        <v>377</v>
      </c>
      <c r="N764" t="str">
        <f t="shared" si="56"/>
        <v>Yes</v>
      </c>
      <c r="O764">
        <v>38.825200000000002</v>
      </c>
      <c r="P764" t="s">
        <v>8</v>
      </c>
      <c r="Q764" t="s">
        <v>425</v>
      </c>
    </row>
    <row r="765" spans="1:17" x14ac:dyDescent="0.25">
      <c r="A765">
        <v>62</v>
      </c>
      <c r="B765">
        <v>51</v>
      </c>
      <c r="C765">
        <v>2</v>
      </c>
      <c r="D765">
        <f t="shared" si="58"/>
        <v>134.54150000000001</v>
      </c>
      <c r="E765" t="s">
        <v>179</v>
      </c>
      <c r="F765">
        <v>400</v>
      </c>
      <c r="G765" t="str">
        <f t="shared" si="55"/>
        <v>Low</v>
      </c>
      <c r="H765" t="s">
        <v>27</v>
      </c>
      <c r="I765" t="s">
        <v>25</v>
      </c>
      <c r="J765" t="s">
        <v>267</v>
      </c>
      <c r="K765" t="s">
        <v>290</v>
      </c>
      <c r="L765" t="s">
        <v>290</v>
      </c>
      <c r="M765" t="s">
        <v>377</v>
      </c>
      <c r="N765" t="str">
        <f t="shared" si="56"/>
        <v>Yes</v>
      </c>
      <c r="O765">
        <v>134.54150000000001</v>
      </c>
      <c r="P765" t="s">
        <v>8</v>
      </c>
      <c r="Q765" t="s">
        <v>425</v>
      </c>
    </row>
    <row r="766" spans="1:17" x14ac:dyDescent="0.25">
      <c r="A766">
        <v>62</v>
      </c>
      <c r="B766">
        <v>51</v>
      </c>
      <c r="C766">
        <v>3</v>
      </c>
      <c r="D766">
        <f t="shared" si="58"/>
        <v>226.2784</v>
      </c>
      <c r="E766" t="s">
        <v>179</v>
      </c>
      <c r="F766">
        <v>400</v>
      </c>
      <c r="G766" t="str">
        <f t="shared" si="55"/>
        <v>Low</v>
      </c>
      <c r="H766" t="s">
        <v>27</v>
      </c>
      <c r="I766" t="s">
        <v>25</v>
      </c>
      <c r="J766" t="s">
        <v>267</v>
      </c>
      <c r="K766" t="s">
        <v>290</v>
      </c>
      <c r="L766" t="s">
        <v>290</v>
      </c>
      <c r="M766" t="s">
        <v>377</v>
      </c>
      <c r="N766" t="str">
        <f t="shared" si="56"/>
        <v>Yes</v>
      </c>
      <c r="O766">
        <v>226.2784</v>
      </c>
      <c r="P766" t="s">
        <v>8</v>
      </c>
      <c r="Q766" t="s">
        <v>425</v>
      </c>
    </row>
    <row r="767" spans="1:17" x14ac:dyDescent="0.25">
      <c r="A767">
        <v>62</v>
      </c>
      <c r="B767">
        <v>51</v>
      </c>
      <c r="C767">
        <v>4</v>
      </c>
      <c r="D767">
        <f t="shared" si="58"/>
        <v>356.6404</v>
      </c>
      <c r="E767" t="s">
        <v>179</v>
      </c>
      <c r="F767">
        <v>400</v>
      </c>
      <c r="G767" t="str">
        <f t="shared" si="55"/>
        <v>Low</v>
      </c>
      <c r="H767" t="s">
        <v>27</v>
      </c>
      <c r="I767" t="s">
        <v>25</v>
      </c>
      <c r="J767" t="s">
        <v>267</v>
      </c>
      <c r="K767" t="s">
        <v>290</v>
      </c>
      <c r="L767" t="s">
        <v>290</v>
      </c>
      <c r="M767" t="s">
        <v>377</v>
      </c>
      <c r="N767" t="str">
        <f t="shared" si="56"/>
        <v>Yes</v>
      </c>
      <c r="O767">
        <v>356.6404</v>
      </c>
      <c r="P767" t="s">
        <v>8</v>
      </c>
      <c r="Q767" t="s">
        <v>425</v>
      </c>
    </row>
    <row r="768" spans="1:17" x14ac:dyDescent="0.25">
      <c r="A768">
        <v>62</v>
      </c>
      <c r="B768">
        <v>51</v>
      </c>
      <c r="C768">
        <v>6</v>
      </c>
      <c r="D768">
        <f t="shared" si="58"/>
        <v>433.49340000000001</v>
      </c>
      <c r="E768" t="s">
        <v>179</v>
      </c>
      <c r="F768">
        <v>400</v>
      </c>
      <c r="G768" t="str">
        <f t="shared" si="55"/>
        <v>Low</v>
      </c>
      <c r="H768" t="s">
        <v>27</v>
      </c>
      <c r="I768" t="s">
        <v>25</v>
      </c>
      <c r="J768" t="s">
        <v>267</v>
      </c>
      <c r="K768" t="s">
        <v>290</v>
      </c>
      <c r="L768" t="s">
        <v>290</v>
      </c>
      <c r="M768" t="s">
        <v>377</v>
      </c>
      <c r="N768" t="str">
        <f t="shared" si="56"/>
        <v>Yes</v>
      </c>
      <c r="O768">
        <v>433.49340000000001</v>
      </c>
      <c r="P768" t="s">
        <v>8</v>
      </c>
      <c r="Q768" t="s">
        <v>425</v>
      </c>
    </row>
    <row r="769" spans="1:17" x14ac:dyDescent="0.25">
      <c r="A769">
        <v>62</v>
      </c>
      <c r="B769">
        <v>51</v>
      </c>
      <c r="C769">
        <v>8</v>
      </c>
      <c r="D769">
        <f t="shared" si="58"/>
        <v>331.65609999999998</v>
      </c>
      <c r="E769" t="s">
        <v>179</v>
      </c>
      <c r="F769">
        <v>400</v>
      </c>
      <c r="G769" t="str">
        <f t="shared" si="55"/>
        <v>Low</v>
      </c>
      <c r="H769" t="s">
        <v>27</v>
      </c>
      <c r="I769" t="s">
        <v>25</v>
      </c>
      <c r="J769" t="s">
        <v>267</v>
      </c>
      <c r="K769" t="s">
        <v>290</v>
      </c>
      <c r="L769" t="s">
        <v>290</v>
      </c>
      <c r="M769" t="s">
        <v>377</v>
      </c>
      <c r="N769" t="str">
        <f t="shared" si="56"/>
        <v>Yes</v>
      </c>
      <c r="O769">
        <v>331.65609999999998</v>
      </c>
      <c r="P769" t="s">
        <v>8</v>
      </c>
      <c r="Q769" t="s">
        <v>425</v>
      </c>
    </row>
    <row r="770" spans="1:17" x14ac:dyDescent="0.25">
      <c r="A770">
        <v>62</v>
      </c>
      <c r="B770">
        <v>51</v>
      </c>
      <c r="C770">
        <v>12</v>
      </c>
      <c r="D770">
        <f t="shared" si="58"/>
        <v>221.06829999999999</v>
      </c>
      <c r="E770" t="s">
        <v>179</v>
      </c>
      <c r="F770">
        <v>400</v>
      </c>
      <c r="G770" t="str">
        <f t="shared" si="55"/>
        <v>Low</v>
      </c>
      <c r="H770" t="s">
        <v>27</v>
      </c>
      <c r="I770" t="s">
        <v>25</v>
      </c>
      <c r="J770" t="s">
        <v>267</v>
      </c>
      <c r="K770" t="s">
        <v>290</v>
      </c>
      <c r="L770" t="s">
        <v>290</v>
      </c>
      <c r="M770" t="s">
        <v>377</v>
      </c>
      <c r="N770" t="str">
        <f t="shared" si="56"/>
        <v>Yes</v>
      </c>
      <c r="O770">
        <v>221.06829999999999</v>
      </c>
      <c r="P770" t="s">
        <v>8</v>
      </c>
      <c r="Q770" t="s">
        <v>425</v>
      </c>
    </row>
    <row r="771" spans="1:17" x14ac:dyDescent="0.25">
      <c r="A771">
        <v>62</v>
      </c>
      <c r="B771">
        <v>51</v>
      </c>
      <c r="C771">
        <v>24</v>
      </c>
      <c r="D771">
        <f t="shared" si="58"/>
        <v>81.520300000000006</v>
      </c>
      <c r="E771" t="s">
        <v>179</v>
      </c>
      <c r="F771">
        <v>400</v>
      </c>
      <c r="G771" t="str">
        <f t="shared" ref="G771:G774" si="59">IF(F771&gt;799,"High","Low")</f>
        <v>Low</v>
      </c>
      <c r="H771" t="s">
        <v>27</v>
      </c>
      <c r="I771" t="s">
        <v>25</v>
      </c>
      <c r="J771" t="s">
        <v>267</v>
      </c>
      <c r="K771" t="s">
        <v>290</v>
      </c>
      <c r="L771" t="s">
        <v>290</v>
      </c>
      <c r="M771" t="s">
        <v>377</v>
      </c>
      <c r="N771" t="str">
        <f t="shared" ref="N771:N774" si="60">IF(M771 = "None", "None", "Yes")</f>
        <v>Yes</v>
      </c>
      <c r="O771">
        <v>81.520300000000006</v>
      </c>
      <c r="P771" t="s">
        <v>8</v>
      </c>
      <c r="Q771" t="s">
        <v>425</v>
      </c>
    </row>
    <row r="772" spans="1:17" x14ac:dyDescent="0.25">
      <c r="A772">
        <v>62</v>
      </c>
      <c r="B772">
        <v>51</v>
      </c>
      <c r="C772">
        <v>36</v>
      </c>
      <c r="D772">
        <f t="shared" si="58"/>
        <v>30.305900000000001</v>
      </c>
      <c r="E772" t="s">
        <v>179</v>
      </c>
      <c r="F772">
        <v>400</v>
      </c>
      <c r="G772" t="str">
        <f t="shared" si="59"/>
        <v>Low</v>
      </c>
      <c r="H772" t="s">
        <v>27</v>
      </c>
      <c r="I772" t="s">
        <v>25</v>
      </c>
      <c r="J772" t="s">
        <v>267</v>
      </c>
      <c r="K772" t="s">
        <v>290</v>
      </c>
      <c r="L772" t="s">
        <v>290</v>
      </c>
      <c r="M772" t="s">
        <v>377</v>
      </c>
      <c r="N772" t="str">
        <f t="shared" si="60"/>
        <v>Yes</v>
      </c>
      <c r="O772">
        <v>30.305900000000001</v>
      </c>
      <c r="P772" t="s">
        <v>8</v>
      </c>
      <c r="Q772" t="s">
        <v>425</v>
      </c>
    </row>
    <row r="773" spans="1:17" x14ac:dyDescent="0.25">
      <c r="A773">
        <v>62</v>
      </c>
      <c r="B773">
        <v>51</v>
      </c>
      <c r="C773">
        <v>48</v>
      </c>
      <c r="D773">
        <f t="shared" si="58"/>
        <v>14.143800000000001</v>
      </c>
      <c r="E773" t="s">
        <v>179</v>
      </c>
      <c r="F773">
        <v>400</v>
      </c>
      <c r="G773" t="str">
        <f t="shared" si="59"/>
        <v>Low</v>
      </c>
      <c r="H773" t="s">
        <v>27</v>
      </c>
      <c r="I773" t="s">
        <v>25</v>
      </c>
      <c r="J773" t="s">
        <v>267</v>
      </c>
      <c r="K773" t="s">
        <v>290</v>
      </c>
      <c r="L773" t="s">
        <v>290</v>
      </c>
      <c r="M773" t="s">
        <v>377</v>
      </c>
      <c r="N773" t="str">
        <f t="shared" si="60"/>
        <v>Yes</v>
      </c>
      <c r="O773">
        <v>14.143800000000001</v>
      </c>
      <c r="P773" t="s">
        <v>8</v>
      </c>
      <c r="Q773" t="s">
        <v>425</v>
      </c>
    </row>
    <row r="774" spans="1:17" x14ac:dyDescent="0.25">
      <c r="A774">
        <v>62</v>
      </c>
      <c r="B774">
        <v>51</v>
      </c>
      <c r="C774">
        <v>72</v>
      </c>
      <c r="D774">
        <f t="shared" si="58"/>
        <v>3.2082999999999999</v>
      </c>
      <c r="E774" t="s">
        <v>179</v>
      </c>
      <c r="F774">
        <v>400</v>
      </c>
      <c r="G774" t="str">
        <f t="shared" si="59"/>
        <v>Low</v>
      </c>
      <c r="H774" t="s">
        <v>27</v>
      </c>
      <c r="I774" t="s">
        <v>25</v>
      </c>
      <c r="J774" t="s">
        <v>267</v>
      </c>
      <c r="K774" t="s">
        <v>290</v>
      </c>
      <c r="L774" t="s">
        <v>290</v>
      </c>
      <c r="M774" t="s">
        <v>377</v>
      </c>
      <c r="N774" t="str">
        <f t="shared" si="60"/>
        <v>Yes</v>
      </c>
      <c r="O774">
        <v>3.2082999999999999</v>
      </c>
      <c r="P774" t="s">
        <v>8</v>
      </c>
      <c r="Q774" t="s">
        <v>425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B61B5-60B9-4380-B549-5FEF0BF30126}">
  <dimension ref="L1:N1"/>
  <sheetViews>
    <sheetView workbookViewId="0">
      <selection activeCell="K23" sqref="K23"/>
    </sheetView>
  </sheetViews>
  <sheetFormatPr defaultRowHeight="15" x14ac:dyDescent="0.25"/>
  <cols>
    <col min="1" max="1" width="12.28515625" bestFit="1" customWidth="1"/>
  </cols>
  <sheetData>
    <row r="1" spans="12:14" x14ac:dyDescent="0.25">
      <c r="L1" s="3"/>
      <c r="M1" s="3"/>
      <c r="N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7AFB-FE27-4229-B472-259F830ED8CE}">
  <dimension ref="A1:N53"/>
  <sheetViews>
    <sheetView topLeftCell="A26" workbookViewId="0">
      <selection activeCell="B2" sqref="B2:C53"/>
    </sheetView>
  </sheetViews>
  <sheetFormatPr defaultRowHeight="15" x14ac:dyDescent="0.25"/>
  <cols>
    <col min="3" max="3" width="13.7109375" bestFit="1" customWidth="1"/>
    <col min="4" max="4" width="10.85546875" bestFit="1" customWidth="1"/>
    <col min="5" max="5" width="7.28515625" customWidth="1"/>
    <col min="6" max="8" width="10.85546875" customWidth="1"/>
    <col min="9" max="9" width="13.28515625" bestFit="1" customWidth="1"/>
    <col min="10" max="10" width="10.85546875" customWidth="1"/>
    <col min="12" max="12" width="11.42578125" bestFit="1" customWidth="1"/>
  </cols>
  <sheetData>
    <row r="1" spans="1:14" x14ac:dyDescent="0.25">
      <c r="A1" t="s">
        <v>0</v>
      </c>
      <c r="B1" t="s">
        <v>0</v>
      </c>
      <c r="C1" t="s">
        <v>7</v>
      </c>
      <c r="D1" t="s">
        <v>16</v>
      </c>
      <c r="E1" t="s">
        <v>42</v>
      </c>
      <c r="F1" t="s">
        <v>35</v>
      </c>
      <c r="G1" t="s">
        <v>38</v>
      </c>
      <c r="H1" t="s">
        <v>277</v>
      </c>
      <c r="I1" t="s">
        <v>272</v>
      </c>
      <c r="J1" t="s">
        <v>274</v>
      </c>
      <c r="L1" t="s">
        <v>1</v>
      </c>
      <c r="M1" t="s">
        <v>3</v>
      </c>
    </row>
    <row r="2" spans="1:14" x14ac:dyDescent="0.25">
      <c r="B2" s="14">
        <v>0</v>
      </c>
      <c r="C2" s="14">
        <v>76.459100000000007</v>
      </c>
      <c r="D2" s="14" t="s">
        <v>24</v>
      </c>
      <c r="E2" s="14">
        <v>800</v>
      </c>
      <c r="F2" s="14" t="s">
        <v>36</v>
      </c>
      <c r="G2" s="14" t="s">
        <v>23</v>
      </c>
      <c r="H2" s="14" t="s">
        <v>278</v>
      </c>
      <c r="I2" s="14" t="s">
        <v>273</v>
      </c>
      <c r="J2" s="14"/>
      <c r="L2" t="s">
        <v>2</v>
      </c>
      <c r="M2" t="s">
        <v>4</v>
      </c>
    </row>
    <row r="3" spans="1:14" x14ac:dyDescent="0.25">
      <c r="B3" s="14">
        <v>1</v>
      </c>
      <c r="C3" s="14">
        <v>1489.5420999999999</v>
      </c>
      <c r="D3" s="14" t="s">
        <v>24</v>
      </c>
      <c r="E3" s="14">
        <v>800</v>
      </c>
      <c r="F3" s="14" t="s">
        <v>36</v>
      </c>
      <c r="G3" s="14" t="s">
        <v>23</v>
      </c>
      <c r="H3" s="14" t="s">
        <v>278</v>
      </c>
      <c r="I3" s="14" t="s">
        <v>273</v>
      </c>
      <c r="J3" s="14"/>
      <c r="L3" t="s">
        <v>5</v>
      </c>
      <c r="M3" t="s">
        <v>31</v>
      </c>
    </row>
    <row r="4" spans="1:14" x14ac:dyDescent="0.25">
      <c r="B4" s="14">
        <v>2</v>
      </c>
      <c r="C4" s="14">
        <v>1221.4694</v>
      </c>
      <c r="D4" s="14" t="s">
        <v>24</v>
      </c>
      <c r="E4" s="14">
        <v>800</v>
      </c>
      <c r="F4" s="14" t="s">
        <v>36</v>
      </c>
      <c r="G4" s="14" t="s">
        <v>23</v>
      </c>
      <c r="H4" s="14" t="s">
        <v>278</v>
      </c>
      <c r="I4" s="14" t="s">
        <v>273</v>
      </c>
      <c r="J4" s="14"/>
      <c r="L4" t="s">
        <v>9</v>
      </c>
      <c r="M4" t="s">
        <v>465</v>
      </c>
    </row>
    <row r="5" spans="1:14" x14ac:dyDescent="0.25">
      <c r="B5" s="14">
        <v>3</v>
      </c>
      <c r="C5" s="14">
        <v>1434.7799</v>
      </c>
      <c r="D5" s="14" t="s">
        <v>24</v>
      </c>
      <c r="E5" s="14">
        <v>800</v>
      </c>
      <c r="F5" s="14" t="s">
        <v>36</v>
      </c>
      <c r="G5" s="14" t="s">
        <v>23</v>
      </c>
      <c r="H5" s="14" t="s">
        <v>278</v>
      </c>
      <c r="I5" s="14" t="s">
        <v>273</v>
      </c>
      <c r="J5" s="14"/>
      <c r="L5" t="s">
        <v>15</v>
      </c>
      <c r="M5" t="s">
        <v>32</v>
      </c>
    </row>
    <row r="6" spans="1:14" x14ac:dyDescent="0.25">
      <c r="B6" s="14">
        <v>4</v>
      </c>
      <c r="C6" s="14">
        <v>1388.2671</v>
      </c>
      <c r="D6" s="14" t="s">
        <v>24</v>
      </c>
      <c r="E6" s="14">
        <v>800</v>
      </c>
      <c r="F6" s="14" t="s">
        <v>36</v>
      </c>
      <c r="G6" s="14" t="s">
        <v>23</v>
      </c>
      <c r="H6" s="14" t="s">
        <v>278</v>
      </c>
      <c r="I6" s="14" t="s">
        <v>273</v>
      </c>
      <c r="J6" s="14"/>
      <c r="L6" t="s">
        <v>12</v>
      </c>
      <c r="M6" t="s">
        <v>13</v>
      </c>
    </row>
    <row r="7" spans="1:14" x14ac:dyDescent="0.25">
      <c r="B7" s="14">
        <v>6</v>
      </c>
      <c r="C7" s="14">
        <v>730.44590000000005</v>
      </c>
      <c r="D7" s="14" t="s">
        <v>24</v>
      </c>
      <c r="E7" s="14">
        <v>800</v>
      </c>
      <c r="F7" s="14" t="s">
        <v>36</v>
      </c>
      <c r="G7" s="14" t="s">
        <v>23</v>
      </c>
      <c r="H7" s="14" t="s">
        <v>278</v>
      </c>
      <c r="I7" s="14" t="s">
        <v>273</v>
      </c>
      <c r="J7" s="14"/>
      <c r="L7" t="s">
        <v>10</v>
      </c>
    </row>
    <row r="8" spans="1:14" x14ac:dyDescent="0.25">
      <c r="B8" s="14">
        <v>8</v>
      </c>
      <c r="C8" s="14">
        <v>462.34620000000001</v>
      </c>
      <c r="D8" s="14" t="s">
        <v>24</v>
      </c>
      <c r="E8" s="14">
        <v>800</v>
      </c>
      <c r="F8" s="14" t="s">
        <v>36</v>
      </c>
      <c r="G8" s="14" t="s">
        <v>23</v>
      </c>
      <c r="H8" s="14" t="s">
        <v>278</v>
      </c>
      <c r="I8" s="14" t="s">
        <v>273</v>
      </c>
      <c r="J8" s="14"/>
      <c r="L8" t="s">
        <v>270</v>
      </c>
      <c r="M8" t="s">
        <v>284</v>
      </c>
      <c r="N8" t="s">
        <v>611</v>
      </c>
    </row>
    <row r="9" spans="1:14" x14ac:dyDescent="0.25">
      <c r="B9" s="14">
        <v>12</v>
      </c>
      <c r="C9" s="14">
        <v>156.01009999999999</v>
      </c>
      <c r="D9" s="14" t="s">
        <v>24</v>
      </c>
      <c r="E9" s="14">
        <v>800</v>
      </c>
      <c r="F9" s="14" t="s">
        <v>36</v>
      </c>
      <c r="G9" s="14" t="s">
        <v>23</v>
      </c>
      <c r="H9" s="14" t="s">
        <v>278</v>
      </c>
      <c r="I9" s="14" t="s">
        <v>273</v>
      </c>
      <c r="J9" s="14"/>
      <c r="L9" t="s">
        <v>271</v>
      </c>
      <c r="M9" t="s">
        <v>273</v>
      </c>
    </row>
    <row r="10" spans="1:14" x14ac:dyDescent="0.25">
      <c r="B10" s="14">
        <v>24</v>
      </c>
      <c r="C10" s="14">
        <v>155.38900000000001</v>
      </c>
      <c r="D10" s="14" t="s">
        <v>24</v>
      </c>
      <c r="E10" s="14">
        <v>800</v>
      </c>
      <c r="F10" s="14" t="s">
        <v>36</v>
      </c>
      <c r="G10" s="14" t="s">
        <v>23</v>
      </c>
      <c r="H10" s="14" t="s">
        <v>278</v>
      </c>
      <c r="I10" s="14" t="s">
        <v>273</v>
      </c>
      <c r="J10" s="14"/>
      <c r="L10" t="s">
        <v>283</v>
      </c>
      <c r="M10" t="s">
        <v>285</v>
      </c>
    </row>
    <row r="11" spans="1:14" x14ac:dyDescent="0.25">
      <c r="B11" s="14">
        <v>36</v>
      </c>
      <c r="C11" s="14">
        <v>63.038600000000002</v>
      </c>
      <c r="D11" s="14" t="s">
        <v>24</v>
      </c>
      <c r="E11" s="14">
        <v>800</v>
      </c>
      <c r="F11" s="14" t="s">
        <v>36</v>
      </c>
      <c r="G11" s="14" t="s">
        <v>23</v>
      </c>
      <c r="H11" s="14" t="s">
        <v>278</v>
      </c>
      <c r="I11" s="14" t="s">
        <v>273</v>
      </c>
      <c r="J11" s="14"/>
      <c r="M11" t="s">
        <v>286</v>
      </c>
    </row>
    <row r="12" spans="1:14" x14ac:dyDescent="0.25">
      <c r="B12" s="14">
        <v>48</v>
      </c>
      <c r="C12" s="14">
        <v>169.40360000000001</v>
      </c>
      <c r="D12" s="14" t="s">
        <v>24</v>
      </c>
      <c r="E12" s="14">
        <v>800</v>
      </c>
      <c r="F12" s="14" t="s">
        <v>36</v>
      </c>
      <c r="G12" s="14" t="s">
        <v>23</v>
      </c>
      <c r="H12" s="14" t="s">
        <v>278</v>
      </c>
      <c r="I12" s="14" t="s">
        <v>273</v>
      </c>
      <c r="J12" s="14"/>
      <c r="M12" t="s">
        <v>287</v>
      </c>
    </row>
    <row r="13" spans="1:14" x14ac:dyDescent="0.25">
      <c r="B13" s="14">
        <v>72</v>
      </c>
      <c r="C13" s="14">
        <v>84.708600000000004</v>
      </c>
      <c r="D13" s="14" t="s">
        <v>24</v>
      </c>
      <c r="E13" s="14">
        <v>800</v>
      </c>
      <c r="F13" s="14" t="s">
        <v>36</v>
      </c>
      <c r="G13" s="14" t="s">
        <v>23</v>
      </c>
      <c r="H13" s="14" t="s">
        <v>278</v>
      </c>
      <c r="I13" s="14" t="s">
        <v>273</v>
      </c>
      <c r="J13" s="14"/>
      <c r="M13" t="s">
        <v>400</v>
      </c>
    </row>
    <row r="14" spans="1:14" x14ac:dyDescent="0.25">
      <c r="B14" s="14">
        <v>96</v>
      </c>
      <c r="C14" s="14">
        <v>84.087500000000006</v>
      </c>
      <c r="D14" s="14" t="s">
        <v>24</v>
      </c>
      <c r="E14" s="14">
        <v>800</v>
      </c>
      <c r="F14" s="14" t="s">
        <v>36</v>
      </c>
      <c r="G14" s="14" t="s">
        <v>23</v>
      </c>
      <c r="H14" s="14" t="s">
        <v>278</v>
      </c>
      <c r="I14" s="14" t="s">
        <v>273</v>
      </c>
      <c r="J14" s="14"/>
    </row>
    <row r="15" spans="1:14" x14ac:dyDescent="0.25">
      <c r="B15" s="14">
        <v>0</v>
      </c>
      <c r="C15" s="14">
        <v>244.58</v>
      </c>
      <c r="D15" s="14" t="s">
        <v>24</v>
      </c>
      <c r="E15" s="14">
        <v>800</v>
      </c>
      <c r="F15" s="14" t="s">
        <v>36</v>
      </c>
      <c r="G15" s="14" t="s">
        <v>23</v>
      </c>
      <c r="H15" s="14" t="s">
        <v>278</v>
      </c>
      <c r="I15" s="14" t="s">
        <v>273</v>
      </c>
      <c r="J15" s="14" t="s">
        <v>268</v>
      </c>
    </row>
    <row r="16" spans="1:14" x14ac:dyDescent="0.25">
      <c r="B16" s="14">
        <v>1</v>
      </c>
      <c r="C16" s="14">
        <v>1734.0952</v>
      </c>
      <c r="D16" s="14" t="s">
        <v>24</v>
      </c>
      <c r="E16" s="14">
        <v>800</v>
      </c>
      <c r="F16" s="14" t="s">
        <v>36</v>
      </c>
      <c r="G16" s="14" t="s">
        <v>23</v>
      </c>
      <c r="H16" s="14" t="s">
        <v>278</v>
      </c>
      <c r="I16" s="14" t="s">
        <v>273</v>
      </c>
      <c r="J16" s="14" t="s">
        <v>268</v>
      </c>
    </row>
    <row r="17" spans="2:10" x14ac:dyDescent="0.25">
      <c r="B17" s="14">
        <v>2</v>
      </c>
      <c r="C17" s="14">
        <v>1779.2982999999999</v>
      </c>
      <c r="D17" s="14" t="s">
        <v>24</v>
      </c>
      <c r="E17" s="14">
        <v>800</v>
      </c>
      <c r="F17" s="14" t="s">
        <v>36</v>
      </c>
      <c r="G17" s="14" t="s">
        <v>23</v>
      </c>
      <c r="H17" s="14" t="s">
        <v>278</v>
      </c>
      <c r="I17" s="14" t="s">
        <v>273</v>
      </c>
      <c r="J17" s="14" t="s">
        <v>268</v>
      </c>
    </row>
    <row r="18" spans="2:10" x14ac:dyDescent="0.25">
      <c r="B18" s="14">
        <v>3</v>
      </c>
      <c r="C18" s="14">
        <v>3169.4962</v>
      </c>
      <c r="D18" s="14" t="s">
        <v>24</v>
      </c>
      <c r="E18" s="14">
        <v>800</v>
      </c>
      <c r="F18" s="14" t="s">
        <v>36</v>
      </c>
      <c r="G18" s="14" t="s">
        <v>23</v>
      </c>
      <c r="H18" s="14" t="s">
        <v>278</v>
      </c>
      <c r="I18" s="14" t="s">
        <v>273</v>
      </c>
      <c r="J18" s="14" t="s">
        <v>268</v>
      </c>
    </row>
    <row r="19" spans="2:10" x14ac:dyDescent="0.25">
      <c r="B19" s="14">
        <v>4</v>
      </c>
      <c r="C19" s="14">
        <v>1380.6522</v>
      </c>
      <c r="D19" s="14" t="s">
        <v>24</v>
      </c>
      <c r="E19" s="14">
        <v>800</v>
      </c>
      <c r="F19" s="14" t="s">
        <v>36</v>
      </c>
      <c r="G19" s="14" t="s">
        <v>23</v>
      </c>
      <c r="H19" s="14" t="s">
        <v>278</v>
      </c>
      <c r="I19" s="14" t="s">
        <v>273</v>
      </c>
      <c r="J19" s="14" t="s">
        <v>268</v>
      </c>
    </row>
    <row r="20" spans="2:10" x14ac:dyDescent="0.25">
      <c r="B20" s="14">
        <v>6</v>
      </c>
      <c r="C20" s="14">
        <v>2633.2561999999998</v>
      </c>
      <c r="D20" s="14" t="s">
        <v>24</v>
      </c>
      <c r="E20" s="14">
        <v>800</v>
      </c>
      <c r="F20" s="14" t="s">
        <v>36</v>
      </c>
      <c r="G20" s="14" t="s">
        <v>23</v>
      </c>
      <c r="H20" s="14" t="s">
        <v>278</v>
      </c>
      <c r="I20" s="14" t="s">
        <v>273</v>
      </c>
      <c r="J20" s="14" t="s">
        <v>268</v>
      </c>
    </row>
    <row r="21" spans="2:10" x14ac:dyDescent="0.25">
      <c r="B21" s="14">
        <v>8</v>
      </c>
      <c r="C21" s="14">
        <v>913.21609999999998</v>
      </c>
      <c r="D21" s="14" t="s">
        <v>24</v>
      </c>
      <c r="E21" s="14">
        <v>800</v>
      </c>
      <c r="F21" s="14" t="s">
        <v>36</v>
      </c>
      <c r="G21" s="14" t="s">
        <v>23</v>
      </c>
      <c r="H21" s="14" t="s">
        <v>278</v>
      </c>
      <c r="I21" s="14" t="s">
        <v>273</v>
      </c>
      <c r="J21" s="14" t="s">
        <v>268</v>
      </c>
    </row>
    <row r="22" spans="2:10" x14ac:dyDescent="0.25">
      <c r="B22" s="14">
        <v>12</v>
      </c>
      <c r="C22" s="14">
        <v>476.98180000000002</v>
      </c>
      <c r="D22" s="14" t="s">
        <v>24</v>
      </c>
      <c r="E22" s="14">
        <v>800</v>
      </c>
      <c r="F22" s="14" t="s">
        <v>36</v>
      </c>
      <c r="G22" s="14" t="s">
        <v>23</v>
      </c>
      <c r="H22" s="14" t="s">
        <v>278</v>
      </c>
      <c r="I22" s="14" t="s">
        <v>273</v>
      </c>
      <c r="J22" s="14" t="s">
        <v>268</v>
      </c>
    </row>
    <row r="23" spans="2:10" x14ac:dyDescent="0.25">
      <c r="B23" s="14">
        <v>24</v>
      </c>
      <c r="C23" s="14">
        <v>308.25330000000002</v>
      </c>
      <c r="D23" s="14" t="s">
        <v>24</v>
      </c>
      <c r="E23" s="14">
        <v>800</v>
      </c>
      <c r="F23" s="14" t="s">
        <v>36</v>
      </c>
      <c r="G23" s="14" t="s">
        <v>23</v>
      </c>
      <c r="H23" s="14" t="s">
        <v>278</v>
      </c>
      <c r="I23" s="14" t="s">
        <v>273</v>
      </c>
      <c r="J23" s="14" t="s">
        <v>268</v>
      </c>
    </row>
    <row r="24" spans="2:10" x14ac:dyDescent="0.25">
      <c r="B24" s="14">
        <v>36</v>
      </c>
      <c r="C24" s="14">
        <v>147.12610000000001</v>
      </c>
      <c r="D24" s="14" t="s">
        <v>24</v>
      </c>
      <c r="E24" s="14">
        <v>800</v>
      </c>
      <c r="F24" s="14" t="s">
        <v>36</v>
      </c>
      <c r="G24" s="14" t="s">
        <v>23</v>
      </c>
      <c r="H24" s="14" t="s">
        <v>278</v>
      </c>
      <c r="I24" s="14" t="s">
        <v>273</v>
      </c>
      <c r="J24" s="14" t="s">
        <v>268</v>
      </c>
    </row>
    <row r="25" spans="2:10" x14ac:dyDescent="0.25">
      <c r="B25" s="14">
        <v>48</v>
      </c>
      <c r="C25" s="14">
        <v>177.059</v>
      </c>
      <c r="D25" s="14" t="s">
        <v>24</v>
      </c>
      <c r="E25" s="14">
        <v>800</v>
      </c>
      <c r="F25" s="14" t="s">
        <v>36</v>
      </c>
      <c r="G25" s="14" t="s">
        <v>23</v>
      </c>
      <c r="H25" s="14" t="s">
        <v>278</v>
      </c>
      <c r="I25" s="14" t="s">
        <v>273</v>
      </c>
      <c r="J25" s="14" t="s">
        <v>268</v>
      </c>
    </row>
    <row r="26" spans="2:10" x14ac:dyDescent="0.25">
      <c r="B26" s="14">
        <v>72</v>
      </c>
      <c r="C26" s="14">
        <v>38.843899999999998</v>
      </c>
      <c r="D26" s="14" t="s">
        <v>24</v>
      </c>
      <c r="E26" s="14">
        <v>800</v>
      </c>
      <c r="F26" s="14" t="s">
        <v>36</v>
      </c>
      <c r="G26" s="14" t="s">
        <v>23</v>
      </c>
      <c r="H26" s="14" t="s">
        <v>278</v>
      </c>
      <c r="I26" s="14" t="s">
        <v>273</v>
      </c>
      <c r="J26" s="14" t="s">
        <v>268</v>
      </c>
    </row>
    <row r="27" spans="2:10" x14ac:dyDescent="0.25">
      <c r="B27" s="14">
        <v>96</v>
      </c>
      <c r="C27" s="14">
        <v>53.479500000000002</v>
      </c>
      <c r="D27" s="14" t="s">
        <v>24</v>
      </c>
      <c r="E27" s="14">
        <v>800</v>
      </c>
      <c r="F27" s="14" t="s">
        <v>36</v>
      </c>
      <c r="G27" s="14" t="s">
        <v>23</v>
      </c>
      <c r="H27" s="14" t="s">
        <v>278</v>
      </c>
      <c r="I27" s="14" t="s">
        <v>273</v>
      </c>
      <c r="J27" s="14" t="s">
        <v>268</v>
      </c>
    </row>
    <row r="28" spans="2:10" x14ac:dyDescent="0.25">
      <c r="B28" s="14">
        <v>0</v>
      </c>
      <c r="C28" s="14">
        <v>175.80330000000001</v>
      </c>
      <c r="D28" s="14" t="s">
        <v>24</v>
      </c>
      <c r="E28" s="14">
        <v>800</v>
      </c>
      <c r="F28" s="14" t="s">
        <v>36</v>
      </c>
      <c r="G28" s="14" t="s">
        <v>23</v>
      </c>
      <c r="H28" s="14" t="s">
        <v>278</v>
      </c>
      <c r="I28" s="14" t="s">
        <v>273</v>
      </c>
      <c r="J28" s="14" t="s">
        <v>268</v>
      </c>
    </row>
    <row r="29" spans="2:10" x14ac:dyDescent="0.25">
      <c r="B29" s="14">
        <v>1</v>
      </c>
      <c r="C29" s="14">
        <v>1046.3141000000001</v>
      </c>
      <c r="D29" s="14" t="s">
        <v>24</v>
      </c>
      <c r="E29" s="14">
        <v>800</v>
      </c>
      <c r="F29" s="14" t="s">
        <v>36</v>
      </c>
      <c r="G29" s="14" t="s">
        <v>23</v>
      </c>
      <c r="H29" s="14" t="s">
        <v>278</v>
      </c>
      <c r="I29" s="14" t="s">
        <v>273</v>
      </c>
      <c r="J29" s="14" t="s">
        <v>268</v>
      </c>
    </row>
    <row r="30" spans="2:10" x14ac:dyDescent="0.25">
      <c r="B30" s="14">
        <v>2</v>
      </c>
      <c r="C30" s="14">
        <v>1206.1856</v>
      </c>
      <c r="D30" s="14" t="s">
        <v>24</v>
      </c>
      <c r="E30" s="14">
        <v>800</v>
      </c>
      <c r="F30" s="14" t="s">
        <v>36</v>
      </c>
      <c r="G30" s="14" t="s">
        <v>23</v>
      </c>
      <c r="H30" s="14" t="s">
        <v>278</v>
      </c>
      <c r="I30" s="14" t="s">
        <v>273</v>
      </c>
      <c r="J30" s="14" t="s">
        <v>268</v>
      </c>
    </row>
    <row r="31" spans="2:10" x14ac:dyDescent="0.25">
      <c r="B31" s="14">
        <v>3</v>
      </c>
      <c r="C31" s="14">
        <v>747.01229999999998</v>
      </c>
      <c r="D31" s="14" t="s">
        <v>24</v>
      </c>
      <c r="E31" s="14">
        <v>800</v>
      </c>
      <c r="F31" s="14" t="s">
        <v>36</v>
      </c>
      <c r="G31" s="14" t="s">
        <v>23</v>
      </c>
      <c r="H31" s="14" t="s">
        <v>278</v>
      </c>
      <c r="I31" s="14" t="s">
        <v>273</v>
      </c>
      <c r="J31" s="14" t="s">
        <v>268</v>
      </c>
    </row>
    <row r="32" spans="2:10" x14ac:dyDescent="0.25">
      <c r="B32" s="14">
        <v>4</v>
      </c>
      <c r="C32" s="14">
        <v>387.21019999999999</v>
      </c>
      <c r="D32" s="14" t="s">
        <v>24</v>
      </c>
      <c r="E32" s="14">
        <v>800</v>
      </c>
      <c r="F32" s="14" t="s">
        <v>36</v>
      </c>
      <c r="G32" s="14" t="s">
        <v>23</v>
      </c>
      <c r="H32" s="14" t="s">
        <v>278</v>
      </c>
      <c r="I32" s="14" t="s">
        <v>273</v>
      </c>
      <c r="J32" s="14" t="s">
        <v>268</v>
      </c>
    </row>
    <row r="33" spans="2:10" x14ac:dyDescent="0.25">
      <c r="B33" s="14">
        <v>6</v>
      </c>
      <c r="C33" s="14">
        <v>485.90620000000001</v>
      </c>
      <c r="D33" s="14" t="s">
        <v>24</v>
      </c>
      <c r="E33" s="14">
        <v>800</v>
      </c>
      <c r="F33" s="14" t="s">
        <v>36</v>
      </c>
      <c r="G33" s="14" t="s">
        <v>23</v>
      </c>
      <c r="H33" s="14" t="s">
        <v>278</v>
      </c>
      <c r="I33" s="14" t="s">
        <v>273</v>
      </c>
      <c r="J33" s="14" t="s">
        <v>268</v>
      </c>
    </row>
    <row r="34" spans="2:10" x14ac:dyDescent="0.25">
      <c r="B34" s="14">
        <v>8</v>
      </c>
      <c r="C34" s="14">
        <v>210.1782</v>
      </c>
      <c r="D34" s="14" t="s">
        <v>24</v>
      </c>
      <c r="E34" s="14">
        <v>800</v>
      </c>
      <c r="F34" s="14" t="s">
        <v>36</v>
      </c>
      <c r="G34" s="14" t="s">
        <v>23</v>
      </c>
      <c r="H34" s="14" t="s">
        <v>278</v>
      </c>
      <c r="I34" s="14" t="s">
        <v>273</v>
      </c>
      <c r="J34" s="14" t="s">
        <v>268</v>
      </c>
    </row>
    <row r="35" spans="2:10" x14ac:dyDescent="0.25">
      <c r="B35" s="14">
        <v>12</v>
      </c>
      <c r="C35" s="14">
        <v>56.692799999999998</v>
      </c>
      <c r="D35" s="14" t="s">
        <v>24</v>
      </c>
      <c r="E35" s="14">
        <v>800</v>
      </c>
      <c r="F35" s="14" t="s">
        <v>36</v>
      </c>
      <c r="G35" s="14" t="s">
        <v>23</v>
      </c>
      <c r="H35" s="14" t="s">
        <v>278</v>
      </c>
      <c r="I35" s="14" t="s">
        <v>273</v>
      </c>
      <c r="J35" s="14" t="s">
        <v>268</v>
      </c>
    </row>
    <row r="36" spans="2:10" x14ac:dyDescent="0.25">
      <c r="B36" s="14">
        <v>24</v>
      </c>
      <c r="C36" s="14">
        <v>193.61179999999999</v>
      </c>
      <c r="D36" s="14" t="s">
        <v>24</v>
      </c>
      <c r="E36" s="14">
        <v>800</v>
      </c>
      <c r="F36" s="14" t="s">
        <v>36</v>
      </c>
      <c r="G36" s="14" t="s">
        <v>23</v>
      </c>
      <c r="H36" s="14" t="s">
        <v>278</v>
      </c>
      <c r="I36" s="14" t="s">
        <v>273</v>
      </c>
      <c r="J36" s="14" t="s">
        <v>268</v>
      </c>
    </row>
    <row r="37" spans="2:10" x14ac:dyDescent="0.25">
      <c r="B37" s="14">
        <v>36</v>
      </c>
      <c r="C37" s="14">
        <v>101.26139999999999</v>
      </c>
      <c r="D37" s="14" t="s">
        <v>24</v>
      </c>
      <c r="E37" s="14">
        <v>800</v>
      </c>
      <c r="F37" s="14" t="s">
        <v>36</v>
      </c>
      <c r="G37" s="14" t="s">
        <v>23</v>
      </c>
      <c r="H37" s="14" t="s">
        <v>278</v>
      </c>
      <c r="I37" s="14" t="s">
        <v>273</v>
      </c>
      <c r="J37" s="14" t="s">
        <v>268</v>
      </c>
    </row>
    <row r="38" spans="2:10" x14ac:dyDescent="0.25">
      <c r="B38" s="14">
        <v>48</v>
      </c>
      <c r="C38" s="14">
        <v>70.086399999999998</v>
      </c>
      <c r="D38" s="14" t="s">
        <v>24</v>
      </c>
      <c r="E38" s="14">
        <v>800</v>
      </c>
      <c r="F38" s="14" t="s">
        <v>36</v>
      </c>
      <c r="G38" s="14" t="s">
        <v>23</v>
      </c>
      <c r="H38" s="14" t="s">
        <v>278</v>
      </c>
      <c r="I38" s="14" t="s">
        <v>273</v>
      </c>
      <c r="J38" s="14" t="s">
        <v>268</v>
      </c>
    </row>
    <row r="39" spans="2:10" x14ac:dyDescent="0.25">
      <c r="B39" s="14">
        <v>72</v>
      </c>
      <c r="C39" s="14">
        <v>46.499200000000002</v>
      </c>
      <c r="D39" s="14" t="s">
        <v>24</v>
      </c>
      <c r="E39" s="14">
        <v>800</v>
      </c>
      <c r="F39" s="14" t="s">
        <v>36</v>
      </c>
      <c r="G39" s="14" t="s">
        <v>23</v>
      </c>
      <c r="H39" s="14" t="s">
        <v>278</v>
      </c>
      <c r="I39" s="14" t="s">
        <v>273</v>
      </c>
      <c r="J39" s="14" t="s">
        <v>268</v>
      </c>
    </row>
    <row r="40" spans="2:10" x14ac:dyDescent="0.25">
      <c r="B40" s="14">
        <v>96</v>
      </c>
      <c r="C40" s="14">
        <v>45.8782</v>
      </c>
      <c r="D40" s="14" t="s">
        <v>24</v>
      </c>
      <c r="E40" s="14">
        <v>800</v>
      </c>
      <c r="F40" s="14" t="s">
        <v>36</v>
      </c>
      <c r="G40" s="14" t="s">
        <v>23</v>
      </c>
      <c r="H40" s="14" t="s">
        <v>278</v>
      </c>
      <c r="I40" s="14" t="s">
        <v>273</v>
      </c>
      <c r="J40" s="14" t="s">
        <v>268</v>
      </c>
    </row>
    <row r="41" spans="2:10" x14ac:dyDescent="0.25">
      <c r="B41" s="14">
        <v>0</v>
      </c>
      <c r="C41" s="14">
        <v>145.22239999999999</v>
      </c>
      <c r="D41" s="14" t="s">
        <v>24</v>
      </c>
      <c r="E41" s="14">
        <v>800</v>
      </c>
      <c r="F41" s="14" t="s">
        <v>36</v>
      </c>
      <c r="G41" s="14" t="s">
        <v>23</v>
      </c>
      <c r="H41" s="14" t="s">
        <v>278</v>
      </c>
      <c r="I41" s="14" t="s">
        <v>273</v>
      </c>
      <c r="J41" s="14"/>
    </row>
    <row r="42" spans="2:10" x14ac:dyDescent="0.25">
      <c r="B42" s="14">
        <v>1</v>
      </c>
      <c r="C42" s="14">
        <v>1718.798</v>
      </c>
      <c r="D42" s="14" t="s">
        <v>24</v>
      </c>
      <c r="E42" s="14">
        <v>800</v>
      </c>
      <c r="F42" s="14" t="s">
        <v>36</v>
      </c>
      <c r="G42" s="14" t="s">
        <v>23</v>
      </c>
      <c r="H42" s="14" t="s">
        <v>278</v>
      </c>
      <c r="I42" s="14" t="s">
        <v>273</v>
      </c>
      <c r="J42" s="14"/>
    </row>
    <row r="43" spans="2:10" x14ac:dyDescent="0.25">
      <c r="B43" s="14">
        <v>2</v>
      </c>
      <c r="C43" s="14">
        <v>709.43759999999997</v>
      </c>
      <c r="D43" s="14" t="s">
        <v>24</v>
      </c>
      <c r="E43" s="14">
        <v>800</v>
      </c>
      <c r="F43" s="14" t="s">
        <v>36</v>
      </c>
      <c r="G43" s="14" t="s">
        <v>23</v>
      </c>
      <c r="H43" s="14" t="s">
        <v>278</v>
      </c>
      <c r="I43" s="14" t="s">
        <v>273</v>
      </c>
      <c r="J43" s="14"/>
    </row>
    <row r="44" spans="2:10" x14ac:dyDescent="0.25">
      <c r="B44" s="14">
        <v>3</v>
      </c>
      <c r="C44" s="14">
        <v>1954.4131</v>
      </c>
      <c r="D44" s="14" t="s">
        <v>24</v>
      </c>
      <c r="E44" s="14">
        <v>800</v>
      </c>
      <c r="F44" s="14" t="s">
        <v>36</v>
      </c>
      <c r="G44" s="14" t="s">
        <v>23</v>
      </c>
      <c r="H44" s="14" t="s">
        <v>278</v>
      </c>
      <c r="I44" s="14" t="s">
        <v>273</v>
      </c>
      <c r="J44" s="14"/>
    </row>
    <row r="45" spans="2:10" x14ac:dyDescent="0.25">
      <c r="B45" s="14">
        <v>4</v>
      </c>
      <c r="C45" s="14">
        <v>1770.3603000000001</v>
      </c>
      <c r="D45" s="14" t="s">
        <v>24</v>
      </c>
      <c r="E45" s="14">
        <v>800</v>
      </c>
      <c r="F45" s="14" t="s">
        <v>36</v>
      </c>
      <c r="G45" s="14" t="s">
        <v>23</v>
      </c>
      <c r="H45" s="14" t="s">
        <v>278</v>
      </c>
      <c r="I45" s="14" t="s">
        <v>273</v>
      </c>
      <c r="J45" s="14"/>
    </row>
    <row r="46" spans="2:10" x14ac:dyDescent="0.25">
      <c r="B46" s="14">
        <v>6</v>
      </c>
      <c r="C46" s="14">
        <v>1769.7527</v>
      </c>
      <c r="D46" s="14" t="s">
        <v>24</v>
      </c>
      <c r="E46" s="14">
        <v>800</v>
      </c>
      <c r="F46" s="14" t="s">
        <v>36</v>
      </c>
      <c r="G46" s="14" t="s">
        <v>23</v>
      </c>
      <c r="H46" s="14" t="s">
        <v>278</v>
      </c>
      <c r="I46" s="14" t="s">
        <v>273</v>
      </c>
      <c r="J46" s="14"/>
    </row>
    <row r="47" spans="2:10" x14ac:dyDescent="0.25">
      <c r="B47" s="14">
        <v>8</v>
      </c>
      <c r="C47" s="14">
        <v>340.06290000000001</v>
      </c>
      <c r="D47" s="14" t="s">
        <v>24</v>
      </c>
      <c r="E47" s="14">
        <v>800</v>
      </c>
      <c r="F47" s="14" t="s">
        <v>36</v>
      </c>
      <c r="G47" s="14" t="s">
        <v>23</v>
      </c>
      <c r="H47" s="14" t="s">
        <v>278</v>
      </c>
      <c r="I47" s="14" t="s">
        <v>273</v>
      </c>
      <c r="J47" s="14"/>
    </row>
    <row r="48" spans="2:10" x14ac:dyDescent="0.25">
      <c r="B48" s="14">
        <v>12</v>
      </c>
      <c r="C48" s="14">
        <v>171.28030000000001</v>
      </c>
      <c r="D48" s="14" t="s">
        <v>24</v>
      </c>
      <c r="E48" s="14">
        <v>800</v>
      </c>
      <c r="F48" s="14" t="s">
        <v>36</v>
      </c>
      <c r="G48" s="14" t="s">
        <v>23</v>
      </c>
      <c r="H48" s="14" t="s">
        <v>278</v>
      </c>
      <c r="I48" s="14" t="s">
        <v>273</v>
      </c>
      <c r="J48" s="14"/>
    </row>
    <row r="49" spans="2:10" x14ac:dyDescent="0.25">
      <c r="B49" s="14">
        <v>24</v>
      </c>
      <c r="C49" s="14">
        <v>163.0444</v>
      </c>
      <c r="D49" s="14" t="s">
        <v>24</v>
      </c>
      <c r="E49" s="14">
        <v>800</v>
      </c>
      <c r="F49" s="14" t="s">
        <v>36</v>
      </c>
      <c r="G49" s="14" t="s">
        <v>23</v>
      </c>
      <c r="H49" s="14" t="s">
        <v>278</v>
      </c>
      <c r="I49" s="14" t="s">
        <v>273</v>
      </c>
      <c r="J49" s="14"/>
    </row>
    <row r="50" spans="2:10" x14ac:dyDescent="0.25">
      <c r="B50" s="14">
        <v>36</v>
      </c>
      <c r="C50" s="14">
        <v>63.038600000000002</v>
      </c>
      <c r="D50" s="14" t="s">
        <v>24</v>
      </c>
      <c r="E50" s="14">
        <v>800</v>
      </c>
      <c r="F50" s="14" t="s">
        <v>36</v>
      </c>
      <c r="G50" s="14" t="s">
        <v>23</v>
      </c>
      <c r="H50" s="14" t="s">
        <v>278</v>
      </c>
      <c r="I50" s="14" t="s">
        <v>273</v>
      </c>
      <c r="J50" s="14"/>
    </row>
    <row r="51" spans="2:10" x14ac:dyDescent="0.25">
      <c r="B51" s="14">
        <v>48</v>
      </c>
      <c r="C51" s="14">
        <v>47.1203</v>
      </c>
      <c r="D51" s="14" t="s">
        <v>24</v>
      </c>
      <c r="E51" s="14">
        <v>800</v>
      </c>
      <c r="F51" s="14" t="s">
        <v>36</v>
      </c>
      <c r="G51" s="14" t="s">
        <v>23</v>
      </c>
      <c r="H51" s="14" t="s">
        <v>278</v>
      </c>
      <c r="I51" s="14" t="s">
        <v>273</v>
      </c>
      <c r="J51" s="14"/>
    </row>
    <row r="52" spans="2:10" x14ac:dyDescent="0.25">
      <c r="B52" s="14">
        <v>72</v>
      </c>
      <c r="C52" s="14">
        <v>46.485700000000001</v>
      </c>
      <c r="D52" s="14" t="s">
        <v>24</v>
      </c>
      <c r="E52" s="14">
        <v>800</v>
      </c>
      <c r="F52" s="14" t="s">
        <v>36</v>
      </c>
      <c r="G52" s="14" t="s">
        <v>23</v>
      </c>
      <c r="H52" s="14" t="s">
        <v>278</v>
      </c>
      <c r="I52" s="14" t="s">
        <v>273</v>
      </c>
      <c r="J52" s="14"/>
    </row>
    <row r="53" spans="2:10" x14ac:dyDescent="0.25">
      <c r="B53" s="14">
        <v>96</v>
      </c>
      <c r="C53" s="14">
        <v>53.506500000000003</v>
      </c>
      <c r="D53" s="14" t="s">
        <v>24</v>
      </c>
      <c r="E53" s="14">
        <v>800</v>
      </c>
      <c r="F53" s="14" t="s">
        <v>36</v>
      </c>
      <c r="G53" s="14" t="s">
        <v>23</v>
      </c>
      <c r="H53" s="14" t="s">
        <v>278</v>
      </c>
      <c r="I53" s="14" t="s">
        <v>273</v>
      </c>
      <c r="J53" s="1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5230-DDE0-49B8-9D98-D1E444CA4D9B}">
  <dimension ref="A1:V290"/>
  <sheetViews>
    <sheetView workbookViewId="0">
      <selection activeCell="M23" sqref="M23"/>
    </sheetView>
  </sheetViews>
  <sheetFormatPr defaultRowHeight="15" x14ac:dyDescent="0.25"/>
  <sheetData>
    <row r="1" spans="1:2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22" x14ac:dyDescent="0.25">
      <c r="A2" s="14">
        <v>168</v>
      </c>
      <c r="B2" s="14">
        <v>1.6910134615384618</v>
      </c>
      <c r="C2" s="14" t="s">
        <v>24</v>
      </c>
      <c r="D2" s="14">
        <v>670</v>
      </c>
      <c r="E2" s="14" t="s">
        <v>27</v>
      </c>
      <c r="F2" s="14" t="s">
        <v>25</v>
      </c>
      <c r="G2" s="14" t="s">
        <v>278</v>
      </c>
      <c r="H2" s="14" t="s">
        <v>293</v>
      </c>
      <c r="I2" s="14" t="s">
        <v>275</v>
      </c>
      <c r="K2" t="s">
        <v>2</v>
      </c>
      <c r="L2" t="s">
        <v>19</v>
      </c>
    </row>
    <row r="3" spans="1:22" x14ac:dyDescent="0.25">
      <c r="A3" s="14">
        <v>170</v>
      </c>
      <c r="B3" s="14">
        <v>1.6235777777777773</v>
      </c>
      <c r="C3" s="14" t="s">
        <v>24</v>
      </c>
      <c r="D3" s="14">
        <v>670</v>
      </c>
      <c r="E3" s="14" t="s">
        <v>27</v>
      </c>
      <c r="F3" s="14" t="s">
        <v>25</v>
      </c>
      <c r="G3" s="14" t="s">
        <v>278</v>
      </c>
      <c r="H3" s="14" t="s">
        <v>293</v>
      </c>
      <c r="I3" s="14" t="s">
        <v>275</v>
      </c>
      <c r="K3" t="s">
        <v>5</v>
      </c>
      <c r="L3">
        <v>670</v>
      </c>
    </row>
    <row r="4" spans="1:22" x14ac:dyDescent="0.25">
      <c r="A4" s="14">
        <v>171</v>
      </c>
      <c r="B4" s="14">
        <v>1.7239437500000001</v>
      </c>
      <c r="C4" s="14" t="s">
        <v>24</v>
      </c>
      <c r="D4" s="14">
        <v>670</v>
      </c>
      <c r="E4" s="14" t="s">
        <v>27</v>
      </c>
      <c r="F4" s="14" t="s">
        <v>25</v>
      </c>
      <c r="G4" s="14" t="s">
        <v>278</v>
      </c>
      <c r="H4" s="14" t="s">
        <v>293</v>
      </c>
      <c r="I4" s="14" t="s">
        <v>275</v>
      </c>
      <c r="K4" t="s">
        <v>9</v>
      </c>
      <c r="L4">
        <v>90</v>
      </c>
    </row>
    <row r="5" spans="1:22" x14ac:dyDescent="0.25">
      <c r="A5" s="14">
        <v>172</v>
      </c>
      <c r="B5" s="14">
        <v>1.4847565217391308</v>
      </c>
      <c r="C5" s="14" t="s">
        <v>24</v>
      </c>
      <c r="D5" s="14">
        <v>670</v>
      </c>
      <c r="E5" s="14" t="s">
        <v>27</v>
      </c>
      <c r="F5" s="14" t="s">
        <v>25</v>
      </c>
      <c r="G5" s="14" t="s">
        <v>278</v>
      </c>
      <c r="H5" s="14" t="s">
        <v>293</v>
      </c>
      <c r="I5" s="14" t="s">
        <v>275</v>
      </c>
      <c r="K5" t="s">
        <v>15</v>
      </c>
      <c r="L5" t="s">
        <v>25</v>
      </c>
      <c r="M5" t="s">
        <v>613</v>
      </c>
    </row>
    <row r="6" spans="1:22" x14ac:dyDescent="0.25">
      <c r="A6" s="14">
        <v>173</v>
      </c>
      <c r="B6" s="14">
        <v>1.8335000000000001</v>
      </c>
      <c r="C6" s="14" t="s">
        <v>24</v>
      </c>
      <c r="D6" s="14">
        <v>670</v>
      </c>
      <c r="E6" s="14" t="s">
        <v>27</v>
      </c>
      <c r="F6" s="14" t="s">
        <v>25</v>
      </c>
      <c r="G6" s="14" t="s">
        <v>278</v>
      </c>
      <c r="H6" s="14" t="s">
        <v>293</v>
      </c>
      <c r="I6" s="14" t="s">
        <v>275</v>
      </c>
      <c r="K6" t="s">
        <v>12</v>
      </c>
      <c r="L6" t="s">
        <v>13</v>
      </c>
    </row>
    <row r="7" spans="1:22" x14ac:dyDescent="0.25">
      <c r="A7" s="14">
        <v>174</v>
      </c>
      <c r="B7" s="14">
        <v>1.4789789473684209</v>
      </c>
      <c r="C7" s="14" t="s">
        <v>24</v>
      </c>
      <c r="D7" s="14">
        <v>670</v>
      </c>
      <c r="E7" s="14" t="s">
        <v>27</v>
      </c>
      <c r="F7" s="14" t="s">
        <v>25</v>
      </c>
      <c r="G7" s="14" t="s">
        <v>278</v>
      </c>
      <c r="H7" s="14" t="s">
        <v>293</v>
      </c>
      <c r="I7" s="14" t="s">
        <v>275</v>
      </c>
      <c r="K7" t="s">
        <v>10</v>
      </c>
      <c r="L7" t="s">
        <v>27</v>
      </c>
      <c r="U7">
        <v>32.960900000000002</v>
      </c>
      <c r="V7">
        <v>5.7763</v>
      </c>
    </row>
    <row r="8" spans="1:22" x14ac:dyDescent="0.25">
      <c r="A8" s="14">
        <v>176</v>
      </c>
      <c r="B8" s="14">
        <v>1.2052933333333333</v>
      </c>
      <c r="C8" s="14" t="s">
        <v>24</v>
      </c>
      <c r="D8" s="14">
        <v>670</v>
      </c>
      <c r="E8" s="14" t="s">
        <v>27</v>
      </c>
      <c r="F8" s="14" t="s">
        <v>25</v>
      </c>
      <c r="G8" s="14" t="s">
        <v>278</v>
      </c>
      <c r="H8" s="14" t="s">
        <v>293</v>
      </c>
      <c r="I8" s="14" t="s">
        <v>275</v>
      </c>
      <c r="K8" t="s">
        <v>270</v>
      </c>
      <c r="L8" t="s">
        <v>614</v>
      </c>
      <c r="M8" t="s">
        <v>615</v>
      </c>
    </row>
    <row r="9" spans="1:22" x14ac:dyDescent="0.25">
      <c r="K9" t="s">
        <v>271</v>
      </c>
      <c r="L9" t="s">
        <v>293</v>
      </c>
      <c r="U9">
        <v>32.7532</v>
      </c>
      <c r="V9">
        <v>4.4554999999999998</v>
      </c>
    </row>
    <row r="10" spans="1:22" x14ac:dyDescent="0.25">
      <c r="K10" t="s">
        <v>283</v>
      </c>
      <c r="L10" t="s">
        <v>382</v>
      </c>
    </row>
    <row r="11" spans="1:22" x14ac:dyDescent="0.25">
      <c r="L11" t="s">
        <v>383</v>
      </c>
      <c r="U11">
        <v>32.651499999999999</v>
      </c>
      <c r="V11">
        <v>3.8075000000000001</v>
      </c>
    </row>
    <row r="12" spans="1:22" x14ac:dyDescent="0.25">
      <c r="L12" t="s">
        <v>384</v>
      </c>
    </row>
    <row r="13" spans="1:22" x14ac:dyDescent="0.25">
      <c r="L13">
        <f>30*67</f>
        <v>2010</v>
      </c>
      <c r="M13" t="s">
        <v>385</v>
      </c>
      <c r="U13">
        <v>32.394199999999998</v>
      </c>
      <c r="V13">
        <v>3.6707000000000001</v>
      </c>
    </row>
    <row r="14" spans="1:22" x14ac:dyDescent="0.25">
      <c r="L14">
        <f>L13/3</f>
        <v>670</v>
      </c>
    </row>
    <row r="15" spans="1:22" x14ac:dyDescent="0.25">
      <c r="U15">
        <v>32.366900000000001</v>
      </c>
      <c r="V15">
        <v>3.4963000000000002</v>
      </c>
    </row>
    <row r="16" spans="1:22" x14ac:dyDescent="0.25">
      <c r="L16" t="s">
        <v>386</v>
      </c>
    </row>
    <row r="17" spans="11:22" x14ac:dyDescent="0.25">
      <c r="L17" t="s">
        <v>387</v>
      </c>
      <c r="U17">
        <v>32.565399999999997</v>
      </c>
      <c r="V17">
        <v>3.2593999999999999</v>
      </c>
    </row>
    <row r="18" spans="11:22" x14ac:dyDescent="0.25">
      <c r="L18" t="s">
        <v>388</v>
      </c>
    </row>
    <row r="19" spans="11:22" x14ac:dyDescent="0.25">
      <c r="U19">
        <v>32.306199999999997</v>
      </c>
      <c r="V19">
        <v>3.1101000000000001</v>
      </c>
    </row>
    <row r="20" spans="11:22" x14ac:dyDescent="0.25">
      <c r="K20" t="s">
        <v>498</v>
      </c>
      <c r="L20">
        <v>67</v>
      </c>
      <c r="U20">
        <v>32.378</v>
      </c>
      <c r="V20">
        <v>2.8172000000000001</v>
      </c>
    </row>
    <row r="21" spans="11:22" x14ac:dyDescent="0.25">
      <c r="U21">
        <v>32.484099999999998</v>
      </c>
      <c r="V21">
        <v>2.7423000000000002</v>
      </c>
    </row>
    <row r="22" spans="11:22" x14ac:dyDescent="0.25">
      <c r="U22">
        <v>32.356499999999997</v>
      </c>
      <c r="V22">
        <v>2.6800999999999999</v>
      </c>
    </row>
    <row r="24" spans="11:22" x14ac:dyDescent="0.25">
      <c r="U24">
        <v>32.461599999999997</v>
      </c>
      <c r="V24">
        <v>2.5991</v>
      </c>
    </row>
    <row r="26" spans="11:22" x14ac:dyDescent="0.25">
      <c r="U26">
        <v>32.321300000000001</v>
      </c>
      <c r="V26">
        <v>2.4559000000000002</v>
      </c>
    </row>
    <row r="28" spans="11:22" x14ac:dyDescent="0.25">
      <c r="U28">
        <v>32.534399999999998</v>
      </c>
      <c r="V28">
        <v>2.3123999999999998</v>
      </c>
    </row>
    <row r="30" spans="11:22" x14ac:dyDescent="0.25">
      <c r="U30">
        <v>32.523699999999998</v>
      </c>
      <c r="V30">
        <v>2.2439</v>
      </c>
    </row>
    <row r="32" spans="11:22" x14ac:dyDescent="0.25">
      <c r="U32">
        <v>32.515799999999999</v>
      </c>
      <c r="V32">
        <v>2.194</v>
      </c>
    </row>
    <row r="33" spans="21:22" x14ac:dyDescent="0.25">
      <c r="U33">
        <v>32.506999999999998</v>
      </c>
      <c r="V33">
        <v>2.1379999999999999</v>
      </c>
    </row>
    <row r="34" spans="21:22" x14ac:dyDescent="0.25">
      <c r="U34">
        <v>32.497100000000003</v>
      </c>
      <c r="V34">
        <v>2.0756999999999999</v>
      </c>
    </row>
    <row r="36" spans="21:22" x14ac:dyDescent="0.25">
      <c r="U36">
        <v>32.370600000000003</v>
      </c>
      <c r="V36">
        <v>2.0196999999999998</v>
      </c>
    </row>
    <row r="38" spans="21:22" x14ac:dyDescent="0.25">
      <c r="U38">
        <v>32.244900000000001</v>
      </c>
      <c r="V38">
        <v>1.9699</v>
      </c>
    </row>
    <row r="40" spans="21:22" x14ac:dyDescent="0.25">
      <c r="U40">
        <v>32.470799999999997</v>
      </c>
      <c r="V40">
        <v>1.9075</v>
      </c>
    </row>
    <row r="42" spans="21:22" x14ac:dyDescent="0.25">
      <c r="U42">
        <v>32.460999999999999</v>
      </c>
      <c r="V42">
        <v>1.8452</v>
      </c>
    </row>
    <row r="43" spans="21:22" x14ac:dyDescent="0.25">
      <c r="U43">
        <v>32.334400000000002</v>
      </c>
      <c r="V43">
        <v>1.7891999999999999</v>
      </c>
    </row>
    <row r="45" spans="21:22" x14ac:dyDescent="0.25">
      <c r="U45">
        <v>32.444400000000002</v>
      </c>
      <c r="V45">
        <v>1.7393000000000001</v>
      </c>
    </row>
    <row r="47" spans="21:22" x14ac:dyDescent="0.25">
      <c r="U47">
        <v>32.5505</v>
      </c>
      <c r="V47">
        <v>1.6644000000000001</v>
      </c>
    </row>
    <row r="49" spans="21:22" x14ac:dyDescent="0.25">
      <c r="U49">
        <v>32.4238</v>
      </c>
      <c r="V49">
        <v>1.6084000000000001</v>
      </c>
    </row>
    <row r="51" spans="21:22" x14ac:dyDescent="0.25">
      <c r="U51">
        <v>32.299100000000003</v>
      </c>
      <c r="V51">
        <v>1.5649</v>
      </c>
    </row>
    <row r="53" spans="21:22" x14ac:dyDescent="0.25">
      <c r="U53">
        <v>32.172400000000003</v>
      </c>
      <c r="V53">
        <v>1.5088999999999999</v>
      </c>
    </row>
    <row r="55" spans="21:22" x14ac:dyDescent="0.25">
      <c r="U55">
        <v>32.755800000000001</v>
      </c>
      <c r="V55">
        <v>1.4711000000000001</v>
      </c>
    </row>
    <row r="57" spans="21:22" x14ac:dyDescent="0.25">
      <c r="U57">
        <v>32.157800000000002</v>
      </c>
      <c r="V57">
        <v>1.4155</v>
      </c>
    </row>
    <row r="59" spans="21:22" x14ac:dyDescent="0.25">
      <c r="U59">
        <v>32.379800000000003</v>
      </c>
      <c r="V59">
        <v>1.3281000000000001</v>
      </c>
    </row>
    <row r="61" spans="21:22" x14ac:dyDescent="0.25">
      <c r="U61">
        <v>32.252200000000002</v>
      </c>
      <c r="V61">
        <v>1.2659</v>
      </c>
    </row>
    <row r="63" spans="21:22" x14ac:dyDescent="0.25">
      <c r="U63">
        <v>32.358199999999997</v>
      </c>
      <c r="V63">
        <v>1.1910000000000001</v>
      </c>
    </row>
    <row r="64" spans="21:22" x14ac:dyDescent="0.25">
      <c r="U64">
        <v>32.349400000000003</v>
      </c>
      <c r="V64">
        <v>1.135</v>
      </c>
    </row>
    <row r="66" spans="21:22" x14ac:dyDescent="0.25">
      <c r="U66">
        <v>32.456499999999998</v>
      </c>
      <c r="V66">
        <v>1.0664</v>
      </c>
    </row>
    <row r="68" spans="21:22" x14ac:dyDescent="0.25">
      <c r="U68">
        <v>32.210099999999997</v>
      </c>
      <c r="V68">
        <v>0.998</v>
      </c>
    </row>
    <row r="69" spans="21:22" x14ac:dyDescent="0.25">
      <c r="U69">
        <v>31.849699999999999</v>
      </c>
      <c r="V69">
        <v>0.9546</v>
      </c>
    </row>
    <row r="70" spans="21:22" x14ac:dyDescent="0.25">
      <c r="U70">
        <v>32.197299999999998</v>
      </c>
      <c r="V70">
        <v>0.91700000000000004</v>
      </c>
    </row>
    <row r="72" spans="21:22" x14ac:dyDescent="0.25">
      <c r="U72">
        <v>32.424199999999999</v>
      </c>
      <c r="V72">
        <v>0.86080000000000001</v>
      </c>
    </row>
    <row r="74" spans="21:22" x14ac:dyDescent="0.25">
      <c r="U74">
        <v>32.3005</v>
      </c>
      <c r="V74">
        <v>0.82350000000000001</v>
      </c>
    </row>
    <row r="76" spans="21:22" x14ac:dyDescent="0.25">
      <c r="U76">
        <v>32.172899999999998</v>
      </c>
      <c r="V76">
        <v>0.76119999999999999</v>
      </c>
    </row>
    <row r="78" spans="21:22" x14ac:dyDescent="0.25">
      <c r="U78">
        <v>32.397799999999997</v>
      </c>
      <c r="V78">
        <v>0.69259999999999999</v>
      </c>
    </row>
    <row r="80" spans="21:22" x14ac:dyDescent="0.25">
      <c r="U80">
        <v>32.623600000000003</v>
      </c>
      <c r="V80">
        <v>0.63009999999999999</v>
      </c>
    </row>
    <row r="82" spans="21:22" x14ac:dyDescent="0.25">
      <c r="U82">
        <v>32.614800000000002</v>
      </c>
      <c r="V82">
        <v>0.57389999999999997</v>
      </c>
    </row>
    <row r="84" spans="21:22" x14ac:dyDescent="0.25">
      <c r="U84">
        <v>32.249600000000001</v>
      </c>
      <c r="V84">
        <v>0.4995</v>
      </c>
    </row>
    <row r="86" spans="21:22" x14ac:dyDescent="0.25">
      <c r="U86">
        <v>32.122999999999998</v>
      </c>
      <c r="V86">
        <v>0.44350000000000001</v>
      </c>
    </row>
    <row r="87" spans="21:22" x14ac:dyDescent="0.25">
      <c r="U87">
        <v>31.994399999999999</v>
      </c>
      <c r="V87">
        <v>0.37509999999999999</v>
      </c>
    </row>
    <row r="89" spans="21:22" x14ac:dyDescent="0.25">
      <c r="U89">
        <v>32.4529</v>
      </c>
      <c r="V89">
        <v>0.29380000000000001</v>
      </c>
    </row>
    <row r="91" spans="21:22" x14ac:dyDescent="0.25">
      <c r="U91">
        <v>32.564900000000002</v>
      </c>
      <c r="V91">
        <v>0.25629999999999997</v>
      </c>
    </row>
    <row r="93" spans="21:22" x14ac:dyDescent="0.25">
      <c r="U93">
        <v>32.440199999999997</v>
      </c>
      <c r="V93">
        <v>0.21279999999999999</v>
      </c>
    </row>
    <row r="95" spans="21:22" x14ac:dyDescent="0.25">
      <c r="U95">
        <v>32.0779</v>
      </c>
      <c r="V95">
        <v>0.157</v>
      </c>
    </row>
    <row r="96" spans="21:22" x14ac:dyDescent="0.25">
      <c r="U96">
        <v>32.068100000000001</v>
      </c>
      <c r="V96">
        <v>9.4700000000000006E-2</v>
      </c>
    </row>
    <row r="98" spans="21:22" x14ac:dyDescent="0.25">
      <c r="U98">
        <v>32.063200000000002</v>
      </c>
      <c r="V98">
        <v>6.3500000000000001E-2</v>
      </c>
    </row>
    <row r="100" spans="21:22" x14ac:dyDescent="0.25">
      <c r="U100">
        <v>64.242500000000007</v>
      </c>
      <c r="V100">
        <v>3.8653</v>
      </c>
    </row>
    <row r="102" spans="21:22" x14ac:dyDescent="0.25">
      <c r="U102">
        <v>64.333799999999997</v>
      </c>
      <c r="V102">
        <v>3.6970000000000001</v>
      </c>
    </row>
    <row r="103" spans="21:22" x14ac:dyDescent="0.25">
      <c r="U103">
        <v>64.700500000000005</v>
      </c>
      <c r="V103">
        <v>3.0301</v>
      </c>
    </row>
    <row r="105" spans="21:22" x14ac:dyDescent="0.25">
      <c r="U105">
        <v>64.435400000000001</v>
      </c>
      <c r="V105">
        <v>2.8433000000000002</v>
      </c>
    </row>
    <row r="106" spans="21:22" x14ac:dyDescent="0.25">
      <c r="U106">
        <v>64.430400000000006</v>
      </c>
      <c r="V106">
        <v>2.8121999999999998</v>
      </c>
    </row>
    <row r="108" spans="21:22" x14ac:dyDescent="0.25">
      <c r="U108">
        <v>64.419799999999995</v>
      </c>
      <c r="V108">
        <v>2.7437</v>
      </c>
    </row>
    <row r="110" spans="21:22" x14ac:dyDescent="0.25">
      <c r="U110">
        <v>64.529799999999994</v>
      </c>
      <c r="V110">
        <v>2.6937000000000002</v>
      </c>
    </row>
    <row r="112" spans="21:22" x14ac:dyDescent="0.25">
      <c r="U112">
        <v>64.757599999999996</v>
      </c>
      <c r="V112">
        <v>2.6436999999999999</v>
      </c>
    </row>
    <row r="114" spans="21:22" x14ac:dyDescent="0.25">
      <c r="U114">
        <v>64.260800000000003</v>
      </c>
      <c r="V114">
        <v>2.4821</v>
      </c>
    </row>
    <row r="116" spans="21:22" x14ac:dyDescent="0.25">
      <c r="U116">
        <v>64.486699999999999</v>
      </c>
      <c r="V116">
        <v>2.4196</v>
      </c>
    </row>
    <row r="118" spans="21:22" x14ac:dyDescent="0.25">
      <c r="U118">
        <v>64.107799999999997</v>
      </c>
      <c r="V118">
        <v>2.2578999999999998</v>
      </c>
    </row>
    <row r="120" spans="21:22" x14ac:dyDescent="0.25">
      <c r="U120">
        <v>64.199200000000005</v>
      </c>
      <c r="V120">
        <v>2.0895999999999999</v>
      </c>
    </row>
    <row r="122" spans="21:22" x14ac:dyDescent="0.25">
      <c r="U122">
        <v>64.539000000000001</v>
      </c>
      <c r="V122">
        <v>2.0021</v>
      </c>
    </row>
    <row r="123" spans="21:22" x14ac:dyDescent="0.25">
      <c r="U123">
        <v>64.754999999999995</v>
      </c>
      <c r="V123">
        <v>1.8774</v>
      </c>
    </row>
    <row r="125" spans="21:22" x14ac:dyDescent="0.25">
      <c r="U125">
        <v>64.391800000000003</v>
      </c>
      <c r="V125">
        <v>1.8152999999999999</v>
      </c>
    </row>
    <row r="127" spans="21:22" x14ac:dyDescent="0.25">
      <c r="U127">
        <v>64.38</v>
      </c>
      <c r="V127">
        <v>1.7405999999999999</v>
      </c>
    </row>
    <row r="128" spans="21:22" x14ac:dyDescent="0.25">
      <c r="U128">
        <v>64.484099999999998</v>
      </c>
      <c r="V128">
        <v>1.6533</v>
      </c>
    </row>
    <row r="129" spans="21:22" x14ac:dyDescent="0.25">
      <c r="U129">
        <v>64.352599999999995</v>
      </c>
      <c r="V129">
        <v>1.5661</v>
      </c>
    </row>
    <row r="130" spans="21:22" x14ac:dyDescent="0.25">
      <c r="U130">
        <v>64.337800000000001</v>
      </c>
      <c r="V130">
        <v>1.4726999999999999</v>
      </c>
    </row>
    <row r="131" spans="21:22" x14ac:dyDescent="0.25">
      <c r="U131">
        <v>64.557900000000004</v>
      </c>
      <c r="V131">
        <v>1.3728</v>
      </c>
    </row>
    <row r="133" spans="21:22" x14ac:dyDescent="0.25">
      <c r="U133">
        <v>64.072900000000004</v>
      </c>
      <c r="V133">
        <v>1.286</v>
      </c>
    </row>
    <row r="134" spans="21:22" x14ac:dyDescent="0.25">
      <c r="U134">
        <v>64.176000000000002</v>
      </c>
      <c r="V134">
        <v>1.1923999999999999</v>
      </c>
    </row>
    <row r="135" spans="21:22" x14ac:dyDescent="0.25">
      <c r="U135">
        <v>64.164299999999997</v>
      </c>
      <c r="V135">
        <v>1.1176999999999999</v>
      </c>
    </row>
    <row r="137" spans="21:22" x14ac:dyDescent="0.25">
      <c r="U137">
        <v>64.266499999999994</v>
      </c>
      <c r="V137">
        <v>1.0179</v>
      </c>
    </row>
    <row r="139" spans="21:22" x14ac:dyDescent="0.25">
      <c r="U139">
        <v>64.370599999999996</v>
      </c>
      <c r="V139">
        <v>0.93059999999999998</v>
      </c>
    </row>
    <row r="141" spans="21:22" x14ac:dyDescent="0.25">
      <c r="U141">
        <v>64.241</v>
      </c>
      <c r="V141">
        <v>0.85589999999999999</v>
      </c>
    </row>
    <row r="142" spans="21:22" x14ac:dyDescent="0.25">
      <c r="U142">
        <v>64.349999999999994</v>
      </c>
      <c r="V142">
        <v>0.79969999999999997</v>
      </c>
    </row>
    <row r="144" spans="21:22" x14ac:dyDescent="0.25">
      <c r="U144">
        <v>64.337299999999999</v>
      </c>
      <c r="V144">
        <v>0.71870000000000001</v>
      </c>
    </row>
    <row r="146" spans="21:22" x14ac:dyDescent="0.25">
      <c r="U146">
        <v>64.325599999999994</v>
      </c>
      <c r="V146">
        <v>0.64400000000000002</v>
      </c>
    </row>
    <row r="147" spans="21:22" x14ac:dyDescent="0.25">
      <c r="U147">
        <v>64.314800000000005</v>
      </c>
      <c r="V147">
        <v>0.57550000000000001</v>
      </c>
    </row>
    <row r="149" spans="21:22" x14ac:dyDescent="0.25">
      <c r="U149">
        <v>64.422799999999995</v>
      </c>
      <c r="V149">
        <v>0.5131</v>
      </c>
    </row>
    <row r="151" spans="21:22" x14ac:dyDescent="0.25">
      <c r="U151">
        <v>64.176400000000001</v>
      </c>
      <c r="V151">
        <v>0.44469999999999998</v>
      </c>
    </row>
    <row r="153" spans="21:22" x14ac:dyDescent="0.25">
      <c r="U153">
        <v>64.167599999999993</v>
      </c>
      <c r="V153">
        <v>0.38869999999999999</v>
      </c>
    </row>
    <row r="155" spans="21:22" x14ac:dyDescent="0.25">
      <c r="U155">
        <v>64.278599999999997</v>
      </c>
      <c r="V155">
        <v>0.34499999999999997</v>
      </c>
    </row>
    <row r="156" spans="21:22" x14ac:dyDescent="0.25">
      <c r="U156">
        <v>64.389600000000002</v>
      </c>
      <c r="V156">
        <v>0.30130000000000001</v>
      </c>
    </row>
    <row r="158" spans="21:22" x14ac:dyDescent="0.25">
      <c r="U158">
        <v>64.261899999999997</v>
      </c>
      <c r="V158">
        <v>0.23910000000000001</v>
      </c>
    </row>
    <row r="160" spans="21:22" x14ac:dyDescent="0.25">
      <c r="U160">
        <v>80.708200000000005</v>
      </c>
      <c r="V160">
        <v>3.66</v>
      </c>
    </row>
    <row r="161" spans="21:22" x14ac:dyDescent="0.25">
      <c r="U161">
        <v>80.581599999999995</v>
      </c>
      <c r="V161">
        <v>3.6040000000000001</v>
      </c>
    </row>
    <row r="162" spans="21:22" x14ac:dyDescent="0.25">
      <c r="U162">
        <v>80.717399999999998</v>
      </c>
      <c r="V162">
        <v>2.9683999999999999</v>
      </c>
    </row>
    <row r="164" spans="21:22" x14ac:dyDescent="0.25">
      <c r="U164">
        <v>80.413200000000003</v>
      </c>
      <c r="V164">
        <v>2.5325000000000002</v>
      </c>
    </row>
    <row r="166" spans="21:22" x14ac:dyDescent="0.25">
      <c r="U166">
        <v>80.460599999999999</v>
      </c>
      <c r="V166">
        <v>2.0838000000000001</v>
      </c>
    </row>
    <row r="168" spans="21:22" x14ac:dyDescent="0.25">
      <c r="U168">
        <v>80.5608</v>
      </c>
      <c r="V168">
        <v>1.9716</v>
      </c>
    </row>
    <row r="170" spans="21:22" x14ac:dyDescent="0.25">
      <c r="U170">
        <v>80.533299999999997</v>
      </c>
      <c r="V170">
        <v>1.7971999999999999</v>
      </c>
    </row>
    <row r="172" spans="21:22" x14ac:dyDescent="0.25">
      <c r="U172">
        <v>80.523600000000002</v>
      </c>
      <c r="V172">
        <v>1.7349000000000001</v>
      </c>
    </row>
    <row r="174" spans="21:22" x14ac:dyDescent="0.25">
      <c r="U174">
        <v>80.360699999999994</v>
      </c>
      <c r="V174">
        <v>1.4483999999999999</v>
      </c>
    </row>
    <row r="176" spans="21:22" x14ac:dyDescent="0.25">
      <c r="U176">
        <v>80.563100000000006</v>
      </c>
      <c r="V176">
        <v>1.2363999999999999</v>
      </c>
    </row>
    <row r="178" spans="21:22" x14ac:dyDescent="0.25">
      <c r="U178">
        <v>80.416899999999998</v>
      </c>
      <c r="V178">
        <v>1.0558000000000001</v>
      </c>
    </row>
    <row r="180" spans="21:22" x14ac:dyDescent="0.25">
      <c r="U180">
        <v>80.4071</v>
      </c>
      <c r="V180">
        <v>0.99350000000000005</v>
      </c>
    </row>
    <row r="182" spans="21:22" x14ac:dyDescent="0.25">
      <c r="U182">
        <v>80.849999999999994</v>
      </c>
      <c r="V182">
        <v>0.8125</v>
      </c>
    </row>
    <row r="183" spans="21:22" x14ac:dyDescent="0.25">
      <c r="U183">
        <v>80.718500000000006</v>
      </c>
      <c r="V183">
        <v>0.72540000000000004</v>
      </c>
    </row>
    <row r="185" spans="21:22" x14ac:dyDescent="0.25">
      <c r="U185">
        <v>80.451499999999996</v>
      </c>
      <c r="V185">
        <v>0.5262</v>
      </c>
    </row>
    <row r="187" spans="21:22" x14ac:dyDescent="0.25">
      <c r="U187">
        <v>80.672399999999996</v>
      </c>
      <c r="V187">
        <v>0.4325</v>
      </c>
    </row>
    <row r="189" spans="21:22" x14ac:dyDescent="0.25">
      <c r="U189">
        <v>96.756900000000002</v>
      </c>
      <c r="V189">
        <v>3.05</v>
      </c>
    </row>
    <row r="190" spans="21:22" x14ac:dyDescent="0.25">
      <c r="U190">
        <v>96.822800000000001</v>
      </c>
      <c r="V190">
        <v>2.7197</v>
      </c>
    </row>
    <row r="192" spans="21:22" x14ac:dyDescent="0.25">
      <c r="U192">
        <v>96.9268</v>
      </c>
      <c r="V192">
        <v>2.6324000000000001</v>
      </c>
    </row>
    <row r="194" spans="21:22" x14ac:dyDescent="0.25">
      <c r="U194">
        <v>96.996799999999993</v>
      </c>
      <c r="V194">
        <v>2.3271000000000002</v>
      </c>
    </row>
    <row r="196" spans="21:22" x14ac:dyDescent="0.25">
      <c r="U196">
        <v>96.839699999999993</v>
      </c>
      <c r="V196">
        <v>2.0779000000000001</v>
      </c>
    </row>
    <row r="198" spans="21:22" x14ac:dyDescent="0.25">
      <c r="U198">
        <v>96.831000000000003</v>
      </c>
      <c r="V198">
        <v>2.0219</v>
      </c>
    </row>
    <row r="199" spans="21:22" x14ac:dyDescent="0.25">
      <c r="U199">
        <v>96.813400000000001</v>
      </c>
      <c r="V199">
        <v>1.9097</v>
      </c>
    </row>
    <row r="201" spans="21:22" x14ac:dyDescent="0.25">
      <c r="U201">
        <v>96.917500000000004</v>
      </c>
      <c r="V201">
        <v>1.8224</v>
      </c>
    </row>
    <row r="203" spans="21:22" x14ac:dyDescent="0.25">
      <c r="U203">
        <v>96.790899999999993</v>
      </c>
      <c r="V203">
        <v>1.7665</v>
      </c>
    </row>
    <row r="205" spans="21:22" x14ac:dyDescent="0.25">
      <c r="U205">
        <v>97.0167</v>
      </c>
      <c r="V205">
        <v>1.704</v>
      </c>
    </row>
    <row r="206" spans="21:22" x14ac:dyDescent="0.25">
      <c r="U206">
        <v>96.7684</v>
      </c>
      <c r="V206">
        <v>1.6232</v>
      </c>
    </row>
    <row r="208" spans="21:22" x14ac:dyDescent="0.25">
      <c r="U208">
        <v>96.755600000000001</v>
      </c>
      <c r="V208">
        <v>1.5422</v>
      </c>
    </row>
    <row r="210" spans="21:22" x14ac:dyDescent="0.25">
      <c r="U210">
        <v>96.610399999999998</v>
      </c>
      <c r="V210">
        <v>1.3677999999999999</v>
      </c>
    </row>
    <row r="212" spans="21:22" x14ac:dyDescent="0.25">
      <c r="U212">
        <v>96.598600000000005</v>
      </c>
      <c r="V212">
        <v>1.2930999999999999</v>
      </c>
    </row>
    <row r="214" spans="21:22" x14ac:dyDescent="0.25">
      <c r="U214">
        <v>96.701800000000006</v>
      </c>
      <c r="V214">
        <v>1.1995</v>
      </c>
    </row>
    <row r="216" spans="21:22" x14ac:dyDescent="0.25">
      <c r="U216">
        <v>96.791200000000003</v>
      </c>
      <c r="V216">
        <v>1.0187999999999999</v>
      </c>
    </row>
    <row r="218" spans="21:22" x14ac:dyDescent="0.25">
      <c r="U218">
        <v>96.772599999999997</v>
      </c>
      <c r="V218">
        <v>0.90029999999999999</v>
      </c>
    </row>
    <row r="220" spans="21:22" x14ac:dyDescent="0.25">
      <c r="U220">
        <v>96.757000000000005</v>
      </c>
      <c r="V220">
        <v>0.80069999999999997</v>
      </c>
    </row>
    <row r="221" spans="21:22" x14ac:dyDescent="0.25">
      <c r="U221">
        <v>96.621499999999997</v>
      </c>
      <c r="V221">
        <v>0.68859999999999999</v>
      </c>
    </row>
    <row r="223" spans="21:22" x14ac:dyDescent="0.25">
      <c r="U223">
        <v>96.721699999999998</v>
      </c>
      <c r="V223">
        <v>0.57650000000000001</v>
      </c>
    </row>
    <row r="225" spans="21:22" x14ac:dyDescent="0.25">
      <c r="U225">
        <v>96.589200000000005</v>
      </c>
      <c r="V225">
        <v>0.48299999999999998</v>
      </c>
    </row>
    <row r="226" spans="21:22" x14ac:dyDescent="0.25">
      <c r="U226">
        <v>96.450800000000001</v>
      </c>
      <c r="V226">
        <v>0.35239999999999999</v>
      </c>
    </row>
    <row r="228" spans="21:22" x14ac:dyDescent="0.25">
      <c r="U228">
        <v>95.966800000000006</v>
      </c>
      <c r="V228">
        <v>0.2717</v>
      </c>
    </row>
    <row r="229" spans="21:22" x14ac:dyDescent="0.25">
      <c r="U229">
        <v>113.0502</v>
      </c>
      <c r="V229">
        <v>3.9973000000000001</v>
      </c>
    </row>
    <row r="231" spans="21:22" x14ac:dyDescent="0.25">
      <c r="U231">
        <v>112.45569999999999</v>
      </c>
      <c r="V231">
        <v>0.96360000000000001</v>
      </c>
    </row>
    <row r="233" spans="21:22" x14ac:dyDescent="0.25">
      <c r="U233">
        <v>112.8604</v>
      </c>
      <c r="V233">
        <v>0.53959999999999997</v>
      </c>
    </row>
    <row r="235" spans="21:22" x14ac:dyDescent="0.25">
      <c r="U235">
        <v>128.9933</v>
      </c>
      <c r="V235">
        <v>4.2161999999999997</v>
      </c>
    </row>
    <row r="237" spans="21:22" x14ac:dyDescent="0.25">
      <c r="U237">
        <v>128.77019999999999</v>
      </c>
      <c r="V237">
        <v>2.7957000000000001</v>
      </c>
    </row>
    <row r="239" spans="21:22" x14ac:dyDescent="0.25">
      <c r="U239">
        <v>128.50030000000001</v>
      </c>
      <c r="V239">
        <v>2.5779000000000001</v>
      </c>
    </row>
    <row r="241" spans="21:22" x14ac:dyDescent="0.25">
      <c r="U241">
        <v>128.66040000000001</v>
      </c>
      <c r="V241">
        <v>2.0979999999999999</v>
      </c>
    </row>
    <row r="242" spans="21:22" x14ac:dyDescent="0.25">
      <c r="U242">
        <v>128.64590000000001</v>
      </c>
      <c r="V242">
        <v>2.0045999999999999</v>
      </c>
    </row>
    <row r="244" spans="21:22" x14ac:dyDescent="0.25">
      <c r="U244">
        <v>128.751</v>
      </c>
      <c r="V244">
        <v>1.9235</v>
      </c>
    </row>
    <row r="245" spans="21:22" x14ac:dyDescent="0.25">
      <c r="U245">
        <v>128.3691</v>
      </c>
      <c r="V245">
        <v>1.7431000000000001</v>
      </c>
    </row>
    <row r="247" spans="21:22" x14ac:dyDescent="0.25">
      <c r="U247">
        <v>128.595</v>
      </c>
      <c r="V247">
        <v>1.6806000000000001</v>
      </c>
    </row>
    <row r="248" spans="21:22" x14ac:dyDescent="0.25">
      <c r="U248">
        <v>128.7029</v>
      </c>
      <c r="V248">
        <v>1.6183000000000001</v>
      </c>
    </row>
    <row r="249" spans="21:22" x14ac:dyDescent="0.25">
      <c r="U249">
        <v>128.57339999999999</v>
      </c>
      <c r="V249">
        <v>1.5436000000000001</v>
      </c>
    </row>
    <row r="250" spans="21:22" x14ac:dyDescent="0.25">
      <c r="U250">
        <v>128.17590000000001</v>
      </c>
      <c r="V250">
        <v>1.2635000000000001</v>
      </c>
    </row>
    <row r="251" spans="21:22" x14ac:dyDescent="0.25">
      <c r="U251">
        <v>128.27510000000001</v>
      </c>
      <c r="V251">
        <v>1.1451</v>
      </c>
    </row>
    <row r="252" spans="21:22" x14ac:dyDescent="0.25">
      <c r="U252">
        <v>128.48240000000001</v>
      </c>
      <c r="V252">
        <v>0.96419999999999995</v>
      </c>
    </row>
    <row r="254" spans="21:22" x14ac:dyDescent="0.25">
      <c r="U254">
        <v>128.3254</v>
      </c>
      <c r="V254">
        <v>0.71509999999999996</v>
      </c>
    </row>
    <row r="256" spans="21:22" x14ac:dyDescent="0.25">
      <c r="U256">
        <v>128.77619999999999</v>
      </c>
      <c r="V256">
        <v>0.58379999999999999</v>
      </c>
    </row>
    <row r="258" spans="21:22" x14ac:dyDescent="0.25">
      <c r="U258">
        <v>128.6446</v>
      </c>
      <c r="V258">
        <v>0.49680000000000002</v>
      </c>
    </row>
    <row r="260" spans="21:22" x14ac:dyDescent="0.25">
      <c r="U260">
        <v>128.5043</v>
      </c>
      <c r="V260">
        <v>0.35360000000000003</v>
      </c>
    </row>
    <row r="262" spans="21:22" x14ac:dyDescent="0.25">
      <c r="U262">
        <v>128.48570000000001</v>
      </c>
      <c r="V262">
        <v>0.23519999999999999</v>
      </c>
    </row>
    <row r="264" spans="21:22" x14ac:dyDescent="0.25">
      <c r="U264">
        <v>128.471</v>
      </c>
      <c r="V264">
        <v>0.14180000000000001</v>
      </c>
    </row>
    <row r="265" spans="21:22" x14ac:dyDescent="0.25">
      <c r="U265">
        <v>160.9708</v>
      </c>
      <c r="V265">
        <v>2.9838</v>
      </c>
    </row>
    <row r="266" spans="21:22" x14ac:dyDescent="0.25">
      <c r="U266">
        <v>160.80889999999999</v>
      </c>
      <c r="V266">
        <v>2.7035999999999998</v>
      </c>
    </row>
    <row r="268" spans="21:22" x14ac:dyDescent="0.25">
      <c r="U268">
        <v>161.1628</v>
      </c>
      <c r="V268">
        <v>1.9556</v>
      </c>
    </row>
    <row r="270" spans="21:22" x14ac:dyDescent="0.25">
      <c r="U270">
        <v>160.6747</v>
      </c>
      <c r="V270">
        <v>1.85</v>
      </c>
    </row>
    <row r="271" spans="21:22" x14ac:dyDescent="0.25">
      <c r="U271">
        <v>160.9735</v>
      </c>
      <c r="V271">
        <v>1.5008999999999999</v>
      </c>
    </row>
    <row r="273" spans="21:22" x14ac:dyDescent="0.25">
      <c r="U273">
        <v>160.7183</v>
      </c>
      <c r="V273">
        <v>1.3765000000000001</v>
      </c>
    </row>
    <row r="275" spans="21:22" x14ac:dyDescent="0.25">
      <c r="U275">
        <v>160.46109999999999</v>
      </c>
      <c r="V275">
        <v>1.2396</v>
      </c>
    </row>
    <row r="277" spans="21:22" x14ac:dyDescent="0.25">
      <c r="U277">
        <v>160.67910000000001</v>
      </c>
      <c r="V277">
        <v>1.1273</v>
      </c>
    </row>
    <row r="279" spans="21:22" x14ac:dyDescent="0.25">
      <c r="U279">
        <v>160.63120000000001</v>
      </c>
      <c r="V279">
        <v>0.82210000000000005</v>
      </c>
    </row>
    <row r="281" spans="21:22" x14ac:dyDescent="0.25">
      <c r="U281">
        <v>160.9708</v>
      </c>
      <c r="V281">
        <v>0.73460000000000003</v>
      </c>
    </row>
    <row r="283" spans="21:22" x14ac:dyDescent="0.25">
      <c r="U283">
        <v>161.077</v>
      </c>
      <c r="V283">
        <v>0.65969999999999995</v>
      </c>
    </row>
    <row r="284" spans="21:22" x14ac:dyDescent="0.25">
      <c r="U284">
        <v>160.8091</v>
      </c>
      <c r="V284">
        <v>0.45429999999999998</v>
      </c>
    </row>
    <row r="286" spans="21:22" x14ac:dyDescent="0.25">
      <c r="U286">
        <v>160.90539999999999</v>
      </c>
      <c r="V286">
        <v>0.31719999999999998</v>
      </c>
    </row>
    <row r="288" spans="21:22" x14ac:dyDescent="0.25">
      <c r="U288">
        <v>160.53620000000001</v>
      </c>
      <c r="V288">
        <v>0.21779999999999999</v>
      </c>
    </row>
    <row r="290" spans="21:22" x14ac:dyDescent="0.25">
      <c r="U290">
        <v>160.9948</v>
      </c>
      <c r="V290">
        <v>0.13639999999999999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C4442-A5A5-4AD2-BD46-A54C740632B2}">
  <dimension ref="A1:AF53"/>
  <sheetViews>
    <sheetView workbookViewId="0">
      <selection activeCell="M12" sqref="M12"/>
    </sheetView>
  </sheetViews>
  <sheetFormatPr defaultRowHeight="15" x14ac:dyDescent="0.25"/>
  <cols>
    <col min="1" max="1" width="11.140625" bestFit="1" customWidth="1"/>
    <col min="3" max="3" width="12.7109375" bestFit="1" customWidth="1"/>
  </cols>
  <sheetData>
    <row r="1" spans="1:32" x14ac:dyDescent="0.25">
      <c r="A1" t="s">
        <v>469</v>
      </c>
      <c r="B1" t="s">
        <v>0</v>
      </c>
      <c r="C1" t="s">
        <v>7</v>
      </c>
      <c r="D1" t="s">
        <v>16</v>
      </c>
      <c r="E1" t="s">
        <v>42</v>
      </c>
      <c r="F1" t="s">
        <v>35</v>
      </c>
      <c r="G1" t="s">
        <v>38</v>
      </c>
      <c r="H1" t="s">
        <v>277</v>
      </c>
      <c r="I1" t="s">
        <v>272</v>
      </c>
      <c r="J1" t="s">
        <v>274</v>
      </c>
      <c r="L1" t="s">
        <v>1</v>
      </c>
      <c r="M1" t="s">
        <v>179</v>
      </c>
    </row>
    <row r="2" spans="1:32" x14ac:dyDescent="0.25">
      <c r="A2">
        <f>B2+(8*24)</f>
        <v>192</v>
      </c>
      <c r="B2" s="14">
        <v>0</v>
      </c>
      <c r="C2" s="14">
        <v>523.95249999999999</v>
      </c>
      <c r="D2" s="14" t="s">
        <v>179</v>
      </c>
      <c r="E2" s="14">
        <v>1155</v>
      </c>
      <c r="F2" s="14" t="s">
        <v>27</v>
      </c>
      <c r="G2" s="14" t="s">
        <v>25</v>
      </c>
      <c r="H2" s="14" t="s">
        <v>267</v>
      </c>
      <c r="I2" s="14" t="s">
        <v>293</v>
      </c>
      <c r="J2" s="14" t="s">
        <v>275</v>
      </c>
      <c r="L2" t="s">
        <v>2</v>
      </c>
      <c r="M2" t="s">
        <v>8</v>
      </c>
    </row>
    <row r="3" spans="1:32" x14ac:dyDescent="0.25">
      <c r="A3">
        <f t="shared" ref="A3:A53" si="0">B3+(8*24)</f>
        <v>193</v>
      </c>
      <c r="B3" s="14">
        <v>1</v>
      </c>
      <c r="C3" s="14">
        <v>679.71620000000007</v>
      </c>
      <c r="D3" s="14" t="s">
        <v>179</v>
      </c>
      <c r="E3" s="14">
        <v>1155</v>
      </c>
      <c r="F3" s="14" t="s">
        <v>27</v>
      </c>
      <c r="G3" s="14" t="s">
        <v>25</v>
      </c>
      <c r="H3" s="14" t="s">
        <v>267</v>
      </c>
      <c r="I3" s="14" t="s">
        <v>293</v>
      </c>
      <c r="J3" s="14" t="s">
        <v>275</v>
      </c>
      <c r="L3" t="s">
        <v>5</v>
      </c>
      <c r="M3">
        <f>15*77</f>
        <v>1155</v>
      </c>
      <c r="N3" t="s">
        <v>226</v>
      </c>
    </row>
    <row r="4" spans="1:32" x14ac:dyDescent="0.25">
      <c r="A4">
        <f t="shared" si="0"/>
        <v>194</v>
      </c>
      <c r="B4" s="14">
        <v>2</v>
      </c>
      <c r="C4" s="14">
        <v>778.92230000000006</v>
      </c>
      <c r="D4" s="14" t="s">
        <v>179</v>
      </c>
      <c r="E4" s="14">
        <v>1155</v>
      </c>
      <c r="F4" s="14" t="s">
        <v>27</v>
      </c>
      <c r="G4" s="14" t="s">
        <v>25</v>
      </c>
      <c r="H4" s="14" t="s">
        <v>267</v>
      </c>
      <c r="I4" s="14" t="s">
        <v>293</v>
      </c>
      <c r="J4" s="14" t="s">
        <v>275</v>
      </c>
      <c r="L4" t="s">
        <v>9</v>
      </c>
      <c r="M4">
        <v>9</v>
      </c>
    </row>
    <row r="5" spans="1:32" x14ac:dyDescent="0.25">
      <c r="A5">
        <f t="shared" si="0"/>
        <v>195</v>
      </c>
      <c r="B5" s="14">
        <v>3</v>
      </c>
      <c r="C5" s="14">
        <v>816.74309999999991</v>
      </c>
      <c r="D5" s="14" t="s">
        <v>179</v>
      </c>
      <c r="E5" s="14">
        <v>1155</v>
      </c>
      <c r="F5" s="14" t="s">
        <v>27</v>
      </c>
      <c r="G5" s="14" t="s">
        <v>25</v>
      </c>
      <c r="H5" s="14" t="s">
        <v>267</v>
      </c>
      <c r="I5" s="14" t="s">
        <v>293</v>
      </c>
      <c r="J5" s="14" t="s">
        <v>275</v>
      </c>
      <c r="L5" t="s">
        <v>15</v>
      </c>
      <c r="M5" t="s">
        <v>25</v>
      </c>
      <c r="N5" t="s">
        <v>616</v>
      </c>
    </row>
    <row r="6" spans="1:32" x14ac:dyDescent="0.25">
      <c r="A6">
        <f t="shared" si="0"/>
        <v>196</v>
      </c>
      <c r="B6" s="14">
        <v>4</v>
      </c>
      <c r="C6" s="14">
        <v>854.49150000000009</v>
      </c>
      <c r="D6" s="14" t="s">
        <v>179</v>
      </c>
      <c r="E6" s="14">
        <v>1155</v>
      </c>
      <c r="F6" s="14" t="s">
        <v>27</v>
      </c>
      <c r="G6" s="14" t="s">
        <v>25</v>
      </c>
      <c r="H6" s="14" t="s">
        <v>267</v>
      </c>
      <c r="I6" s="14" t="s">
        <v>293</v>
      </c>
      <c r="J6" s="14" t="s">
        <v>275</v>
      </c>
      <c r="L6" t="s">
        <v>12</v>
      </c>
      <c r="M6" t="s">
        <v>13</v>
      </c>
    </row>
    <row r="7" spans="1:32" x14ac:dyDescent="0.25">
      <c r="A7">
        <f t="shared" si="0"/>
        <v>197</v>
      </c>
      <c r="B7" s="14">
        <v>5</v>
      </c>
      <c r="C7" s="14">
        <v>932.37360000000001</v>
      </c>
      <c r="D7" s="14" t="s">
        <v>179</v>
      </c>
      <c r="E7" s="14">
        <v>1155</v>
      </c>
      <c r="F7" s="14" t="s">
        <v>27</v>
      </c>
      <c r="G7" s="14" t="s">
        <v>25</v>
      </c>
      <c r="H7" s="14" t="s">
        <v>267</v>
      </c>
      <c r="I7" s="14" t="s">
        <v>293</v>
      </c>
      <c r="J7" s="14" t="s">
        <v>275</v>
      </c>
      <c r="L7" t="s">
        <v>10</v>
      </c>
      <c r="M7" t="s">
        <v>227</v>
      </c>
    </row>
    <row r="8" spans="1:32" x14ac:dyDescent="0.25">
      <c r="A8">
        <f t="shared" si="0"/>
        <v>198</v>
      </c>
      <c r="B8" s="14">
        <v>6</v>
      </c>
      <c r="C8" s="14">
        <v>824.0163</v>
      </c>
      <c r="D8" s="14" t="s">
        <v>179</v>
      </c>
      <c r="E8" s="14">
        <v>1155</v>
      </c>
      <c r="F8" s="14" t="s">
        <v>27</v>
      </c>
      <c r="G8" s="14" t="s">
        <v>25</v>
      </c>
      <c r="H8" s="14" t="s">
        <v>267</v>
      </c>
      <c r="I8" s="14" t="s">
        <v>293</v>
      </c>
      <c r="J8" s="14" t="s">
        <v>275</v>
      </c>
      <c r="L8" t="s">
        <v>270</v>
      </c>
      <c r="M8" t="s">
        <v>305</v>
      </c>
      <c r="P8" t="s">
        <v>617</v>
      </c>
    </row>
    <row r="9" spans="1:32" x14ac:dyDescent="0.25">
      <c r="A9">
        <f t="shared" si="0"/>
        <v>199</v>
      </c>
      <c r="B9" s="14">
        <v>7</v>
      </c>
      <c r="C9" s="14">
        <v>706.88639999999998</v>
      </c>
      <c r="D9" s="14" t="s">
        <v>179</v>
      </c>
      <c r="E9" s="14">
        <v>1155</v>
      </c>
      <c r="F9" s="14" t="s">
        <v>27</v>
      </c>
      <c r="G9" s="14" t="s">
        <v>25</v>
      </c>
      <c r="H9" s="14" t="s">
        <v>267</v>
      </c>
      <c r="I9" s="14" t="s">
        <v>293</v>
      </c>
      <c r="J9" s="14" t="s">
        <v>275</v>
      </c>
      <c r="L9" t="s">
        <v>271</v>
      </c>
      <c r="M9" t="s">
        <v>293</v>
      </c>
    </row>
    <row r="10" spans="1:32" x14ac:dyDescent="0.25">
      <c r="A10">
        <f t="shared" si="0"/>
        <v>200</v>
      </c>
      <c r="B10" s="14">
        <v>8</v>
      </c>
      <c r="C10" s="14">
        <v>697.41819999999996</v>
      </c>
      <c r="D10" s="14" t="s">
        <v>179</v>
      </c>
      <c r="E10" s="14">
        <v>1155</v>
      </c>
      <c r="F10" s="14" t="s">
        <v>27</v>
      </c>
      <c r="G10" s="14" t="s">
        <v>25</v>
      </c>
      <c r="H10" s="14" t="s">
        <v>267</v>
      </c>
      <c r="I10" s="14" t="s">
        <v>293</v>
      </c>
      <c r="J10" s="14" t="s">
        <v>275</v>
      </c>
      <c r="L10" t="s">
        <v>283</v>
      </c>
      <c r="M10" t="s">
        <v>275</v>
      </c>
    </row>
    <row r="11" spans="1:32" x14ac:dyDescent="0.25">
      <c r="A11">
        <f t="shared" si="0"/>
        <v>201</v>
      </c>
      <c r="B11" s="14">
        <v>9</v>
      </c>
      <c r="C11" s="14">
        <v>586.4067</v>
      </c>
      <c r="D11" s="14" t="s">
        <v>179</v>
      </c>
      <c r="E11" s="14">
        <v>1155</v>
      </c>
      <c r="F11" s="14" t="s">
        <v>27</v>
      </c>
      <c r="G11" s="14" t="s">
        <v>25</v>
      </c>
      <c r="H11" s="14" t="s">
        <v>267</v>
      </c>
      <c r="I11" s="14" t="s">
        <v>293</v>
      </c>
      <c r="J11" s="14" t="s">
        <v>275</v>
      </c>
      <c r="M11" t="s">
        <v>306</v>
      </c>
    </row>
    <row r="12" spans="1:32" x14ac:dyDescent="0.25">
      <c r="A12">
        <f t="shared" si="0"/>
        <v>202</v>
      </c>
      <c r="B12" s="14">
        <v>10</v>
      </c>
      <c r="C12" s="14">
        <v>577.74700000000007</v>
      </c>
      <c r="D12" s="14" t="s">
        <v>179</v>
      </c>
      <c r="E12" s="14">
        <v>1155</v>
      </c>
      <c r="F12" s="14" t="s">
        <v>27</v>
      </c>
      <c r="G12" s="14" t="s">
        <v>25</v>
      </c>
      <c r="H12" s="14" t="s">
        <v>267</v>
      </c>
      <c r="I12" s="14" t="s">
        <v>293</v>
      </c>
      <c r="J12" s="14" t="s">
        <v>275</v>
      </c>
      <c r="L12" s="14" t="s">
        <v>498</v>
      </c>
      <c r="M12" s="14" t="s">
        <v>618</v>
      </c>
    </row>
    <row r="13" spans="1:32" x14ac:dyDescent="0.25">
      <c r="A13">
        <f t="shared" si="0"/>
        <v>203</v>
      </c>
      <c r="B13" s="14">
        <v>11</v>
      </c>
      <c r="C13" s="14">
        <v>479.57030000000003</v>
      </c>
      <c r="D13" s="14" t="s">
        <v>179</v>
      </c>
      <c r="E13" s="14">
        <v>1155</v>
      </c>
      <c r="F13" s="14" t="s">
        <v>27</v>
      </c>
      <c r="G13" s="14" t="s">
        <v>25</v>
      </c>
      <c r="H13" s="14" t="s">
        <v>267</v>
      </c>
      <c r="I13" s="14" t="s">
        <v>293</v>
      </c>
      <c r="J13" s="14" t="s">
        <v>275</v>
      </c>
    </row>
    <row r="14" spans="1:32" x14ac:dyDescent="0.25">
      <c r="A14">
        <f t="shared" si="0"/>
        <v>204</v>
      </c>
      <c r="B14" s="14">
        <v>12</v>
      </c>
      <c r="C14" s="14">
        <v>430.03890000000001</v>
      </c>
      <c r="D14" s="14" t="s">
        <v>179</v>
      </c>
      <c r="E14" s="14">
        <v>1155</v>
      </c>
      <c r="F14" s="14" t="s">
        <v>27</v>
      </c>
      <c r="G14" s="14" t="s">
        <v>25</v>
      </c>
      <c r="H14" s="14" t="s">
        <v>267</v>
      </c>
      <c r="I14" s="14" t="s">
        <v>293</v>
      </c>
      <c r="J14" s="14" t="s">
        <v>275</v>
      </c>
      <c r="N14" t="s">
        <v>307</v>
      </c>
      <c r="O14" t="s">
        <v>228</v>
      </c>
      <c r="P14" t="s">
        <v>229</v>
      </c>
      <c r="Q14" t="s">
        <v>230</v>
      </c>
      <c r="S14" t="s">
        <v>308</v>
      </c>
      <c r="T14" t="s">
        <v>228</v>
      </c>
      <c r="U14" t="s">
        <v>229</v>
      </c>
      <c r="V14" t="s">
        <v>230</v>
      </c>
      <c r="X14" t="s">
        <v>309</v>
      </c>
      <c r="Y14" t="s">
        <v>228</v>
      </c>
      <c r="Z14" t="s">
        <v>229</v>
      </c>
      <c r="AA14" t="s">
        <v>230</v>
      </c>
      <c r="AC14" t="s">
        <v>310</v>
      </c>
      <c r="AD14" t="s">
        <v>228</v>
      </c>
      <c r="AE14" t="s">
        <v>229</v>
      </c>
      <c r="AF14" t="s">
        <v>230</v>
      </c>
    </row>
    <row r="15" spans="1:32" x14ac:dyDescent="0.25">
      <c r="A15">
        <f t="shared" si="0"/>
        <v>192</v>
      </c>
      <c r="B15" s="14">
        <v>0</v>
      </c>
      <c r="C15" s="14">
        <v>191.41849999999999</v>
      </c>
      <c r="D15" s="14" t="s">
        <v>179</v>
      </c>
      <c r="E15" s="14">
        <v>1155</v>
      </c>
      <c r="F15" s="14" t="s">
        <v>27</v>
      </c>
      <c r="G15" s="14" t="s">
        <v>25</v>
      </c>
      <c r="H15" s="14" t="s">
        <v>267</v>
      </c>
      <c r="I15" s="14" t="s">
        <v>293</v>
      </c>
      <c r="J15" s="14" t="s">
        <v>308</v>
      </c>
      <c r="N15" t="s">
        <v>311</v>
      </c>
      <c r="O15">
        <v>74.168999999999997</v>
      </c>
      <c r="P15">
        <v>449.7835</v>
      </c>
      <c r="Q15">
        <f>SUM(O15:P15)</f>
        <v>523.95249999999999</v>
      </c>
      <c r="S15">
        <v>9</v>
      </c>
      <c r="T15">
        <v>15.742800000000001</v>
      </c>
      <c r="U15">
        <v>175.67570000000001</v>
      </c>
      <c r="V15">
        <v>191.41849999999999</v>
      </c>
      <c r="X15">
        <v>9</v>
      </c>
      <c r="Y15">
        <v>31.042100000000001</v>
      </c>
      <c r="Z15">
        <v>187.11019999999999</v>
      </c>
      <c r="AA15">
        <v>218.1523</v>
      </c>
      <c r="AC15">
        <v>5</v>
      </c>
      <c r="AD15">
        <v>18.181799999999999</v>
      </c>
      <c r="AE15">
        <v>151.7671</v>
      </c>
      <c r="AF15">
        <v>169.94890000000001</v>
      </c>
    </row>
    <row r="16" spans="1:32" x14ac:dyDescent="0.25">
      <c r="A16">
        <f t="shared" si="0"/>
        <v>193</v>
      </c>
      <c r="B16" s="14">
        <v>1</v>
      </c>
      <c r="C16" s="14">
        <v>199.92760000000001</v>
      </c>
      <c r="D16" s="14" t="s">
        <v>179</v>
      </c>
      <c r="E16" s="14">
        <v>1155</v>
      </c>
      <c r="F16" s="14" t="s">
        <v>27</v>
      </c>
      <c r="G16" s="14" t="s">
        <v>25</v>
      </c>
      <c r="H16" s="14" t="s">
        <v>267</v>
      </c>
      <c r="I16" s="14" t="s">
        <v>293</v>
      </c>
      <c r="J16" s="14" t="s">
        <v>308</v>
      </c>
      <c r="O16">
        <v>111.1977</v>
      </c>
      <c r="P16">
        <v>568.51850000000002</v>
      </c>
      <c r="Q16">
        <f t="shared" ref="Q16:Q27" si="1">SUM(O16:P16)</f>
        <v>679.71620000000007</v>
      </c>
      <c r="T16">
        <v>22.172899999999998</v>
      </c>
      <c r="U16">
        <v>177.75470000000001</v>
      </c>
      <c r="V16">
        <v>199.92760000000001</v>
      </c>
      <c r="Y16">
        <v>36.807099999999998</v>
      </c>
      <c r="Z16">
        <v>241.16419999999999</v>
      </c>
      <c r="AA16">
        <v>277.97129999999999</v>
      </c>
      <c r="AD16">
        <v>75.831500000000005</v>
      </c>
      <c r="AE16">
        <v>197.5051</v>
      </c>
      <c r="AF16">
        <v>273.33659999999998</v>
      </c>
    </row>
    <row r="17" spans="1:32" x14ac:dyDescent="0.25">
      <c r="A17">
        <f t="shared" si="0"/>
        <v>194</v>
      </c>
      <c r="B17" s="14">
        <v>2</v>
      </c>
      <c r="C17" s="14">
        <v>258.67849999999999</v>
      </c>
      <c r="D17" s="14" t="s">
        <v>179</v>
      </c>
      <c r="E17" s="14">
        <v>1155</v>
      </c>
      <c r="F17" s="14" t="s">
        <v>27</v>
      </c>
      <c r="G17" s="14" t="s">
        <v>25</v>
      </c>
      <c r="H17" s="14" t="s">
        <v>267</v>
      </c>
      <c r="I17" s="14" t="s">
        <v>293</v>
      </c>
      <c r="J17" s="14" t="s">
        <v>308</v>
      </c>
      <c r="O17">
        <v>122.7585</v>
      </c>
      <c r="P17">
        <v>656.16380000000004</v>
      </c>
      <c r="Q17">
        <f t="shared" si="1"/>
        <v>778.92230000000006</v>
      </c>
      <c r="T17">
        <v>34.146299999999997</v>
      </c>
      <c r="U17">
        <v>224.53219999999999</v>
      </c>
      <c r="V17">
        <v>258.67849999999999</v>
      </c>
      <c r="Y17">
        <v>71.840400000000002</v>
      </c>
      <c r="Z17">
        <v>296.25779999999997</v>
      </c>
      <c r="AA17">
        <v>368.09819999999996</v>
      </c>
      <c r="AD17">
        <v>102.8824</v>
      </c>
      <c r="AE17">
        <v>262.99380000000002</v>
      </c>
      <c r="AF17">
        <v>365.87620000000004</v>
      </c>
    </row>
    <row r="18" spans="1:32" x14ac:dyDescent="0.25">
      <c r="A18">
        <f t="shared" si="0"/>
        <v>195</v>
      </c>
      <c r="B18" s="14">
        <v>3</v>
      </c>
      <c r="C18" s="14">
        <v>290.80540000000002</v>
      </c>
      <c r="D18" s="14" t="s">
        <v>179</v>
      </c>
      <c r="E18" s="14">
        <v>1155</v>
      </c>
      <c r="F18" s="14" t="s">
        <v>27</v>
      </c>
      <c r="G18" s="14" t="s">
        <v>25</v>
      </c>
      <c r="H18" s="14" t="s">
        <v>267</v>
      </c>
      <c r="I18" s="14" t="s">
        <v>293</v>
      </c>
      <c r="J18" s="14" t="s">
        <v>308</v>
      </c>
      <c r="O18">
        <v>139.2353</v>
      </c>
      <c r="P18">
        <v>677.50779999999997</v>
      </c>
      <c r="Q18">
        <f t="shared" si="1"/>
        <v>816.74309999999991</v>
      </c>
      <c r="T18">
        <v>39.246099999999998</v>
      </c>
      <c r="U18">
        <v>251.55930000000001</v>
      </c>
      <c r="V18">
        <v>290.80540000000002</v>
      </c>
      <c r="Y18">
        <v>95.787099999999995</v>
      </c>
      <c r="Z18">
        <v>323.28480000000002</v>
      </c>
      <c r="AA18">
        <v>419.07190000000003</v>
      </c>
      <c r="AD18">
        <v>109.3126</v>
      </c>
      <c r="AE18">
        <v>275.46780000000001</v>
      </c>
      <c r="AF18">
        <v>384.78039999999999</v>
      </c>
    </row>
    <row r="19" spans="1:32" x14ac:dyDescent="0.25">
      <c r="A19">
        <f t="shared" si="0"/>
        <v>196</v>
      </c>
      <c r="B19" s="14">
        <v>4</v>
      </c>
      <c r="C19" s="14">
        <v>276.25229999999999</v>
      </c>
      <c r="D19" s="14" t="s">
        <v>179</v>
      </c>
      <c r="E19" s="14">
        <v>1155</v>
      </c>
      <c r="F19" s="14" t="s">
        <v>27</v>
      </c>
      <c r="G19" s="14" t="s">
        <v>25</v>
      </c>
      <c r="H19" s="14" t="s">
        <v>267</v>
      </c>
      <c r="I19" s="14" t="s">
        <v>293</v>
      </c>
      <c r="J19" s="14" t="s">
        <v>308</v>
      </c>
      <c r="O19">
        <v>149.45670000000001</v>
      </c>
      <c r="P19">
        <v>705.03480000000002</v>
      </c>
      <c r="Q19">
        <f t="shared" si="1"/>
        <v>854.49150000000009</v>
      </c>
      <c r="T19">
        <v>39.246099999999998</v>
      </c>
      <c r="U19">
        <v>237.00620000000001</v>
      </c>
      <c r="V19">
        <v>276.25229999999999</v>
      </c>
      <c r="Y19">
        <v>91.796000000000006</v>
      </c>
      <c r="Z19">
        <v>350.31189999999998</v>
      </c>
      <c r="AA19">
        <v>442.10789999999997</v>
      </c>
      <c r="AD19">
        <v>113.3038</v>
      </c>
      <c r="AE19">
        <v>293.13929999999999</v>
      </c>
      <c r="AF19">
        <v>406.44309999999996</v>
      </c>
    </row>
    <row r="20" spans="1:32" x14ac:dyDescent="0.25">
      <c r="A20">
        <f t="shared" si="0"/>
        <v>197</v>
      </c>
      <c r="B20" s="14">
        <v>5</v>
      </c>
      <c r="C20" s="14">
        <v>254.06279999999998</v>
      </c>
      <c r="D20" s="14" t="s">
        <v>179</v>
      </c>
      <c r="E20" s="14">
        <v>1155</v>
      </c>
      <c r="F20" s="14" t="s">
        <v>27</v>
      </c>
      <c r="G20" s="14" t="s">
        <v>25</v>
      </c>
      <c r="H20" s="14" t="s">
        <v>267</v>
      </c>
      <c r="I20" s="14" t="s">
        <v>293</v>
      </c>
      <c r="J20" s="14" t="s">
        <v>308</v>
      </c>
      <c r="O20">
        <v>158.3356</v>
      </c>
      <c r="P20">
        <v>774.03800000000001</v>
      </c>
      <c r="Q20">
        <f t="shared" si="1"/>
        <v>932.37360000000001</v>
      </c>
      <c r="T20">
        <v>36.807099999999998</v>
      </c>
      <c r="U20">
        <v>217.25569999999999</v>
      </c>
      <c r="V20">
        <v>254.06279999999998</v>
      </c>
      <c r="Y20">
        <v>68.070999999999998</v>
      </c>
      <c r="Z20">
        <v>324.32429999999999</v>
      </c>
      <c r="AA20">
        <v>392.39530000000002</v>
      </c>
      <c r="AD20">
        <v>76.718400000000003</v>
      </c>
      <c r="AE20">
        <v>247.40119999999999</v>
      </c>
      <c r="AF20">
        <v>324.11959999999999</v>
      </c>
    </row>
    <row r="21" spans="1:32" x14ac:dyDescent="0.25">
      <c r="A21">
        <f t="shared" si="0"/>
        <v>198</v>
      </c>
      <c r="B21" s="14">
        <v>6</v>
      </c>
      <c r="C21" s="14">
        <v>250.15279999999998</v>
      </c>
      <c r="D21" s="14" t="s">
        <v>179</v>
      </c>
      <c r="E21" s="14">
        <v>1155</v>
      </c>
      <c r="F21" s="14" t="s">
        <v>27</v>
      </c>
      <c r="G21" s="14" t="s">
        <v>25</v>
      </c>
      <c r="H21" s="14" t="s">
        <v>267</v>
      </c>
      <c r="I21" s="14" t="s">
        <v>293</v>
      </c>
      <c r="J21" s="14" t="s">
        <v>308</v>
      </c>
      <c r="O21">
        <v>142.6412</v>
      </c>
      <c r="P21">
        <v>681.37509999999997</v>
      </c>
      <c r="Q21">
        <f t="shared" si="1"/>
        <v>824.0163</v>
      </c>
      <c r="T21">
        <v>47.450099999999999</v>
      </c>
      <c r="U21">
        <v>202.70269999999999</v>
      </c>
      <c r="V21">
        <v>250.15279999999998</v>
      </c>
      <c r="Y21">
        <v>62.084299999999999</v>
      </c>
      <c r="Z21">
        <v>308.73180000000002</v>
      </c>
      <c r="AA21">
        <v>370.81610000000001</v>
      </c>
      <c r="AD21">
        <v>30.155200000000001</v>
      </c>
      <c r="AE21">
        <v>216.21619999999999</v>
      </c>
      <c r="AF21">
        <v>246.37139999999999</v>
      </c>
    </row>
    <row r="22" spans="1:32" x14ac:dyDescent="0.25">
      <c r="A22">
        <f t="shared" si="0"/>
        <v>199</v>
      </c>
      <c r="B22" s="14">
        <v>7</v>
      </c>
      <c r="C22" s="14">
        <v>184.29230000000001</v>
      </c>
      <c r="D22" s="14" t="s">
        <v>179</v>
      </c>
      <c r="E22" s="14">
        <v>1155</v>
      </c>
      <c r="F22" s="14" t="s">
        <v>27</v>
      </c>
      <c r="G22" s="14" t="s">
        <v>25</v>
      </c>
      <c r="H22" s="14" t="s">
        <v>267</v>
      </c>
      <c r="I22" s="14" t="s">
        <v>293</v>
      </c>
      <c r="J22" s="14" t="s">
        <v>308</v>
      </c>
      <c r="O22">
        <v>120.2469</v>
      </c>
      <c r="P22">
        <v>586.6395</v>
      </c>
      <c r="Q22">
        <f t="shared" si="1"/>
        <v>706.88639999999998</v>
      </c>
      <c r="T22">
        <v>31.485600000000002</v>
      </c>
      <c r="U22">
        <v>152.80670000000001</v>
      </c>
      <c r="V22">
        <v>184.29230000000001</v>
      </c>
      <c r="Y22">
        <v>46.119700000000002</v>
      </c>
      <c r="Z22">
        <v>292.09980000000002</v>
      </c>
      <c r="AA22">
        <v>338.21950000000004</v>
      </c>
      <c r="AD22">
        <v>22.616399999999999</v>
      </c>
      <c r="AE22">
        <v>190.2287</v>
      </c>
      <c r="AF22">
        <v>212.8451</v>
      </c>
    </row>
    <row r="23" spans="1:32" x14ac:dyDescent="0.25">
      <c r="A23">
        <f t="shared" si="0"/>
        <v>200</v>
      </c>
      <c r="B23" s="14">
        <v>8</v>
      </c>
      <c r="C23" s="14">
        <v>184.59750000000003</v>
      </c>
      <c r="D23" s="14" t="s">
        <v>179</v>
      </c>
      <c r="E23" s="14">
        <v>1155</v>
      </c>
      <c r="F23" s="14" t="s">
        <v>27</v>
      </c>
      <c r="G23" s="14" t="s">
        <v>25</v>
      </c>
      <c r="H23" s="14" t="s">
        <v>267</v>
      </c>
      <c r="I23" s="14" t="s">
        <v>293</v>
      </c>
      <c r="J23" s="14" t="s">
        <v>308</v>
      </c>
      <c r="O23">
        <v>101.8706</v>
      </c>
      <c r="P23">
        <v>595.54759999999999</v>
      </c>
      <c r="Q23">
        <f t="shared" si="1"/>
        <v>697.41819999999996</v>
      </c>
      <c r="T23">
        <v>29.7118</v>
      </c>
      <c r="U23">
        <v>154.88570000000001</v>
      </c>
      <c r="V23">
        <v>184.59750000000003</v>
      </c>
      <c r="Y23">
        <v>36.363599999999998</v>
      </c>
      <c r="Z23">
        <v>223.49270000000001</v>
      </c>
      <c r="AA23">
        <v>259.85630000000003</v>
      </c>
      <c r="AD23">
        <v>20.399100000000001</v>
      </c>
      <c r="AE23">
        <v>170.47819999999999</v>
      </c>
      <c r="AF23">
        <v>190.87729999999999</v>
      </c>
    </row>
    <row r="24" spans="1:32" x14ac:dyDescent="0.25">
      <c r="A24">
        <f t="shared" si="0"/>
        <v>201</v>
      </c>
      <c r="B24" s="14">
        <v>9</v>
      </c>
      <c r="C24" s="14">
        <v>148.11940000000001</v>
      </c>
      <c r="D24" s="14" t="s">
        <v>179</v>
      </c>
      <c r="E24" s="14">
        <v>1155</v>
      </c>
      <c r="F24" s="14" t="s">
        <v>27</v>
      </c>
      <c r="G24" s="14" t="s">
        <v>25</v>
      </c>
      <c r="H24" s="14" t="s">
        <v>267</v>
      </c>
      <c r="I24" s="14" t="s">
        <v>293</v>
      </c>
      <c r="J24" s="14" t="s">
        <v>308</v>
      </c>
      <c r="O24">
        <v>83.498599999999996</v>
      </c>
      <c r="P24">
        <v>502.90809999999999</v>
      </c>
      <c r="Q24">
        <f t="shared" si="1"/>
        <v>586.4067</v>
      </c>
      <c r="T24">
        <v>18.181799999999999</v>
      </c>
      <c r="U24">
        <v>129.9376</v>
      </c>
      <c r="V24">
        <v>148.11940000000001</v>
      </c>
      <c r="Y24">
        <v>26.164100000000001</v>
      </c>
      <c r="Z24">
        <v>225.57159999999999</v>
      </c>
      <c r="AA24">
        <v>251.73569999999998</v>
      </c>
      <c r="AD24">
        <v>11.086499999999999</v>
      </c>
      <c r="AE24">
        <v>148.64859999999999</v>
      </c>
      <c r="AF24">
        <v>159.73509999999999</v>
      </c>
    </row>
    <row r="25" spans="1:32" x14ac:dyDescent="0.25">
      <c r="A25">
        <f t="shared" si="0"/>
        <v>202</v>
      </c>
      <c r="B25" s="14">
        <v>10</v>
      </c>
      <c r="C25" s="14">
        <v>124.97370000000001</v>
      </c>
      <c r="D25" s="14" t="s">
        <v>179</v>
      </c>
      <c r="E25" s="14">
        <v>1155</v>
      </c>
      <c r="F25" s="14" t="s">
        <v>27</v>
      </c>
      <c r="G25" s="14" t="s">
        <v>25</v>
      </c>
      <c r="H25" s="14" t="s">
        <v>267</v>
      </c>
      <c r="I25" s="14" t="s">
        <v>293</v>
      </c>
      <c r="J25" s="14" t="s">
        <v>308</v>
      </c>
      <c r="O25">
        <v>82.546700000000001</v>
      </c>
      <c r="P25">
        <v>495.20030000000003</v>
      </c>
      <c r="Q25">
        <f t="shared" si="1"/>
        <v>577.74700000000007</v>
      </c>
      <c r="T25">
        <v>13.7471</v>
      </c>
      <c r="U25">
        <v>111.2266</v>
      </c>
      <c r="V25">
        <v>124.97370000000001</v>
      </c>
      <c r="Y25">
        <v>18.181799999999999</v>
      </c>
      <c r="Z25">
        <v>200.62370000000001</v>
      </c>
      <c r="AA25">
        <v>218.80550000000002</v>
      </c>
      <c r="AD25">
        <v>10.4213</v>
      </c>
      <c r="AE25">
        <v>94.5946</v>
      </c>
      <c r="AF25">
        <v>105.0159</v>
      </c>
    </row>
    <row r="26" spans="1:32" x14ac:dyDescent="0.25">
      <c r="A26">
        <f t="shared" si="0"/>
        <v>203</v>
      </c>
      <c r="B26" s="14">
        <v>11</v>
      </c>
      <c r="C26" s="14">
        <v>112.3471</v>
      </c>
      <c r="D26" s="14" t="s">
        <v>179</v>
      </c>
      <c r="E26" s="14">
        <v>1155</v>
      </c>
      <c r="F26" s="14" t="s">
        <v>27</v>
      </c>
      <c r="G26" s="14" t="s">
        <v>25</v>
      </c>
      <c r="H26" s="14" t="s">
        <v>267</v>
      </c>
      <c r="I26" s="14" t="s">
        <v>293</v>
      </c>
      <c r="J26" s="14" t="s">
        <v>308</v>
      </c>
      <c r="O26">
        <v>64.620400000000004</v>
      </c>
      <c r="P26">
        <v>414.94990000000001</v>
      </c>
      <c r="Q26">
        <f t="shared" si="1"/>
        <v>479.57030000000003</v>
      </c>
      <c r="T26">
        <v>14.6341</v>
      </c>
      <c r="U26">
        <v>97.712999999999994</v>
      </c>
      <c r="V26">
        <v>112.3471</v>
      </c>
      <c r="Y26">
        <v>20.177399999999999</v>
      </c>
      <c r="Z26">
        <v>154.88570000000001</v>
      </c>
      <c r="AA26">
        <v>175.06310000000002</v>
      </c>
      <c r="AD26">
        <v>9.9778000000000002</v>
      </c>
      <c r="AE26">
        <v>87.318100000000001</v>
      </c>
      <c r="AF26">
        <v>97.295900000000003</v>
      </c>
    </row>
    <row r="27" spans="1:32" x14ac:dyDescent="0.25">
      <c r="A27">
        <f t="shared" si="0"/>
        <v>204</v>
      </c>
      <c r="B27" s="14">
        <v>12</v>
      </c>
      <c r="C27" s="14">
        <v>79.791299999999993</v>
      </c>
      <c r="D27" s="14" t="s">
        <v>179</v>
      </c>
      <c r="E27" s="14">
        <v>1155</v>
      </c>
      <c r="F27" s="14" t="s">
        <v>27</v>
      </c>
      <c r="G27" s="14" t="s">
        <v>25</v>
      </c>
      <c r="H27" s="14" t="s">
        <v>267</v>
      </c>
      <c r="I27" s="14" t="s">
        <v>293</v>
      </c>
      <c r="J27" s="14" t="s">
        <v>308</v>
      </c>
      <c r="O27">
        <v>53.8399</v>
      </c>
      <c r="P27">
        <v>376.19900000000001</v>
      </c>
      <c r="Q27">
        <f t="shared" si="1"/>
        <v>430.03890000000001</v>
      </c>
      <c r="T27">
        <v>5.9866999999999999</v>
      </c>
      <c r="U27">
        <v>73.804599999999994</v>
      </c>
      <c r="V27">
        <v>79.791299999999993</v>
      </c>
      <c r="Y27">
        <v>8.2040000000000006</v>
      </c>
      <c r="Z27">
        <v>128.8981</v>
      </c>
      <c r="AA27">
        <v>137.10210000000001</v>
      </c>
      <c r="AD27">
        <v>5.3215000000000003</v>
      </c>
      <c r="AE27">
        <v>76.923100000000005</v>
      </c>
      <c r="AF27">
        <v>82.244600000000005</v>
      </c>
    </row>
    <row r="28" spans="1:32" x14ac:dyDescent="0.25">
      <c r="A28">
        <f t="shared" si="0"/>
        <v>192</v>
      </c>
      <c r="B28" s="14">
        <v>0</v>
      </c>
      <c r="C28" s="14">
        <v>218.1523</v>
      </c>
      <c r="D28" s="14" t="s">
        <v>179</v>
      </c>
      <c r="E28" s="14">
        <v>1155</v>
      </c>
      <c r="F28" s="14" t="s">
        <v>27</v>
      </c>
      <c r="G28" s="14" t="s">
        <v>25</v>
      </c>
      <c r="H28" s="14" t="s">
        <v>267</v>
      </c>
      <c r="I28" s="14" t="s">
        <v>293</v>
      </c>
      <c r="J28" s="14" t="s">
        <v>309</v>
      </c>
    </row>
    <row r="29" spans="1:32" x14ac:dyDescent="0.25">
      <c r="A29">
        <f t="shared" si="0"/>
        <v>193</v>
      </c>
      <c r="B29" s="14">
        <v>1</v>
      </c>
      <c r="C29" s="14">
        <v>277.97129999999999</v>
      </c>
      <c r="D29" s="14" t="s">
        <v>179</v>
      </c>
      <c r="E29" s="14">
        <v>1155</v>
      </c>
      <c r="F29" s="14" t="s">
        <v>27</v>
      </c>
      <c r="G29" s="14" t="s">
        <v>25</v>
      </c>
      <c r="H29" s="14" t="s">
        <v>267</v>
      </c>
      <c r="I29" s="14" t="s">
        <v>293</v>
      </c>
      <c r="J29" s="14" t="s">
        <v>309</v>
      </c>
    </row>
    <row r="30" spans="1:32" x14ac:dyDescent="0.25">
      <c r="A30">
        <f t="shared" si="0"/>
        <v>194</v>
      </c>
      <c r="B30" s="14">
        <v>2</v>
      </c>
      <c r="C30" s="14">
        <v>368.09819999999996</v>
      </c>
      <c r="D30" s="14" t="s">
        <v>179</v>
      </c>
      <c r="E30" s="14">
        <v>1155</v>
      </c>
      <c r="F30" s="14" t="s">
        <v>27</v>
      </c>
      <c r="G30" s="14" t="s">
        <v>25</v>
      </c>
      <c r="H30" s="14" t="s">
        <v>267</v>
      </c>
      <c r="I30" s="14" t="s">
        <v>293</v>
      </c>
      <c r="J30" s="14" t="s">
        <v>309</v>
      </c>
    </row>
    <row r="31" spans="1:32" x14ac:dyDescent="0.25">
      <c r="A31">
        <f t="shared" si="0"/>
        <v>195</v>
      </c>
      <c r="B31" s="14">
        <v>3</v>
      </c>
      <c r="C31" s="14">
        <v>419.07190000000003</v>
      </c>
      <c r="D31" s="14" t="s">
        <v>179</v>
      </c>
      <c r="E31" s="14">
        <v>1155</v>
      </c>
      <c r="F31" s="14" t="s">
        <v>27</v>
      </c>
      <c r="G31" s="14" t="s">
        <v>25</v>
      </c>
      <c r="H31" s="14" t="s">
        <v>267</v>
      </c>
      <c r="I31" s="14" t="s">
        <v>293</v>
      </c>
      <c r="J31" s="14" t="s">
        <v>309</v>
      </c>
    </row>
    <row r="32" spans="1:32" x14ac:dyDescent="0.25">
      <c r="A32">
        <f t="shared" si="0"/>
        <v>196</v>
      </c>
      <c r="B32" s="14">
        <v>4</v>
      </c>
      <c r="C32" s="14">
        <v>442.10789999999997</v>
      </c>
      <c r="D32" s="14" t="s">
        <v>179</v>
      </c>
      <c r="E32" s="14">
        <v>1155</v>
      </c>
      <c r="F32" s="14" t="s">
        <v>27</v>
      </c>
      <c r="G32" s="14" t="s">
        <v>25</v>
      </c>
      <c r="H32" s="14" t="s">
        <v>267</v>
      </c>
      <c r="I32" s="14" t="s">
        <v>293</v>
      </c>
      <c r="J32" s="14" t="s">
        <v>309</v>
      </c>
    </row>
    <row r="33" spans="1:10" x14ac:dyDescent="0.25">
      <c r="A33">
        <f t="shared" si="0"/>
        <v>197</v>
      </c>
      <c r="B33" s="14">
        <v>5</v>
      </c>
      <c r="C33" s="14">
        <v>392.39530000000002</v>
      </c>
      <c r="D33" s="14" t="s">
        <v>179</v>
      </c>
      <c r="E33" s="14">
        <v>1155</v>
      </c>
      <c r="F33" s="14" t="s">
        <v>27</v>
      </c>
      <c r="G33" s="14" t="s">
        <v>25</v>
      </c>
      <c r="H33" s="14" t="s">
        <v>267</v>
      </c>
      <c r="I33" s="14" t="s">
        <v>293</v>
      </c>
      <c r="J33" s="14" t="s">
        <v>309</v>
      </c>
    </row>
    <row r="34" spans="1:10" x14ac:dyDescent="0.25">
      <c r="A34">
        <f t="shared" si="0"/>
        <v>198</v>
      </c>
      <c r="B34" s="14">
        <v>6</v>
      </c>
      <c r="C34" s="14">
        <v>370.81610000000001</v>
      </c>
      <c r="D34" s="14" t="s">
        <v>179</v>
      </c>
      <c r="E34" s="14">
        <v>1155</v>
      </c>
      <c r="F34" s="14" t="s">
        <v>27</v>
      </c>
      <c r="G34" s="14" t="s">
        <v>25</v>
      </c>
      <c r="H34" s="14" t="s">
        <v>267</v>
      </c>
      <c r="I34" s="14" t="s">
        <v>293</v>
      </c>
      <c r="J34" s="14" t="s">
        <v>309</v>
      </c>
    </row>
    <row r="35" spans="1:10" x14ac:dyDescent="0.25">
      <c r="A35">
        <f t="shared" si="0"/>
        <v>199</v>
      </c>
      <c r="B35" s="14">
        <v>7</v>
      </c>
      <c r="C35" s="14">
        <v>338.21950000000004</v>
      </c>
      <c r="D35" s="14" t="s">
        <v>179</v>
      </c>
      <c r="E35" s="14">
        <v>1155</v>
      </c>
      <c r="F35" s="14" t="s">
        <v>27</v>
      </c>
      <c r="G35" s="14" t="s">
        <v>25</v>
      </c>
      <c r="H35" s="14" t="s">
        <v>267</v>
      </c>
      <c r="I35" s="14" t="s">
        <v>293</v>
      </c>
      <c r="J35" s="14" t="s">
        <v>309</v>
      </c>
    </row>
    <row r="36" spans="1:10" x14ac:dyDescent="0.25">
      <c r="A36">
        <f t="shared" si="0"/>
        <v>200</v>
      </c>
      <c r="B36" s="14">
        <v>8</v>
      </c>
      <c r="C36" s="14">
        <v>259.85630000000003</v>
      </c>
      <c r="D36" s="14" t="s">
        <v>179</v>
      </c>
      <c r="E36" s="14">
        <v>1155</v>
      </c>
      <c r="F36" s="14" t="s">
        <v>27</v>
      </c>
      <c r="G36" s="14" t="s">
        <v>25</v>
      </c>
      <c r="H36" s="14" t="s">
        <v>267</v>
      </c>
      <c r="I36" s="14" t="s">
        <v>293</v>
      </c>
      <c r="J36" s="14" t="s">
        <v>309</v>
      </c>
    </row>
    <row r="37" spans="1:10" x14ac:dyDescent="0.25">
      <c r="A37">
        <f t="shared" si="0"/>
        <v>201</v>
      </c>
      <c r="B37" s="14">
        <v>9</v>
      </c>
      <c r="C37" s="14">
        <v>251.73569999999998</v>
      </c>
      <c r="D37" s="14" t="s">
        <v>179</v>
      </c>
      <c r="E37" s="14">
        <v>1155</v>
      </c>
      <c r="F37" s="14" t="s">
        <v>27</v>
      </c>
      <c r="G37" s="14" t="s">
        <v>25</v>
      </c>
      <c r="H37" s="14" t="s">
        <v>267</v>
      </c>
      <c r="I37" s="14" t="s">
        <v>293</v>
      </c>
      <c r="J37" s="14" t="s">
        <v>309</v>
      </c>
    </row>
    <row r="38" spans="1:10" x14ac:dyDescent="0.25">
      <c r="A38">
        <f t="shared" si="0"/>
        <v>202</v>
      </c>
      <c r="B38" s="14">
        <v>10</v>
      </c>
      <c r="C38" s="14">
        <v>218.80550000000002</v>
      </c>
      <c r="D38" s="14" t="s">
        <v>179</v>
      </c>
      <c r="E38" s="14">
        <v>1155</v>
      </c>
      <c r="F38" s="14" t="s">
        <v>27</v>
      </c>
      <c r="G38" s="14" t="s">
        <v>25</v>
      </c>
      <c r="H38" s="14" t="s">
        <v>267</v>
      </c>
      <c r="I38" s="14" t="s">
        <v>293</v>
      </c>
      <c r="J38" s="14" t="s">
        <v>309</v>
      </c>
    </row>
    <row r="39" spans="1:10" x14ac:dyDescent="0.25">
      <c r="A39">
        <f t="shared" si="0"/>
        <v>203</v>
      </c>
      <c r="B39" s="14">
        <v>11</v>
      </c>
      <c r="C39" s="14">
        <v>175.06310000000002</v>
      </c>
      <c r="D39" s="14" t="s">
        <v>179</v>
      </c>
      <c r="E39" s="14">
        <v>1155</v>
      </c>
      <c r="F39" s="14" t="s">
        <v>27</v>
      </c>
      <c r="G39" s="14" t="s">
        <v>25</v>
      </c>
      <c r="H39" s="14" t="s">
        <v>267</v>
      </c>
      <c r="I39" s="14" t="s">
        <v>293</v>
      </c>
      <c r="J39" s="14" t="s">
        <v>309</v>
      </c>
    </row>
    <row r="40" spans="1:10" x14ac:dyDescent="0.25">
      <c r="A40">
        <f t="shared" si="0"/>
        <v>204</v>
      </c>
      <c r="B40" s="14">
        <v>12</v>
      </c>
      <c r="C40" s="14">
        <v>137.10210000000001</v>
      </c>
      <c r="D40" s="14" t="s">
        <v>179</v>
      </c>
      <c r="E40" s="14">
        <v>1155</v>
      </c>
      <c r="F40" s="14" t="s">
        <v>27</v>
      </c>
      <c r="G40" s="14" t="s">
        <v>25</v>
      </c>
      <c r="H40" s="14" t="s">
        <v>267</v>
      </c>
      <c r="I40" s="14" t="s">
        <v>293</v>
      </c>
      <c r="J40" s="14" t="s">
        <v>309</v>
      </c>
    </row>
    <row r="41" spans="1:10" x14ac:dyDescent="0.25">
      <c r="A41">
        <f t="shared" si="0"/>
        <v>192</v>
      </c>
      <c r="B41" s="14">
        <v>0</v>
      </c>
      <c r="C41" s="14">
        <v>169.94890000000001</v>
      </c>
      <c r="D41" s="14" t="s">
        <v>179</v>
      </c>
      <c r="E41" s="14">
        <v>1155</v>
      </c>
      <c r="F41" s="14" t="s">
        <v>27</v>
      </c>
      <c r="G41" s="14" t="s">
        <v>25</v>
      </c>
      <c r="H41" s="14" t="s">
        <v>267</v>
      </c>
      <c r="I41" s="14" t="s">
        <v>293</v>
      </c>
      <c r="J41" s="14" t="s">
        <v>310</v>
      </c>
    </row>
    <row r="42" spans="1:10" x14ac:dyDescent="0.25">
      <c r="A42">
        <f t="shared" si="0"/>
        <v>193</v>
      </c>
      <c r="B42" s="14">
        <v>1</v>
      </c>
      <c r="C42" s="14">
        <v>273.33659999999998</v>
      </c>
      <c r="D42" s="14" t="s">
        <v>179</v>
      </c>
      <c r="E42" s="14">
        <v>1155</v>
      </c>
      <c r="F42" s="14" t="s">
        <v>27</v>
      </c>
      <c r="G42" s="14" t="s">
        <v>25</v>
      </c>
      <c r="H42" s="14" t="s">
        <v>267</v>
      </c>
      <c r="I42" s="14" t="s">
        <v>293</v>
      </c>
      <c r="J42" s="14" t="s">
        <v>310</v>
      </c>
    </row>
    <row r="43" spans="1:10" x14ac:dyDescent="0.25">
      <c r="A43">
        <f t="shared" si="0"/>
        <v>194</v>
      </c>
      <c r="B43" s="14">
        <v>2</v>
      </c>
      <c r="C43" s="14">
        <v>365.87620000000004</v>
      </c>
      <c r="D43" s="14" t="s">
        <v>179</v>
      </c>
      <c r="E43" s="14">
        <v>1155</v>
      </c>
      <c r="F43" s="14" t="s">
        <v>27</v>
      </c>
      <c r="G43" s="14" t="s">
        <v>25</v>
      </c>
      <c r="H43" s="14" t="s">
        <v>267</v>
      </c>
      <c r="I43" s="14" t="s">
        <v>293</v>
      </c>
      <c r="J43" s="14" t="s">
        <v>310</v>
      </c>
    </row>
    <row r="44" spans="1:10" x14ac:dyDescent="0.25">
      <c r="A44">
        <f t="shared" si="0"/>
        <v>195</v>
      </c>
      <c r="B44" s="14">
        <v>3</v>
      </c>
      <c r="C44" s="14">
        <v>384.78039999999999</v>
      </c>
      <c r="D44" s="14" t="s">
        <v>179</v>
      </c>
      <c r="E44" s="14">
        <v>1155</v>
      </c>
      <c r="F44" s="14" t="s">
        <v>27</v>
      </c>
      <c r="G44" s="14" t="s">
        <v>25</v>
      </c>
      <c r="H44" s="14" t="s">
        <v>267</v>
      </c>
      <c r="I44" s="14" t="s">
        <v>293</v>
      </c>
      <c r="J44" s="14" t="s">
        <v>310</v>
      </c>
    </row>
    <row r="45" spans="1:10" x14ac:dyDescent="0.25">
      <c r="A45">
        <f t="shared" si="0"/>
        <v>196</v>
      </c>
      <c r="B45" s="14">
        <v>4</v>
      </c>
      <c r="C45" s="14">
        <v>406.44309999999996</v>
      </c>
      <c r="D45" s="14" t="s">
        <v>179</v>
      </c>
      <c r="E45" s="14">
        <v>1155</v>
      </c>
      <c r="F45" s="14" t="s">
        <v>27</v>
      </c>
      <c r="G45" s="14" t="s">
        <v>25</v>
      </c>
      <c r="H45" s="14" t="s">
        <v>267</v>
      </c>
      <c r="I45" s="14" t="s">
        <v>293</v>
      </c>
      <c r="J45" s="14" t="s">
        <v>310</v>
      </c>
    </row>
    <row r="46" spans="1:10" x14ac:dyDescent="0.25">
      <c r="A46">
        <f t="shared" si="0"/>
        <v>197</v>
      </c>
      <c r="B46" s="14">
        <v>5</v>
      </c>
      <c r="C46" s="14">
        <v>324.11959999999999</v>
      </c>
      <c r="D46" s="14" t="s">
        <v>179</v>
      </c>
      <c r="E46" s="14">
        <v>1155</v>
      </c>
      <c r="F46" s="14" t="s">
        <v>27</v>
      </c>
      <c r="G46" s="14" t="s">
        <v>25</v>
      </c>
      <c r="H46" s="14" t="s">
        <v>267</v>
      </c>
      <c r="I46" s="14" t="s">
        <v>293</v>
      </c>
      <c r="J46" s="14" t="s">
        <v>310</v>
      </c>
    </row>
    <row r="47" spans="1:10" x14ac:dyDescent="0.25">
      <c r="A47">
        <f t="shared" si="0"/>
        <v>198</v>
      </c>
      <c r="B47" s="14">
        <v>6</v>
      </c>
      <c r="C47" s="14">
        <v>246.37139999999999</v>
      </c>
      <c r="D47" s="14" t="s">
        <v>179</v>
      </c>
      <c r="E47" s="14">
        <v>1155</v>
      </c>
      <c r="F47" s="14" t="s">
        <v>27</v>
      </c>
      <c r="G47" s="14" t="s">
        <v>25</v>
      </c>
      <c r="H47" s="14" t="s">
        <v>267</v>
      </c>
      <c r="I47" s="14" t="s">
        <v>293</v>
      </c>
      <c r="J47" s="14" t="s">
        <v>310</v>
      </c>
    </row>
    <row r="48" spans="1:10" x14ac:dyDescent="0.25">
      <c r="A48">
        <f t="shared" si="0"/>
        <v>199</v>
      </c>
      <c r="B48" s="14">
        <v>7</v>
      </c>
      <c r="C48" s="14">
        <v>212.8451</v>
      </c>
      <c r="D48" s="14" t="s">
        <v>179</v>
      </c>
      <c r="E48" s="14">
        <v>1155</v>
      </c>
      <c r="F48" s="14" t="s">
        <v>27</v>
      </c>
      <c r="G48" s="14" t="s">
        <v>25</v>
      </c>
      <c r="H48" s="14" t="s">
        <v>267</v>
      </c>
      <c r="I48" s="14" t="s">
        <v>293</v>
      </c>
      <c r="J48" s="14" t="s">
        <v>310</v>
      </c>
    </row>
    <row r="49" spans="1:10" x14ac:dyDescent="0.25">
      <c r="A49">
        <f t="shared" si="0"/>
        <v>200</v>
      </c>
      <c r="B49" s="14">
        <v>8</v>
      </c>
      <c r="C49" s="14">
        <v>190.87729999999999</v>
      </c>
      <c r="D49" s="14" t="s">
        <v>179</v>
      </c>
      <c r="E49" s="14">
        <v>1155</v>
      </c>
      <c r="F49" s="14" t="s">
        <v>27</v>
      </c>
      <c r="G49" s="14" t="s">
        <v>25</v>
      </c>
      <c r="H49" s="14" t="s">
        <v>267</v>
      </c>
      <c r="I49" s="14" t="s">
        <v>293</v>
      </c>
      <c r="J49" s="14" t="s">
        <v>310</v>
      </c>
    </row>
    <row r="50" spans="1:10" x14ac:dyDescent="0.25">
      <c r="A50">
        <f t="shared" si="0"/>
        <v>201</v>
      </c>
      <c r="B50" s="14">
        <v>9</v>
      </c>
      <c r="C50" s="14">
        <v>159.73509999999999</v>
      </c>
      <c r="D50" s="14" t="s">
        <v>179</v>
      </c>
      <c r="E50" s="14">
        <v>1155</v>
      </c>
      <c r="F50" s="14" t="s">
        <v>27</v>
      </c>
      <c r="G50" s="14" t="s">
        <v>25</v>
      </c>
      <c r="H50" s="14" t="s">
        <v>267</v>
      </c>
      <c r="I50" s="14" t="s">
        <v>293</v>
      </c>
      <c r="J50" s="14" t="s">
        <v>310</v>
      </c>
    </row>
    <row r="51" spans="1:10" x14ac:dyDescent="0.25">
      <c r="A51">
        <f t="shared" si="0"/>
        <v>202</v>
      </c>
      <c r="B51" s="14">
        <v>10</v>
      </c>
      <c r="C51" s="14">
        <v>105.0159</v>
      </c>
      <c r="D51" s="14" t="s">
        <v>179</v>
      </c>
      <c r="E51" s="14">
        <v>1155</v>
      </c>
      <c r="F51" s="14" t="s">
        <v>27</v>
      </c>
      <c r="G51" s="14" t="s">
        <v>25</v>
      </c>
      <c r="H51" s="14" t="s">
        <v>267</v>
      </c>
      <c r="I51" s="14" t="s">
        <v>293</v>
      </c>
      <c r="J51" s="14" t="s">
        <v>310</v>
      </c>
    </row>
    <row r="52" spans="1:10" x14ac:dyDescent="0.25">
      <c r="A52">
        <f t="shared" si="0"/>
        <v>203</v>
      </c>
      <c r="B52" s="14">
        <v>11</v>
      </c>
      <c r="C52" s="14">
        <v>97.295900000000003</v>
      </c>
      <c r="D52" s="14" t="s">
        <v>179</v>
      </c>
      <c r="E52" s="14">
        <v>1155</v>
      </c>
      <c r="F52" s="14" t="s">
        <v>27</v>
      </c>
      <c r="G52" s="14" t="s">
        <v>25</v>
      </c>
      <c r="H52" s="14" t="s">
        <v>267</v>
      </c>
      <c r="I52" s="14" t="s">
        <v>293</v>
      </c>
      <c r="J52" s="14" t="s">
        <v>310</v>
      </c>
    </row>
    <row r="53" spans="1:10" x14ac:dyDescent="0.25">
      <c r="A53">
        <f t="shared" si="0"/>
        <v>204</v>
      </c>
      <c r="B53" s="14">
        <v>12</v>
      </c>
      <c r="C53" s="14">
        <v>82.244600000000005</v>
      </c>
      <c r="D53" s="14" t="s">
        <v>179</v>
      </c>
      <c r="E53" s="14">
        <v>1155</v>
      </c>
      <c r="F53" s="14" t="s">
        <v>27</v>
      </c>
      <c r="G53" s="14" t="s">
        <v>25</v>
      </c>
      <c r="H53" s="14" t="s">
        <v>267</v>
      </c>
      <c r="I53" s="14" t="s">
        <v>293</v>
      </c>
      <c r="J53" s="14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workbookViewId="0">
      <selection activeCell="A2" sqref="A2:I25"/>
    </sheetView>
  </sheetViews>
  <sheetFormatPr defaultRowHeight="15" x14ac:dyDescent="0.25"/>
  <cols>
    <col min="2" max="2" width="17.42578125" customWidth="1"/>
    <col min="3" max="3" width="10.5703125" bestFit="1" customWidth="1"/>
    <col min="4" max="7" width="10.5703125" customWidth="1"/>
    <col min="8" max="8" width="13.28515625" bestFit="1" customWidth="1"/>
    <col min="9" max="9" width="10.5703125" customWidth="1"/>
    <col min="11" max="11" width="11.42578125" bestFit="1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2" x14ac:dyDescent="0.25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278</v>
      </c>
      <c r="H2" t="s">
        <v>273</v>
      </c>
      <c r="I2" t="s">
        <v>275</v>
      </c>
      <c r="K2" t="s">
        <v>2</v>
      </c>
      <c r="L2" t="s">
        <v>4</v>
      </c>
    </row>
    <row r="3" spans="1:12" x14ac:dyDescent="0.25">
      <c r="A3">
        <v>1</v>
      </c>
      <c r="B3">
        <v>55.668399999999998</v>
      </c>
      <c r="C3" t="s">
        <v>17</v>
      </c>
      <c r="D3">
        <v>400</v>
      </c>
      <c r="E3" t="s">
        <v>37</v>
      </c>
      <c r="F3" t="s">
        <v>23</v>
      </c>
      <c r="G3" t="s">
        <v>278</v>
      </c>
      <c r="H3" t="s">
        <v>273</v>
      </c>
      <c r="I3" t="s">
        <v>275</v>
      </c>
      <c r="K3" t="s">
        <v>5</v>
      </c>
      <c r="L3" t="s">
        <v>6</v>
      </c>
    </row>
    <row r="4" spans="1:12" x14ac:dyDescent="0.25">
      <c r="A4">
        <v>2</v>
      </c>
      <c r="B4">
        <v>88.252200000000002</v>
      </c>
      <c r="C4" t="s">
        <v>17</v>
      </c>
      <c r="D4">
        <v>400</v>
      </c>
      <c r="E4" t="s">
        <v>37</v>
      </c>
      <c r="F4" t="s">
        <v>23</v>
      </c>
      <c r="G4" t="s">
        <v>278</v>
      </c>
      <c r="H4" t="s">
        <v>273</v>
      </c>
      <c r="I4" t="s">
        <v>275</v>
      </c>
      <c r="K4" t="s">
        <v>9</v>
      </c>
      <c r="L4">
        <v>14</v>
      </c>
    </row>
    <row r="5" spans="1:12" x14ac:dyDescent="0.25">
      <c r="A5">
        <v>3</v>
      </c>
      <c r="B5">
        <v>121.36109999999999</v>
      </c>
      <c r="C5" t="s">
        <v>17</v>
      </c>
      <c r="D5">
        <v>400</v>
      </c>
      <c r="E5" t="s">
        <v>37</v>
      </c>
      <c r="F5" t="s">
        <v>23</v>
      </c>
      <c r="G5" t="s">
        <v>278</v>
      </c>
      <c r="H5" t="s">
        <v>273</v>
      </c>
      <c r="I5" t="s">
        <v>275</v>
      </c>
      <c r="K5" t="s">
        <v>15</v>
      </c>
      <c r="L5" t="s">
        <v>23</v>
      </c>
    </row>
    <row r="6" spans="1:12" x14ac:dyDescent="0.25">
      <c r="A6">
        <v>4</v>
      </c>
      <c r="B6">
        <v>117.7255</v>
      </c>
      <c r="C6" t="s">
        <v>17</v>
      </c>
      <c r="D6">
        <v>400</v>
      </c>
      <c r="E6" t="s">
        <v>37</v>
      </c>
      <c r="F6" t="s">
        <v>23</v>
      </c>
      <c r="G6" t="s">
        <v>278</v>
      </c>
      <c r="H6" t="s">
        <v>273</v>
      </c>
      <c r="I6" t="s">
        <v>275</v>
      </c>
      <c r="K6" t="s">
        <v>12</v>
      </c>
      <c r="L6" t="s">
        <v>14</v>
      </c>
    </row>
    <row r="7" spans="1:12" x14ac:dyDescent="0.25">
      <c r="A7">
        <v>6</v>
      </c>
      <c r="B7">
        <v>94.687200000000004</v>
      </c>
      <c r="C7" t="s">
        <v>17</v>
      </c>
      <c r="D7">
        <v>400</v>
      </c>
      <c r="E7" t="s">
        <v>37</v>
      </c>
      <c r="F7" t="s">
        <v>23</v>
      </c>
      <c r="G7" t="s">
        <v>278</v>
      </c>
      <c r="H7" t="s">
        <v>273</v>
      </c>
      <c r="I7" t="s">
        <v>275</v>
      </c>
      <c r="K7" t="s">
        <v>10</v>
      </c>
      <c r="L7" t="s">
        <v>90</v>
      </c>
    </row>
    <row r="8" spans="1:12" x14ac:dyDescent="0.25">
      <c r="A8">
        <v>8</v>
      </c>
      <c r="B8">
        <v>109.9755</v>
      </c>
      <c r="C8" t="s">
        <v>17</v>
      </c>
      <c r="D8">
        <v>400</v>
      </c>
      <c r="E8" t="s">
        <v>37</v>
      </c>
      <c r="F8" t="s">
        <v>23</v>
      </c>
      <c r="G8" t="s">
        <v>278</v>
      </c>
      <c r="H8" t="s">
        <v>273</v>
      </c>
      <c r="I8" t="s">
        <v>275</v>
      </c>
      <c r="K8" t="s">
        <v>270</v>
      </c>
      <c r="L8" t="s">
        <v>496</v>
      </c>
    </row>
    <row r="9" spans="1:12" x14ac:dyDescent="0.25">
      <c r="A9">
        <v>12</v>
      </c>
      <c r="B9">
        <v>94.350999999999999</v>
      </c>
      <c r="C9" t="s">
        <v>17</v>
      </c>
      <c r="D9">
        <v>400</v>
      </c>
      <c r="E9" t="s">
        <v>37</v>
      </c>
      <c r="F9" t="s">
        <v>23</v>
      </c>
      <c r="G9" t="s">
        <v>278</v>
      </c>
      <c r="H9" t="s">
        <v>273</v>
      </c>
      <c r="I9" t="s">
        <v>275</v>
      </c>
      <c r="K9" t="s">
        <v>271</v>
      </c>
      <c r="L9" t="s">
        <v>276</v>
      </c>
    </row>
    <row r="10" spans="1:12" x14ac:dyDescent="0.25">
      <c r="A10">
        <v>24</v>
      </c>
      <c r="B10">
        <v>71.136899999999997</v>
      </c>
      <c r="C10" t="s">
        <v>17</v>
      </c>
      <c r="D10">
        <v>400</v>
      </c>
      <c r="E10" t="s">
        <v>37</v>
      </c>
      <c r="F10" t="s">
        <v>23</v>
      </c>
      <c r="G10" t="s">
        <v>278</v>
      </c>
      <c r="H10" t="s">
        <v>273</v>
      </c>
      <c r="I10" t="s">
        <v>275</v>
      </c>
      <c r="K10" t="s">
        <v>281</v>
      </c>
    </row>
    <row r="11" spans="1:12" x14ac:dyDescent="0.25">
      <c r="A11">
        <v>36</v>
      </c>
      <c r="B11">
        <v>58.400799999999997</v>
      </c>
      <c r="C11" t="s">
        <v>17</v>
      </c>
      <c r="D11">
        <v>400</v>
      </c>
      <c r="E11" t="s">
        <v>37</v>
      </c>
      <c r="F11" t="s">
        <v>23</v>
      </c>
      <c r="G11" t="s">
        <v>278</v>
      </c>
      <c r="H11" t="s">
        <v>273</v>
      </c>
      <c r="I11" t="s">
        <v>275</v>
      </c>
      <c r="K11" t="s">
        <v>498</v>
      </c>
      <c r="L11" t="s">
        <v>499</v>
      </c>
    </row>
    <row r="12" spans="1:12" x14ac:dyDescent="0.25">
      <c r="A12">
        <v>48</v>
      </c>
      <c r="B12">
        <v>13.641400000000001</v>
      </c>
      <c r="C12" t="s">
        <v>17</v>
      </c>
      <c r="D12">
        <v>400</v>
      </c>
      <c r="E12" t="s">
        <v>37</v>
      </c>
      <c r="F12" t="s">
        <v>23</v>
      </c>
      <c r="G12" t="s">
        <v>278</v>
      </c>
      <c r="H12" t="s">
        <v>273</v>
      </c>
      <c r="I12" t="s">
        <v>275</v>
      </c>
    </row>
    <row r="13" spans="1:12" x14ac:dyDescent="0.25">
      <c r="A13">
        <v>72</v>
      </c>
      <c r="B13">
        <v>1.3220000000000001</v>
      </c>
      <c r="C13" t="s">
        <v>17</v>
      </c>
      <c r="D13">
        <v>400</v>
      </c>
      <c r="E13" t="s">
        <v>37</v>
      </c>
      <c r="F13" t="s">
        <v>23</v>
      </c>
      <c r="G13" t="s">
        <v>278</v>
      </c>
      <c r="H13" t="s">
        <v>273</v>
      </c>
      <c r="I13" t="s">
        <v>275</v>
      </c>
    </row>
    <row r="14" spans="1:12" x14ac:dyDescent="0.25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278</v>
      </c>
      <c r="H14" t="s">
        <v>273</v>
      </c>
      <c r="I14" t="s">
        <v>268</v>
      </c>
    </row>
    <row r="15" spans="1:12" x14ac:dyDescent="0.25">
      <c r="A15">
        <v>1</v>
      </c>
      <c r="B15">
        <v>57.407899999999998</v>
      </c>
      <c r="C15" t="s">
        <v>17</v>
      </c>
      <c r="D15">
        <v>400</v>
      </c>
      <c r="E15" t="s">
        <v>37</v>
      </c>
      <c r="F15" t="s">
        <v>23</v>
      </c>
      <c r="G15" t="s">
        <v>278</v>
      </c>
      <c r="H15" t="s">
        <v>273</v>
      </c>
      <c r="I15" t="s">
        <v>268</v>
      </c>
    </row>
    <row r="16" spans="1:12" x14ac:dyDescent="0.25">
      <c r="A16">
        <v>2</v>
      </c>
      <c r="B16">
        <v>109.8824</v>
      </c>
      <c r="C16" t="s">
        <v>17</v>
      </c>
      <c r="D16">
        <v>400</v>
      </c>
      <c r="E16" t="s">
        <v>37</v>
      </c>
      <c r="F16" t="s">
        <v>23</v>
      </c>
      <c r="G16" t="s">
        <v>278</v>
      </c>
      <c r="H16" t="s">
        <v>273</v>
      </c>
      <c r="I16" t="s">
        <v>268</v>
      </c>
    </row>
    <row r="17" spans="1:9" x14ac:dyDescent="0.25">
      <c r="A17">
        <v>3</v>
      </c>
      <c r="B17">
        <v>128.84729999999999</v>
      </c>
      <c r="C17" t="s">
        <v>17</v>
      </c>
      <c r="D17">
        <v>400</v>
      </c>
      <c r="E17" t="s">
        <v>37</v>
      </c>
      <c r="F17" t="s">
        <v>23</v>
      </c>
      <c r="G17" t="s">
        <v>278</v>
      </c>
      <c r="H17" t="s">
        <v>273</v>
      </c>
      <c r="I17" t="s">
        <v>268</v>
      </c>
    </row>
    <row r="18" spans="1:9" x14ac:dyDescent="0.25">
      <c r="A18">
        <v>4</v>
      </c>
      <c r="B18">
        <v>139.7654</v>
      </c>
      <c r="C18" t="s">
        <v>17</v>
      </c>
      <c r="D18">
        <v>400</v>
      </c>
      <c r="E18" t="s">
        <v>37</v>
      </c>
      <c r="F18" t="s">
        <v>23</v>
      </c>
      <c r="G18" t="s">
        <v>278</v>
      </c>
      <c r="H18" t="s">
        <v>273</v>
      </c>
      <c r="I18" t="s">
        <v>268</v>
      </c>
    </row>
    <row r="19" spans="1:9" x14ac:dyDescent="0.25">
      <c r="A19">
        <v>6</v>
      </c>
      <c r="B19">
        <v>122.8965</v>
      </c>
      <c r="C19" t="s">
        <v>17</v>
      </c>
      <c r="D19">
        <v>400</v>
      </c>
      <c r="E19" t="s">
        <v>37</v>
      </c>
      <c r="F19" t="s">
        <v>23</v>
      </c>
      <c r="G19" t="s">
        <v>278</v>
      </c>
      <c r="H19" t="s">
        <v>273</v>
      </c>
      <c r="I19" t="s">
        <v>268</v>
      </c>
    </row>
    <row r="20" spans="1:9" x14ac:dyDescent="0.25">
      <c r="A20">
        <v>8</v>
      </c>
      <c r="B20">
        <v>121.09059999999999</v>
      </c>
      <c r="C20" t="s">
        <v>17</v>
      </c>
      <c r="D20">
        <v>400</v>
      </c>
      <c r="E20" t="s">
        <v>37</v>
      </c>
      <c r="F20" t="s">
        <v>23</v>
      </c>
      <c r="G20" t="s">
        <v>278</v>
      </c>
      <c r="H20" t="s">
        <v>273</v>
      </c>
      <c r="I20" t="s">
        <v>268</v>
      </c>
    </row>
    <row r="21" spans="1:9" x14ac:dyDescent="0.25">
      <c r="A21">
        <v>12</v>
      </c>
      <c r="B21">
        <v>84.494200000000006</v>
      </c>
      <c r="C21" t="s">
        <v>17</v>
      </c>
      <c r="D21">
        <v>400</v>
      </c>
      <c r="E21" t="s">
        <v>37</v>
      </c>
      <c r="F21" t="s">
        <v>23</v>
      </c>
      <c r="G21" t="s">
        <v>278</v>
      </c>
      <c r="H21" t="s">
        <v>273</v>
      </c>
      <c r="I21" t="s">
        <v>268</v>
      </c>
    </row>
    <row r="22" spans="1:9" x14ac:dyDescent="0.25">
      <c r="A22">
        <v>24</v>
      </c>
      <c r="B22">
        <v>60.6753</v>
      </c>
      <c r="C22" t="s">
        <v>17</v>
      </c>
      <c r="D22">
        <v>400</v>
      </c>
      <c r="E22" t="s">
        <v>37</v>
      </c>
      <c r="F22" t="s">
        <v>23</v>
      </c>
      <c r="G22" t="s">
        <v>278</v>
      </c>
      <c r="H22" t="s">
        <v>273</v>
      </c>
      <c r="I22" t="s">
        <v>268</v>
      </c>
    </row>
    <row r="23" spans="1:9" x14ac:dyDescent="0.25">
      <c r="A23">
        <v>36</v>
      </c>
      <c r="B23">
        <v>52.701300000000003</v>
      </c>
      <c r="C23" t="s">
        <v>17</v>
      </c>
      <c r="D23">
        <v>400</v>
      </c>
      <c r="E23" t="s">
        <v>37</v>
      </c>
      <c r="F23" t="s">
        <v>23</v>
      </c>
      <c r="G23" t="s">
        <v>278</v>
      </c>
      <c r="H23" t="s">
        <v>273</v>
      </c>
      <c r="I23" t="s">
        <v>268</v>
      </c>
    </row>
    <row r="24" spans="1:9" x14ac:dyDescent="0.25">
      <c r="A24">
        <v>48</v>
      </c>
      <c r="B24">
        <v>12.777100000000001</v>
      </c>
      <c r="C24" t="s">
        <v>17</v>
      </c>
      <c r="D24">
        <v>400</v>
      </c>
      <c r="E24" t="s">
        <v>37</v>
      </c>
      <c r="F24" t="s">
        <v>23</v>
      </c>
      <c r="G24" t="s">
        <v>278</v>
      </c>
      <c r="H24" t="s">
        <v>273</v>
      </c>
      <c r="I24" t="s">
        <v>268</v>
      </c>
    </row>
    <row r="25" spans="1:9" x14ac:dyDescent="0.25">
      <c r="A25">
        <v>72</v>
      </c>
      <c r="B25">
        <v>1.5067999999999999</v>
      </c>
      <c r="C25" t="s">
        <v>17</v>
      </c>
      <c r="D25">
        <v>400</v>
      </c>
      <c r="E25" t="s">
        <v>37</v>
      </c>
      <c r="F25" t="s">
        <v>23</v>
      </c>
      <c r="G25" t="s">
        <v>278</v>
      </c>
      <c r="H25" t="s">
        <v>273</v>
      </c>
      <c r="I25" t="s">
        <v>268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ED3-0797-4DC0-86E1-A1258560E4AE}">
  <dimension ref="A1:P23"/>
  <sheetViews>
    <sheetView workbookViewId="0">
      <selection activeCell="M12" sqref="M12"/>
    </sheetView>
  </sheetViews>
  <sheetFormatPr defaultRowHeight="15" x14ac:dyDescent="0.25"/>
  <cols>
    <col min="3" max="3" width="12.7109375" bestFit="1" customWidth="1"/>
    <col min="4" max="4" width="10" bestFit="1" customWidth="1"/>
  </cols>
  <sheetData>
    <row r="1" spans="1:16" x14ac:dyDescent="0.25">
      <c r="A1" t="s">
        <v>0</v>
      </c>
      <c r="B1" t="s">
        <v>0</v>
      </c>
      <c r="C1" t="s">
        <v>7</v>
      </c>
      <c r="D1" t="s">
        <v>16</v>
      </c>
      <c r="E1" t="s">
        <v>42</v>
      </c>
      <c r="F1" t="s">
        <v>35</v>
      </c>
      <c r="G1" t="s">
        <v>38</v>
      </c>
      <c r="H1" t="s">
        <v>277</v>
      </c>
      <c r="I1" t="s">
        <v>272</v>
      </c>
      <c r="J1" t="s">
        <v>274</v>
      </c>
      <c r="L1" t="s">
        <v>1</v>
      </c>
      <c r="M1" t="s">
        <v>179</v>
      </c>
    </row>
    <row r="2" spans="1:16" x14ac:dyDescent="0.25">
      <c r="A2">
        <f>B2+(24*8)</f>
        <v>192</v>
      </c>
      <c r="B2" s="14">
        <v>0</v>
      </c>
      <c r="C2" s="14">
        <v>204.34980000000002</v>
      </c>
      <c r="D2" s="14" t="s">
        <v>179</v>
      </c>
      <c r="E2" s="14">
        <v>960</v>
      </c>
      <c r="F2" s="14" t="s">
        <v>27</v>
      </c>
      <c r="G2" s="14" t="s">
        <v>25</v>
      </c>
      <c r="H2" s="14" t="s">
        <v>25</v>
      </c>
      <c r="I2" s="14" t="s">
        <v>293</v>
      </c>
      <c r="J2" s="14" t="s">
        <v>184</v>
      </c>
      <c r="L2" t="s">
        <v>2</v>
      </c>
      <c r="M2" t="s">
        <v>8</v>
      </c>
    </row>
    <row r="3" spans="1:16" x14ac:dyDescent="0.25">
      <c r="A3">
        <f t="shared" ref="A3:A14" si="0">B3+(24*8)</f>
        <v>192.5</v>
      </c>
      <c r="B3" s="14">
        <v>0.5</v>
      </c>
      <c r="C3" s="14">
        <v>234.25389999999999</v>
      </c>
      <c r="D3" s="14" t="s">
        <v>179</v>
      </c>
      <c r="E3" s="14">
        <v>960</v>
      </c>
      <c r="F3" s="14" t="s">
        <v>27</v>
      </c>
      <c r="G3" s="14" t="s">
        <v>25</v>
      </c>
      <c r="H3" s="14" t="s">
        <v>25</v>
      </c>
      <c r="I3" s="14" t="s">
        <v>293</v>
      </c>
      <c r="J3" s="14" t="s">
        <v>184</v>
      </c>
      <c r="L3" t="s">
        <v>5</v>
      </c>
      <c r="M3">
        <f>15*64</f>
        <v>960</v>
      </c>
      <c r="N3" t="s">
        <v>224</v>
      </c>
    </row>
    <row r="4" spans="1:16" x14ac:dyDescent="0.25">
      <c r="A4">
        <f t="shared" si="0"/>
        <v>193</v>
      </c>
      <c r="B4" s="14">
        <v>1</v>
      </c>
      <c r="C4" s="14">
        <v>273.83249999999998</v>
      </c>
      <c r="D4" s="14" t="s">
        <v>179</v>
      </c>
      <c r="E4" s="14">
        <v>960</v>
      </c>
      <c r="F4" s="14" t="s">
        <v>27</v>
      </c>
      <c r="G4" s="14" t="s">
        <v>25</v>
      </c>
      <c r="H4" s="14" t="s">
        <v>25</v>
      </c>
      <c r="I4" s="14" t="s">
        <v>293</v>
      </c>
      <c r="J4" s="14" t="s">
        <v>184</v>
      </c>
      <c r="L4" t="s">
        <v>9</v>
      </c>
      <c r="M4">
        <v>18</v>
      </c>
    </row>
    <row r="5" spans="1:16" x14ac:dyDescent="0.25">
      <c r="A5">
        <f t="shared" si="0"/>
        <v>193.5</v>
      </c>
      <c r="B5" s="14">
        <v>1.5</v>
      </c>
      <c r="C5" s="14">
        <v>297.88530000000003</v>
      </c>
      <c r="D5" s="14" t="s">
        <v>179</v>
      </c>
      <c r="E5" s="14">
        <v>960</v>
      </c>
      <c r="F5" s="14" t="s">
        <v>27</v>
      </c>
      <c r="G5" s="14" t="s">
        <v>25</v>
      </c>
      <c r="H5" s="14" t="s">
        <v>25</v>
      </c>
      <c r="I5" s="14" t="s">
        <v>293</v>
      </c>
      <c r="J5" s="14" t="s">
        <v>184</v>
      </c>
      <c r="L5" t="s">
        <v>15</v>
      </c>
      <c r="M5" t="s">
        <v>25</v>
      </c>
    </row>
    <row r="6" spans="1:16" x14ac:dyDescent="0.25">
      <c r="A6">
        <f t="shared" si="0"/>
        <v>194</v>
      </c>
      <c r="B6" s="14">
        <v>2</v>
      </c>
      <c r="C6" s="14">
        <v>326.11469999999997</v>
      </c>
      <c r="D6" s="14" t="s">
        <v>179</v>
      </c>
      <c r="E6" s="14">
        <v>960</v>
      </c>
      <c r="F6" s="14" t="s">
        <v>27</v>
      </c>
      <c r="G6" s="14" t="s">
        <v>25</v>
      </c>
      <c r="H6" s="14" t="s">
        <v>25</v>
      </c>
      <c r="I6" s="14" t="s">
        <v>293</v>
      </c>
      <c r="J6" s="14" t="s">
        <v>184</v>
      </c>
      <c r="L6" t="s">
        <v>12</v>
      </c>
      <c r="M6" t="s">
        <v>13</v>
      </c>
    </row>
    <row r="7" spans="1:16" x14ac:dyDescent="0.25">
      <c r="A7">
        <f t="shared" si="0"/>
        <v>195</v>
      </c>
      <c r="B7" s="14">
        <v>3</v>
      </c>
      <c r="C7" s="14">
        <v>306.00760000000002</v>
      </c>
      <c r="D7" s="14" t="s">
        <v>179</v>
      </c>
      <c r="E7" s="14">
        <v>960</v>
      </c>
      <c r="F7" s="14" t="s">
        <v>27</v>
      </c>
      <c r="G7" s="14" t="s">
        <v>25</v>
      </c>
      <c r="H7" s="14" t="s">
        <v>25</v>
      </c>
      <c r="I7" s="14" t="s">
        <v>293</v>
      </c>
      <c r="J7" s="14" t="s">
        <v>184</v>
      </c>
      <c r="L7" t="s">
        <v>10</v>
      </c>
      <c r="M7" t="s">
        <v>322</v>
      </c>
    </row>
    <row r="8" spans="1:16" x14ac:dyDescent="0.25">
      <c r="A8">
        <f t="shared" si="0"/>
        <v>196</v>
      </c>
      <c r="B8" s="14">
        <v>4</v>
      </c>
      <c r="C8" s="14">
        <v>270.92959999999999</v>
      </c>
      <c r="D8" s="14" t="s">
        <v>179</v>
      </c>
      <c r="E8" s="14">
        <v>960</v>
      </c>
      <c r="F8" s="14" t="s">
        <v>27</v>
      </c>
      <c r="G8" s="14" t="s">
        <v>25</v>
      </c>
      <c r="H8" s="14" t="s">
        <v>25</v>
      </c>
      <c r="I8" s="14" t="s">
        <v>293</v>
      </c>
      <c r="J8" s="14" t="s">
        <v>184</v>
      </c>
      <c r="L8" t="s">
        <v>270</v>
      </c>
      <c r="M8" t="s">
        <v>323</v>
      </c>
      <c r="N8" t="s">
        <v>622</v>
      </c>
    </row>
    <row r="9" spans="1:16" x14ac:dyDescent="0.25">
      <c r="A9">
        <f t="shared" si="0"/>
        <v>197</v>
      </c>
      <c r="B9" s="14">
        <v>5</v>
      </c>
      <c r="C9" s="14">
        <v>235.06889999999999</v>
      </c>
      <c r="D9" s="14" t="s">
        <v>179</v>
      </c>
      <c r="E9" s="14">
        <v>960</v>
      </c>
      <c r="F9" s="14" t="s">
        <v>27</v>
      </c>
      <c r="G9" s="14" t="s">
        <v>25</v>
      </c>
      <c r="H9" s="14" t="s">
        <v>25</v>
      </c>
      <c r="I9" s="14" t="s">
        <v>293</v>
      </c>
      <c r="J9" s="14" t="s">
        <v>184</v>
      </c>
      <c r="L9" t="s">
        <v>271</v>
      </c>
      <c r="M9" t="s">
        <v>293</v>
      </c>
    </row>
    <row r="10" spans="1:16" x14ac:dyDescent="0.25">
      <c r="A10">
        <f t="shared" si="0"/>
        <v>198</v>
      </c>
      <c r="B10" s="14">
        <v>6</v>
      </c>
      <c r="C10" s="14">
        <v>205.18289999999999</v>
      </c>
      <c r="D10" s="14" t="s">
        <v>179</v>
      </c>
      <c r="E10" s="14">
        <v>960</v>
      </c>
      <c r="F10" s="14" t="s">
        <v>27</v>
      </c>
      <c r="G10" s="14" t="s">
        <v>25</v>
      </c>
      <c r="H10" s="14" t="s">
        <v>25</v>
      </c>
      <c r="I10" s="14" t="s">
        <v>293</v>
      </c>
      <c r="J10" s="14" t="s">
        <v>184</v>
      </c>
      <c r="L10" t="s">
        <v>283</v>
      </c>
      <c r="M10" s="14" t="s">
        <v>334</v>
      </c>
    </row>
    <row r="11" spans="1:16" x14ac:dyDescent="0.25">
      <c r="A11">
        <f t="shared" si="0"/>
        <v>199</v>
      </c>
      <c r="B11" s="14">
        <v>7</v>
      </c>
      <c r="C11" s="14">
        <v>174.1865</v>
      </c>
      <c r="D11" s="14" t="s">
        <v>179</v>
      </c>
      <c r="E11" s="14">
        <v>960</v>
      </c>
      <c r="F11" s="14" t="s">
        <v>27</v>
      </c>
      <c r="G11" s="14" t="s">
        <v>25</v>
      </c>
      <c r="H11" s="14" t="s">
        <v>25</v>
      </c>
      <c r="I11" s="14" t="s">
        <v>293</v>
      </c>
      <c r="J11" s="14" t="s">
        <v>184</v>
      </c>
      <c r="L11" s="14" t="s">
        <v>498</v>
      </c>
      <c r="M11">
        <v>64</v>
      </c>
      <c r="O11">
        <v>181.4179</v>
      </c>
      <c r="P11">
        <v>22.931899999999999</v>
      </c>
    </row>
    <row r="12" spans="1:16" x14ac:dyDescent="0.25">
      <c r="A12">
        <f t="shared" si="0"/>
        <v>200</v>
      </c>
      <c r="B12" s="14">
        <v>8</v>
      </c>
      <c r="C12" s="14">
        <v>158.83519999999999</v>
      </c>
      <c r="D12" s="14" t="s">
        <v>179</v>
      </c>
      <c r="E12" s="14">
        <v>960</v>
      </c>
      <c r="F12" s="14" t="s">
        <v>27</v>
      </c>
      <c r="G12" s="14" t="s">
        <v>25</v>
      </c>
      <c r="H12" s="14" t="s">
        <v>25</v>
      </c>
      <c r="I12" s="14" t="s">
        <v>293</v>
      </c>
      <c r="J12" s="14" t="s">
        <v>184</v>
      </c>
      <c r="O12">
        <v>207.09809999999999</v>
      </c>
      <c r="P12">
        <v>27.155799999999999</v>
      </c>
    </row>
    <row r="13" spans="1:16" x14ac:dyDescent="0.25">
      <c r="A13">
        <f t="shared" si="0"/>
        <v>202</v>
      </c>
      <c r="B13" s="14">
        <v>10</v>
      </c>
      <c r="C13" s="14">
        <v>121.51309999999999</v>
      </c>
      <c r="D13" s="14" t="s">
        <v>179</v>
      </c>
      <c r="E13" s="14">
        <v>960</v>
      </c>
      <c r="F13" s="14" t="s">
        <v>27</v>
      </c>
      <c r="G13" s="14" t="s">
        <v>25</v>
      </c>
      <c r="H13" s="14" t="s">
        <v>25</v>
      </c>
      <c r="I13" s="14" t="s">
        <v>293</v>
      </c>
      <c r="J13" s="14" t="s">
        <v>184</v>
      </c>
      <c r="O13">
        <v>237.31280000000001</v>
      </c>
      <c r="P13">
        <v>36.5197</v>
      </c>
    </row>
    <row r="14" spans="1:16" x14ac:dyDescent="0.25">
      <c r="A14">
        <f t="shared" si="0"/>
        <v>204</v>
      </c>
      <c r="B14" s="14">
        <v>12</v>
      </c>
      <c r="C14" s="14">
        <v>91.921000000000006</v>
      </c>
      <c r="D14" s="14" t="s">
        <v>179</v>
      </c>
      <c r="E14" s="14">
        <v>960</v>
      </c>
      <c r="F14" s="14" t="s">
        <v>27</v>
      </c>
      <c r="G14" s="14" t="s">
        <v>25</v>
      </c>
      <c r="H14" s="14" t="s">
        <v>25</v>
      </c>
      <c r="I14" s="14" t="s">
        <v>293</v>
      </c>
      <c r="J14" s="14" t="s">
        <v>184</v>
      </c>
      <c r="O14">
        <v>256.18770000000001</v>
      </c>
      <c r="P14">
        <v>41.697600000000001</v>
      </c>
    </row>
    <row r="15" spans="1:16" x14ac:dyDescent="0.25">
      <c r="O15">
        <v>278.84339999999997</v>
      </c>
      <c r="P15">
        <v>47.271299999999997</v>
      </c>
    </row>
    <row r="16" spans="1:16" x14ac:dyDescent="0.25">
      <c r="O16">
        <v>261.3929</v>
      </c>
      <c r="P16">
        <v>44.614699999999999</v>
      </c>
    </row>
    <row r="17" spans="15:16" x14ac:dyDescent="0.25">
      <c r="O17">
        <v>234.11259999999999</v>
      </c>
      <c r="P17">
        <v>36.817</v>
      </c>
    </row>
    <row r="18" spans="15:16" x14ac:dyDescent="0.25">
      <c r="O18">
        <v>204.5685</v>
      </c>
      <c r="P18">
        <v>30.500399999999999</v>
      </c>
    </row>
    <row r="19" spans="15:16" x14ac:dyDescent="0.25">
      <c r="O19">
        <v>180.31389999999999</v>
      </c>
      <c r="P19">
        <v>24.869</v>
      </c>
    </row>
    <row r="20" spans="15:16" x14ac:dyDescent="0.25">
      <c r="O20">
        <v>154.54470000000001</v>
      </c>
      <c r="P20">
        <v>19.6418</v>
      </c>
    </row>
    <row r="21" spans="15:16" x14ac:dyDescent="0.25">
      <c r="O21">
        <v>142.39179999999999</v>
      </c>
      <c r="P21">
        <v>16.4434</v>
      </c>
    </row>
    <row r="22" spans="15:16" x14ac:dyDescent="0.25">
      <c r="O22">
        <v>110.51649999999999</v>
      </c>
      <c r="P22">
        <v>10.996600000000001</v>
      </c>
    </row>
    <row r="23" spans="15:16" x14ac:dyDescent="0.25">
      <c r="O23">
        <v>83.934200000000004</v>
      </c>
      <c r="P23">
        <v>7.9867999999999997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FBE8-B9B5-4A84-B11D-AA43631EA96F}">
  <dimension ref="A1:Y105"/>
  <sheetViews>
    <sheetView workbookViewId="0">
      <selection activeCell="K12" sqref="K12"/>
    </sheetView>
  </sheetViews>
  <sheetFormatPr defaultRowHeight="15" x14ac:dyDescent="0.25"/>
  <cols>
    <col min="22" max="22" width="12.7109375" bestFit="1" customWidth="1"/>
  </cols>
  <sheetData>
    <row r="1" spans="1:2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  <c r="S1" t="s">
        <v>55</v>
      </c>
      <c r="U1" t="s">
        <v>0</v>
      </c>
      <c r="V1" t="s">
        <v>7</v>
      </c>
    </row>
    <row r="2" spans="1:25" x14ac:dyDescent="0.25">
      <c r="A2" s="14">
        <v>0</v>
      </c>
      <c r="B2" s="14">
        <v>0</v>
      </c>
      <c r="C2" s="14" t="s">
        <v>24</v>
      </c>
      <c r="D2" s="14">
        <v>400</v>
      </c>
      <c r="E2" s="14" t="s">
        <v>27</v>
      </c>
      <c r="F2" s="14" t="s">
        <v>25</v>
      </c>
      <c r="G2" s="14" t="s">
        <v>27</v>
      </c>
      <c r="H2" s="14" t="s">
        <v>326</v>
      </c>
      <c r="I2" s="14" t="s">
        <v>275</v>
      </c>
      <c r="J2" s="14" t="s">
        <v>327</v>
      </c>
      <c r="K2" t="s">
        <v>2</v>
      </c>
      <c r="L2" t="s">
        <v>19</v>
      </c>
      <c r="S2" t="s">
        <v>56</v>
      </c>
      <c r="U2">
        <v>0</v>
      </c>
      <c r="V2">
        <v>0</v>
      </c>
    </row>
    <row r="3" spans="1:25" x14ac:dyDescent="0.25">
      <c r="A3" s="14">
        <v>1</v>
      </c>
      <c r="B3" s="14">
        <v>0.18240000000000001</v>
      </c>
      <c r="C3" s="14" t="s">
        <v>24</v>
      </c>
      <c r="D3" s="14">
        <v>400</v>
      </c>
      <c r="E3" s="14" t="s">
        <v>27</v>
      </c>
      <c r="F3" s="14" t="s">
        <v>25</v>
      </c>
      <c r="G3" s="14" t="s">
        <v>27</v>
      </c>
      <c r="H3" s="14" t="s">
        <v>326</v>
      </c>
      <c r="I3" s="14" t="s">
        <v>275</v>
      </c>
      <c r="J3" s="14" t="s">
        <v>327</v>
      </c>
      <c r="K3" t="s">
        <v>5</v>
      </c>
      <c r="L3">
        <v>400</v>
      </c>
      <c r="U3">
        <v>0</v>
      </c>
      <c r="V3">
        <v>0</v>
      </c>
      <c r="W3" s="1"/>
      <c r="Y3" s="1"/>
    </row>
    <row r="4" spans="1:25" x14ac:dyDescent="0.25">
      <c r="A4" s="14">
        <v>2</v>
      </c>
      <c r="B4" s="14">
        <v>0.45929999999999999</v>
      </c>
      <c r="C4" s="14" t="s">
        <v>24</v>
      </c>
      <c r="D4" s="14">
        <v>400</v>
      </c>
      <c r="E4" s="14" t="s">
        <v>27</v>
      </c>
      <c r="F4" s="14" t="s">
        <v>25</v>
      </c>
      <c r="G4" s="14" t="s">
        <v>27</v>
      </c>
      <c r="H4" s="14" t="s">
        <v>326</v>
      </c>
      <c r="I4" s="14" t="s">
        <v>275</v>
      </c>
      <c r="J4" s="14" t="s">
        <v>327</v>
      </c>
      <c r="K4" t="s">
        <v>9</v>
      </c>
      <c r="L4">
        <v>5</v>
      </c>
      <c r="M4" s="14" t="s">
        <v>623</v>
      </c>
      <c r="U4">
        <v>0</v>
      </c>
      <c r="V4">
        <v>0</v>
      </c>
      <c r="Y4" s="1"/>
    </row>
    <row r="5" spans="1:25" x14ac:dyDescent="0.25">
      <c r="A5" s="14">
        <v>4</v>
      </c>
      <c r="B5" s="14">
        <v>0.2545</v>
      </c>
      <c r="C5" s="14" t="s">
        <v>24</v>
      </c>
      <c r="D5" s="14">
        <v>400</v>
      </c>
      <c r="E5" s="14" t="s">
        <v>27</v>
      </c>
      <c r="F5" s="14" t="s">
        <v>25</v>
      </c>
      <c r="G5" s="14" t="s">
        <v>27</v>
      </c>
      <c r="H5" s="14" t="s">
        <v>326</v>
      </c>
      <c r="I5" s="14" t="s">
        <v>275</v>
      </c>
      <c r="J5" s="14" t="s">
        <v>327</v>
      </c>
      <c r="K5" t="s">
        <v>15</v>
      </c>
      <c r="L5" t="s">
        <v>53</v>
      </c>
      <c r="U5">
        <v>0</v>
      </c>
      <c r="V5">
        <v>0</v>
      </c>
      <c r="Y5" s="1"/>
    </row>
    <row r="6" spans="1:25" x14ac:dyDescent="0.25">
      <c r="A6" s="14">
        <v>8</v>
      </c>
      <c r="B6" s="14">
        <v>0.48880000000000001</v>
      </c>
      <c r="C6" s="14" t="s">
        <v>24</v>
      </c>
      <c r="D6" s="14">
        <v>400</v>
      </c>
      <c r="E6" s="14" t="s">
        <v>27</v>
      </c>
      <c r="F6" s="14" t="s">
        <v>25</v>
      </c>
      <c r="G6" s="14" t="s">
        <v>27</v>
      </c>
      <c r="H6" s="14" t="s">
        <v>326</v>
      </c>
      <c r="I6" s="14" t="s">
        <v>275</v>
      </c>
      <c r="J6" s="14" t="s">
        <v>327</v>
      </c>
      <c r="K6" t="s">
        <v>12</v>
      </c>
      <c r="L6" t="s">
        <v>13</v>
      </c>
      <c r="U6">
        <v>0</v>
      </c>
      <c r="V6">
        <v>0</v>
      </c>
      <c r="Y6" s="1"/>
    </row>
    <row r="7" spans="1:25" x14ac:dyDescent="0.25">
      <c r="A7" s="14">
        <v>12</v>
      </c>
      <c r="B7" s="14">
        <v>0.15670000000000001</v>
      </c>
      <c r="C7" s="14" t="s">
        <v>24</v>
      </c>
      <c r="D7" s="14">
        <v>400</v>
      </c>
      <c r="E7" s="14" t="s">
        <v>27</v>
      </c>
      <c r="F7" s="14" t="s">
        <v>25</v>
      </c>
      <c r="G7" s="14" t="s">
        <v>27</v>
      </c>
      <c r="H7" s="14" t="s">
        <v>326</v>
      </c>
      <c r="I7" s="14" t="s">
        <v>275</v>
      </c>
      <c r="J7" s="14" t="s">
        <v>327</v>
      </c>
      <c r="K7" t="s">
        <v>10</v>
      </c>
      <c r="U7">
        <v>0</v>
      </c>
      <c r="V7">
        <v>0</v>
      </c>
    </row>
    <row r="8" spans="1:25" x14ac:dyDescent="0.25">
      <c r="A8" s="14">
        <v>21</v>
      </c>
      <c r="B8" s="14">
        <v>6.2799999999999995E-2</v>
      </c>
      <c r="C8" s="14" t="s">
        <v>24</v>
      </c>
      <c r="D8" s="14">
        <v>400</v>
      </c>
      <c r="E8" s="14" t="s">
        <v>27</v>
      </c>
      <c r="F8" s="14" t="s">
        <v>25</v>
      </c>
      <c r="G8" s="14" t="s">
        <v>27</v>
      </c>
      <c r="H8" s="14" t="s">
        <v>326</v>
      </c>
      <c r="I8" s="14" t="s">
        <v>275</v>
      </c>
      <c r="J8" s="14" t="s">
        <v>327</v>
      </c>
      <c r="K8" t="s">
        <v>270</v>
      </c>
      <c r="L8" t="s">
        <v>267</v>
      </c>
      <c r="U8">
        <v>0</v>
      </c>
      <c r="V8">
        <v>0</v>
      </c>
    </row>
    <row r="9" spans="1:25" x14ac:dyDescent="0.25">
      <c r="A9" s="14">
        <v>24</v>
      </c>
      <c r="B9" s="14">
        <v>0.1113</v>
      </c>
      <c r="C9" s="14" t="s">
        <v>24</v>
      </c>
      <c r="D9" s="14">
        <v>400</v>
      </c>
      <c r="E9" s="14" t="s">
        <v>27</v>
      </c>
      <c r="F9" s="14" t="s">
        <v>25</v>
      </c>
      <c r="G9" s="14" t="s">
        <v>27</v>
      </c>
      <c r="H9" s="14" t="s">
        <v>326</v>
      </c>
      <c r="I9" s="14" t="s">
        <v>275</v>
      </c>
      <c r="J9" s="14" t="s">
        <v>327</v>
      </c>
      <c r="K9" t="s">
        <v>271</v>
      </c>
      <c r="L9" t="s">
        <v>324</v>
      </c>
      <c r="U9">
        <v>0</v>
      </c>
      <c r="V9">
        <v>0</v>
      </c>
    </row>
    <row r="10" spans="1:25" x14ac:dyDescent="0.25">
      <c r="A10" s="14">
        <v>0</v>
      </c>
      <c r="B10" s="14">
        <v>0</v>
      </c>
      <c r="C10" s="14" t="s">
        <v>24</v>
      </c>
      <c r="D10" s="14">
        <v>400</v>
      </c>
      <c r="E10" s="14" t="s">
        <v>27</v>
      </c>
      <c r="F10" s="14" t="s">
        <v>25</v>
      </c>
      <c r="G10" s="14" t="s">
        <v>27</v>
      </c>
      <c r="H10" s="14" t="s">
        <v>326</v>
      </c>
      <c r="I10" s="14" t="s">
        <v>275</v>
      </c>
      <c r="J10" s="14" t="s">
        <v>328</v>
      </c>
      <c r="K10" t="s">
        <v>283</v>
      </c>
      <c r="L10" t="s">
        <v>325</v>
      </c>
      <c r="U10">
        <v>0.5</v>
      </c>
      <c r="V10">
        <v>3.7199999999999997E-2</v>
      </c>
    </row>
    <row r="11" spans="1:25" x14ac:dyDescent="0.25">
      <c r="A11" s="14">
        <v>1</v>
      </c>
      <c r="B11" s="14">
        <v>0.1487</v>
      </c>
      <c r="C11" s="14" t="s">
        <v>24</v>
      </c>
      <c r="D11" s="14">
        <v>400</v>
      </c>
      <c r="E11" s="14" t="s">
        <v>27</v>
      </c>
      <c r="F11" s="14" t="s">
        <v>25</v>
      </c>
      <c r="G11" s="14" t="s">
        <v>27</v>
      </c>
      <c r="H11" s="14" t="s">
        <v>326</v>
      </c>
      <c r="I11" s="14" t="s">
        <v>275</v>
      </c>
      <c r="J11" s="14" t="s">
        <v>328</v>
      </c>
      <c r="K11" s="14" t="s">
        <v>498</v>
      </c>
      <c r="L11" s="14" t="s">
        <v>624</v>
      </c>
      <c r="U11">
        <v>0.5</v>
      </c>
      <c r="V11">
        <v>0</v>
      </c>
    </row>
    <row r="12" spans="1:25" x14ac:dyDescent="0.25">
      <c r="A12" s="14">
        <v>2</v>
      </c>
      <c r="B12" s="14">
        <v>0.25700000000000001</v>
      </c>
      <c r="C12" s="14" t="s">
        <v>24</v>
      </c>
      <c r="D12" s="14">
        <v>400</v>
      </c>
      <c r="E12" s="14" t="s">
        <v>27</v>
      </c>
      <c r="F12" s="14" t="s">
        <v>25</v>
      </c>
      <c r="G12" s="14" t="s">
        <v>27</v>
      </c>
      <c r="H12" s="14" t="s">
        <v>326</v>
      </c>
      <c r="I12" s="14" t="s">
        <v>275</v>
      </c>
      <c r="J12" s="14" t="s">
        <v>328</v>
      </c>
      <c r="U12">
        <v>0.5</v>
      </c>
      <c r="V12">
        <v>0</v>
      </c>
    </row>
    <row r="13" spans="1:25" x14ac:dyDescent="0.25">
      <c r="A13" s="14">
        <v>4</v>
      </c>
      <c r="B13" s="14">
        <v>0.5444</v>
      </c>
      <c r="C13" s="14" t="s">
        <v>24</v>
      </c>
      <c r="D13" s="14">
        <v>400</v>
      </c>
      <c r="E13" s="14" t="s">
        <v>27</v>
      </c>
      <c r="F13" s="14" t="s">
        <v>25</v>
      </c>
      <c r="G13" s="14" t="s">
        <v>27</v>
      </c>
      <c r="H13" s="14" t="s">
        <v>326</v>
      </c>
      <c r="I13" s="14" t="s">
        <v>275</v>
      </c>
      <c r="J13" s="14" t="s">
        <v>328</v>
      </c>
      <c r="L13" t="s">
        <v>330</v>
      </c>
      <c r="U13">
        <v>0.5</v>
      </c>
      <c r="V13">
        <v>4.5600000000000002E-2</v>
      </c>
      <c r="Y13" s="1"/>
    </row>
    <row r="14" spans="1:25" x14ac:dyDescent="0.25">
      <c r="A14" s="14">
        <v>8</v>
      </c>
      <c r="B14" s="14">
        <v>0.36070000000000002</v>
      </c>
      <c r="C14" s="14" t="s">
        <v>24</v>
      </c>
      <c r="D14" s="14">
        <v>400</v>
      </c>
      <c r="E14" s="14" t="s">
        <v>27</v>
      </c>
      <c r="F14" s="14" t="s">
        <v>25</v>
      </c>
      <c r="G14" s="14" t="s">
        <v>27</v>
      </c>
      <c r="H14" s="14" t="s">
        <v>326</v>
      </c>
      <c r="I14" s="14" t="s">
        <v>275</v>
      </c>
      <c r="J14" s="14" t="s">
        <v>328</v>
      </c>
      <c r="L14" t="s">
        <v>331</v>
      </c>
      <c r="U14">
        <v>0.5</v>
      </c>
      <c r="V14">
        <v>5.9299999999999999E-2</v>
      </c>
      <c r="Y14" s="1"/>
    </row>
    <row r="15" spans="1:25" x14ac:dyDescent="0.25">
      <c r="A15" s="14">
        <v>10</v>
      </c>
      <c r="B15" s="14">
        <v>0.39860000000000001</v>
      </c>
      <c r="C15" s="14" t="s">
        <v>24</v>
      </c>
      <c r="D15" s="14">
        <v>400</v>
      </c>
      <c r="E15" s="14" t="s">
        <v>27</v>
      </c>
      <c r="F15" s="14" t="s">
        <v>25</v>
      </c>
      <c r="G15" s="14" t="s">
        <v>27</v>
      </c>
      <c r="H15" s="14" t="s">
        <v>326</v>
      </c>
      <c r="I15" s="14" t="s">
        <v>275</v>
      </c>
      <c r="J15" s="14" t="s">
        <v>328</v>
      </c>
      <c r="L15" t="s">
        <v>332</v>
      </c>
      <c r="U15">
        <v>0.5</v>
      </c>
      <c r="V15">
        <v>6.9800000000000001E-2</v>
      </c>
      <c r="Y15" s="1"/>
    </row>
    <row r="16" spans="1:25" x14ac:dyDescent="0.25">
      <c r="A16" s="14">
        <v>12</v>
      </c>
      <c r="B16" s="14">
        <v>0.44330000000000003</v>
      </c>
      <c r="C16" s="14" t="s">
        <v>24</v>
      </c>
      <c r="D16" s="14">
        <v>400</v>
      </c>
      <c r="E16" s="14" t="s">
        <v>27</v>
      </c>
      <c r="F16" s="14" t="s">
        <v>25</v>
      </c>
      <c r="G16" s="14" t="s">
        <v>27</v>
      </c>
      <c r="H16" s="14" t="s">
        <v>326</v>
      </c>
      <c r="I16" s="14" t="s">
        <v>275</v>
      </c>
      <c r="J16" s="14" t="s">
        <v>328</v>
      </c>
      <c r="U16">
        <v>0.5</v>
      </c>
      <c r="V16">
        <v>7.1900000000000006E-2</v>
      </c>
    </row>
    <row r="17" spans="1:22" x14ac:dyDescent="0.25">
      <c r="A17" s="14">
        <v>14</v>
      </c>
      <c r="B17" s="14">
        <v>1.0508</v>
      </c>
      <c r="C17" s="14" t="s">
        <v>24</v>
      </c>
      <c r="D17" s="14">
        <v>400</v>
      </c>
      <c r="E17" s="14" t="s">
        <v>27</v>
      </c>
      <c r="F17" s="14" t="s">
        <v>25</v>
      </c>
      <c r="G17" s="14" t="s">
        <v>27</v>
      </c>
      <c r="H17" s="14" t="s">
        <v>326</v>
      </c>
      <c r="I17" s="14" t="s">
        <v>275</v>
      </c>
      <c r="J17" s="14" t="s">
        <v>328</v>
      </c>
      <c r="U17">
        <v>0.5</v>
      </c>
      <c r="V17">
        <f>AVERAGE(V10:V16)</f>
        <v>4.0542857142857144E-2</v>
      </c>
    </row>
    <row r="18" spans="1:22" x14ac:dyDescent="0.25">
      <c r="A18" s="14">
        <v>18</v>
      </c>
      <c r="B18" s="14">
        <v>0.68479999999999996</v>
      </c>
      <c r="C18" s="14" t="s">
        <v>24</v>
      </c>
      <c r="D18" s="14">
        <v>400</v>
      </c>
      <c r="E18" s="14" t="s">
        <v>27</v>
      </c>
      <c r="F18" s="14" t="s">
        <v>25</v>
      </c>
      <c r="G18" s="14" t="s">
        <v>27</v>
      </c>
      <c r="H18" s="14" t="s">
        <v>326</v>
      </c>
      <c r="I18" s="14" t="s">
        <v>275</v>
      </c>
      <c r="J18" s="14" t="s">
        <v>328</v>
      </c>
      <c r="U18">
        <v>1</v>
      </c>
      <c r="V18">
        <v>0.25009999999999999</v>
      </c>
    </row>
    <row r="19" spans="1:22" x14ac:dyDescent="0.25">
      <c r="A19" s="14">
        <v>21</v>
      </c>
      <c r="B19" s="14">
        <v>0.48749999999999999</v>
      </c>
      <c r="C19" s="14" t="s">
        <v>24</v>
      </c>
      <c r="D19" s="14">
        <v>400</v>
      </c>
      <c r="E19" s="14" t="s">
        <v>27</v>
      </c>
      <c r="F19" s="14" t="s">
        <v>25</v>
      </c>
      <c r="G19" s="14" t="s">
        <v>27</v>
      </c>
      <c r="H19" s="14" t="s">
        <v>326</v>
      </c>
      <c r="I19" s="14" t="s">
        <v>275</v>
      </c>
      <c r="J19" s="14" t="s">
        <v>328</v>
      </c>
      <c r="U19">
        <v>1</v>
      </c>
      <c r="V19">
        <v>7.1199999999999999E-2</v>
      </c>
    </row>
    <row r="20" spans="1:22" x14ac:dyDescent="0.25">
      <c r="A20" s="14">
        <v>0</v>
      </c>
      <c r="B20" s="14">
        <v>0</v>
      </c>
      <c r="C20" s="14" t="s">
        <v>24</v>
      </c>
      <c r="D20" s="14">
        <v>400</v>
      </c>
      <c r="E20" s="14" t="s">
        <v>27</v>
      </c>
      <c r="F20" s="14" t="s">
        <v>25</v>
      </c>
      <c r="G20" s="14" t="s">
        <v>27</v>
      </c>
      <c r="H20" s="14" t="s">
        <v>326</v>
      </c>
      <c r="I20" s="14" t="s">
        <v>275</v>
      </c>
      <c r="J20" s="14" t="s">
        <v>329</v>
      </c>
      <c r="U20">
        <v>1</v>
      </c>
      <c r="V20">
        <v>0</v>
      </c>
    </row>
    <row r="21" spans="1:22" x14ac:dyDescent="0.25">
      <c r="A21" s="14">
        <v>2</v>
      </c>
      <c r="B21" s="14">
        <v>0.19289999999999999</v>
      </c>
      <c r="C21" s="14" t="s">
        <v>24</v>
      </c>
      <c r="D21" s="14">
        <v>400</v>
      </c>
      <c r="E21" s="14" t="s">
        <v>27</v>
      </c>
      <c r="F21" s="14" t="s">
        <v>25</v>
      </c>
      <c r="G21" s="14" t="s">
        <v>27</v>
      </c>
      <c r="H21" s="14" t="s">
        <v>326</v>
      </c>
      <c r="I21" s="14" t="s">
        <v>275</v>
      </c>
      <c r="J21" s="14" t="s">
        <v>329</v>
      </c>
      <c r="U21">
        <v>1</v>
      </c>
      <c r="V21">
        <v>9.64E-2</v>
      </c>
    </row>
    <row r="22" spans="1:22" x14ac:dyDescent="0.25">
      <c r="A22" s="14">
        <v>4</v>
      </c>
      <c r="B22" s="14">
        <v>0.29160000000000003</v>
      </c>
      <c r="C22" s="14" t="s">
        <v>24</v>
      </c>
      <c r="D22" s="14">
        <v>400</v>
      </c>
      <c r="E22" s="14" t="s">
        <v>27</v>
      </c>
      <c r="F22" s="14" t="s">
        <v>25</v>
      </c>
      <c r="G22" s="14" t="s">
        <v>27</v>
      </c>
      <c r="H22" s="14" t="s">
        <v>326</v>
      </c>
      <c r="I22" s="14" t="s">
        <v>275</v>
      </c>
      <c r="J22" s="14" t="s">
        <v>329</v>
      </c>
      <c r="U22">
        <v>1</v>
      </c>
      <c r="V22">
        <v>7.8600000000000003E-2</v>
      </c>
    </row>
    <row r="23" spans="1:22" x14ac:dyDescent="0.25">
      <c r="A23" s="14">
        <v>6</v>
      </c>
      <c r="B23" s="14">
        <v>0.28899999999999998</v>
      </c>
      <c r="C23" s="14" t="s">
        <v>24</v>
      </c>
      <c r="D23" s="14">
        <v>400</v>
      </c>
      <c r="E23" s="14" t="s">
        <v>27</v>
      </c>
      <c r="F23" s="14" t="s">
        <v>25</v>
      </c>
      <c r="G23" s="14" t="s">
        <v>27</v>
      </c>
      <c r="H23" s="14" t="s">
        <v>326</v>
      </c>
      <c r="I23" s="14" t="s">
        <v>275</v>
      </c>
      <c r="J23" s="14" t="s">
        <v>329</v>
      </c>
      <c r="U23">
        <v>1</v>
      </c>
      <c r="V23">
        <v>0.1091</v>
      </c>
    </row>
    <row r="24" spans="1:22" x14ac:dyDescent="0.25">
      <c r="A24" s="14">
        <v>8</v>
      </c>
      <c r="B24" s="14">
        <v>1.0179</v>
      </c>
      <c r="C24" s="14" t="s">
        <v>24</v>
      </c>
      <c r="D24" s="14">
        <v>400</v>
      </c>
      <c r="E24" s="14" t="s">
        <v>27</v>
      </c>
      <c r="F24" s="14" t="s">
        <v>25</v>
      </c>
      <c r="G24" s="14" t="s">
        <v>27</v>
      </c>
      <c r="H24" s="14" t="s">
        <v>326</v>
      </c>
      <c r="I24" s="14" t="s">
        <v>275</v>
      </c>
      <c r="J24" s="14" t="s">
        <v>329</v>
      </c>
      <c r="U24">
        <v>1</v>
      </c>
      <c r="V24">
        <v>0.107</v>
      </c>
    </row>
    <row r="25" spans="1:22" x14ac:dyDescent="0.25">
      <c r="A25" s="14">
        <v>10</v>
      </c>
      <c r="B25" s="14">
        <v>1.0829</v>
      </c>
      <c r="C25" s="14" t="s">
        <v>24</v>
      </c>
      <c r="D25" s="14">
        <v>400</v>
      </c>
      <c r="E25" s="14" t="s">
        <v>27</v>
      </c>
      <c r="F25" s="14" t="s">
        <v>25</v>
      </c>
      <c r="G25" s="14" t="s">
        <v>27</v>
      </c>
      <c r="H25" s="14" t="s">
        <v>326</v>
      </c>
      <c r="I25" s="14" t="s">
        <v>275</v>
      </c>
      <c r="J25" s="14" t="s">
        <v>329</v>
      </c>
      <c r="U25">
        <v>1</v>
      </c>
      <c r="V25">
        <v>0.16700000000000001</v>
      </c>
    </row>
    <row r="26" spans="1:22" x14ac:dyDescent="0.25">
      <c r="A26" s="14">
        <v>12</v>
      </c>
      <c r="B26" s="14">
        <v>0.98929999999999996</v>
      </c>
      <c r="C26" s="14" t="s">
        <v>24</v>
      </c>
      <c r="D26" s="14">
        <v>400</v>
      </c>
      <c r="E26" s="14" t="s">
        <v>27</v>
      </c>
      <c r="F26" s="14" t="s">
        <v>25</v>
      </c>
      <c r="G26" s="14" t="s">
        <v>27</v>
      </c>
      <c r="H26" s="14" t="s">
        <v>326</v>
      </c>
      <c r="I26" s="14" t="s">
        <v>275</v>
      </c>
      <c r="J26" s="14" t="s">
        <v>329</v>
      </c>
      <c r="U26">
        <v>1.5</v>
      </c>
      <c r="V26">
        <v>0.28839999999999999</v>
      </c>
    </row>
    <row r="27" spans="1:22" x14ac:dyDescent="0.25">
      <c r="A27" s="14">
        <v>14</v>
      </c>
      <c r="B27" s="14">
        <v>1.3104</v>
      </c>
      <c r="C27" s="14" t="s">
        <v>24</v>
      </c>
      <c r="D27" s="14">
        <v>400</v>
      </c>
      <c r="E27" s="14" t="s">
        <v>27</v>
      </c>
      <c r="F27" s="14" t="s">
        <v>25</v>
      </c>
      <c r="G27" s="14" t="s">
        <v>27</v>
      </c>
      <c r="H27" s="14" t="s">
        <v>326</v>
      </c>
      <c r="I27" s="14" t="s">
        <v>275</v>
      </c>
      <c r="J27" s="14" t="s">
        <v>329</v>
      </c>
      <c r="U27">
        <v>1.5</v>
      </c>
      <c r="V27">
        <v>8.1000000000000003E-2</v>
      </c>
    </row>
    <row r="28" spans="1:22" x14ac:dyDescent="0.25">
      <c r="A28" s="14">
        <v>16</v>
      </c>
      <c r="B28" s="14">
        <v>1.2706999999999999</v>
      </c>
      <c r="C28" s="14" t="s">
        <v>24</v>
      </c>
      <c r="D28" s="14">
        <v>400</v>
      </c>
      <c r="E28" s="14" t="s">
        <v>27</v>
      </c>
      <c r="F28" s="14" t="s">
        <v>25</v>
      </c>
      <c r="G28" s="14" t="s">
        <v>27</v>
      </c>
      <c r="H28" s="14" t="s">
        <v>326</v>
      </c>
      <c r="I28" s="14" t="s">
        <v>275</v>
      </c>
      <c r="J28" s="14" t="s">
        <v>329</v>
      </c>
      <c r="U28">
        <v>1.5</v>
      </c>
      <c r="V28">
        <v>0</v>
      </c>
    </row>
    <row r="29" spans="1:22" x14ac:dyDescent="0.25">
      <c r="A29" s="14">
        <v>18</v>
      </c>
      <c r="B29" s="14">
        <v>1.1808000000000001</v>
      </c>
      <c r="C29" s="14" t="s">
        <v>24</v>
      </c>
      <c r="D29" s="14">
        <v>400</v>
      </c>
      <c r="E29" s="14" t="s">
        <v>27</v>
      </c>
      <c r="F29" s="14" t="s">
        <v>25</v>
      </c>
      <c r="G29" s="14" t="s">
        <v>27</v>
      </c>
      <c r="H29" s="14" t="s">
        <v>326</v>
      </c>
      <c r="I29" s="14" t="s">
        <v>275</v>
      </c>
      <c r="J29" s="14" t="s">
        <v>329</v>
      </c>
      <c r="U29">
        <v>1.5</v>
      </c>
      <c r="V29">
        <v>0.1231</v>
      </c>
    </row>
    <row r="30" spans="1:22" x14ac:dyDescent="0.25">
      <c r="A30" s="14">
        <v>22</v>
      </c>
      <c r="B30" s="14">
        <v>1.0003</v>
      </c>
      <c r="C30" s="14" t="s">
        <v>24</v>
      </c>
      <c r="D30" s="14">
        <v>400</v>
      </c>
      <c r="E30" s="14" t="s">
        <v>27</v>
      </c>
      <c r="F30" s="14" t="s">
        <v>25</v>
      </c>
      <c r="G30" s="14" t="s">
        <v>27</v>
      </c>
      <c r="H30" s="14" t="s">
        <v>326</v>
      </c>
      <c r="I30" s="14" t="s">
        <v>275</v>
      </c>
      <c r="J30" s="14" t="s">
        <v>329</v>
      </c>
      <c r="U30">
        <v>1.5</v>
      </c>
      <c r="V30">
        <v>0.1399</v>
      </c>
    </row>
    <row r="31" spans="1:22" x14ac:dyDescent="0.25">
      <c r="A31" s="14">
        <v>24</v>
      </c>
      <c r="B31" s="14">
        <v>0.93030000000000002</v>
      </c>
      <c r="C31" s="14" t="s">
        <v>24</v>
      </c>
      <c r="D31" s="14">
        <v>400</v>
      </c>
      <c r="E31" s="14" t="s">
        <v>27</v>
      </c>
      <c r="F31" s="14" t="s">
        <v>25</v>
      </c>
      <c r="G31" s="14" t="s">
        <v>27</v>
      </c>
      <c r="H31" s="14" t="s">
        <v>326</v>
      </c>
      <c r="I31" s="14" t="s">
        <v>275</v>
      </c>
      <c r="J31" s="14" t="s">
        <v>329</v>
      </c>
      <c r="U31">
        <v>1.5</v>
      </c>
      <c r="V31">
        <v>9.9900000000000003E-2</v>
      </c>
    </row>
    <row r="32" spans="1:22" x14ac:dyDescent="0.25">
      <c r="A32" s="14">
        <v>0</v>
      </c>
      <c r="B32" s="14">
        <v>0</v>
      </c>
      <c r="C32" s="14" t="s">
        <v>24</v>
      </c>
      <c r="D32" s="14">
        <v>400</v>
      </c>
      <c r="E32" s="14" t="s">
        <v>27</v>
      </c>
      <c r="F32" s="14" t="s">
        <v>25</v>
      </c>
      <c r="G32" s="14" t="s">
        <v>27</v>
      </c>
      <c r="H32" s="14" t="s">
        <v>326</v>
      </c>
      <c r="I32" s="14" t="s">
        <v>275</v>
      </c>
      <c r="J32" s="14" t="s">
        <v>329</v>
      </c>
      <c r="U32">
        <v>1.5</v>
      </c>
      <c r="V32">
        <v>0.12520000000000001</v>
      </c>
    </row>
    <row r="33" spans="1:22" x14ac:dyDescent="0.25">
      <c r="A33" s="14">
        <v>1</v>
      </c>
      <c r="B33" s="14">
        <v>5.7700000000000001E-2</v>
      </c>
      <c r="C33" s="14" t="s">
        <v>24</v>
      </c>
      <c r="D33" s="14">
        <v>400</v>
      </c>
      <c r="E33" s="14" t="s">
        <v>27</v>
      </c>
      <c r="F33" s="14" t="s">
        <v>25</v>
      </c>
      <c r="G33" s="14" t="s">
        <v>27</v>
      </c>
      <c r="H33" s="14" t="s">
        <v>326</v>
      </c>
      <c r="I33" s="14" t="s">
        <v>275</v>
      </c>
      <c r="J33" s="14" t="s">
        <v>329</v>
      </c>
      <c r="U33">
        <v>1.5</v>
      </c>
      <c r="V33">
        <v>0.19889999999999999</v>
      </c>
    </row>
    <row r="34" spans="1:22" x14ac:dyDescent="0.25">
      <c r="A34" s="14">
        <v>3</v>
      </c>
      <c r="B34" s="14">
        <v>0.12609999999999999</v>
      </c>
      <c r="C34" s="14" t="s">
        <v>24</v>
      </c>
      <c r="D34" s="14">
        <v>400</v>
      </c>
      <c r="E34" s="14" t="s">
        <v>27</v>
      </c>
      <c r="F34" s="14" t="s">
        <v>25</v>
      </c>
      <c r="G34" s="14" t="s">
        <v>27</v>
      </c>
      <c r="H34" s="14" t="s">
        <v>326</v>
      </c>
      <c r="I34" s="14" t="s">
        <v>275</v>
      </c>
      <c r="J34" s="14" t="s">
        <v>329</v>
      </c>
      <c r="U34">
        <v>2</v>
      </c>
      <c r="V34">
        <v>0.21179999999999999</v>
      </c>
    </row>
    <row r="35" spans="1:22" x14ac:dyDescent="0.25">
      <c r="A35" s="14">
        <v>5</v>
      </c>
      <c r="B35" s="14">
        <v>8.9800000000000005E-2</v>
      </c>
      <c r="C35" s="14" t="s">
        <v>24</v>
      </c>
      <c r="D35" s="14">
        <v>400</v>
      </c>
      <c r="E35" s="14" t="s">
        <v>27</v>
      </c>
      <c r="F35" s="14" t="s">
        <v>25</v>
      </c>
      <c r="G35" s="14" t="s">
        <v>27</v>
      </c>
      <c r="H35" s="14" t="s">
        <v>326</v>
      </c>
      <c r="I35" s="14" t="s">
        <v>275</v>
      </c>
      <c r="J35" s="14" t="s">
        <v>329</v>
      </c>
      <c r="U35">
        <v>2</v>
      </c>
      <c r="V35">
        <v>5.1799999999999999E-2</v>
      </c>
    </row>
    <row r="36" spans="1:22" x14ac:dyDescent="0.25">
      <c r="A36" s="14">
        <v>7</v>
      </c>
      <c r="B36" s="14">
        <v>0.20860000000000001</v>
      </c>
      <c r="C36" s="14" t="s">
        <v>24</v>
      </c>
      <c r="D36" s="14">
        <v>400</v>
      </c>
      <c r="E36" s="14" t="s">
        <v>27</v>
      </c>
      <c r="F36" s="14" t="s">
        <v>25</v>
      </c>
      <c r="G36" s="14" t="s">
        <v>27</v>
      </c>
      <c r="H36" s="14" t="s">
        <v>326</v>
      </c>
      <c r="I36" s="14" t="s">
        <v>275</v>
      </c>
      <c r="J36" s="14" t="s">
        <v>329</v>
      </c>
      <c r="U36">
        <v>2</v>
      </c>
      <c r="V36">
        <v>0.1203</v>
      </c>
    </row>
    <row r="37" spans="1:22" x14ac:dyDescent="0.25">
      <c r="A37" s="14">
        <v>12</v>
      </c>
      <c r="B37" s="14">
        <v>9.2700000000000005E-2</v>
      </c>
      <c r="C37" s="14" t="s">
        <v>24</v>
      </c>
      <c r="D37" s="14">
        <v>400</v>
      </c>
      <c r="E37" s="14" t="s">
        <v>27</v>
      </c>
      <c r="F37" s="14" t="s">
        <v>25</v>
      </c>
      <c r="G37" s="14" t="s">
        <v>27</v>
      </c>
      <c r="H37" s="14" t="s">
        <v>326</v>
      </c>
      <c r="I37" s="14" t="s">
        <v>275</v>
      </c>
      <c r="J37" s="14" t="s">
        <v>329</v>
      </c>
      <c r="U37">
        <v>2</v>
      </c>
      <c r="V37">
        <v>0.16869999999999999</v>
      </c>
    </row>
    <row r="38" spans="1:22" x14ac:dyDescent="0.25">
      <c r="A38" s="14">
        <v>16</v>
      </c>
      <c r="B38" s="14">
        <v>0.25619999999999998</v>
      </c>
      <c r="C38" s="14" t="s">
        <v>24</v>
      </c>
      <c r="D38" s="14">
        <v>400</v>
      </c>
      <c r="E38" s="14" t="s">
        <v>27</v>
      </c>
      <c r="F38" s="14" t="s">
        <v>25</v>
      </c>
      <c r="G38" s="14" t="s">
        <v>27</v>
      </c>
      <c r="H38" s="14" t="s">
        <v>326</v>
      </c>
      <c r="I38" s="14" t="s">
        <v>275</v>
      </c>
      <c r="J38" s="14" t="s">
        <v>329</v>
      </c>
      <c r="U38">
        <v>2</v>
      </c>
      <c r="V38">
        <v>0.33289999999999997</v>
      </c>
    </row>
    <row r="39" spans="1:22" x14ac:dyDescent="0.25">
      <c r="A39" s="14">
        <v>18</v>
      </c>
      <c r="B39" s="14">
        <v>0.14910000000000001</v>
      </c>
      <c r="C39" s="14" t="s">
        <v>24</v>
      </c>
      <c r="D39" s="14">
        <v>400</v>
      </c>
      <c r="E39" s="14" t="s">
        <v>27</v>
      </c>
      <c r="F39" s="14" t="s">
        <v>25</v>
      </c>
      <c r="G39" s="14" t="s">
        <v>27</v>
      </c>
      <c r="H39" s="14" t="s">
        <v>326</v>
      </c>
      <c r="I39" s="14" t="s">
        <v>275</v>
      </c>
      <c r="J39" s="14" t="s">
        <v>329</v>
      </c>
      <c r="U39">
        <v>2</v>
      </c>
      <c r="V39">
        <v>0.1118</v>
      </c>
    </row>
    <row r="40" spans="1:22" x14ac:dyDescent="0.25">
      <c r="A40" s="14">
        <v>0</v>
      </c>
      <c r="B40" s="14">
        <v>0</v>
      </c>
      <c r="C40" s="14" t="s">
        <v>24</v>
      </c>
      <c r="D40" s="14">
        <v>400</v>
      </c>
      <c r="E40" s="14" t="s">
        <v>27</v>
      </c>
      <c r="F40" s="14" t="s">
        <v>25</v>
      </c>
      <c r="G40" s="14" t="s">
        <v>27</v>
      </c>
      <c r="H40" s="14" t="s">
        <v>326</v>
      </c>
      <c r="I40" s="14" t="s">
        <v>275</v>
      </c>
      <c r="J40" s="14" t="s">
        <v>327</v>
      </c>
      <c r="U40">
        <v>2</v>
      </c>
      <c r="V40">
        <v>0.16550000000000001</v>
      </c>
    </row>
    <row r="41" spans="1:22" x14ac:dyDescent="0.25">
      <c r="A41" s="14">
        <v>1</v>
      </c>
      <c r="B41" s="14">
        <v>2.7400000000000001E-2</v>
      </c>
      <c r="C41" s="14" t="s">
        <v>24</v>
      </c>
      <c r="D41" s="14">
        <v>400</v>
      </c>
      <c r="E41" s="14" t="s">
        <v>27</v>
      </c>
      <c r="F41" s="14" t="s">
        <v>25</v>
      </c>
      <c r="G41" s="14" t="s">
        <v>27</v>
      </c>
      <c r="H41" s="14" t="s">
        <v>326</v>
      </c>
      <c r="I41" s="14" t="s">
        <v>275</v>
      </c>
      <c r="J41" s="14" t="s">
        <v>327</v>
      </c>
      <c r="U41">
        <v>2</v>
      </c>
      <c r="V41">
        <v>0.13919999999999999</v>
      </c>
    </row>
    <row r="42" spans="1:22" x14ac:dyDescent="0.25">
      <c r="A42" s="14">
        <v>4</v>
      </c>
      <c r="B42" s="14">
        <v>0.36570000000000003</v>
      </c>
      <c r="C42" s="14" t="s">
        <v>24</v>
      </c>
      <c r="D42" s="14">
        <v>400</v>
      </c>
      <c r="E42" s="14" t="s">
        <v>27</v>
      </c>
      <c r="F42" s="14" t="s">
        <v>25</v>
      </c>
      <c r="G42" s="14" t="s">
        <v>27</v>
      </c>
      <c r="H42" s="14" t="s">
        <v>326</v>
      </c>
      <c r="I42" s="14" t="s">
        <v>275</v>
      </c>
      <c r="J42" s="14" t="s">
        <v>327</v>
      </c>
      <c r="U42">
        <v>2.5</v>
      </c>
      <c r="V42">
        <v>0.2195</v>
      </c>
    </row>
    <row r="43" spans="1:22" x14ac:dyDescent="0.25">
      <c r="A43" s="14">
        <v>8</v>
      </c>
      <c r="B43" s="14">
        <v>0.89319999999999999</v>
      </c>
      <c r="C43" s="14" t="s">
        <v>24</v>
      </c>
      <c r="D43" s="14">
        <v>400</v>
      </c>
      <c r="E43" s="14" t="s">
        <v>27</v>
      </c>
      <c r="F43" s="14" t="s">
        <v>25</v>
      </c>
      <c r="G43" s="14" t="s">
        <v>27</v>
      </c>
      <c r="H43" s="14" t="s">
        <v>326</v>
      </c>
      <c r="I43" s="14" t="s">
        <v>275</v>
      </c>
      <c r="J43" s="14" t="s">
        <v>327</v>
      </c>
      <c r="U43">
        <v>2.5</v>
      </c>
      <c r="V43">
        <v>7.9500000000000001E-2</v>
      </c>
    </row>
    <row r="44" spans="1:22" x14ac:dyDescent="0.25">
      <c r="A44" s="14">
        <v>12</v>
      </c>
      <c r="B44" s="14">
        <v>0.29149999999999998</v>
      </c>
      <c r="C44" s="14" t="s">
        <v>24</v>
      </c>
      <c r="D44" s="14">
        <v>400</v>
      </c>
      <c r="E44" s="14" t="s">
        <v>27</v>
      </c>
      <c r="F44" s="14" t="s">
        <v>25</v>
      </c>
      <c r="G44" s="14" t="s">
        <v>27</v>
      </c>
      <c r="H44" s="14" t="s">
        <v>326</v>
      </c>
      <c r="I44" s="14" t="s">
        <v>275</v>
      </c>
      <c r="J44" s="14" t="s">
        <v>327</v>
      </c>
      <c r="U44">
        <v>2.5</v>
      </c>
      <c r="V44">
        <v>6.2700000000000006E-2</v>
      </c>
    </row>
    <row r="45" spans="1:22" x14ac:dyDescent="0.25">
      <c r="A45" s="14">
        <v>21</v>
      </c>
      <c r="B45" s="14">
        <v>3.2500000000000001E-2</v>
      </c>
      <c r="C45" s="14" t="s">
        <v>24</v>
      </c>
      <c r="D45" s="14">
        <v>400</v>
      </c>
      <c r="E45" s="14" t="s">
        <v>27</v>
      </c>
      <c r="F45" s="14" t="s">
        <v>25</v>
      </c>
      <c r="G45" s="14" t="s">
        <v>27</v>
      </c>
      <c r="H45" s="14" t="s">
        <v>326</v>
      </c>
      <c r="I45" s="14" t="s">
        <v>275</v>
      </c>
      <c r="J45" s="14" t="s">
        <v>327</v>
      </c>
      <c r="U45">
        <v>2.5</v>
      </c>
      <c r="V45">
        <v>0.16900000000000001</v>
      </c>
    </row>
    <row r="46" spans="1:22" x14ac:dyDescent="0.25">
      <c r="A46" s="14">
        <v>24</v>
      </c>
      <c r="B46" s="14">
        <v>4.3900000000000002E-2</v>
      </c>
      <c r="C46" s="14" t="s">
        <v>24</v>
      </c>
      <c r="D46" s="14">
        <v>400</v>
      </c>
      <c r="E46" s="14" t="s">
        <v>27</v>
      </c>
      <c r="F46" s="14" t="s">
        <v>25</v>
      </c>
      <c r="G46" s="14" t="s">
        <v>27</v>
      </c>
      <c r="H46" s="14" t="s">
        <v>326</v>
      </c>
      <c r="I46" s="14" t="s">
        <v>275</v>
      </c>
      <c r="J46" s="14" t="s">
        <v>327</v>
      </c>
      <c r="U46">
        <v>2.5</v>
      </c>
      <c r="V46">
        <v>0.4375</v>
      </c>
    </row>
    <row r="47" spans="1:22" x14ac:dyDescent="0.25">
      <c r="U47">
        <v>2.5</v>
      </c>
      <c r="V47">
        <v>0.1353</v>
      </c>
    </row>
    <row r="48" spans="1:22" x14ac:dyDescent="0.25">
      <c r="U48">
        <v>2.5</v>
      </c>
      <c r="V48">
        <v>0.26900000000000002</v>
      </c>
    </row>
    <row r="49" spans="21:22" x14ac:dyDescent="0.25">
      <c r="U49">
        <v>2.5</v>
      </c>
      <c r="V49">
        <v>0.19220000000000001</v>
      </c>
    </row>
    <row r="50" spans="21:22" x14ac:dyDescent="0.25">
      <c r="U50">
        <v>3</v>
      </c>
      <c r="V50">
        <v>0.2472</v>
      </c>
    </row>
    <row r="51" spans="21:22" x14ac:dyDescent="0.25">
      <c r="U51">
        <v>3</v>
      </c>
      <c r="V51">
        <v>6.93E-2</v>
      </c>
    </row>
    <row r="52" spans="21:22" x14ac:dyDescent="0.25">
      <c r="U52">
        <v>3</v>
      </c>
      <c r="V52">
        <v>0.183</v>
      </c>
    </row>
    <row r="53" spans="21:22" x14ac:dyDescent="0.25">
      <c r="U53">
        <v>3</v>
      </c>
      <c r="V53">
        <v>0.2019</v>
      </c>
    </row>
    <row r="54" spans="21:22" x14ac:dyDescent="0.25">
      <c r="U54">
        <v>3</v>
      </c>
      <c r="V54">
        <v>0.13780000000000001</v>
      </c>
    </row>
    <row r="55" spans="21:22" x14ac:dyDescent="0.25">
      <c r="U55">
        <v>3</v>
      </c>
      <c r="V55">
        <v>0.54720000000000002</v>
      </c>
    </row>
    <row r="56" spans="21:22" x14ac:dyDescent="0.25">
      <c r="U56">
        <v>3</v>
      </c>
      <c r="V56">
        <v>0.1114</v>
      </c>
    </row>
    <row r="57" spans="21:22" x14ac:dyDescent="0.25">
      <c r="U57">
        <v>3</v>
      </c>
      <c r="V57">
        <v>7.6700000000000004E-2</v>
      </c>
    </row>
    <row r="58" spans="21:22" x14ac:dyDescent="0.25">
      <c r="U58">
        <v>3.5</v>
      </c>
      <c r="V58">
        <v>0.19389999999999999</v>
      </c>
    </row>
    <row r="59" spans="21:22" x14ac:dyDescent="0.25">
      <c r="U59">
        <v>3.5</v>
      </c>
      <c r="V59">
        <v>8.0199999999999994E-2</v>
      </c>
    </row>
    <row r="60" spans="21:22" x14ac:dyDescent="0.25">
      <c r="U60">
        <v>3.5</v>
      </c>
      <c r="V60">
        <v>0.13700000000000001</v>
      </c>
    </row>
    <row r="61" spans="21:22" x14ac:dyDescent="0.25">
      <c r="U61">
        <v>3.5</v>
      </c>
      <c r="V61">
        <v>0.1244</v>
      </c>
    </row>
    <row r="62" spans="21:22" x14ac:dyDescent="0.25">
      <c r="U62">
        <v>3.5</v>
      </c>
      <c r="V62">
        <v>0.50109999999999999</v>
      </c>
    </row>
    <row r="63" spans="21:22" x14ac:dyDescent="0.25">
      <c r="U63">
        <v>3.5</v>
      </c>
      <c r="V63">
        <v>6.4399999999999999E-2</v>
      </c>
    </row>
    <row r="64" spans="21:22" x14ac:dyDescent="0.25">
      <c r="U64">
        <v>3.5</v>
      </c>
      <c r="V64">
        <v>0.2223</v>
      </c>
    </row>
    <row r="65" spans="21:22" x14ac:dyDescent="0.25">
      <c r="U65">
        <v>3.5</v>
      </c>
      <c r="V65">
        <f>AVERAGE(V58:V64)</f>
        <v>0.18904285714285712</v>
      </c>
    </row>
    <row r="66" spans="21:22" x14ac:dyDescent="0.25">
      <c r="U66">
        <v>4</v>
      </c>
      <c r="V66">
        <v>0.1648</v>
      </c>
    </row>
    <row r="67" spans="21:22" x14ac:dyDescent="0.25">
      <c r="U67">
        <v>4</v>
      </c>
      <c r="V67">
        <v>0.1089</v>
      </c>
    </row>
    <row r="68" spans="21:22" x14ac:dyDescent="0.25">
      <c r="U68">
        <v>4</v>
      </c>
      <c r="V68">
        <v>0.1174</v>
      </c>
    </row>
    <row r="69" spans="21:22" x14ac:dyDescent="0.25">
      <c r="U69">
        <v>4</v>
      </c>
      <c r="V69">
        <v>0.1973</v>
      </c>
    </row>
    <row r="70" spans="21:22" x14ac:dyDescent="0.25">
      <c r="U70">
        <v>4</v>
      </c>
      <c r="V70">
        <v>0.12790000000000001</v>
      </c>
    </row>
    <row r="71" spans="21:22" x14ac:dyDescent="0.25">
      <c r="U71">
        <v>4</v>
      </c>
      <c r="V71">
        <v>0.27629999999999999</v>
      </c>
    </row>
    <row r="72" spans="21:22" x14ac:dyDescent="0.25">
      <c r="U72">
        <v>4</v>
      </c>
      <c r="V72">
        <v>3.8399999999999997E-2</v>
      </c>
    </row>
    <row r="73" spans="21:22" x14ac:dyDescent="0.25">
      <c r="U73">
        <v>4</v>
      </c>
      <c r="V73">
        <v>0.1363</v>
      </c>
    </row>
    <row r="74" spans="21:22" x14ac:dyDescent="0.25">
      <c r="U74">
        <v>5</v>
      </c>
      <c r="V74">
        <v>0.1275</v>
      </c>
    </row>
    <row r="75" spans="21:22" x14ac:dyDescent="0.25">
      <c r="U75">
        <v>5</v>
      </c>
      <c r="V75">
        <v>5.5800000000000002E-2</v>
      </c>
    </row>
    <row r="76" spans="21:22" x14ac:dyDescent="0.25">
      <c r="U76">
        <v>5</v>
      </c>
      <c r="V76" s="1">
        <v>2.2171000000000001E-3</v>
      </c>
    </row>
    <row r="77" spans="21:22" x14ac:dyDescent="0.25">
      <c r="U77">
        <v>5</v>
      </c>
      <c r="V77">
        <v>6.2199999999999998E-2</v>
      </c>
    </row>
    <row r="78" spans="21:22" x14ac:dyDescent="0.25">
      <c r="U78">
        <v>5</v>
      </c>
      <c r="V78">
        <v>0.12330000000000001</v>
      </c>
    </row>
    <row r="79" spans="21:22" x14ac:dyDescent="0.25">
      <c r="U79">
        <v>5</v>
      </c>
      <c r="V79">
        <v>3.3799999999999997E-2</v>
      </c>
    </row>
    <row r="80" spans="21:22" x14ac:dyDescent="0.25">
      <c r="U80">
        <v>5</v>
      </c>
      <c r="V80">
        <v>0.17799999999999999</v>
      </c>
    </row>
    <row r="81" spans="21:22" x14ac:dyDescent="0.25">
      <c r="U81">
        <v>5</v>
      </c>
      <c r="V81">
        <f>AVERAGE(V74:V80)</f>
        <v>8.3259585714285711E-2</v>
      </c>
    </row>
    <row r="82" spans="21:22" x14ac:dyDescent="0.25">
      <c r="U82">
        <v>6</v>
      </c>
      <c r="V82">
        <v>0.10920000000000001</v>
      </c>
    </row>
    <row r="83" spans="21:22" x14ac:dyDescent="0.25">
      <c r="U83">
        <v>6</v>
      </c>
      <c r="V83">
        <v>4.4999999999999998E-2</v>
      </c>
    </row>
    <row r="84" spans="21:22" x14ac:dyDescent="0.25">
      <c r="U84">
        <v>6</v>
      </c>
      <c r="V84">
        <v>0</v>
      </c>
    </row>
    <row r="85" spans="21:22" x14ac:dyDescent="0.25">
      <c r="U85">
        <v>6</v>
      </c>
      <c r="V85">
        <v>0</v>
      </c>
    </row>
    <row r="86" spans="21:22" x14ac:dyDescent="0.25">
      <c r="U86">
        <v>6</v>
      </c>
      <c r="V86">
        <v>0</v>
      </c>
    </row>
    <row r="87" spans="21:22" x14ac:dyDescent="0.25">
      <c r="U87">
        <v>6</v>
      </c>
      <c r="V87">
        <v>4.3999999999999997E-2</v>
      </c>
    </row>
    <row r="88" spans="21:22" x14ac:dyDescent="0.25">
      <c r="U88">
        <v>6</v>
      </c>
      <c r="V88">
        <v>0.29870000000000002</v>
      </c>
    </row>
    <row r="89" spans="21:22" x14ac:dyDescent="0.25">
      <c r="U89">
        <v>6</v>
      </c>
      <c r="V89">
        <f>AVERAGE(V82:V88)</f>
        <v>7.0985714285714291E-2</v>
      </c>
    </row>
    <row r="90" spans="21:22" x14ac:dyDescent="0.25">
      <c r="U90">
        <v>7</v>
      </c>
      <c r="V90">
        <v>0</v>
      </c>
    </row>
    <row r="91" spans="21:22" x14ac:dyDescent="0.25">
      <c r="U91">
        <v>7</v>
      </c>
      <c r="V91">
        <v>0</v>
      </c>
    </row>
    <row r="92" spans="21:22" x14ac:dyDescent="0.25">
      <c r="U92">
        <v>7</v>
      </c>
      <c r="V92">
        <v>0</v>
      </c>
    </row>
    <row r="93" spans="21:22" x14ac:dyDescent="0.25">
      <c r="U93">
        <v>7</v>
      </c>
      <c r="V93">
        <v>0</v>
      </c>
    </row>
    <row r="94" spans="21:22" x14ac:dyDescent="0.25">
      <c r="U94">
        <v>7</v>
      </c>
      <c r="V94">
        <v>4.9799999999999997E-2</v>
      </c>
    </row>
    <row r="95" spans="21:22" x14ac:dyDescent="0.25">
      <c r="U95">
        <v>7</v>
      </c>
      <c r="V95">
        <v>0.16039999999999999</v>
      </c>
    </row>
    <row r="96" spans="21:22" x14ac:dyDescent="0.25">
      <c r="U96">
        <v>7</v>
      </c>
      <c r="V96">
        <v>7.0900000000000005E-2</v>
      </c>
    </row>
    <row r="97" spans="21:22" x14ac:dyDescent="0.25">
      <c r="U97">
        <v>7</v>
      </c>
      <c r="V97">
        <v>0.10349999999999999</v>
      </c>
    </row>
    <row r="98" spans="21:22" x14ac:dyDescent="0.25">
      <c r="U98">
        <v>8</v>
      </c>
      <c r="V98">
        <v>0</v>
      </c>
    </row>
    <row r="99" spans="21:22" x14ac:dyDescent="0.25">
      <c r="U99">
        <v>8</v>
      </c>
      <c r="V99">
        <v>0</v>
      </c>
    </row>
    <row r="100" spans="21:22" x14ac:dyDescent="0.25">
      <c r="U100">
        <v>8</v>
      </c>
      <c r="V100">
        <v>0</v>
      </c>
    </row>
    <row r="101" spans="21:22" x14ac:dyDescent="0.25">
      <c r="U101">
        <v>8</v>
      </c>
      <c r="V101">
        <v>0</v>
      </c>
    </row>
    <row r="102" spans="21:22" x14ac:dyDescent="0.25">
      <c r="U102">
        <v>8</v>
      </c>
      <c r="V102">
        <v>0</v>
      </c>
    </row>
    <row r="103" spans="21:22" x14ac:dyDescent="0.25">
      <c r="U103">
        <v>8</v>
      </c>
      <c r="V103">
        <v>5.2600000000000001E-2</v>
      </c>
    </row>
    <row r="104" spans="21:22" x14ac:dyDescent="0.25">
      <c r="U104">
        <v>8</v>
      </c>
      <c r="V104">
        <v>0.1021</v>
      </c>
    </row>
    <row r="105" spans="21:22" x14ac:dyDescent="0.25">
      <c r="U105">
        <v>8</v>
      </c>
      <c r="V105">
        <v>0.18310000000000001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ED32E-2E1F-4DF8-853A-9503FE790265}">
  <dimension ref="A1:N13"/>
  <sheetViews>
    <sheetView workbookViewId="0">
      <selection activeCell="M12" sqref="M12"/>
    </sheetView>
  </sheetViews>
  <sheetFormatPr defaultRowHeight="15" x14ac:dyDescent="0.25"/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3</v>
      </c>
    </row>
    <row r="2" spans="1:14" x14ac:dyDescent="0.25">
      <c r="A2" s="14">
        <v>0</v>
      </c>
      <c r="B2" s="14">
        <v>0</v>
      </c>
      <c r="C2" s="14" t="s">
        <v>24</v>
      </c>
      <c r="D2" s="14">
        <v>800</v>
      </c>
      <c r="E2" s="14" t="s">
        <v>37</v>
      </c>
      <c r="F2" s="14" t="s">
        <v>25</v>
      </c>
      <c r="G2" s="14" t="s">
        <v>267</v>
      </c>
      <c r="H2" s="14" t="s">
        <v>275</v>
      </c>
      <c r="I2" s="14" t="s">
        <v>275</v>
      </c>
      <c r="J2" t="s">
        <v>338</v>
      </c>
      <c r="L2" t="s">
        <v>2</v>
      </c>
      <c r="M2" t="s">
        <v>8</v>
      </c>
    </row>
    <row r="3" spans="1:14" x14ac:dyDescent="0.25">
      <c r="A3" s="14">
        <v>1</v>
      </c>
      <c r="B3" s="14">
        <v>357.5659</v>
      </c>
      <c r="C3" s="14" t="s">
        <v>24</v>
      </c>
      <c r="D3" s="14">
        <v>800</v>
      </c>
      <c r="E3" s="14" t="s">
        <v>37</v>
      </c>
      <c r="F3" s="14" t="s">
        <v>25</v>
      </c>
      <c r="G3" s="14" t="s">
        <v>267</v>
      </c>
      <c r="H3" s="14" t="s">
        <v>275</v>
      </c>
      <c r="I3" s="14" t="s">
        <v>275</v>
      </c>
      <c r="L3" t="s">
        <v>5</v>
      </c>
      <c r="M3">
        <v>800</v>
      </c>
    </row>
    <row r="4" spans="1:14" x14ac:dyDescent="0.25">
      <c r="A4" s="14">
        <v>2</v>
      </c>
      <c r="B4" s="14">
        <v>561.91920000000005</v>
      </c>
      <c r="C4" s="14" t="s">
        <v>24</v>
      </c>
      <c r="D4" s="14">
        <v>800</v>
      </c>
      <c r="E4" s="14" t="s">
        <v>37</v>
      </c>
      <c r="F4" s="14" t="s">
        <v>25</v>
      </c>
      <c r="G4" s="14" t="s">
        <v>267</v>
      </c>
      <c r="H4" s="14" t="s">
        <v>275</v>
      </c>
      <c r="I4" s="14" t="s">
        <v>275</v>
      </c>
      <c r="L4" t="s">
        <v>9</v>
      </c>
      <c r="M4">
        <v>12</v>
      </c>
    </row>
    <row r="5" spans="1:14" x14ac:dyDescent="0.25">
      <c r="A5" s="14">
        <v>3</v>
      </c>
      <c r="B5" s="14">
        <v>183.06800000000001</v>
      </c>
      <c r="C5" s="14" t="s">
        <v>24</v>
      </c>
      <c r="D5" s="14">
        <v>800</v>
      </c>
      <c r="E5" s="14" t="s">
        <v>37</v>
      </c>
      <c r="F5" s="14" t="s">
        <v>25</v>
      </c>
      <c r="G5" s="14" t="s">
        <v>267</v>
      </c>
      <c r="H5" s="14" t="s">
        <v>275</v>
      </c>
      <c r="I5" s="14" t="s">
        <v>275</v>
      </c>
      <c r="L5" t="s">
        <v>15</v>
      </c>
      <c r="M5" t="s">
        <v>57</v>
      </c>
    </row>
    <row r="6" spans="1:14" x14ac:dyDescent="0.25">
      <c r="A6" s="14">
        <v>4</v>
      </c>
      <c r="B6" s="14">
        <v>173.25030000000001</v>
      </c>
      <c r="C6" s="14" t="s">
        <v>24</v>
      </c>
      <c r="D6" s="14">
        <v>800</v>
      </c>
      <c r="E6" s="14" t="s">
        <v>37</v>
      </c>
      <c r="F6" s="14" t="s">
        <v>25</v>
      </c>
      <c r="G6" s="14" t="s">
        <v>267</v>
      </c>
      <c r="H6" s="14" t="s">
        <v>275</v>
      </c>
      <c r="I6" s="14" t="s">
        <v>275</v>
      </c>
      <c r="L6" t="s">
        <v>12</v>
      </c>
      <c r="M6" t="s">
        <v>13</v>
      </c>
    </row>
    <row r="7" spans="1:14" x14ac:dyDescent="0.25">
      <c r="A7" s="14">
        <v>4.5</v>
      </c>
      <c r="B7" s="14">
        <v>196.34700000000001</v>
      </c>
      <c r="C7" s="14" t="s">
        <v>24</v>
      </c>
      <c r="D7" s="14">
        <v>800</v>
      </c>
      <c r="E7" s="14" t="s">
        <v>37</v>
      </c>
      <c r="F7" s="14" t="s">
        <v>25</v>
      </c>
      <c r="G7" s="14" t="s">
        <v>267</v>
      </c>
      <c r="H7" s="14" t="s">
        <v>275</v>
      </c>
      <c r="I7" s="14" t="s">
        <v>275</v>
      </c>
      <c r="L7" t="s">
        <v>10</v>
      </c>
      <c r="M7" t="s">
        <v>337</v>
      </c>
    </row>
    <row r="8" spans="1:14" x14ac:dyDescent="0.25">
      <c r="A8" s="14">
        <v>5</v>
      </c>
      <c r="B8" s="14">
        <v>160.13310000000001</v>
      </c>
      <c r="C8" s="14" t="s">
        <v>24</v>
      </c>
      <c r="D8" s="14">
        <v>800</v>
      </c>
      <c r="E8" s="14" t="s">
        <v>37</v>
      </c>
      <c r="F8" s="14" t="s">
        <v>25</v>
      </c>
      <c r="G8" s="14" t="s">
        <v>267</v>
      </c>
      <c r="H8" s="14" t="s">
        <v>275</v>
      </c>
      <c r="I8" s="14" t="s">
        <v>275</v>
      </c>
      <c r="L8" t="s">
        <v>270</v>
      </c>
      <c r="M8" t="s">
        <v>335</v>
      </c>
      <c r="N8" t="s">
        <v>625</v>
      </c>
    </row>
    <row r="9" spans="1:14" x14ac:dyDescent="0.25">
      <c r="A9" s="14">
        <v>5.5</v>
      </c>
      <c r="B9" s="14">
        <v>137.10339999999999</v>
      </c>
      <c r="C9" s="14" t="s">
        <v>24</v>
      </c>
      <c r="D9" s="14">
        <v>800</v>
      </c>
      <c r="E9" s="14" t="s">
        <v>37</v>
      </c>
      <c r="F9" s="14" t="s">
        <v>25</v>
      </c>
      <c r="G9" s="14" t="s">
        <v>267</v>
      </c>
      <c r="H9" s="14" t="s">
        <v>275</v>
      </c>
      <c r="I9" s="14" t="s">
        <v>275</v>
      </c>
      <c r="L9" t="s">
        <v>271</v>
      </c>
      <c r="M9" t="s">
        <v>275</v>
      </c>
    </row>
    <row r="10" spans="1:14" x14ac:dyDescent="0.25">
      <c r="A10" s="14">
        <v>6</v>
      </c>
      <c r="B10" s="14">
        <v>285.41090000000003</v>
      </c>
      <c r="C10" s="14" t="s">
        <v>24</v>
      </c>
      <c r="D10" s="14">
        <v>800</v>
      </c>
      <c r="E10" s="14" t="s">
        <v>37</v>
      </c>
      <c r="F10" s="14" t="s">
        <v>25</v>
      </c>
      <c r="G10" s="14" t="s">
        <v>267</v>
      </c>
      <c r="H10" s="14" t="s">
        <v>275</v>
      </c>
      <c r="I10" s="14" t="s">
        <v>275</v>
      </c>
      <c r="L10" t="s">
        <v>283</v>
      </c>
      <c r="M10" t="s">
        <v>275</v>
      </c>
    </row>
    <row r="11" spans="1:14" x14ac:dyDescent="0.25">
      <c r="A11" s="14">
        <v>8</v>
      </c>
      <c r="B11" s="14">
        <v>97.733199999999997</v>
      </c>
      <c r="C11" s="14" t="s">
        <v>24</v>
      </c>
      <c r="D11" s="14">
        <v>800</v>
      </c>
      <c r="E11" s="14" t="s">
        <v>37</v>
      </c>
      <c r="F11" s="14" t="s">
        <v>25</v>
      </c>
      <c r="G11" s="14" t="s">
        <v>267</v>
      </c>
      <c r="H11" s="14" t="s">
        <v>275</v>
      </c>
      <c r="I11" s="14" t="s">
        <v>275</v>
      </c>
      <c r="L11" s="14" t="s">
        <v>494</v>
      </c>
      <c r="M11" s="14" t="s">
        <v>540</v>
      </c>
      <c r="N11" t="s">
        <v>626</v>
      </c>
    </row>
    <row r="12" spans="1:14" x14ac:dyDescent="0.25">
      <c r="A12" s="14">
        <v>10</v>
      </c>
      <c r="B12" s="14">
        <v>91.272900000000007</v>
      </c>
      <c r="C12" s="14" t="s">
        <v>24</v>
      </c>
      <c r="D12" s="14">
        <v>800</v>
      </c>
      <c r="E12" s="14" t="s">
        <v>37</v>
      </c>
      <c r="F12" s="14" t="s">
        <v>25</v>
      </c>
      <c r="G12" s="14" t="s">
        <v>267</v>
      </c>
      <c r="H12" s="14" t="s">
        <v>275</v>
      </c>
      <c r="I12" s="14" t="s">
        <v>275</v>
      </c>
    </row>
    <row r="13" spans="1:14" x14ac:dyDescent="0.25">
      <c r="A13" s="14">
        <v>24</v>
      </c>
      <c r="B13" s="14">
        <v>39.476399999999998</v>
      </c>
      <c r="C13" s="14" t="s">
        <v>24</v>
      </c>
      <c r="D13" s="14">
        <v>800</v>
      </c>
      <c r="E13" s="14" t="s">
        <v>37</v>
      </c>
      <c r="F13" s="14" t="s">
        <v>25</v>
      </c>
      <c r="G13" s="14" t="s">
        <v>267</v>
      </c>
      <c r="H13" s="14" t="s">
        <v>275</v>
      </c>
      <c r="I13" s="14" t="s">
        <v>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DD15-4778-49C8-839F-A66E6B133A95}">
  <dimension ref="A1:N14"/>
  <sheetViews>
    <sheetView workbookViewId="0">
      <selection activeCell="M21" sqref="M21:M22"/>
    </sheetView>
  </sheetViews>
  <sheetFormatPr defaultRowHeight="15" x14ac:dyDescent="0.25"/>
  <cols>
    <col min="13" max="13" width="12.85546875" bestFit="1" customWidth="1"/>
  </cols>
  <sheetData>
    <row r="1" spans="1:1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4" x14ac:dyDescent="0.25">
      <c r="A2" s="14">
        <v>0</v>
      </c>
      <c r="B2" s="14">
        <v>330.5847</v>
      </c>
      <c r="C2" s="14" t="s">
        <v>179</v>
      </c>
      <c r="D2" s="14">
        <v>1447.5</v>
      </c>
      <c r="E2" s="14" t="s">
        <v>27</v>
      </c>
      <c r="F2" s="14" t="s">
        <v>25</v>
      </c>
      <c r="G2" s="14" t="s">
        <v>278</v>
      </c>
      <c r="H2" s="14" t="s">
        <v>293</v>
      </c>
      <c r="I2" s="14" t="s">
        <v>361</v>
      </c>
      <c r="K2" t="s">
        <v>2</v>
      </c>
      <c r="L2" t="s">
        <v>8</v>
      </c>
    </row>
    <row r="3" spans="1:14" x14ac:dyDescent="0.25">
      <c r="A3" s="14">
        <v>1</v>
      </c>
      <c r="B3" s="14">
        <v>382.49059999999997</v>
      </c>
      <c r="C3" s="14" t="s">
        <v>179</v>
      </c>
      <c r="D3" s="14">
        <v>1447.5</v>
      </c>
      <c r="E3" s="14" t="s">
        <v>27</v>
      </c>
      <c r="F3" s="14" t="s">
        <v>25</v>
      </c>
      <c r="G3" s="14" t="s">
        <v>278</v>
      </c>
      <c r="H3" s="14" t="s">
        <v>293</v>
      </c>
      <c r="I3" s="14" t="s">
        <v>361</v>
      </c>
      <c r="K3" t="s">
        <v>5</v>
      </c>
      <c r="L3">
        <f>96.5*7.5</f>
        <v>723.75</v>
      </c>
      <c r="M3" t="s">
        <v>220</v>
      </c>
      <c r="N3" t="s">
        <v>218</v>
      </c>
    </row>
    <row r="4" spans="1:14" x14ac:dyDescent="0.25">
      <c r="A4" s="14">
        <v>2</v>
      </c>
      <c r="B4" s="14">
        <v>503.96410000000003</v>
      </c>
      <c r="C4" s="14" t="s">
        <v>179</v>
      </c>
      <c r="D4" s="14">
        <v>1447.5</v>
      </c>
      <c r="E4" s="14" t="s">
        <v>27</v>
      </c>
      <c r="F4" s="14" t="s">
        <v>25</v>
      </c>
      <c r="G4" s="14" t="s">
        <v>278</v>
      </c>
      <c r="H4" s="14" t="s">
        <v>293</v>
      </c>
      <c r="I4" s="14" t="s">
        <v>361</v>
      </c>
      <c r="K4" t="s">
        <v>9</v>
      </c>
      <c r="L4">
        <v>12</v>
      </c>
    </row>
    <row r="5" spans="1:14" x14ac:dyDescent="0.25">
      <c r="A5" s="14">
        <v>3</v>
      </c>
      <c r="B5" s="14">
        <v>469.54129999999998</v>
      </c>
      <c r="C5" s="14" t="s">
        <v>179</v>
      </c>
      <c r="D5" s="14">
        <v>1447.5</v>
      </c>
      <c r="E5" s="14" t="s">
        <v>27</v>
      </c>
      <c r="F5" s="14" t="s">
        <v>25</v>
      </c>
      <c r="G5" s="14" t="s">
        <v>278</v>
      </c>
      <c r="H5" s="14" t="s">
        <v>293</v>
      </c>
      <c r="I5" s="14" t="s">
        <v>361</v>
      </c>
      <c r="K5" t="s">
        <v>15</v>
      </c>
      <c r="L5" t="s">
        <v>25</v>
      </c>
    </row>
    <row r="6" spans="1:14" x14ac:dyDescent="0.25">
      <c r="A6" s="14">
        <v>4</v>
      </c>
      <c r="B6" s="14">
        <v>481.86709999999999</v>
      </c>
      <c r="C6" s="14" t="s">
        <v>179</v>
      </c>
      <c r="D6" s="14">
        <v>1447.5</v>
      </c>
      <c r="E6" s="14" t="s">
        <v>27</v>
      </c>
      <c r="F6" s="14" t="s">
        <v>25</v>
      </c>
      <c r="G6" s="14" t="s">
        <v>278</v>
      </c>
      <c r="H6" s="14" t="s">
        <v>293</v>
      </c>
      <c r="I6" s="14" t="s">
        <v>361</v>
      </c>
      <c r="K6" t="s">
        <v>12</v>
      </c>
      <c r="L6" t="s">
        <v>13</v>
      </c>
    </row>
    <row r="7" spans="1:14" x14ac:dyDescent="0.25">
      <c r="A7" s="14">
        <v>5</v>
      </c>
      <c r="B7" s="14">
        <v>555.6875</v>
      </c>
      <c r="C7" s="14" t="s">
        <v>179</v>
      </c>
      <c r="D7" s="14">
        <v>1447.5</v>
      </c>
      <c r="E7" s="14" t="s">
        <v>27</v>
      </c>
      <c r="F7" s="14" t="s">
        <v>25</v>
      </c>
      <c r="G7" s="14" t="s">
        <v>278</v>
      </c>
      <c r="H7" s="14" t="s">
        <v>293</v>
      </c>
      <c r="I7" s="14" t="s">
        <v>361</v>
      </c>
      <c r="K7" t="s">
        <v>10</v>
      </c>
      <c r="L7" t="s">
        <v>217</v>
      </c>
    </row>
    <row r="8" spans="1:14" x14ac:dyDescent="0.25">
      <c r="A8" s="14">
        <v>6</v>
      </c>
      <c r="B8" s="14">
        <v>371.08300000000003</v>
      </c>
      <c r="C8" s="14" t="s">
        <v>179</v>
      </c>
      <c r="D8" s="14">
        <v>1447.5</v>
      </c>
      <c r="E8" s="14" t="s">
        <v>27</v>
      </c>
      <c r="F8" s="14" t="s">
        <v>25</v>
      </c>
      <c r="G8" s="14" t="s">
        <v>278</v>
      </c>
      <c r="H8" s="14" t="s">
        <v>293</v>
      </c>
      <c r="I8" s="14" t="s">
        <v>361</v>
      </c>
      <c r="L8" t="s">
        <v>219</v>
      </c>
    </row>
    <row r="9" spans="1:14" x14ac:dyDescent="0.25">
      <c r="A9" s="14">
        <v>7</v>
      </c>
      <c r="B9" s="14">
        <v>389.1087</v>
      </c>
      <c r="C9" s="14" t="s">
        <v>179</v>
      </c>
      <c r="D9" s="14">
        <v>1447.5</v>
      </c>
      <c r="E9" s="14" t="s">
        <v>27</v>
      </c>
      <c r="F9" s="14" t="s">
        <v>25</v>
      </c>
      <c r="G9" s="14" t="s">
        <v>278</v>
      </c>
      <c r="H9" s="14" t="s">
        <v>293</v>
      </c>
      <c r="I9" s="14" t="s">
        <v>361</v>
      </c>
      <c r="L9" t="s">
        <v>221</v>
      </c>
    </row>
    <row r="10" spans="1:14" x14ac:dyDescent="0.25">
      <c r="A10" s="14">
        <v>8</v>
      </c>
      <c r="B10" s="14">
        <v>344.9391</v>
      </c>
      <c r="C10" s="14" t="s">
        <v>179</v>
      </c>
      <c r="D10" s="14">
        <v>1447.5</v>
      </c>
      <c r="E10" s="14" t="s">
        <v>27</v>
      </c>
      <c r="F10" s="14" t="s">
        <v>25</v>
      </c>
      <c r="G10" s="14" t="s">
        <v>278</v>
      </c>
      <c r="H10" s="14" t="s">
        <v>293</v>
      </c>
      <c r="I10" s="14" t="s">
        <v>361</v>
      </c>
      <c r="K10" t="s">
        <v>270</v>
      </c>
      <c r="L10" t="s">
        <v>362</v>
      </c>
      <c r="M10" t="s">
        <v>509</v>
      </c>
    </row>
    <row r="11" spans="1:14" x14ac:dyDescent="0.25">
      <c r="A11" s="14">
        <v>9</v>
      </c>
      <c r="B11" s="14">
        <v>288.26030000000003</v>
      </c>
      <c r="C11" s="14" t="s">
        <v>179</v>
      </c>
      <c r="D11" s="14">
        <v>1447.5</v>
      </c>
      <c r="E11" s="14" t="s">
        <v>27</v>
      </c>
      <c r="F11" s="14" t="s">
        <v>25</v>
      </c>
      <c r="G11" s="14" t="s">
        <v>278</v>
      </c>
      <c r="H11" s="14" t="s">
        <v>293</v>
      </c>
      <c r="I11" s="14" t="s">
        <v>361</v>
      </c>
      <c r="K11" t="s">
        <v>271</v>
      </c>
      <c r="L11" t="s">
        <v>293</v>
      </c>
    </row>
    <row r="12" spans="1:14" x14ac:dyDescent="0.25">
      <c r="A12" s="14">
        <v>10</v>
      </c>
      <c r="B12" s="14">
        <v>242.71959999999999</v>
      </c>
      <c r="C12" s="14" t="s">
        <v>179</v>
      </c>
      <c r="D12" s="14">
        <v>1447.5</v>
      </c>
      <c r="E12" s="14" t="s">
        <v>27</v>
      </c>
      <c r="F12" s="14" t="s">
        <v>25</v>
      </c>
      <c r="G12" s="14" t="s">
        <v>278</v>
      </c>
      <c r="H12" s="14" t="s">
        <v>293</v>
      </c>
      <c r="I12" s="14" t="s">
        <v>361</v>
      </c>
      <c r="K12" t="s">
        <v>283</v>
      </c>
      <c r="L12" t="s">
        <v>363</v>
      </c>
    </row>
    <row r="13" spans="1:14" x14ac:dyDescent="0.25">
      <c r="A13" s="14">
        <v>11</v>
      </c>
      <c r="B13" s="14">
        <v>223.9691</v>
      </c>
      <c r="C13" s="14" t="s">
        <v>179</v>
      </c>
      <c r="D13" s="14">
        <v>1447.5</v>
      </c>
      <c r="E13" s="14" t="s">
        <v>27</v>
      </c>
      <c r="F13" s="14" t="s">
        <v>25</v>
      </c>
      <c r="G13" s="14" t="s">
        <v>278</v>
      </c>
      <c r="H13" s="14" t="s">
        <v>293</v>
      </c>
      <c r="I13" s="14" t="s">
        <v>361</v>
      </c>
      <c r="K13" s="14" t="s">
        <v>498</v>
      </c>
      <c r="L13" s="14" t="s">
        <v>627</v>
      </c>
      <c r="M13" s="14" t="s">
        <v>628</v>
      </c>
    </row>
    <row r="14" spans="1:14" x14ac:dyDescent="0.25">
      <c r="A14" s="14">
        <v>12</v>
      </c>
      <c r="B14" s="14">
        <v>204.55199999999999</v>
      </c>
      <c r="C14" s="14" t="s">
        <v>179</v>
      </c>
      <c r="D14" s="14">
        <v>1447.5</v>
      </c>
      <c r="E14" s="14" t="s">
        <v>27</v>
      </c>
      <c r="F14" s="14" t="s">
        <v>25</v>
      </c>
      <c r="G14" s="14" t="s">
        <v>278</v>
      </c>
      <c r="H14" s="14" t="s">
        <v>293</v>
      </c>
      <c r="I14" s="14" t="s">
        <v>361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14565-2475-4BA4-B3BE-812DDE637703}">
  <dimension ref="A1:M28"/>
  <sheetViews>
    <sheetView workbookViewId="0">
      <selection activeCell="N28" sqref="N28"/>
    </sheetView>
  </sheetViews>
  <sheetFormatPr defaultRowHeight="15" x14ac:dyDescent="0.25"/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3" x14ac:dyDescent="0.25">
      <c r="A2" s="14">
        <v>0</v>
      </c>
      <c r="B2" s="14">
        <v>0.31459999999999999</v>
      </c>
      <c r="C2" s="14" t="s">
        <v>17</v>
      </c>
      <c r="D2" s="14">
        <f>76*15</f>
        <v>1140</v>
      </c>
      <c r="E2" s="14" t="s">
        <v>27</v>
      </c>
      <c r="F2" s="14" t="s">
        <v>25</v>
      </c>
      <c r="G2" s="14" t="s">
        <v>267</v>
      </c>
      <c r="H2" s="14" t="s">
        <v>293</v>
      </c>
      <c r="I2" s="14" t="s">
        <v>275</v>
      </c>
      <c r="K2" t="s">
        <v>2</v>
      </c>
      <c r="L2" t="s">
        <v>19</v>
      </c>
    </row>
    <row r="3" spans="1:13" x14ac:dyDescent="0.25">
      <c r="A3" s="14">
        <v>1</v>
      </c>
      <c r="B3" s="14">
        <v>0.31469999999999998</v>
      </c>
      <c r="C3" s="14" t="s">
        <v>17</v>
      </c>
      <c r="D3" s="14">
        <v>1140</v>
      </c>
      <c r="E3" s="14" t="s">
        <v>27</v>
      </c>
      <c r="F3" s="14" t="s">
        <v>25</v>
      </c>
      <c r="G3" s="14" t="s">
        <v>267</v>
      </c>
      <c r="H3" s="14" t="s">
        <v>293</v>
      </c>
      <c r="I3" s="14" t="s">
        <v>275</v>
      </c>
      <c r="K3" t="s">
        <v>5</v>
      </c>
      <c r="L3">
        <f>76*15</f>
        <v>1140</v>
      </c>
      <c r="M3" t="s">
        <v>245</v>
      </c>
    </row>
    <row r="4" spans="1:13" x14ac:dyDescent="0.25">
      <c r="A4" s="14">
        <v>2</v>
      </c>
      <c r="B4" s="14">
        <v>0.37519999999999998</v>
      </c>
      <c r="C4" s="14" t="s">
        <v>17</v>
      </c>
      <c r="D4" s="14">
        <v>1140</v>
      </c>
      <c r="E4" s="14" t="s">
        <v>27</v>
      </c>
      <c r="F4" s="14" t="s">
        <v>25</v>
      </c>
      <c r="G4" s="14" t="s">
        <v>267</v>
      </c>
      <c r="H4" s="14" t="s">
        <v>293</v>
      </c>
      <c r="I4" s="14" t="s">
        <v>275</v>
      </c>
      <c r="K4" t="s">
        <v>9</v>
      </c>
      <c r="L4">
        <v>8</v>
      </c>
    </row>
    <row r="5" spans="1:13" x14ac:dyDescent="0.25">
      <c r="A5" s="14">
        <v>3</v>
      </c>
      <c r="B5" s="14">
        <v>0.33439999999999998</v>
      </c>
      <c r="C5" s="14" t="s">
        <v>17</v>
      </c>
      <c r="D5" s="14">
        <v>1140</v>
      </c>
      <c r="E5" s="14" t="s">
        <v>27</v>
      </c>
      <c r="F5" s="14" t="s">
        <v>25</v>
      </c>
      <c r="G5" s="14" t="s">
        <v>267</v>
      </c>
      <c r="H5" s="14" t="s">
        <v>293</v>
      </c>
      <c r="I5" s="14" t="s">
        <v>275</v>
      </c>
      <c r="K5" t="s">
        <v>15</v>
      </c>
      <c r="L5" t="s">
        <v>25</v>
      </c>
      <c r="M5" s="14" t="s">
        <v>631</v>
      </c>
    </row>
    <row r="6" spans="1:13" x14ac:dyDescent="0.25">
      <c r="A6" s="14">
        <v>4</v>
      </c>
      <c r="B6" s="14">
        <v>0.36180000000000001</v>
      </c>
      <c r="C6" s="14" t="s">
        <v>17</v>
      </c>
      <c r="D6" s="14">
        <v>1140</v>
      </c>
      <c r="E6" s="14" t="s">
        <v>27</v>
      </c>
      <c r="F6" s="14" t="s">
        <v>25</v>
      </c>
      <c r="G6" s="14" t="s">
        <v>267</v>
      </c>
      <c r="H6" s="14" t="s">
        <v>293</v>
      </c>
      <c r="I6" s="14" t="s">
        <v>275</v>
      </c>
      <c r="K6" t="s">
        <v>12</v>
      </c>
      <c r="L6" t="s">
        <v>13</v>
      </c>
    </row>
    <row r="7" spans="1:13" x14ac:dyDescent="0.25">
      <c r="A7" s="14">
        <v>5</v>
      </c>
      <c r="B7" s="14">
        <v>0.29570000000000002</v>
      </c>
      <c r="C7" s="14" t="s">
        <v>17</v>
      </c>
      <c r="D7" s="14">
        <v>1140</v>
      </c>
      <c r="E7" s="14" t="s">
        <v>27</v>
      </c>
      <c r="F7" s="14" t="s">
        <v>25</v>
      </c>
      <c r="G7" s="14" t="s">
        <v>267</v>
      </c>
      <c r="H7" s="14" t="s">
        <v>293</v>
      </c>
      <c r="I7" s="14" t="s">
        <v>275</v>
      </c>
      <c r="K7" t="s">
        <v>10</v>
      </c>
      <c r="L7" t="s">
        <v>365</v>
      </c>
    </row>
    <row r="8" spans="1:13" x14ac:dyDescent="0.25">
      <c r="A8" s="14">
        <v>6</v>
      </c>
      <c r="B8" s="14">
        <v>0.2646</v>
      </c>
      <c r="C8" s="14" t="s">
        <v>17</v>
      </c>
      <c r="D8" s="14">
        <v>1140</v>
      </c>
      <c r="E8" s="14" t="s">
        <v>27</v>
      </c>
      <c r="F8" s="14" t="s">
        <v>25</v>
      </c>
      <c r="G8" s="14" t="s">
        <v>267</v>
      </c>
      <c r="H8" s="14" t="s">
        <v>293</v>
      </c>
      <c r="I8" s="14" t="s">
        <v>275</v>
      </c>
      <c r="L8" t="s">
        <v>246</v>
      </c>
    </row>
    <row r="9" spans="1:13" x14ac:dyDescent="0.25">
      <c r="A9" s="14">
        <v>7</v>
      </c>
      <c r="B9" s="14">
        <v>0.1966</v>
      </c>
      <c r="C9" s="14" t="s">
        <v>17</v>
      </c>
      <c r="D9" s="14">
        <v>1140</v>
      </c>
      <c r="E9" s="14" t="s">
        <v>27</v>
      </c>
      <c r="F9" s="14" t="s">
        <v>25</v>
      </c>
      <c r="G9" s="14" t="s">
        <v>267</v>
      </c>
      <c r="H9" s="14" t="s">
        <v>293</v>
      </c>
      <c r="I9" s="14" t="s">
        <v>275</v>
      </c>
      <c r="K9" t="s">
        <v>270</v>
      </c>
      <c r="L9" t="s">
        <v>267</v>
      </c>
      <c r="M9" t="s">
        <v>629</v>
      </c>
    </row>
    <row r="10" spans="1:13" x14ac:dyDescent="0.25">
      <c r="A10" s="14">
        <v>8</v>
      </c>
      <c r="B10" s="14">
        <v>0.15970000000000001</v>
      </c>
      <c r="C10" s="14" t="s">
        <v>17</v>
      </c>
      <c r="D10" s="14">
        <v>1140</v>
      </c>
      <c r="E10" s="14" t="s">
        <v>27</v>
      </c>
      <c r="F10" s="14" t="s">
        <v>25</v>
      </c>
      <c r="G10" s="14" t="s">
        <v>267</v>
      </c>
      <c r="H10" s="14" t="s">
        <v>293</v>
      </c>
      <c r="I10" s="14" t="s">
        <v>275</v>
      </c>
      <c r="K10" t="s">
        <v>271</v>
      </c>
      <c r="L10" t="s">
        <v>293</v>
      </c>
    </row>
    <row r="11" spans="1:13" x14ac:dyDescent="0.25">
      <c r="A11" s="14">
        <v>0</v>
      </c>
      <c r="B11" s="14">
        <v>0.60070000000000001</v>
      </c>
      <c r="C11" s="14" t="s">
        <v>17</v>
      </c>
      <c r="D11" s="14">
        <f>64*15</f>
        <v>960</v>
      </c>
      <c r="E11" s="14" t="s">
        <v>27</v>
      </c>
      <c r="F11" s="14" t="s">
        <v>25</v>
      </c>
      <c r="G11" s="14" t="s">
        <v>267</v>
      </c>
      <c r="H11" s="14" t="s">
        <v>293</v>
      </c>
      <c r="I11" s="14" t="s">
        <v>367</v>
      </c>
      <c r="K11" t="s">
        <v>283</v>
      </c>
      <c r="L11" t="s">
        <v>366</v>
      </c>
    </row>
    <row r="12" spans="1:13" x14ac:dyDescent="0.25">
      <c r="A12" s="14">
        <v>1</v>
      </c>
      <c r="B12" s="14">
        <v>0.61850000000000005</v>
      </c>
      <c r="C12" s="14" t="s">
        <v>17</v>
      </c>
      <c r="D12" s="14">
        <f t="shared" ref="D12:D19" si="0">64*15</f>
        <v>960</v>
      </c>
      <c r="E12" s="14" t="s">
        <v>27</v>
      </c>
      <c r="F12" s="14" t="s">
        <v>25</v>
      </c>
      <c r="G12" s="14" t="s">
        <v>267</v>
      </c>
      <c r="H12" s="14" t="s">
        <v>293</v>
      </c>
      <c r="I12" s="14" t="s">
        <v>367</v>
      </c>
      <c r="K12" s="14" t="s">
        <v>520</v>
      </c>
      <c r="L12" s="14" t="s">
        <v>630</v>
      </c>
    </row>
    <row r="13" spans="1:13" x14ac:dyDescent="0.25">
      <c r="A13" s="14">
        <v>2</v>
      </c>
      <c r="B13" s="14">
        <v>0.71389999999999998</v>
      </c>
      <c r="C13" s="14" t="s">
        <v>17</v>
      </c>
      <c r="D13" s="14">
        <f t="shared" si="0"/>
        <v>960</v>
      </c>
      <c r="E13" s="14" t="s">
        <v>27</v>
      </c>
      <c r="F13" s="14" t="s">
        <v>25</v>
      </c>
      <c r="G13" s="14" t="s">
        <v>267</v>
      </c>
      <c r="H13" s="14" t="s">
        <v>293</v>
      </c>
      <c r="I13" s="14" t="s">
        <v>367</v>
      </c>
    </row>
    <row r="14" spans="1:13" x14ac:dyDescent="0.25">
      <c r="A14" s="14">
        <v>3</v>
      </c>
      <c r="B14" s="14">
        <v>0.84599999999999997</v>
      </c>
      <c r="C14" s="14" t="s">
        <v>17</v>
      </c>
      <c r="D14" s="14">
        <f t="shared" si="0"/>
        <v>960</v>
      </c>
      <c r="E14" s="14" t="s">
        <v>27</v>
      </c>
      <c r="F14" s="14" t="s">
        <v>25</v>
      </c>
      <c r="G14" s="14" t="s">
        <v>267</v>
      </c>
      <c r="H14" s="14" t="s">
        <v>293</v>
      </c>
      <c r="I14" s="14" t="s">
        <v>367</v>
      </c>
    </row>
    <row r="15" spans="1:13" x14ac:dyDescent="0.25">
      <c r="A15" s="14">
        <v>4</v>
      </c>
      <c r="B15" s="14">
        <v>0.74939999999999996</v>
      </c>
      <c r="C15" s="14" t="s">
        <v>17</v>
      </c>
      <c r="D15" s="14">
        <f t="shared" si="0"/>
        <v>960</v>
      </c>
      <c r="E15" s="14" t="s">
        <v>27</v>
      </c>
      <c r="F15" s="14" t="s">
        <v>25</v>
      </c>
      <c r="G15" s="14" t="s">
        <v>267</v>
      </c>
      <c r="H15" s="14" t="s">
        <v>293</v>
      </c>
      <c r="I15" s="14" t="s">
        <v>367</v>
      </c>
    </row>
    <row r="16" spans="1:13" x14ac:dyDescent="0.25">
      <c r="A16" s="14">
        <v>5</v>
      </c>
      <c r="B16" s="14">
        <v>0.74590000000000001</v>
      </c>
      <c r="C16" s="14" t="s">
        <v>17</v>
      </c>
      <c r="D16" s="14">
        <f t="shared" si="0"/>
        <v>960</v>
      </c>
      <c r="E16" s="14" t="s">
        <v>27</v>
      </c>
      <c r="F16" s="14" t="s">
        <v>25</v>
      </c>
      <c r="G16" s="14" t="s">
        <v>267</v>
      </c>
      <c r="H16" s="14" t="s">
        <v>293</v>
      </c>
      <c r="I16" s="14" t="s">
        <v>367</v>
      </c>
    </row>
    <row r="17" spans="1:9" x14ac:dyDescent="0.25">
      <c r="A17" s="14">
        <v>6</v>
      </c>
      <c r="B17" s="14">
        <v>0.62</v>
      </c>
      <c r="C17" s="14" t="s">
        <v>17</v>
      </c>
      <c r="D17" s="14">
        <f t="shared" si="0"/>
        <v>960</v>
      </c>
      <c r="E17" s="14" t="s">
        <v>27</v>
      </c>
      <c r="F17" s="14" t="s">
        <v>25</v>
      </c>
      <c r="G17" s="14" t="s">
        <v>267</v>
      </c>
      <c r="H17" s="14" t="s">
        <v>293</v>
      </c>
      <c r="I17" s="14" t="s">
        <v>367</v>
      </c>
    </row>
    <row r="18" spans="1:9" x14ac:dyDescent="0.25">
      <c r="A18" s="14">
        <v>7</v>
      </c>
      <c r="B18" s="14">
        <v>0.53510000000000002</v>
      </c>
      <c r="C18" s="14" t="s">
        <v>17</v>
      </c>
      <c r="D18" s="14">
        <f t="shared" si="0"/>
        <v>960</v>
      </c>
      <c r="E18" s="14" t="s">
        <v>27</v>
      </c>
      <c r="F18" s="14" t="s">
        <v>25</v>
      </c>
      <c r="G18" s="14" t="s">
        <v>267</v>
      </c>
      <c r="H18" s="14" t="s">
        <v>293</v>
      </c>
      <c r="I18" s="14" t="s">
        <v>367</v>
      </c>
    </row>
    <row r="19" spans="1:9" x14ac:dyDescent="0.25">
      <c r="A19" s="14">
        <v>8</v>
      </c>
      <c r="B19" s="14">
        <v>0.46750000000000003</v>
      </c>
      <c r="C19" s="14" t="s">
        <v>17</v>
      </c>
      <c r="D19" s="14">
        <f t="shared" si="0"/>
        <v>960</v>
      </c>
      <c r="E19" s="14" t="s">
        <v>27</v>
      </c>
      <c r="F19" s="14" t="s">
        <v>25</v>
      </c>
      <c r="G19" s="14" t="s">
        <v>267</v>
      </c>
      <c r="H19" s="14" t="s">
        <v>293</v>
      </c>
      <c r="I19" s="14" t="s">
        <v>367</v>
      </c>
    </row>
    <row r="20" spans="1:9" x14ac:dyDescent="0.25">
      <c r="A20" s="14">
        <v>0</v>
      </c>
      <c r="B20" s="14">
        <v>0.5544</v>
      </c>
      <c r="C20" s="14" t="s">
        <v>17</v>
      </c>
      <c r="D20" s="14">
        <f>70*15</f>
        <v>1050</v>
      </c>
      <c r="E20" s="14" t="s">
        <v>27</v>
      </c>
      <c r="F20" s="14" t="s">
        <v>25</v>
      </c>
      <c r="G20" s="14" t="s">
        <v>267</v>
      </c>
      <c r="H20" s="14" t="s">
        <v>293</v>
      </c>
      <c r="I20" s="14" t="s">
        <v>368</v>
      </c>
    </row>
    <row r="21" spans="1:9" x14ac:dyDescent="0.25">
      <c r="A21" s="14">
        <v>1</v>
      </c>
      <c r="B21" s="14">
        <v>0.67430000000000001</v>
      </c>
      <c r="C21" s="14" t="s">
        <v>17</v>
      </c>
      <c r="D21" s="14">
        <f t="shared" ref="D21:D28" si="1">70*15</f>
        <v>1050</v>
      </c>
      <c r="E21" s="14" t="s">
        <v>27</v>
      </c>
      <c r="F21" s="14" t="s">
        <v>25</v>
      </c>
      <c r="G21" s="14" t="s">
        <v>267</v>
      </c>
      <c r="H21" s="14" t="s">
        <v>293</v>
      </c>
      <c r="I21" s="14" t="s">
        <v>368</v>
      </c>
    </row>
    <row r="22" spans="1:9" x14ac:dyDescent="0.25">
      <c r="A22" s="14">
        <v>2</v>
      </c>
      <c r="B22" s="14">
        <v>0.89959999999999996</v>
      </c>
      <c r="C22" s="14" t="s">
        <v>17</v>
      </c>
      <c r="D22" s="14">
        <f t="shared" si="1"/>
        <v>1050</v>
      </c>
      <c r="E22" s="14" t="s">
        <v>27</v>
      </c>
      <c r="F22" s="14" t="s">
        <v>25</v>
      </c>
      <c r="G22" s="14" t="s">
        <v>267</v>
      </c>
      <c r="H22" s="14" t="s">
        <v>293</v>
      </c>
      <c r="I22" s="14" t="s">
        <v>368</v>
      </c>
    </row>
    <row r="23" spans="1:9" x14ac:dyDescent="0.25">
      <c r="A23" s="14">
        <v>3</v>
      </c>
      <c r="B23" s="14">
        <v>0.9667</v>
      </c>
      <c r="C23" s="14" t="s">
        <v>17</v>
      </c>
      <c r="D23" s="14">
        <f t="shared" si="1"/>
        <v>1050</v>
      </c>
      <c r="E23" s="14" t="s">
        <v>27</v>
      </c>
      <c r="F23" s="14" t="s">
        <v>25</v>
      </c>
      <c r="G23" s="14" t="s">
        <v>267</v>
      </c>
      <c r="H23" s="14" t="s">
        <v>293</v>
      </c>
      <c r="I23" s="14" t="s">
        <v>368</v>
      </c>
    </row>
    <row r="24" spans="1:9" x14ac:dyDescent="0.25">
      <c r="A24" s="14">
        <v>4</v>
      </c>
      <c r="B24" s="14">
        <v>0.80940000000000001</v>
      </c>
      <c r="C24" s="14" t="s">
        <v>17</v>
      </c>
      <c r="D24" s="14">
        <f t="shared" si="1"/>
        <v>1050</v>
      </c>
      <c r="E24" s="14" t="s">
        <v>27</v>
      </c>
      <c r="F24" s="14" t="s">
        <v>25</v>
      </c>
      <c r="G24" s="14" t="s">
        <v>267</v>
      </c>
      <c r="H24" s="14" t="s">
        <v>293</v>
      </c>
      <c r="I24" s="14" t="s">
        <v>368</v>
      </c>
    </row>
    <row r="25" spans="1:9" x14ac:dyDescent="0.25">
      <c r="A25" s="14">
        <v>5</v>
      </c>
      <c r="B25" s="14">
        <v>0.70860000000000001</v>
      </c>
      <c r="C25" s="14" t="s">
        <v>17</v>
      </c>
      <c r="D25" s="14">
        <f t="shared" si="1"/>
        <v>1050</v>
      </c>
      <c r="E25" s="14" t="s">
        <v>27</v>
      </c>
      <c r="F25" s="14" t="s">
        <v>25</v>
      </c>
      <c r="G25" s="14" t="s">
        <v>267</v>
      </c>
      <c r="H25" s="14" t="s">
        <v>293</v>
      </c>
      <c r="I25" s="14" t="s">
        <v>368</v>
      </c>
    </row>
    <row r="26" spans="1:9" x14ac:dyDescent="0.25">
      <c r="A26" s="14">
        <v>6</v>
      </c>
      <c r="B26" s="14">
        <v>0.62529999999999997</v>
      </c>
      <c r="C26" s="14" t="s">
        <v>17</v>
      </c>
      <c r="D26" s="14">
        <f t="shared" si="1"/>
        <v>1050</v>
      </c>
      <c r="E26" s="14" t="s">
        <v>27</v>
      </c>
      <c r="F26" s="14" t="s">
        <v>25</v>
      </c>
      <c r="G26" s="14" t="s">
        <v>267</v>
      </c>
      <c r="H26" s="14" t="s">
        <v>293</v>
      </c>
      <c r="I26" s="14" t="s">
        <v>368</v>
      </c>
    </row>
    <row r="27" spans="1:9" x14ac:dyDescent="0.25">
      <c r="A27" s="14">
        <v>7</v>
      </c>
      <c r="B27" s="14">
        <v>0.54800000000000004</v>
      </c>
      <c r="C27" s="14" t="s">
        <v>17</v>
      </c>
      <c r="D27" s="14">
        <f t="shared" si="1"/>
        <v>1050</v>
      </c>
      <c r="E27" s="14" t="s">
        <v>27</v>
      </c>
      <c r="F27" s="14" t="s">
        <v>25</v>
      </c>
      <c r="G27" s="14" t="s">
        <v>267</v>
      </c>
      <c r="H27" s="14" t="s">
        <v>293</v>
      </c>
      <c r="I27" s="14" t="s">
        <v>368</v>
      </c>
    </row>
    <row r="28" spans="1:9" x14ac:dyDescent="0.25">
      <c r="A28" s="14">
        <v>8</v>
      </c>
      <c r="B28" s="14">
        <v>0.50190000000000001</v>
      </c>
      <c r="C28" s="14" t="s">
        <v>17</v>
      </c>
      <c r="D28" s="14">
        <f t="shared" si="1"/>
        <v>1050</v>
      </c>
      <c r="E28" s="14" t="s">
        <v>27</v>
      </c>
      <c r="F28" s="14" t="s">
        <v>25</v>
      </c>
      <c r="G28" s="14" t="s">
        <v>267</v>
      </c>
      <c r="H28" s="14" t="s">
        <v>293</v>
      </c>
      <c r="I28" s="14" t="s">
        <v>368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E91A-C0BB-4459-A707-A77D75A9169B}">
  <dimension ref="A1:Q14"/>
  <sheetViews>
    <sheetView workbookViewId="0">
      <selection activeCell="M15" sqref="M15"/>
    </sheetView>
  </sheetViews>
  <sheetFormatPr defaultRowHeight="15" x14ac:dyDescent="0.25"/>
  <cols>
    <col min="13" max="13" width="10.5703125" bestFit="1" customWidth="1"/>
    <col min="15" max="15" width="10.42578125" bestFit="1" customWidth="1"/>
  </cols>
  <sheetData>
    <row r="1" spans="1:17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M1" t="s">
        <v>1</v>
      </c>
      <c r="N1" t="s">
        <v>179</v>
      </c>
    </row>
    <row r="2" spans="1:17" x14ac:dyDescent="0.25">
      <c r="A2" s="14">
        <v>0</v>
      </c>
      <c r="B2" s="14">
        <v>48.868899999999996</v>
      </c>
      <c r="C2" s="14" t="s">
        <v>17</v>
      </c>
      <c r="D2" s="14">
        <v>324.5</v>
      </c>
      <c r="E2" s="14" t="s">
        <v>27</v>
      </c>
      <c r="F2" s="14" t="s">
        <v>23</v>
      </c>
      <c r="G2" s="14" t="s">
        <v>267</v>
      </c>
      <c r="H2" s="14" t="s">
        <v>293</v>
      </c>
      <c r="I2" s="14" t="s">
        <v>390</v>
      </c>
      <c r="J2" s="14"/>
      <c r="K2" s="14"/>
      <c r="M2" t="s">
        <v>2</v>
      </c>
      <c r="N2" t="s">
        <v>8</v>
      </c>
    </row>
    <row r="3" spans="1:17" x14ac:dyDescent="0.25">
      <c r="A3" s="14">
        <v>0.5</v>
      </c>
      <c r="B3" s="14">
        <v>55.682499999999997</v>
      </c>
      <c r="C3" s="14" t="s">
        <v>17</v>
      </c>
      <c r="D3" s="14">
        <v>324.5</v>
      </c>
      <c r="E3" s="14" t="s">
        <v>27</v>
      </c>
      <c r="F3" s="14" t="s">
        <v>23</v>
      </c>
      <c r="G3" s="14" t="s">
        <v>267</v>
      </c>
      <c r="H3" s="14" t="s">
        <v>293</v>
      </c>
      <c r="I3" s="14" t="s">
        <v>390</v>
      </c>
      <c r="J3" s="14"/>
      <c r="K3" s="14"/>
      <c r="M3" t="s">
        <v>5</v>
      </c>
      <c r="N3">
        <f>5*64.9</f>
        <v>324.5</v>
      </c>
      <c r="O3" t="s">
        <v>182</v>
      </c>
      <c r="P3" t="s">
        <v>180</v>
      </c>
      <c r="Q3" t="s">
        <v>181</v>
      </c>
    </row>
    <row r="4" spans="1:17" x14ac:dyDescent="0.25">
      <c r="A4" s="14">
        <v>1</v>
      </c>
      <c r="B4" s="14">
        <v>64.726799999999997</v>
      </c>
      <c r="C4" s="14" t="s">
        <v>17</v>
      </c>
      <c r="D4" s="14">
        <v>324.5</v>
      </c>
      <c r="E4" s="14" t="s">
        <v>27</v>
      </c>
      <c r="F4" s="14" t="s">
        <v>23</v>
      </c>
      <c r="G4" s="14" t="s">
        <v>267</v>
      </c>
      <c r="H4" s="14" t="s">
        <v>293</v>
      </c>
      <c r="I4" s="14" t="s">
        <v>390</v>
      </c>
      <c r="J4" s="14"/>
      <c r="K4" s="14"/>
      <c r="M4" t="s">
        <v>9</v>
      </c>
      <c r="N4">
        <v>1</v>
      </c>
    </row>
    <row r="5" spans="1:17" x14ac:dyDescent="0.25">
      <c r="A5" s="14">
        <v>1.5</v>
      </c>
      <c r="B5" s="14">
        <v>79.104100000000003</v>
      </c>
      <c r="C5" s="14" t="s">
        <v>17</v>
      </c>
      <c r="D5" s="14">
        <v>324.5</v>
      </c>
      <c r="E5" s="14" t="s">
        <v>27</v>
      </c>
      <c r="F5" s="14" t="s">
        <v>23</v>
      </c>
      <c r="G5" s="14" t="s">
        <v>267</v>
      </c>
      <c r="H5" s="14" t="s">
        <v>293</v>
      </c>
      <c r="I5" s="14" t="s">
        <v>390</v>
      </c>
      <c r="J5" s="14"/>
      <c r="K5" s="14"/>
      <c r="M5" t="s">
        <v>15</v>
      </c>
      <c r="N5" t="s">
        <v>23</v>
      </c>
    </row>
    <row r="6" spans="1:17" x14ac:dyDescent="0.25">
      <c r="A6" s="14">
        <v>2</v>
      </c>
      <c r="B6" s="14">
        <v>91.039199999999994</v>
      </c>
      <c r="C6" s="14" t="s">
        <v>17</v>
      </c>
      <c r="D6" s="14">
        <v>324.5</v>
      </c>
      <c r="E6" s="14" t="s">
        <v>27</v>
      </c>
      <c r="F6" s="14" t="s">
        <v>23</v>
      </c>
      <c r="G6" s="14" t="s">
        <v>267</v>
      </c>
      <c r="H6" s="14" t="s">
        <v>293</v>
      </c>
      <c r="I6" s="14" t="s">
        <v>390</v>
      </c>
      <c r="J6" s="14"/>
      <c r="K6" s="14"/>
      <c r="M6" t="s">
        <v>12</v>
      </c>
      <c r="N6" t="s">
        <v>13</v>
      </c>
    </row>
    <row r="7" spans="1:17" x14ac:dyDescent="0.25">
      <c r="A7" s="14">
        <v>3</v>
      </c>
      <c r="B7" s="14">
        <v>106.00579999999999</v>
      </c>
      <c r="C7" s="14" t="s">
        <v>17</v>
      </c>
      <c r="D7" s="14">
        <v>324.5</v>
      </c>
      <c r="E7" s="14" t="s">
        <v>27</v>
      </c>
      <c r="F7" s="14" t="s">
        <v>23</v>
      </c>
      <c r="G7" s="14" t="s">
        <v>267</v>
      </c>
      <c r="H7" s="14" t="s">
        <v>293</v>
      </c>
      <c r="I7" s="14" t="s">
        <v>390</v>
      </c>
      <c r="J7" s="14"/>
      <c r="K7" s="14"/>
      <c r="M7" t="s">
        <v>10</v>
      </c>
      <c r="N7" t="s">
        <v>185</v>
      </c>
    </row>
    <row r="8" spans="1:17" x14ac:dyDescent="0.25">
      <c r="A8" s="14">
        <v>4</v>
      </c>
      <c r="B8" s="14">
        <v>94.724499999999992</v>
      </c>
      <c r="C8" s="14" t="s">
        <v>17</v>
      </c>
      <c r="D8" s="14">
        <v>324.5</v>
      </c>
      <c r="E8" s="14" t="s">
        <v>27</v>
      </c>
      <c r="F8" s="14" t="s">
        <v>23</v>
      </c>
      <c r="G8" s="14" t="s">
        <v>267</v>
      </c>
      <c r="H8" s="14" t="s">
        <v>293</v>
      </c>
      <c r="I8" s="14" t="s">
        <v>390</v>
      </c>
      <c r="J8" s="14"/>
      <c r="K8" s="14"/>
      <c r="M8" t="s">
        <v>270</v>
      </c>
      <c r="N8" t="s">
        <v>391</v>
      </c>
    </row>
    <row r="9" spans="1:17" x14ac:dyDescent="0.25">
      <c r="A9" s="14">
        <v>5</v>
      </c>
      <c r="B9" s="14">
        <v>81.212400000000002</v>
      </c>
      <c r="C9" s="14" t="s">
        <v>17</v>
      </c>
      <c r="D9" s="14">
        <v>324.5</v>
      </c>
      <c r="E9" s="14" t="s">
        <v>27</v>
      </c>
      <c r="F9" s="14" t="s">
        <v>23</v>
      </c>
      <c r="G9" s="14" t="s">
        <v>267</v>
      </c>
      <c r="H9" s="14" t="s">
        <v>293</v>
      </c>
      <c r="I9" s="14" t="s">
        <v>390</v>
      </c>
      <c r="J9" s="14"/>
      <c r="K9" s="14"/>
      <c r="M9" t="s">
        <v>271</v>
      </c>
      <c r="N9" t="s">
        <v>293</v>
      </c>
    </row>
    <row r="10" spans="1:17" x14ac:dyDescent="0.25">
      <c r="A10" s="14">
        <v>6</v>
      </c>
      <c r="B10" s="14">
        <v>69.044600000000003</v>
      </c>
      <c r="C10" s="14" t="s">
        <v>17</v>
      </c>
      <c r="D10" s="14">
        <v>324.5</v>
      </c>
      <c r="E10" s="14" t="s">
        <v>27</v>
      </c>
      <c r="F10" s="14" t="s">
        <v>23</v>
      </c>
      <c r="G10" s="14" t="s">
        <v>267</v>
      </c>
      <c r="H10" s="14" t="s">
        <v>293</v>
      </c>
      <c r="I10" s="14" t="s">
        <v>390</v>
      </c>
      <c r="J10" s="14"/>
      <c r="K10" s="14"/>
      <c r="M10" t="s">
        <v>283</v>
      </c>
      <c r="N10" t="s">
        <v>390</v>
      </c>
    </row>
    <row r="11" spans="1:17" x14ac:dyDescent="0.25">
      <c r="A11" s="14">
        <v>7</v>
      </c>
      <c r="B11" s="14">
        <v>60.433099999999996</v>
      </c>
      <c r="C11" s="14" t="s">
        <v>17</v>
      </c>
      <c r="D11" s="14">
        <v>324.5</v>
      </c>
      <c r="E11" s="14" t="s">
        <v>27</v>
      </c>
      <c r="F11" s="14" t="s">
        <v>23</v>
      </c>
      <c r="G11" s="14" t="s">
        <v>267</v>
      </c>
      <c r="H11" s="14" t="s">
        <v>293</v>
      </c>
      <c r="I11" s="14" t="s">
        <v>390</v>
      </c>
      <c r="J11" s="14"/>
      <c r="K11" s="14"/>
      <c r="M11" t="s">
        <v>494</v>
      </c>
      <c r="N11">
        <v>64.900000000000006</v>
      </c>
    </row>
    <row r="12" spans="1:17" x14ac:dyDescent="0.25">
      <c r="A12" s="14">
        <v>8</v>
      </c>
      <c r="B12" s="14">
        <v>54.041400000000003</v>
      </c>
      <c r="C12" s="14" t="s">
        <v>17</v>
      </c>
      <c r="D12" s="14">
        <v>324.5</v>
      </c>
      <c r="E12" s="14" t="s">
        <v>27</v>
      </c>
      <c r="F12" s="14" t="s">
        <v>23</v>
      </c>
      <c r="G12" s="14" t="s">
        <v>267</v>
      </c>
      <c r="H12" s="14" t="s">
        <v>293</v>
      </c>
      <c r="I12" s="14" t="s">
        <v>390</v>
      </c>
      <c r="J12" s="14"/>
      <c r="K12" s="14"/>
    </row>
    <row r="13" spans="1:17" x14ac:dyDescent="0.25">
      <c r="A13" s="14">
        <v>10</v>
      </c>
      <c r="B13" s="14">
        <v>35.2515</v>
      </c>
      <c r="C13" s="14" t="s">
        <v>17</v>
      </c>
      <c r="D13" s="14">
        <v>324.5</v>
      </c>
      <c r="E13" s="14" t="s">
        <v>27</v>
      </c>
      <c r="F13" s="14" t="s">
        <v>23</v>
      </c>
      <c r="G13" s="14" t="s">
        <v>267</v>
      </c>
      <c r="H13" s="14" t="s">
        <v>293</v>
      </c>
      <c r="I13" s="14" t="s">
        <v>390</v>
      </c>
      <c r="J13" s="14"/>
      <c r="K13" s="14"/>
    </row>
    <row r="14" spans="1:17" x14ac:dyDescent="0.25">
      <c r="A14" s="14">
        <v>12</v>
      </c>
      <c r="B14" s="14">
        <v>27.1479</v>
      </c>
      <c r="C14" s="14" t="s">
        <v>17</v>
      </c>
      <c r="D14" s="14">
        <v>324.5</v>
      </c>
      <c r="E14" s="14" t="s">
        <v>27</v>
      </c>
      <c r="F14" s="14" t="s">
        <v>23</v>
      </c>
      <c r="G14" s="14" t="s">
        <v>267</v>
      </c>
      <c r="H14" s="14" t="s">
        <v>293</v>
      </c>
      <c r="I14" s="14" t="s">
        <v>390</v>
      </c>
      <c r="J14" s="14"/>
      <c r="K14" s="1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4B06-A11F-45D5-BB8E-4A6277C0C23E}">
  <dimension ref="A1:O14"/>
  <sheetViews>
    <sheetView workbookViewId="0">
      <selection activeCell="M12" sqref="M12"/>
    </sheetView>
  </sheetViews>
  <sheetFormatPr defaultRowHeight="15" x14ac:dyDescent="0.25"/>
  <cols>
    <col min="12" max="12" width="10.5703125" bestFit="1" customWidth="1"/>
  </cols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L1" t="s">
        <v>1</v>
      </c>
      <c r="M1" t="s">
        <v>179</v>
      </c>
    </row>
    <row r="2" spans="1:15" x14ac:dyDescent="0.25">
      <c r="A2" s="14">
        <v>0</v>
      </c>
      <c r="B2" s="14">
        <v>232.86850000000001</v>
      </c>
      <c r="C2" s="14" t="s">
        <v>17</v>
      </c>
      <c r="D2" s="14">
        <v>350</v>
      </c>
      <c r="E2" s="14" t="s">
        <v>27</v>
      </c>
      <c r="F2" s="14" t="s">
        <v>25</v>
      </c>
      <c r="G2" s="14" t="s">
        <v>267</v>
      </c>
      <c r="H2" s="14" t="s">
        <v>293</v>
      </c>
      <c r="I2" s="14" t="s">
        <v>393</v>
      </c>
      <c r="L2" t="s">
        <v>2</v>
      </c>
      <c r="M2" t="s">
        <v>8</v>
      </c>
    </row>
    <row r="3" spans="1:15" x14ac:dyDescent="0.25">
      <c r="A3" s="14">
        <v>0.5</v>
      </c>
      <c r="B3" s="14">
        <v>268.82080000000002</v>
      </c>
      <c r="C3" s="14" t="s">
        <v>17</v>
      </c>
      <c r="D3" s="14">
        <v>350</v>
      </c>
      <c r="E3" s="14" t="s">
        <v>27</v>
      </c>
      <c r="F3" s="14" t="s">
        <v>25</v>
      </c>
      <c r="G3" s="14" t="s">
        <v>267</v>
      </c>
      <c r="H3" s="14" t="s">
        <v>293</v>
      </c>
      <c r="I3" s="14" t="s">
        <v>393</v>
      </c>
      <c r="L3" t="s">
        <v>5</v>
      </c>
      <c r="M3">
        <v>350</v>
      </c>
      <c r="N3" t="s">
        <v>181</v>
      </c>
      <c r="O3" t="s">
        <v>187</v>
      </c>
    </row>
    <row r="4" spans="1:15" x14ac:dyDescent="0.25">
      <c r="A4" s="14">
        <v>1</v>
      </c>
      <c r="B4" s="14">
        <v>313.31270000000001</v>
      </c>
      <c r="C4" s="14" t="s">
        <v>17</v>
      </c>
      <c r="D4" s="14">
        <v>350</v>
      </c>
      <c r="E4" s="14" t="s">
        <v>27</v>
      </c>
      <c r="F4" s="14" t="s">
        <v>25</v>
      </c>
      <c r="G4" s="14" t="s">
        <v>267</v>
      </c>
      <c r="H4" s="14" t="s">
        <v>293</v>
      </c>
      <c r="I4" s="14" t="s">
        <v>393</v>
      </c>
      <c r="L4" t="s">
        <v>9</v>
      </c>
      <c r="M4">
        <v>11</v>
      </c>
    </row>
    <row r="5" spans="1:15" x14ac:dyDescent="0.25">
      <c r="A5" s="14">
        <v>1.5</v>
      </c>
      <c r="B5" s="14">
        <v>328.01799999999997</v>
      </c>
      <c r="C5" s="14" t="s">
        <v>17</v>
      </c>
      <c r="D5" s="14">
        <v>350</v>
      </c>
      <c r="E5" s="14" t="s">
        <v>27</v>
      </c>
      <c r="F5" s="14" t="s">
        <v>25</v>
      </c>
      <c r="G5" s="14" t="s">
        <v>267</v>
      </c>
      <c r="H5" s="14" t="s">
        <v>293</v>
      </c>
      <c r="I5" s="14" t="s">
        <v>393</v>
      </c>
      <c r="L5" t="s">
        <v>15</v>
      </c>
      <c r="M5" t="s">
        <v>186</v>
      </c>
    </row>
    <row r="6" spans="1:15" x14ac:dyDescent="0.25">
      <c r="A6" s="14">
        <v>2</v>
      </c>
      <c r="B6" s="14">
        <v>353.20650000000001</v>
      </c>
      <c r="C6" s="14" t="s">
        <v>17</v>
      </c>
      <c r="D6" s="14">
        <v>350</v>
      </c>
      <c r="E6" s="14" t="s">
        <v>27</v>
      </c>
      <c r="F6" s="14" t="s">
        <v>25</v>
      </c>
      <c r="G6" s="14" t="s">
        <v>267</v>
      </c>
      <c r="H6" s="14" t="s">
        <v>293</v>
      </c>
      <c r="I6" s="14" t="s">
        <v>393</v>
      </c>
      <c r="L6" t="s">
        <v>12</v>
      </c>
      <c r="M6" t="s">
        <v>13</v>
      </c>
    </row>
    <row r="7" spans="1:15" x14ac:dyDescent="0.25">
      <c r="A7" s="14">
        <v>3</v>
      </c>
      <c r="B7" s="14">
        <v>333.4289</v>
      </c>
      <c r="C7" s="14" t="s">
        <v>17</v>
      </c>
      <c r="D7" s="14">
        <v>350</v>
      </c>
      <c r="E7" s="14" t="s">
        <v>27</v>
      </c>
      <c r="F7" s="14" t="s">
        <v>25</v>
      </c>
      <c r="G7" s="14" t="s">
        <v>267</v>
      </c>
      <c r="H7" s="14" t="s">
        <v>293</v>
      </c>
      <c r="I7" s="14" t="s">
        <v>393</v>
      </c>
      <c r="L7" t="s">
        <v>10</v>
      </c>
      <c r="M7" t="s">
        <v>188</v>
      </c>
    </row>
    <row r="8" spans="1:15" x14ac:dyDescent="0.25">
      <c r="A8" s="14">
        <v>4</v>
      </c>
      <c r="B8" s="14">
        <v>316.25450000000001</v>
      </c>
      <c r="C8" s="14" t="s">
        <v>17</v>
      </c>
      <c r="D8" s="14">
        <v>350</v>
      </c>
      <c r="E8" s="14" t="s">
        <v>27</v>
      </c>
      <c r="F8" s="14" t="s">
        <v>25</v>
      </c>
      <c r="G8" s="14" t="s">
        <v>267</v>
      </c>
      <c r="H8" s="14" t="s">
        <v>293</v>
      </c>
      <c r="I8" s="14" t="s">
        <v>393</v>
      </c>
      <c r="L8" t="s">
        <v>270</v>
      </c>
      <c r="M8" t="s">
        <v>267</v>
      </c>
      <c r="N8" t="s">
        <v>636</v>
      </c>
    </row>
    <row r="9" spans="1:15" x14ac:dyDescent="0.25">
      <c r="A9" s="14">
        <v>5</v>
      </c>
      <c r="B9" s="14">
        <v>284.42899999999997</v>
      </c>
      <c r="C9" s="14" t="s">
        <v>17</v>
      </c>
      <c r="D9" s="14">
        <v>350</v>
      </c>
      <c r="E9" s="14" t="s">
        <v>27</v>
      </c>
      <c r="F9" s="14" t="s">
        <v>25</v>
      </c>
      <c r="G9" s="14" t="s">
        <v>267</v>
      </c>
      <c r="H9" s="14" t="s">
        <v>293</v>
      </c>
      <c r="I9" s="14" t="s">
        <v>393</v>
      </c>
      <c r="L9" t="s">
        <v>271</v>
      </c>
      <c r="M9" t="s">
        <v>293</v>
      </c>
    </row>
    <row r="10" spans="1:15" x14ac:dyDescent="0.25">
      <c r="A10" s="14">
        <v>6</v>
      </c>
      <c r="B10" s="14">
        <v>257.36079999999998</v>
      </c>
      <c r="C10" s="14" t="s">
        <v>17</v>
      </c>
      <c r="D10" s="14">
        <v>350</v>
      </c>
      <c r="E10" s="14" t="s">
        <v>27</v>
      </c>
      <c r="F10" s="14" t="s">
        <v>25</v>
      </c>
      <c r="G10" s="14" t="s">
        <v>267</v>
      </c>
      <c r="H10" s="14" t="s">
        <v>293</v>
      </c>
      <c r="I10" s="14" t="s">
        <v>393</v>
      </c>
      <c r="L10" t="s">
        <v>283</v>
      </c>
      <c r="M10" t="s">
        <v>393</v>
      </c>
    </row>
    <row r="11" spans="1:15" x14ac:dyDescent="0.25">
      <c r="A11" s="14">
        <v>7</v>
      </c>
      <c r="B11" s="14">
        <v>232.3064</v>
      </c>
      <c r="C11" s="14" t="s">
        <v>17</v>
      </c>
      <c r="D11" s="14">
        <v>350</v>
      </c>
      <c r="E11" s="14" t="s">
        <v>27</v>
      </c>
      <c r="F11" s="14" t="s">
        <v>25</v>
      </c>
      <c r="G11" s="14" t="s">
        <v>267</v>
      </c>
      <c r="H11" s="14" t="s">
        <v>293</v>
      </c>
      <c r="I11" s="14" t="s">
        <v>393</v>
      </c>
      <c r="L11" s="14" t="s">
        <v>494</v>
      </c>
      <c r="M11" s="14" t="s">
        <v>637</v>
      </c>
    </row>
    <row r="12" spans="1:15" x14ac:dyDescent="0.25">
      <c r="A12" s="14">
        <v>8</v>
      </c>
      <c r="B12" s="14">
        <v>221.51749999999998</v>
      </c>
      <c r="C12" s="14" t="s">
        <v>17</v>
      </c>
      <c r="D12" s="14">
        <v>350</v>
      </c>
      <c r="E12" s="14" t="s">
        <v>27</v>
      </c>
      <c r="F12" s="14" t="s">
        <v>25</v>
      </c>
      <c r="G12" s="14" t="s">
        <v>267</v>
      </c>
      <c r="H12" s="14" t="s">
        <v>293</v>
      </c>
      <c r="I12" s="14" t="s">
        <v>393</v>
      </c>
    </row>
    <row r="13" spans="1:15" x14ac:dyDescent="0.25">
      <c r="A13" s="14">
        <v>10</v>
      </c>
      <c r="B13" s="14">
        <v>189.80700000000002</v>
      </c>
      <c r="C13" s="14" t="s">
        <v>17</v>
      </c>
      <c r="D13" s="14">
        <v>350</v>
      </c>
      <c r="E13" s="14" t="s">
        <v>27</v>
      </c>
      <c r="F13" s="14" t="s">
        <v>25</v>
      </c>
      <c r="G13" s="14" t="s">
        <v>267</v>
      </c>
      <c r="H13" s="14" t="s">
        <v>293</v>
      </c>
      <c r="I13" s="14" t="s">
        <v>393</v>
      </c>
    </row>
    <row r="14" spans="1:15" x14ac:dyDescent="0.25">
      <c r="A14" s="14">
        <v>12</v>
      </c>
      <c r="B14" s="14">
        <v>165.14159999999998</v>
      </c>
      <c r="C14" s="14" t="s">
        <v>17</v>
      </c>
      <c r="D14" s="14">
        <v>350</v>
      </c>
      <c r="E14" s="14" t="s">
        <v>27</v>
      </c>
      <c r="F14" s="14" t="s">
        <v>25</v>
      </c>
      <c r="G14" s="14" t="s">
        <v>267</v>
      </c>
      <c r="H14" s="14" t="s">
        <v>293</v>
      </c>
      <c r="I14" s="14" t="s">
        <v>393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D952-67CB-417E-B412-FC526ABC5EEF}">
  <dimension ref="A1:O24"/>
  <sheetViews>
    <sheetView workbookViewId="0">
      <selection activeCell="K12" sqref="K12"/>
    </sheetView>
  </sheetViews>
  <sheetFormatPr defaultRowHeight="15" x14ac:dyDescent="0.25"/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25">
      <c r="A2" s="14">
        <v>0</v>
      </c>
      <c r="B2" s="14">
        <v>7.6666999999999996</v>
      </c>
      <c r="C2" s="14" t="s">
        <v>17</v>
      </c>
      <c r="D2" s="14"/>
      <c r="E2" s="14" t="s">
        <v>27</v>
      </c>
      <c r="F2" s="14" t="s">
        <v>194</v>
      </c>
      <c r="G2" s="14" t="s">
        <v>210</v>
      </c>
      <c r="H2" s="14" t="s">
        <v>293</v>
      </c>
      <c r="I2" s="14" t="s">
        <v>275</v>
      </c>
      <c r="K2" t="s">
        <v>2</v>
      </c>
      <c r="L2" t="s">
        <v>189</v>
      </c>
    </row>
    <row r="3" spans="1:15" x14ac:dyDescent="0.25">
      <c r="A3" s="14">
        <v>12</v>
      </c>
      <c r="B3" s="14">
        <v>354.32369999999997</v>
      </c>
      <c r="C3" s="14" t="s">
        <v>17</v>
      </c>
      <c r="D3" s="14"/>
      <c r="E3" s="14" t="s">
        <v>27</v>
      </c>
      <c r="F3" s="14" t="s">
        <v>194</v>
      </c>
      <c r="G3" s="14" t="s">
        <v>210</v>
      </c>
      <c r="H3" s="14" t="s">
        <v>293</v>
      </c>
      <c r="I3" s="14" t="s">
        <v>275</v>
      </c>
      <c r="K3" t="s">
        <v>5</v>
      </c>
      <c r="L3">
        <v>200</v>
      </c>
      <c r="M3" t="s">
        <v>192</v>
      </c>
      <c r="O3" t="s">
        <v>191</v>
      </c>
    </row>
    <row r="4" spans="1:15" x14ac:dyDescent="0.25">
      <c r="A4" s="14">
        <v>24</v>
      </c>
      <c r="B4" s="14">
        <v>701.00409999999999</v>
      </c>
      <c r="C4" s="14" t="s">
        <v>17</v>
      </c>
      <c r="D4" s="14"/>
      <c r="E4" s="14" t="s">
        <v>27</v>
      </c>
      <c r="F4" s="14" t="s">
        <v>194</v>
      </c>
      <c r="G4" s="14" t="s">
        <v>210</v>
      </c>
      <c r="H4" s="14" t="s">
        <v>293</v>
      </c>
      <c r="I4" s="14" t="s">
        <v>275</v>
      </c>
      <c r="K4" t="s">
        <v>9</v>
      </c>
      <c r="L4">
        <v>1</v>
      </c>
    </row>
    <row r="5" spans="1:15" x14ac:dyDescent="0.25">
      <c r="A5" s="14">
        <v>36</v>
      </c>
      <c r="B5" s="14">
        <v>599.27570000000003</v>
      </c>
      <c r="C5" s="14" t="s">
        <v>17</v>
      </c>
      <c r="D5" s="14"/>
      <c r="E5" s="14" t="s">
        <v>27</v>
      </c>
      <c r="F5" s="14" t="s">
        <v>194</v>
      </c>
      <c r="G5" s="14" t="s">
        <v>210</v>
      </c>
      <c r="H5" s="14" t="s">
        <v>293</v>
      </c>
      <c r="I5" s="14" t="s">
        <v>275</v>
      </c>
      <c r="K5" t="s">
        <v>15</v>
      </c>
      <c r="L5" t="s">
        <v>190</v>
      </c>
    </row>
    <row r="6" spans="1:15" x14ac:dyDescent="0.25">
      <c r="A6" s="14">
        <v>48</v>
      </c>
      <c r="B6" s="14">
        <v>614.74289999999996</v>
      </c>
      <c r="C6" s="14" t="s">
        <v>17</v>
      </c>
      <c r="D6" s="14"/>
      <c r="E6" s="14" t="s">
        <v>27</v>
      </c>
      <c r="F6" s="14" t="s">
        <v>194</v>
      </c>
      <c r="G6" s="14" t="s">
        <v>210</v>
      </c>
      <c r="H6" s="14" t="s">
        <v>293</v>
      </c>
      <c r="I6" s="14" t="s">
        <v>275</v>
      </c>
      <c r="K6" t="s">
        <v>12</v>
      </c>
      <c r="L6" t="s">
        <v>13</v>
      </c>
    </row>
    <row r="7" spans="1:15" x14ac:dyDescent="0.25">
      <c r="A7" s="14">
        <v>60</v>
      </c>
      <c r="B7" s="14">
        <v>584.35109999999997</v>
      </c>
      <c r="C7" s="14" t="s">
        <v>17</v>
      </c>
      <c r="D7" s="14"/>
      <c r="E7" s="14" t="s">
        <v>27</v>
      </c>
      <c r="F7" s="14" t="s">
        <v>194</v>
      </c>
      <c r="G7" s="14" t="s">
        <v>210</v>
      </c>
      <c r="H7" s="14" t="s">
        <v>293</v>
      </c>
      <c r="I7" s="14" t="s">
        <v>275</v>
      </c>
      <c r="K7" t="s">
        <v>10</v>
      </c>
      <c r="L7" t="s">
        <v>193</v>
      </c>
    </row>
    <row r="8" spans="1:15" x14ac:dyDescent="0.25">
      <c r="A8" s="14">
        <v>72</v>
      </c>
      <c r="B8" s="14">
        <v>538.67280000000005</v>
      </c>
      <c r="C8" s="14" t="s">
        <v>17</v>
      </c>
      <c r="D8" s="14"/>
      <c r="E8" s="14" t="s">
        <v>27</v>
      </c>
      <c r="F8" s="14" t="s">
        <v>194</v>
      </c>
      <c r="G8" s="14" t="s">
        <v>210</v>
      </c>
      <c r="H8" s="14" t="s">
        <v>293</v>
      </c>
      <c r="I8" s="14" t="s">
        <v>275</v>
      </c>
      <c r="K8" t="s">
        <v>270</v>
      </c>
      <c r="L8" t="s">
        <v>395</v>
      </c>
    </row>
    <row r="9" spans="1:15" x14ac:dyDescent="0.25">
      <c r="A9" s="14">
        <v>84</v>
      </c>
      <c r="B9" s="14">
        <v>681.51890000000003</v>
      </c>
      <c r="C9" s="14" t="s">
        <v>17</v>
      </c>
      <c r="D9" s="14"/>
      <c r="E9" s="14" t="s">
        <v>27</v>
      </c>
      <c r="F9" s="14" t="s">
        <v>194</v>
      </c>
      <c r="G9" s="14" t="s">
        <v>210</v>
      </c>
      <c r="H9" s="14" t="s">
        <v>293</v>
      </c>
      <c r="I9" s="14" t="s">
        <v>275</v>
      </c>
      <c r="K9" t="s">
        <v>271</v>
      </c>
      <c r="L9" t="s">
        <v>293</v>
      </c>
    </row>
    <row r="10" spans="1:15" x14ac:dyDescent="0.25">
      <c r="A10" s="14">
        <v>96</v>
      </c>
      <c r="B10" s="14">
        <v>411.64010000000002</v>
      </c>
      <c r="C10" s="14" t="s">
        <v>17</v>
      </c>
      <c r="D10" s="14"/>
      <c r="E10" s="14" t="s">
        <v>27</v>
      </c>
      <c r="F10" s="14" t="s">
        <v>194</v>
      </c>
      <c r="G10" s="14" t="s">
        <v>210</v>
      </c>
      <c r="H10" s="14" t="s">
        <v>293</v>
      </c>
      <c r="I10" s="14" t="s">
        <v>275</v>
      </c>
      <c r="K10" t="s">
        <v>283</v>
      </c>
      <c r="L10" t="s">
        <v>396</v>
      </c>
    </row>
    <row r="11" spans="1:15" x14ac:dyDescent="0.25">
      <c r="A11" s="14">
        <v>111.84</v>
      </c>
      <c r="B11" s="14">
        <v>804.1798</v>
      </c>
      <c r="C11" s="14" t="s">
        <v>17</v>
      </c>
      <c r="D11" s="14"/>
      <c r="E11" s="14" t="s">
        <v>27</v>
      </c>
      <c r="F11" s="14" t="s">
        <v>194</v>
      </c>
      <c r="G11" s="14" t="s">
        <v>210</v>
      </c>
      <c r="H11" s="14" t="s">
        <v>293</v>
      </c>
      <c r="I11" s="14" t="s">
        <v>275</v>
      </c>
      <c r="K11" s="14" t="s">
        <v>497</v>
      </c>
      <c r="L11" s="14" t="s">
        <v>638</v>
      </c>
    </row>
    <row r="12" spans="1:15" x14ac:dyDescent="0.25">
      <c r="A12" s="14">
        <v>127.92</v>
      </c>
      <c r="B12" s="14">
        <v>896.07910000000004</v>
      </c>
      <c r="C12" s="14" t="s">
        <v>17</v>
      </c>
      <c r="D12" s="14"/>
      <c r="E12" s="14" t="s">
        <v>27</v>
      </c>
      <c r="F12" s="14" t="s">
        <v>194</v>
      </c>
      <c r="G12" s="14" t="s">
        <v>210</v>
      </c>
      <c r="H12" s="14" t="s">
        <v>293</v>
      </c>
      <c r="I12" s="14" t="s">
        <v>275</v>
      </c>
    </row>
    <row r="13" spans="1:15" x14ac:dyDescent="0.25">
      <c r="A13" s="14">
        <v>144</v>
      </c>
      <c r="B13" s="14">
        <v>1120.4684</v>
      </c>
      <c r="C13" s="14" t="s">
        <v>17</v>
      </c>
      <c r="D13" s="14"/>
      <c r="E13" s="14" t="s">
        <v>27</v>
      </c>
      <c r="F13" s="14" t="s">
        <v>194</v>
      </c>
      <c r="G13" s="14" t="s">
        <v>210</v>
      </c>
      <c r="H13" s="14" t="s">
        <v>293</v>
      </c>
      <c r="I13" s="14" t="s">
        <v>275</v>
      </c>
    </row>
    <row r="14" spans="1:15" x14ac:dyDescent="0.25">
      <c r="A14" s="14">
        <v>168</v>
      </c>
      <c r="B14" s="14">
        <v>1237.8529000000001</v>
      </c>
      <c r="C14" s="14" t="s">
        <v>17</v>
      </c>
      <c r="D14" s="14"/>
      <c r="E14" s="14" t="s">
        <v>27</v>
      </c>
      <c r="F14" s="14" t="s">
        <v>194</v>
      </c>
      <c r="G14" s="14" t="s">
        <v>210</v>
      </c>
      <c r="H14" s="14" t="s">
        <v>293</v>
      </c>
      <c r="I14" s="14" t="s">
        <v>275</v>
      </c>
    </row>
    <row r="15" spans="1:15" x14ac:dyDescent="0.25">
      <c r="A15" s="14">
        <v>192</v>
      </c>
      <c r="B15" s="14">
        <v>840.57159999999999</v>
      </c>
      <c r="C15" s="14" t="s">
        <v>17</v>
      </c>
      <c r="D15" s="14"/>
      <c r="E15" s="14" t="s">
        <v>27</v>
      </c>
      <c r="F15" s="14" t="s">
        <v>194</v>
      </c>
      <c r="G15" s="14" t="s">
        <v>210</v>
      </c>
      <c r="H15" s="14" t="s">
        <v>293</v>
      </c>
      <c r="I15" s="14" t="s">
        <v>275</v>
      </c>
    </row>
    <row r="16" spans="1:15" x14ac:dyDescent="0.25">
      <c r="A16" s="14">
        <v>240</v>
      </c>
      <c r="B16" s="14">
        <v>453.67809999999997</v>
      </c>
      <c r="C16" s="14" t="s">
        <v>17</v>
      </c>
      <c r="D16" s="14"/>
      <c r="E16" s="14" t="s">
        <v>27</v>
      </c>
      <c r="F16" s="14" t="s">
        <v>194</v>
      </c>
      <c r="G16" s="14" t="s">
        <v>210</v>
      </c>
      <c r="H16" s="14" t="s">
        <v>293</v>
      </c>
      <c r="I16" s="14" t="s">
        <v>275</v>
      </c>
    </row>
    <row r="17" spans="1:9" x14ac:dyDescent="0.25">
      <c r="A17" s="14">
        <v>264</v>
      </c>
      <c r="B17" s="14">
        <v>973.60440000000006</v>
      </c>
      <c r="C17" s="14" t="s">
        <v>17</v>
      </c>
      <c r="D17" s="14"/>
      <c r="E17" s="14" t="s">
        <v>27</v>
      </c>
      <c r="F17" s="14" t="s">
        <v>194</v>
      </c>
      <c r="G17" s="14" t="s">
        <v>210</v>
      </c>
      <c r="H17" s="14" t="s">
        <v>293</v>
      </c>
      <c r="I17" s="14" t="s">
        <v>275</v>
      </c>
    </row>
    <row r="18" spans="1:9" x14ac:dyDescent="0.25">
      <c r="A18" s="14">
        <v>360</v>
      </c>
      <c r="B18" s="14">
        <v>551.40430000000003</v>
      </c>
      <c r="C18" s="14" t="s">
        <v>17</v>
      </c>
      <c r="D18" s="14"/>
      <c r="E18" s="14" t="s">
        <v>27</v>
      </c>
      <c r="F18" s="14" t="s">
        <v>194</v>
      </c>
      <c r="G18" s="14" t="s">
        <v>210</v>
      </c>
      <c r="H18" s="14" t="s">
        <v>293</v>
      </c>
      <c r="I18" s="14" t="s">
        <v>275</v>
      </c>
    </row>
    <row r="19" spans="1:9" x14ac:dyDescent="0.25">
      <c r="A19" s="14">
        <v>408</v>
      </c>
      <c r="B19" s="14">
        <v>1463.8545999999999</v>
      </c>
      <c r="C19" s="14" t="s">
        <v>17</v>
      </c>
      <c r="D19" s="14"/>
      <c r="E19" s="14" t="s">
        <v>27</v>
      </c>
      <c r="F19" s="14" t="s">
        <v>194</v>
      </c>
      <c r="G19" s="14" t="s">
        <v>210</v>
      </c>
      <c r="H19" s="14" t="s">
        <v>293</v>
      </c>
      <c r="I19" s="14" t="s">
        <v>275</v>
      </c>
    </row>
    <row r="20" spans="1:9" x14ac:dyDescent="0.25">
      <c r="A20" s="14">
        <v>504</v>
      </c>
      <c r="B20" s="14">
        <v>1862.0324000000001</v>
      </c>
      <c r="C20" s="14" t="s">
        <v>17</v>
      </c>
      <c r="D20" s="14"/>
      <c r="E20" s="14" t="s">
        <v>27</v>
      </c>
      <c r="F20" s="14" t="s">
        <v>194</v>
      </c>
      <c r="G20" s="14" t="s">
        <v>210</v>
      </c>
      <c r="H20" s="14" t="s">
        <v>293</v>
      </c>
      <c r="I20" s="14" t="s">
        <v>275</v>
      </c>
    </row>
    <row r="21" spans="1:9" x14ac:dyDescent="0.25">
      <c r="A21" s="14">
        <v>600</v>
      </c>
      <c r="B21" s="14">
        <v>1638.5554</v>
      </c>
      <c r="C21" s="14" t="s">
        <v>17</v>
      </c>
      <c r="D21" s="14"/>
      <c r="E21" s="14" t="s">
        <v>27</v>
      </c>
      <c r="F21" s="14" t="s">
        <v>194</v>
      </c>
      <c r="G21" s="14" t="s">
        <v>210</v>
      </c>
      <c r="H21" s="14" t="s">
        <v>293</v>
      </c>
      <c r="I21" s="14" t="s">
        <v>275</v>
      </c>
    </row>
    <row r="22" spans="1:9" x14ac:dyDescent="0.25">
      <c r="A22" s="14">
        <v>696</v>
      </c>
      <c r="B22" s="14">
        <v>1257.4888000000001</v>
      </c>
      <c r="C22" s="14" t="s">
        <v>17</v>
      </c>
      <c r="D22" s="14"/>
      <c r="E22" s="14" t="s">
        <v>27</v>
      </c>
      <c r="F22" s="14" t="s">
        <v>194</v>
      </c>
      <c r="G22" s="14" t="s">
        <v>210</v>
      </c>
      <c r="H22" s="14" t="s">
        <v>293</v>
      </c>
      <c r="I22" s="14" t="s">
        <v>275</v>
      </c>
    </row>
    <row r="23" spans="1:9" x14ac:dyDescent="0.25">
      <c r="A23" s="14">
        <v>744</v>
      </c>
      <c r="B23" s="14">
        <v>117.0168</v>
      </c>
      <c r="C23" s="14" t="s">
        <v>17</v>
      </c>
      <c r="D23" s="14"/>
      <c r="E23" s="14" t="s">
        <v>27</v>
      </c>
      <c r="F23" s="14" t="s">
        <v>194</v>
      </c>
      <c r="G23" s="14" t="s">
        <v>210</v>
      </c>
      <c r="H23" s="14" t="s">
        <v>293</v>
      </c>
      <c r="I23" s="14" t="s">
        <v>275</v>
      </c>
    </row>
    <row r="24" spans="1:9" x14ac:dyDescent="0.25">
      <c r="A24" s="14">
        <v>792</v>
      </c>
      <c r="B24" s="14">
        <v>71.330600000000004</v>
      </c>
      <c r="C24" s="14" t="s">
        <v>17</v>
      </c>
      <c r="D24" s="14"/>
      <c r="E24" s="14" t="s">
        <v>27</v>
      </c>
      <c r="F24" s="14" t="s">
        <v>194</v>
      </c>
      <c r="G24" s="14" t="s">
        <v>210</v>
      </c>
      <c r="H24" s="14" t="s">
        <v>293</v>
      </c>
      <c r="I24" s="14" t="s">
        <v>275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4CA50-B6FC-438D-86F2-2C1D9067B9CE}">
  <dimension ref="A1:X27"/>
  <sheetViews>
    <sheetView workbookViewId="0">
      <selection activeCell="K15" sqref="K15"/>
    </sheetView>
  </sheetViews>
  <sheetFormatPr defaultRowHeight="15" x14ac:dyDescent="0.25"/>
  <cols>
    <col min="2" max="2" width="12.7109375" bestFit="1" customWidth="1"/>
    <col min="3" max="3" width="10" bestFit="1" customWidth="1"/>
    <col min="11" max="11" width="10.5703125" bestFit="1" customWidth="1"/>
  </cols>
  <sheetData>
    <row r="1" spans="1:24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24" x14ac:dyDescent="0.25">
      <c r="A2" s="14">
        <v>104</v>
      </c>
      <c r="B2" s="14">
        <v>1.0009999999999999</v>
      </c>
      <c r="C2" s="14" t="s">
        <v>179</v>
      </c>
      <c r="D2" s="14" t="s">
        <v>205</v>
      </c>
      <c r="E2" s="14" t="s">
        <v>27</v>
      </c>
      <c r="F2" s="14" t="s">
        <v>25</v>
      </c>
      <c r="G2" s="14" t="s">
        <v>267</v>
      </c>
      <c r="H2" s="14" t="s">
        <v>378</v>
      </c>
      <c r="I2" s="14" t="s">
        <v>275</v>
      </c>
      <c r="K2" t="s">
        <v>2</v>
      </c>
      <c r="L2" t="s">
        <v>19</v>
      </c>
    </row>
    <row r="3" spans="1:24" x14ac:dyDescent="0.25">
      <c r="A3" s="14">
        <v>112</v>
      </c>
      <c r="B3" s="14">
        <v>0.98129999999999995</v>
      </c>
      <c r="C3" s="14" t="s">
        <v>179</v>
      </c>
      <c r="D3" s="14" t="s">
        <v>205</v>
      </c>
      <c r="E3" s="14" t="s">
        <v>27</v>
      </c>
      <c r="F3" s="14" t="s">
        <v>25</v>
      </c>
      <c r="G3" s="14" t="s">
        <v>267</v>
      </c>
      <c r="H3" s="14" t="s">
        <v>378</v>
      </c>
      <c r="I3" s="14" t="s">
        <v>275</v>
      </c>
      <c r="K3" t="s">
        <v>5</v>
      </c>
      <c r="L3">
        <v>1050</v>
      </c>
      <c r="M3" t="s">
        <v>201</v>
      </c>
    </row>
    <row r="4" spans="1:24" x14ac:dyDescent="0.25">
      <c r="A4" s="14">
        <v>120</v>
      </c>
      <c r="B4" s="14">
        <v>1.272</v>
      </c>
      <c r="C4" s="14" t="s">
        <v>179</v>
      </c>
      <c r="D4" s="14" t="s">
        <v>205</v>
      </c>
      <c r="E4" s="14" t="s">
        <v>27</v>
      </c>
      <c r="F4" s="14" t="s">
        <v>25</v>
      </c>
      <c r="G4" s="14" t="s">
        <v>267</v>
      </c>
      <c r="H4" s="14" t="s">
        <v>378</v>
      </c>
      <c r="I4" s="14" t="s">
        <v>275</v>
      </c>
      <c r="K4" t="s">
        <v>9</v>
      </c>
      <c r="L4">
        <v>10</v>
      </c>
      <c r="M4" t="s">
        <v>639</v>
      </c>
    </row>
    <row r="5" spans="1:24" x14ac:dyDescent="0.25">
      <c r="A5" s="14">
        <v>128</v>
      </c>
      <c r="B5" s="14">
        <v>1.3128</v>
      </c>
      <c r="C5" s="14" t="s">
        <v>179</v>
      </c>
      <c r="D5" s="14" t="s">
        <v>205</v>
      </c>
      <c r="E5" s="14" t="s">
        <v>27</v>
      </c>
      <c r="F5" s="14" t="s">
        <v>25</v>
      </c>
      <c r="G5" s="14" t="s">
        <v>267</v>
      </c>
      <c r="H5" s="14" t="s">
        <v>378</v>
      </c>
      <c r="I5" s="14" t="s">
        <v>275</v>
      </c>
      <c r="K5" t="s">
        <v>15</v>
      </c>
      <c r="L5" t="s">
        <v>25</v>
      </c>
    </row>
    <row r="6" spans="1:24" x14ac:dyDescent="0.25">
      <c r="A6" s="14">
        <v>136</v>
      </c>
      <c r="B6" s="14">
        <v>0.70809999999999995</v>
      </c>
      <c r="C6" s="14" t="s">
        <v>179</v>
      </c>
      <c r="D6" s="14" t="s">
        <v>205</v>
      </c>
      <c r="E6" s="14" t="s">
        <v>27</v>
      </c>
      <c r="F6" s="14" t="s">
        <v>25</v>
      </c>
      <c r="G6" s="14" t="s">
        <v>267</v>
      </c>
      <c r="H6" s="14" t="s">
        <v>378</v>
      </c>
      <c r="I6" s="14" t="s">
        <v>275</v>
      </c>
      <c r="K6" t="s">
        <v>12</v>
      </c>
      <c r="L6" t="s">
        <v>13</v>
      </c>
    </row>
    <row r="7" spans="1:24" x14ac:dyDescent="0.25">
      <c r="A7" s="14">
        <v>152</v>
      </c>
      <c r="B7" s="14">
        <v>0.91269999999999996</v>
      </c>
      <c r="C7" s="14" t="s">
        <v>179</v>
      </c>
      <c r="D7" s="14" t="s">
        <v>205</v>
      </c>
      <c r="E7" s="14" t="s">
        <v>27</v>
      </c>
      <c r="F7" s="14" t="s">
        <v>25</v>
      </c>
      <c r="G7" s="14" t="s">
        <v>267</v>
      </c>
      <c r="H7" s="14" t="s">
        <v>378</v>
      </c>
      <c r="I7" s="14" t="s">
        <v>275</v>
      </c>
      <c r="K7" t="s">
        <v>10</v>
      </c>
      <c r="L7" t="s">
        <v>202</v>
      </c>
      <c r="X7">
        <f>4*24</f>
        <v>96</v>
      </c>
    </row>
    <row r="8" spans="1:24" x14ac:dyDescent="0.25">
      <c r="A8" s="14">
        <v>160</v>
      </c>
      <c r="B8" s="14">
        <v>0.84130000000000005</v>
      </c>
      <c r="C8" s="14" t="s">
        <v>179</v>
      </c>
      <c r="D8" s="14" t="s">
        <v>205</v>
      </c>
      <c r="E8" s="14" t="s">
        <v>27</v>
      </c>
      <c r="F8" s="14" t="s">
        <v>25</v>
      </c>
      <c r="G8" s="14" t="s">
        <v>267</v>
      </c>
      <c r="H8" s="14" t="s">
        <v>378</v>
      </c>
      <c r="I8" s="14" t="s">
        <v>275</v>
      </c>
    </row>
    <row r="9" spans="1:24" x14ac:dyDescent="0.25">
      <c r="A9" s="14">
        <v>248</v>
      </c>
      <c r="B9" s="14">
        <v>0.8226</v>
      </c>
      <c r="C9" s="14" t="s">
        <v>179</v>
      </c>
      <c r="D9" s="14" t="s">
        <v>205</v>
      </c>
      <c r="E9" s="14" t="s">
        <v>27</v>
      </c>
      <c r="F9" s="14" t="s">
        <v>25</v>
      </c>
      <c r="G9" s="14" t="s">
        <v>267</v>
      </c>
      <c r="H9" s="14" t="s">
        <v>378</v>
      </c>
      <c r="I9" s="14" t="s">
        <v>275</v>
      </c>
      <c r="L9" t="s">
        <v>203</v>
      </c>
    </row>
    <row r="10" spans="1:24" x14ac:dyDescent="0.25">
      <c r="A10" s="14">
        <v>260</v>
      </c>
      <c r="B10" s="14">
        <v>0.68530000000000002</v>
      </c>
      <c r="C10" s="14" t="s">
        <v>179</v>
      </c>
      <c r="D10" s="14" t="s">
        <v>205</v>
      </c>
      <c r="E10" s="14" t="s">
        <v>27</v>
      </c>
      <c r="F10" s="14" t="s">
        <v>25</v>
      </c>
      <c r="G10" s="14" t="s">
        <v>267</v>
      </c>
      <c r="H10" s="14" t="s">
        <v>378</v>
      </c>
      <c r="I10" s="14" t="s">
        <v>275</v>
      </c>
      <c r="L10" t="s">
        <v>204</v>
      </c>
    </row>
    <row r="11" spans="1:24" x14ac:dyDescent="0.25">
      <c r="A11" s="14">
        <v>272</v>
      </c>
      <c r="B11" s="14">
        <v>1.2155</v>
      </c>
      <c r="C11" s="14" t="s">
        <v>179</v>
      </c>
      <c r="D11" s="14" t="s">
        <v>205</v>
      </c>
      <c r="E11" s="14" t="s">
        <v>27</v>
      </c>
      <c r="F11" s="14" t="s">
        <v>25</v>
      </c>
      <c r="G11" s="14" t="s">
        <v>267</v>
      </c>
      <c r="H11" s="14" t="s">
        <v>378</v>
      </c>
      <c r="I11" s="14" t="s">
        <v>275</v>
      </c>
      <c r="K11" t="s">
        <v>270</v>
      </c>
      <c r="L11" t="s">
        <v>379</v>
      </c>
      <c r="M11" t="s">
        <v>640</v>
      </c>
    </row>
    <row r="12" spans="1:24" x14ac:dyDescent="0.25">
      <c r="A12" s="14">
        <v>284</v>
      </c>
      <c r="B12" s="14">
        <v>0.7631</v>
      </c>
      <c r="C12" s="14" t="s">
        <v>179</v>
      </c>
      <c r="D12" s="14" t="s">
        <v>205</v>
      </c>
      <c r="E12" s="14" t="s">
        <v>27</v>
      </c>
      <c r="F12" s="14" t="s">
        <v>25</v>
      </c>
      <c r="G12" s="14" t="s">
        <v>267</v>
      </c>
      <c r="H12" s="14" t="s">
        <v>378</v>
      </c>
      <c r="I12" s="14" t="s">
        <v>275</v>
      </c>
      <c r="K12" t="s">
        <v>271</v>
      </c>
      <c r="L12" t="s">
        <v>378</v>
      </c>
    </row>
    <row r="13" spans="1:24" x14ac:dyDescent="0.25">
      <c r="A13" s="14">
        <v>296</v>
      </c>
      <c r="B13" s="14">
        <v>0.89019999999999999</v>
      </c>
      <c r="C13" s="14" t="s">
        <v>179</v>
      </c>
      <c r="D13" s="14" t="s">
        <v>205</v>
      </c>
      <c r="E13" s="14" t="s">
        <v>27</v>
      </c>
      <c r="F13" s="14" t="s">
        <v>25</v>
      </c>
      <c r="G13" s="14" t="s">
        <v>267</v>
      </c>
      <c r="H13" s="14" t="s">
        <v>378</v>
      </c>
      <c r="I13" s="14" t="s">
        <v>275</v>
      </c>
      <c r="K13" t="s">
        <v>283</v>
      </c>
      <c r="L13" t="s">
        <v>275</v>
      </c>
    </row>
    <row r="14" spans="1:24" x14ac:dyDescent="0.25">
      <c r="A14" s="14">
        <v>308</v>
      </c>
      <c r="B14" s="14">
        <v>0.3977</v>
      </c>
      <c r="C14" s="14" t="s">
        <v>179</v>
      </c>
      <c r="D14" s="14" t="s">
        <v>205</v>
      </c>
      <c r="E14" s="14" t="s">
        <v>27</v>
      </c>
      <c r="F14" s="14" t="s">
        <v>25</v>
      </c>
      <c r="G14" s="14" t="s">
        <v>267</v>
      </c>
      <c r="H14" s="14" t="s">
        <v>378</v>
      </c>
      <c r="I14" s="14" t="s">
        <v>275</v>
      </c>
      <c r="K14" s="14" t="s">
        <v>494</v>
      </c>
      <c r="L14" s="14" t="s">
        <v>641</v>
      </c>
    </row>
    <row r="15" spans="1:24" x14ac:dyDescent="0.25">
      <c r="A15" s="14">
        <v>104</v>
      </c>
      <c r="B15" s="14">
        <v>1.3627</v>
      </c>
      <c r="C15" s="14" t="s">
        <v>179</v>
      </c>
      <c r="D15" s="14" t="s">
        <v>206</v>
      </c>
      <c r="E15" s="14" t="s">
        <v>27</v>
      </c>
      <c r="F15" s="14" t="s">
        <v>25</v>
      </c>
      <c r="G15" s="14" t="s">
        <v>267</v>
      </c>
      <c r="H15" s="14" t="s">
        <v>378</v>
      </c>
      <c r="I15" s="14" t="s">
        <v>275</v>
      </c>
    </row>
    <row r="16" spans="1:24" x14ac:dyDescent="0.25">
      <c r="A16" s="14">
        <v>112</v>
      </c>
      <c r="B16" s="14">
        <v>1.2715000000000001</v>
      </c>
      <c r="C16" s="14" t="s">
        <v>179</v>
      </c>
      <c r="D16" s="14" t="s">
        <v>206</v>
      </c>
      <c r="E16" s="14" t="s">
        <v>27</v>
      </c>
      <c r="F16" s="14" t="s">
        <v>25</v>
      </c>
      <c r="G16" s="14" t="s">
        <v>267</v>
      </c>
      <c r="H16" s="14" t="s">
        <v>378</v>
      </c>
      <c r="I16" s="14" t="s">
        <v>275</v>
      </c>
    </row>
    <row r="17" spans="1:9" x14ac:dyDescent="0.25">
      <c r="A17" s="14">
        <v>120</v>
      </c>
      <c r="B17" s="14">
        <v>1.4394</v>
      </c>
      <c r="C17" s="14" t="s">
        <v>179</v>
      </c>
      <c r="D17" s="14" t="s">
        <v>206</v>
      </c>
      <c r="E17" s="14" t="s">
        <v>27</v>
      </c>
      <c r="F17" s="14" t="s">
        <v>25</v>
      </c>
      <c r="G17" s="14" t="s">
        <v>267</v>
      </c>
      <c r="H17" s="14" t="s">
        <v>378</v>
      </c>
      <c r="I17" s="14" t="s">
        <v>275</v>
      </c>
    </row>
    <row r="18" spans="1:9" x14ac:dyDescent="0.25">
      <c r="A18" s="14">
        <v>128</v>
      </c>
      <c r="B18" s="14">
        <v>1.0842000000000001</v>
      </c>
      <c r="C18" s="14" t="s">
        <v>179</v>
      </c>
      <c r="D18" s="14" t="s">
        <v>206</v>
      </c>
      <c r="E18" s="14" t="s">
        <v>27</v>
      </c>
      <c r="F18" s="14" t="s">
        <v>25</v>
      </c>
      <c r="G18" s="14" t="s">
        <v>267</v>
      </c>
      <c r="H18" s="14" t="s">
        <v>378</v>
      </c>
      <c r="I18" s="14" t="s">
        <v>275</v>
      </c>
    </row>
    <row r="19" spans="1:9" x14ac:dyDescent="0.25">
      <c r="A19" s="14">
        <v>136</v>
      </c>
      <c r="B19" s="14">
        <v>0.9113</v>
      </c>
      <c r="C19" s="14" t="s">
        <v>179</v>
      </c>
      <c r="D19" s="14" t="s">
        <v>206</v>
      </c>
      <c r="E19" s="14" t="s">
        <v>27</v>
      </c>
      <c r="F19" s="14" t="s">
        <v>25</v>
      </c>
      <c r="G19" s="14" t="s">
        <v>267</v>
      </c>
      <c r="H19" s="14" t="s">
        <v>378</v>
      </c>
      <c r="I19" s="14" t="s">
        <v>275</v>
      </c>
    </row>
    <row r="20" spans="1:9" x14ac:dyDescent="0.25">
      <c r="A20" s="14">
        <v>152</v>
      </c>
      <c r="B20" s="14">
        <v>1.1869000000000001</v>
      </c>
      <c r="C20" s="14" t="s">
        <v>179</v>
      </c>
      <c r="D20" s="14" t="s">
        <v>206</v>
      </c>
      <c r="E20" s="14" t="s">
        <v>27</v>
      </c>
      <c r="F20" s="14" t="s">
        <v>25</v>
      </c>
      <c r="G20" s="14" t="s">
        <v>267</v>
      </c>
      <c r="H20" s="14" t="s">
        <v>378</v>
      </c>
      <c r="I20" s="14" t="s">
        <v>275</v>
      </c>
    </row>
    <row r="21" spans="1:9" x14ac:dyDescent="0.25">
      <c r="A21" s="14">
        <v>160</v>
      </c>
      <c r="B21" s="14">
        <v>1.0851999999999999</v>
      </c>
      <c r="C21" s="14" t="s">
        <v>179</v>
      </c>
      <c r="D21" s="14" t="s">
        <v>206</v>
      </c>
      <c r="E21" s="14" t="s">
        <v>27</v>
      </c>
      <c r="F21" s="14" t="s">
        <v>25</v>
      </c>
      <c r="G21" s="14" t="s">
        <v>267</v>
      </c>
      <c r="H21" s="14" t="s">
        <v>378</v>
      </c>
      <c r="I21" s="14" t="s">
        <v>275</v>
      </c>
    </row>
    <row r="22" spans="1:9" x14ac:dyDescent="0.25">
      <c r="A22" s="14">
        <v>248</v>
      </c>
      <c r="B22" s="14">
        <v>1.7685</v>
      </c>
      <c r="C22" s="14" t="s">
        <v>179</v>
      </c>
      <c r="D22" s="14" t="s">
        <v>206</v>
      </c>
      <c r="E22" s="14" t="s">
        <v>27</v>
      </c>
      <c r="F22" s="14" t="s">
        <v>25</v>
      </c>
      <c r="G22" s="14" t="s">
        <v>267</v>
      </c>
      <c r="H22" s="14" t="s">
        <v>378</v>
      </c>
      <c r="I22" s="14" t="s">
        <v>275</v>
      </c>
    </row>
    <row r="23" spans="1:9" x14ac:dyDescent="0.25">
      <c r="A23" s="14">
        <v>260</v>
      </c>
      <c r="B23" s="14">
        <v>1.7075</v>
      </c>
      <c r="C23" s="14" t="s">
        <v>179</v>
      </c>
      <c r="D23" s="14" t="s">
        <v>206</v>
      </c>
      <c r="E23" s="14" t="s">
        <v>27</v>
      </c>
      <c r="F23" s="14" t="s">
        <v>25</v>
      </c>
      <c r="G23" s="14" t="s">
        <v>267</v>
      </c>
      <c r="H23" s="14" t="s">
        <v>378</v>
      </c>
      <c r="I23" s="14" t="s">
        <v>275</v>
      </c>
    </row>
    <row r="24" spans="1:9" x14ac:dyDescent="0.25">
      <c r="A24" s="14">
        <v>272</v>
      </c>
      <c r="B24" s="14">
        <v>1.4388000000000001</v>
      </c>
      <c r="C24" s="14" t="s">
        <v>179</v>
      </c>
      <c r="D24" s="14" t="s">
        <v>206</v>
      </c>
      <c r="E24" s="14" t="s">
        <v>27</v>
      </c>
      <c r="F24" s="14" t="s">
        <v>25</v>
      </c>
      <c r="G24" s="14" t="s">
        <v>267</v>
      </c>
      <c r="H24" s="14" t="s">
        <v>378</v>
      </c>
      <c r="I24" s="14" t="s">
        <v>275</v>
      </c>
    </row>
    <row r="25" spans="1:9" x14ac:dyDescent="0.25">
      <c r="A25" s="14">
        <v>284</v>
      </c>
      <c r="B25" s="14">
        <v>1.0172000000000001</v>
      </c>
      <c r="C25" s="14" t="s">
        <v>179</v>
      </c>
      <c r="D25" s="14" t="s">
        <v>206</v>
      </c>
      <c r="E25" s="14" t="s">
        <v>27</v>
      </c>
      <c r="F25" s="14" t="s">
        <v>25</v>
      </c>
      <c r="G25" s="14" t="s">
        <v>267</v>
      </c>
      <c r="H25" s="14" t="s">
        <v>378</v>
      </c>
      <c r="I25" s="14" t="s">
        <v>275</v>
      </c>
    </row>
    <row r="26" spans="1:9" x14ac:dyDescent="0.25">
      <c r="A26" s="14">
        <v>296</v>
      </c>
      <c r="B26" s="14">
        <v>1.6994</v>
      </c>
      <c r="C26" s="14" t="s">
        <v>179</v>
      </c>
      <c r="D26" s="14" t="s">
        <v>206</v>
      </c>
      <c r="E26" s="14" t="s">
        <v>27</v>
      </c>
      <c r="F26" s="14" t="s">
        <v>25</v>
      </c>
      <c r="G26" s="14" t="s">
        <v>267</v>
      </c>
      <c r="H26" s="14" t="s">
        <v>378</v>
      </c>
      <c r="I26" s="14" t="s">
        <v>275</v>
      </c>
    </row>
    <row r="27" spans="1:9" x14ac:dyDescent="0.25">
      <c r="A27" s="14">
        <v>308</v>
      </c>
      <c r="B27" s="14">
        <v>0.6925</v>
      </c>
      <c r="C27" s="14" t="s">
        <v>179</v>
      </c>
      <c r="D27" s="14" t="s">
        <v>206</v>
      </c>
      <c r="E27" s="14" t="s">
        <v>27</v>
      </c>
      <c r="F27" s="14" t="s">
        <v>25</v>
      </c>
      <c r="G27" s="14" t="s">
        <v>267</v>
      </c>
      <c r="H27" s="14" t="s">
        <v>378</v>
      </c>
      <c r="I27" s="14" t="s">
        <v>275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3CEF-ABD6-45A9-8300-DEDD4467548A}">
  <dimension ref="A1:O11"/>
  <sheetViews>
    <sheetView workbookViewId="0">
      <selection activeCell="L5" sqref="L5"/>
    </sheetView>
  </sheetViews>
  <sheetFormatPr defaultRowHeight="15" x14ac:dyDescent="0.25"/>
  <cols>
    <col min="2" max="2" width="12.7109375" bestFit="1" customWidth="1"/>
    <col min="5" max="5" width="9.7109375" bestFit="1" customWidth="1"/>
    <col min="11" max="11" width="10.5703125" bestFit="1" customWidth="1"/>
  </cols>
  <sheetData>
    <row r="1" spans="1:15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179</v>
      </c>
    </row>
    <row r="2" spans="1:15" x14ac:dyDescent="0.25">
      <c r="A2" s="14">
        <v>4</v>
      </c>
      <c r="B2" s="14">
        <v>0.51200000000000001</v>
      </c>
      <c r="C2" s="14" t="s">
        <v>179</v>
      </c>
      <c r="D2" s="14">
        <v>800</v>
      </c>
      <c r="E2" s="14" t="s">
        <v>54</v>
      </c>
      <c r="F2" s="14" t="s">
        <v>23</v>
      </c>
      <c r="G2" s="14" t="s">
        <v>267</v>
      </c>
      <c r="H2" s="14" t="s">
        <v>273</v>
      </c>
      <c r="I2" s="14" t="s">
        <v>275</v>
      </c>
      <c r="K2" t="s">
        <v>2</v>
      </c>
      <c r="L2" t="s">
        <v>84</v>
      </c>
    </row>
    <row r="3" spans="1:15" x14ac:dyDescent="0.25">
      <c r="A3" s="14">
        <v>8</v>
      </c>
      <c r="B3" s="14">
        <v>0.49249999999999999</v>
      </c>
      <c r="C3" s="14" t="s">
        <v>179</v>
      </c>
      <c r="D3" s="14">
        <v>800</v>
      </c>
      <c r="E3" s="14" t="s">
        <v>54</v>
      </c>
      <c r="F3" s="14" t="s">
        <v>23</v>
      </c>
      <c r="G3" s="14" t="s">
        <v>267</v>
      </c>
      <c r="H3" s="14" t="s">
        <v>273</v>
      </c>
      <c r="I3" s="14" t="s">
        <v>275</v>
      </c>
      <c r="K3" t="s">
        <v>5</v>
      </c>
      <c r="L3" t="s">
        <v>199</v>
      </c>
    </row>
    <row r="4" spans="1:15" x14ac:dyDescent="0.25">
      <c r="A4" s="14">
        <v>24</v>
      </c>
      <c r="B4" s="14">
        <v>0.25800000000000001</v>
      </c>
      <c r="C4" s="14" t="s">
        <v>179</v>
      </c>
      <c r="D4" s="14">
        <v>800</v>
      </c>
      <c r="E4" s="14" t="s">
        <v>54</v>
      </c>
      <c r="F4" s="14" t="s">
        <v>23</v>
      </c>
      <c r="G4" s="14" t="s">
        <v>267</v>
      </c>
      <c r="H4" s="14" t="s">
        <v>273</v>
      </c>
      <c r="I4" s="14" t="s">
        <v>275</v>
      </c>
      <c r="K4" t="s">
        <v>9</v>
      </c>
      <c r="L4" t="s">
        <v>645</v>
      </c>
    </row>
    <row r="5" spans="1:15" x14ac:dyDescent="0.25">
      <c r="A5" s="14">
        <v>48</v>
      </c>
      <c r="B5" s="14">
        <v>0.19020000000000001</v>
      </c>
      <c r="C5" s="14" t="s">
        <v>179</v>
      </c>
      <c r="D5" s="14">
        <v>800</v>
      </c>
      <c r="E5" s="14" t="s">
        <v>54</v>
      </c>
      <c r="F5" s="14" t="s">
        <v>23</v>
      </c>
      <c r="G5" s="14" t="s">
        <v>267</v>
      </c>
      <c r="H5" s="14" t="s">
        <v>273</v>
      </c>
      <c r="I5" s="14" t="s">
        <v>275</v>
      </c>
      <c r="K5" t="s">
        <v>15</v>
      </c>
      <c r="L5" t="s">
        <v>23</v>
      </c>
    </row>
    <row r="6" spans="1:15" x14ac:dyDescent="0.25">
      <c r="A6" s="14">
        <v>72</v>
      </c>
      <c r="B6" s="14">
        <v>0.1168</v>
      </c>
      <c r="C6" s="14" t="s">
        <v>179</v>
      </c>
      <c r="D6" s="14">
        <v>800</v>
      </c>
      <c r="E6" s="14" t="s">
        <v>54</v>
      </c>
      <c r="F6" s="14" t="s">
        <v>23</v>
      </c>
      <c r="G6" s="14" t="s">
        <v>267</v>
      </c>
      <c r="H6" s="14" t="s">
        <v>273</v>
      </c>
      <c r="I6" s="14" t="s">
        <v>275</v>
      </c>
      <c r="K6" t="s">
        <v>12</v>
      </c>
      <c r="L6" t="s">
        <v>13</v>
      </c>
    </row>
    <row r="7" spans="1:15" x14ac:dyDescent="0.25">
      <c r="A7" s="14">
        <v>4</v>
      </c>
      <c r="B7" s="14">
        <v>0.55120000000000002</v>
      </c>
      <c r="C7" s="14" t="s">
        <v>179</v>
      </c>
      <c r="D7" s="14">
        <v>1200</v>
      </c>
      <c r="E7" s="14" t="s">
        <v>54</v>
      </c>
      <c r="F7" s="14" t="s">
        <v>23</v>
      </c>
      <c r="G7" s="14" t="s">
        <v>267</v>
      </c>
      <c r="H7" s="14" t="s">
        <v>273</v>
      </c>
      <c r="I7" s="14" t="s">
        <v>275</v>
      </c>
      <c r="K7" t="s">
        <v>10</v>
      </c>
      <c r="L7" t="s">
        <v>200</v>
      </c>
    </row>
    <row r="8" spans="1:15" x14ac:dyDescent="0.25">
      <c r="A8" s="14">
        <v>8</v>
      </c>
      <c r="B8" s="14">
        <v>0.57930000000000004</v>
      </c>
      <c r="C8" s="14" t="s">
        <v>179</v>
      </c>
      <c r="D8" s="14">
        <v>1200</v>
      </c>
      <c r="E8" s="14" t="s">
        <v>54</v>
      </c>
      <c r="F8" s="14" t="s">
        <v>23</v>
      </c>
      <c r="G8" s="14" t="s">
        <v>267</v>
      </c>
      <c r="H8" s="14" t="s">
        <v>273</v>
      </c>
      <c r="I8" s="14" t="s">
        <v>275</v>
      </c>
      <c r="K8" t="s">
        <v>270</v>
      </c>
      <c r="L8" t="s">
        <v>398</v>
      </c>
      <c r="O8" t="s">
        <v>642</v>
      </c>
    </row>
    <row r="9" spans="1:15" x14ac:dyDescent="0.25">
      <c r="A9" s="14">
        <v>24</v>
      </c>
      <c r="B9" s="14">
        <v>0.33079999999999998</v>
      </c>
      <c r="C9" s="14" t="s">
        <v>179</v>
      </c>
      <c r="D9" s="14">
        <v>1200</v>
      </c>
      <c r="E9" s="14" t="s">
        <v>54</v>
      </c>
      <c r="F9" s="14" t="s">
        <v>23</v>
      </c>
      <c r="G9" s="14" t="s">
        <v>267</v>
      </c>
      <c r="H9" s="14" t="s">
        <v>273</v>
      </c>
      <c r="I9" s="14" t="s">
        <v>275</v>
      </c>
      <c r="K9" t="s">
        <v>271</v>
      </c>
      <c r="L9" t="s">
        <v>273</v>
      </c>
    </row>
    <row r="10" spans="1:15" x14ac:dyDescent="0.25">
      <c r="A10" s="14">
        <v>48</v>
      </c>
      <c r="B10" s="14">
        <v>0.31890000000000002</v>
      </c>
      <c r="C10" s="14" t="s">
        <v>179</v>
      </c>
      <c r="D10" s="14">
        <v>1200</v>
      </c>
      <c r="E10" s="14" t="s">
        <v>54</v>
      </c>
      <c r="F10" s="14" t="s">
        <v>23</v>
      </c>
      <c r="G10" s="14" t="s">
        <v>267</v>
      </c>
      <c r="H10" s="14" t="s">
        <v>273</v>
      </c>
      <c r="I10" s="14" t="s">
        <v>275</v>
      </c>
      <c r="K10" t="s">
        <v>283</v>
      </c>
      <c r="L10" t="s">
        <v>275</v>
      </c>
    </row>
    <row r="11" spans="1:15" x14ac:dyDescent="0.25">
      <c r="A11" s="14">
        <v>72</v>
      </c>
      <c r="B11" s="14">
        <v>0.21190000000000001</v>
      </c>
      <c r="C11" s="14" t="s">
        <v>179</v>
      </c>
      <c r="D11" s="14">
        <v>1200</v>
      </c>
      <c r="E11" s="14" t="s">
        <v>54</v>
      </c>
      <c r="F11" s="14" t="s">
        <v>23</v>
      </c>
      <c r="G11" s="14" t="s">
        <v>267</v>
      </c>
      <c r="H11" s="14" t="s">
        <v>273</v>
      </c>
      <c r="I11" s="14" t="s">
        <v>275</v>
      </c>
      <c r="K11" s="14" t="s">
        <v>494</v>
      </c>
      <c r="L11" s="14" t="s">
        <v>643</v>
      </c>
      <c r="N11" s="14" t="s">
        <v>644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workbookViewId="0">
      <selection activeCell="A2" sqref="A2:I25"/>
    </sheetView>
  </sheetViews>
  <sheetFormatPr defaultRowHeight="15" x14ac:dyDescent="0.25"/>
  <cols>
    <col min="3" max="3" width="10" bestFit="1" customWidth="1"/>
    <col min="5" max="6" width="10.85546875" customWidth="1"/>
    <col min="7" max="7" width="10.5703125" customWidth="1"/>
    <col min="8" max="8" width="13.28515625" bestFit="1" customWidth="1"/>
    <col min="9" max="9" width="10.5703125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2" x14ac:dyDescent="0.25">
      <c r="A2">
        <v>0</v>
      </c>
      <c r="B2">
        <v>0</v>
      </c>
      <c r="C2" t="s">
        <v>17</v>
      </c>
      <c r="D2">
        <v>400</v>
      </c>
      <c r="E2" t="s">
        <v>37</v>
      </c>
      <c r="F2" t="s">
        <v>23</v>
      </c>
      <c r="G2" t="s">
        <v>278</v>
      </c>
      <c r="H2" t="s">
        <v>273</v>
      </c>
      <c r="I2" t="s">
        <v>275</v>
      </c>
      <c r="K2" t="s">
        <v>2</v>
      </c>
      <c r="L2" t="s">
        <v>8</v>
      </c>
    </row>
    <row r="3" spans="1:12" x14ac:dyDescent="0.25">
      <c r="A3">
        <v>1</v>
      </c>
      <c r="B3">
        <v>56.8399</v>
      </c>
      <c r="C3" t="s">
        <v>17</v>
      </c>
      <c r="D3">
        <v>400</v>
      </c>
      <c r="E3" t="s">
        <v>37</v>
      </c>
      <c r="F3" t="s">
        <v>23</v>
      </c>
      <c r="G3" t="s">
        <v>278</v>
      </c>
      <c r="H3" t="s">
        <v>273</v>
      </c>
      <c r="I3" t="s">
        <v>275</v>
      </c>
      <c r="K3" t="s">
        <v>5</v>
      </c>
      <c r="L3" t="s">
        <v>6</v>
      </c>
    </row>
    <row r="4" spans="1:12" x14ac:dyDescent="0.25">
      <c r="A4">
        <v>2</v>
      </c>
      <c r="B4">
        <v>90.72</v>
      </c>
      <c r="C4" t="s">
        <v>17</v>
      </c>
      <c r="D4">
        <v>400</v>
      </c>
      <c r="E4" t="s">
        <v>37</v>
      </c>
      <c r="F4" t="s">
        <v>23</v>
      </c>
      <c r="G4" t="s">
        <v>278</v>
      </c>
      <c r="H4" t="s">
        <v>273</v>
      </c>
      <c r="I4" t="s">
        <v>275</v>
      </c>
      <c r="K4" t="s">
        <v>9</v>
      </c>
      <c r="L4">
        <v>22</v>
      </c>
    </row>
    <row r="5" spans="1:12" x14ac:dyDescent="0.25">
      <c r="A5">
        <v>3</v>
      </c>
      <c r="B5">
        <v>122.08</v>
      </c>
      <c r="C5" t="s">
        <v>17</v>
      </c>
      <c r="D5">
        <v>400</v>
      </c>
      <c r="E5" t="s">
        <v>37</v>
      </c>
      <c r="F5" t="s">
        <v>23</v>
      </c>
      <c r="G5" t="s">
        <v>278</v>
      </c>
      <c r="H5" t="s">
        <v>273</v>
      </c>
      <c r="I5" t="s">
        <v>275</v>
      </c>
      <c r="K5" t="s">
        <v>15</v>
      </c>
      <c r="L5" t="s">
        <v>23</v>
      </c>
    </row>
    <row r="6" spans="1:12" x14ac:dyDescent="0.25">
      <c r="A6">
        <v>4</v>
      </c>
      <c r="B6">
        <v>119.28</v>
      </c>
      <c r="C6" t="s">
        <v>17</v>
      </c>
      <c r="D6">
        <v>400</v>
      </c>
      <c r="E6" t="s">
        <v>37</v>
      </c>
      <c r="F6" t="s">
        <v>23</v>
      </c>
      <c r="G6" t="s">
        <v>278</v>
      </c>
      <c r="H6" t="s">
        <v>273</v>
      </c>
      <c r="I6" t="s">
        <v>275</v>
      </c>
      <c r="K6" t="s">
        <v>12</v>
      </c>
      <c r="L6" t="s">
        <v>14</v>
      </c>
    </row>
    <row r="7" spans="1:12" x14ac:dyDescent="0.25">
      <c r="A7">
        <v>6</v>
      </c>
      <c r="B7">
        <v>95.76</v>
      </c>
      <c r="C7" t="s">
        <v>17</v>
      </c>
      <c r="D7">
        <v>400</v>
      </c>
      <c r="E7" t="s">
        <v>37</v>
      </c>
      <c r="F7" t="s">
        <v>23</v>
      </c>
      <c r="G7" t="s">
        <v>278</v>
      </c>
      <c r="H7" t="s">
        <v>273</v>
      </c>
      <c r="I7" t="s">
        <v>275</v>
      </c>
      <c r="K7" t="s">
        <v>10</v>
      </c>
      <c r="L7" t="s">
        <v>11</v>
      </c>
    </row>
    <row r="8" spans="1:12" x14ac:dyDescent="0.25">
      <c r="A8">
        <v>8</v>
      </c>
      <c r="B8">
        <v>112.8399</v>
      </c>
      <c r="C8" t="s">
        <v>17</v>
      </c>
      <c r="D8">
        <v>400</v>
      </c>
      <c r="E8" t="s">
        <v>37</v>
      </c>
      <c r="F8" t="s">
        <v>23</v>
      </c>
      <c r="G8" t="s">
        <v>278</v>
      </c>
      <c r="H8" t="s">
        <v>273</v>
      </c>
      <c r="I8" t="s">
        <v>275</v>
      </c>
      <c r="K8" t="s">
        <v>270</v>
      </c>
      <c r="L8" t="s">
        <v>502</v>
      </c>
    </row>
    <row r="9" spans="1:12" x14ac:dyDescent="0.25">
      <c r="A9">
        <v>12</v>
      </c>
      <c r="B9">
        <v>95.48</v>
      </c>
      <c r="C9" t="s">
        <v>17</v>
      </c>
      <c r="D9">
        <v>400</v>
      </c>
      <c r="E9" t="s">
        <v>37</v>
      </c>
      <c r="F9" t="s">
        <v>23</v>
      </c>
      <c r="G9" t="s">
        <v>278</v>
      </c>
      <c r="H9" t="s">
        <v>273</v>
      </c>
      <c r="I9" t="s">
        <v>275</v>
      </c>
      <c r="K9" t="s">
        <v>271</v>
      </c>
      <c r="L9" t="s">
        <v>273</v>
      </c>
    </row>
    <row r="10" spans="1:12" x14ac:dyDescent="0.25">
      <c r="A10">
        <v>24</v>
      </c>
      <c r="B10">
        <v>72.52</v>
      </c>
      <c r="C10" t="s">
        <v>17</v>
      </c>
      <c r="D10">
        <v>400</v>
      </c>
      <c r="E10" t="s">
        <v>37</v>
      </c>
      <c r="F10" t="s">
        <v>23</v>
      </c>
      <c r="G10" t="s">
        <v>278</v>
      </c>
      <c r="H10" t="s">
        <v>273</v>
      </c>
      <c r="I10" t="s">
        <v>275</v>
      </c>
      <c r="K10" t="s">
        <v>282</v>
      </c>
    </row>
    <row r="11" spans="1:12" x14ac:dyDescent="0.25">
      <c r="A11">
        <v>36</v>
      </c>
      <c r="B11">
        <v>61.32</v>
      </c>
      <c r="C11" t="s">
        <v>17</v>
      </c>
      <c r="D11">
        <v>400</v>
      </c>
      <c r="E11" t="s">
        <v>37</v>
      </c>
      <c r="F11" t="s">
        <v>23</v>
      </c>
      <c r="G11" t="s">
        <v>278</v>
      </c>
      <c r="H11" t="s">
        <v>273</v>
      </c>
      <c r="I11" t="s">
        <v>275</v>
      </c>
      <c r="K11" t="s">
        <v>498</v>
      </c>
      <c r="L11" t="s">
        <v>501</v>
      </c>
    </row>
    <row r="12" spans="1:12" x14ac:dyDescent="0.25">
      <c r="A12">
        <v>48</v>
      </c>
      <c r="B12">
        <v>14.28</v>
      </c>
      <c r="C12" t="s">
        <v>17</v>
      </c>
      <c r="D12">
        <v>400</v>
      </c>
      <c r="E12" t="s">
        <v>37</v>
      </c>
      <c r="F12" t="s">
        <v>23</v>
      </c>
      <c r="G12" t="s">
        <v>278</v>
      </c>
      <c r="H12" t="s">
        <v>273</v>
      </c>
      <c r="I12" t="s">
        <v>275</v>
      </c>
    </row>
    <row r="13" spans="1:12" x14ac:dyDescent="0.25">
      <c r="A13">
        <v>72</v>
      </c>
      <c r="B13">
        <v>0.28000000000000003</v>
      </c>
      <c r="C13" t="s">
        <v>17</v>
      </c>
      <c r="D13">
        <v>400</v>
      </c>
      <c r="E13" t="s">
        <v>37</v>
      </c>
      <c r="F13" t="s">
        <v>23</v>
      </c>
      <c r="G13" t="s">
        <v>278</v>
      </c>
      <c r="H13" t="s">
        <v>273</v>
      </c>
      <c r="I13" t="s">
        <v>275</v>
      </c>
    </row>
    <row r="14" spans="1:12" x14ac:dyDescent="0.25">
      <c r="A14">
        <v>0</v>
      </c>
      <c r="B14">
        <v>0</v>
      </c>
      <c r="C14" t="s">
        <v>17</v>
      </c>
      <c r="D14">
        <v>400</v>
      </c>
      <c r="E14" t="s">
        <v>37</v>
      </c>
      <c r="F14" t="s">
        <v>23</v>
      </c>
      <c r="G14" t="s">
        <v>278</v>
      </c>
      <c r="H14" t="s">
        <v>273</v>
      </c>
      <c r="I14" t="s">
        <v>279</v>
      </c>
    </row>
    <row r="15" spans="1:12" x14ac:dyDescent="0.25">
      <c r="A15">
        <v>1</v>
      </c>
      <c r="B15">
        <v>17.388300000000001</v>
      </c>
      <c r="C15" t="s">
        <v>17</v>
      </c>
      <c r="D15">
        <v>400</v>
      </c>
      <c r="E15" t="s">
        <v>37</v>
      </c>
      <c r="F15" t="s">
        <v>23</v>
      </c>
      <c r="G15" t="s">
        <v>278</v>
      </c>
      <c r="H15" t="s">
        <v>273</v>
      </c>
      <c r="I15" t="s">
        <v>279</v>
      </c>
    </row>
    <row r="16" spans="1:12" x14ac:dyDescent="0.25">
      <c r="A16">
        <v>2</v>
      </c>
      <c r="B16">
        <v>42.351799999999997</v>
      </c>
      <c r="C16" t="s">
        <v>17</v>
      </c>
      <c r="D16">
        <v>400</v>
      </c>
      <c r="E16" t="s">
        <v>37</v>
      </c>
      <c r="F16" t="s">
        <v>23</v>
      </c>
      <c r="G16" t="s">
        <v>278</v>
      </c>
      <c r="H16" t="s">
        <v>273</v>
      </c>
      <c r="I16" t="s">
        <v>279</v>
      </c>
    </row>
    <row r="17" spans="1:9" x14ac:dyDescent="0.25">
      <c r="A17">
        <v>3</v>
      </c>
      <c r="B17">
        <v>65.6327</v>
      </c>
      <c r="C17" t="s">
        <v>17</v>
      </c>
      <c r="D17">
        <v>400</v>
      </c>
      <c r="E17" t="s">
        <v>37</v>
      </c>
      <c r="F17" t="s">
        <v>23</v>
      </c>
      <c r="G17" t="s">
        <v>278</v>
      </c>
      <c r="H17" t="s">
        <v>273</v>
      </c>
      <c r="I17" t="s">
        <v>279</v>
      </c>
    </row>
    <row r="18" spans="1:9" x14ac:dyDescent="0.25">
      <c r="A18">
        <v>4</v>
      </c>
      <c r="B18">
        <v>57.768000000000001</v>
      </c>
      <c r="C18" t="s">
        <v>17</v>
      </c>
      <c r="D18">
        <v>400</v>
      </c>
      <c r="E18" t="s">
        <v>37</v>
      </c>
      <c r="F18" t="s">
        <v>23</v>
      </c>
      <c r="G18" t="s">
        <v>278</v>
      </c>
      <c r="H18" t="s">
        <v>273</v>
      </c>
      <c r="I18" t="s">
        <v>279</v>
      </c>
    </row>
    <row r="19" spans="1:9" x14ac:dyDescent="0.25">
      <c r="A19">
        <v>6</v>
      </c>
      <c r="B19">
        <v>53.264400000000002</v>
      </c>
      <c r="C19" t="s">
        <v>17</v>
      </c>
      <c r="D19">
        <v>400</v>
      </c>
      <c r="E19" t="s">
        <v>37</v>
      </c>
      <c r="F19" t="s">
        <v>23</v>
      </c>
      <c r="G19" t="s">
        <v>278</v>
      </c>
      <c r="H19" t="s">
        <v>273</v>
      </c>
      <c r="I19" t="s">
        <v>279</v>
      </c>
    </row>
    <row r="20" spans="1:9" x14ac:dyDescent="0.25">
      <c r="A20">
        <v>8</v>
      </c>
      <c r="B20">
        <v>33.8919</v>
      </c>
      <c r="C20" t="s">
        <v>17</v>
      </c>
      <c r="D20">
        <v>400</v>
      </c>
      <c r="E20" t="s">
        <v>37</v>
      </c>
      <c r="F20" t="s">
        <v>23</v>
      </c>
      <c r="G20" t="s">
        <v>278</v>
      </c>
      <c r="H20" t="s">
        <v>273</v>
      </c>
      <c r="I20" t="s">
        <v>279</v>
      </c>
    </row>
    <row r="21" spans="1:9" x14ac:dyDescent="0.25">
      <c r="A21">
        <v>12</v>
      </c>
      <c r="B21">
        <v>28.254000000000001</v>
      </c>
      <c r="C21" t="s">
        <v>17</v>
      </c>
      <c r="D21">
        <v>400</v>
      </c>
      <c r="E21" t="s">
        <v>37</v>
      </c>
      <c r="F21" t="s">
        <v>23</v>
      </c>
      <c r="G21" t="s">
        <v>278</v>
      </c>
      <c r="H21" t="s">
        <v>273</v>
      </c>
      <c r="I21" t="s">
        <v>279</v>
      </c>
    </row>
    <row r="22" spans="1:9" x14ac:dyDescent="0.25">
      <c r="A22">
        <v>24</v>
      </c>
      <c r="B22">
        <v>11.055400000000001</v>
      </c>
      <c r="C22" t="s">
        <v>17</v>
      </c>
      <c r="D22">
        <v>400</v>
      </c>
      <c r="E22" t="s">
        <v>37</v>
      </c>
      <c r="F22" t="s">
        <v>23</v>
      </c>
      <c r="G22" t="s">
        <v>278</v>
      </c>
      <c r="H22" t="s">
        <v>273</v>
      </c>
      <c r="I22" t="s">
        <v>279</v>
      </c>
    </row>
    <row r="23" spans="1:9" x14ac:dyDescent="0.25">
      <c r="A23">
        <v>36</v>
      </c>
      <c r="B23">
        <v>2.8348</v>
      </c>
      <c r="C23" t="s">
        <v>17</v>
      </c>
      <c r="D23">
        <v>400</v>
      </c>
      <c r="E23" t="s">
        <v>37</v>
      </c>
      <c r="F23" t="s">
        <v>23</v>
      </c>
      <c r="G23" t="s">
        <v>278</v>
      </c>
      <c r="H23" t="s">
        <v>273</v>
      </c>
      <c r="I23" t="s">
        <v>279</v>
      </c>
    </row>
    <row r="24" spans="1:9" x14ac:dyDescent="0.25">
      <c r="A24">
        <v>48</v>
      </c>
      <c r="B24">
        <v>1.3492999999999999</v>
      </c>
      <c r="C24" t="s">
        <v>17</v>
      </c>
      <c r="D24">
        <v>400</v>
      </c>
      <c r="E24" t="s">
        <v>37</v>
      </c>
      <c r="F24" t="s">
        <v>23</v>
      </c>
      <c r="G24" t="s">
        <v>278</v>
      </c>
      <c r="H24" t="s">
        <v>273</v>
      </c>
      <c r="I24" t="s">
        <v>279</v>
      </c>
    </row>
    <row r="25" spans="1:9" x14ac:dyDescent="0.25">
      <c r="A25">
        <v>72</v>
      </c>
      <c r="B25">
        <v>0</v>
      </c>
      <c r="C25" t="s">
        <v>17</v>
      </c>
      <c r="D25">
        <v>400</v>
      </c>
      <c r="E25" t="s">
        <v>37</v>
      </c>
      <c r="F25" t="s">
        <v>23</v>
      </c>
      <c r="G25" t="s">
        <v>278</v>
      </c>
      <c r="H25" t="s">
        <v>273</v>
      </c>
      <c r="I25" t="s">
        <v>279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39572-AC56-4E62-B190-BA3F93814E7F}">
  <dimension ref="A1:T425"/>
  <sheetViews>
    <sheetView workbookViewId="0">
      <selection activeCell="R290" sqref="R290"/>
    </sheetView>
  </sheetViews>
  <sheetFormatPr defaultRowHeight="15" x14ac:dyDescent="0.25"/>
  <cols>
    <col min="1" max="1" width="11.5703125" bestFit="1" customWidth="1"/>
    <col min="4" max="4" width="18.7109375" customWidth="1"/>
    <col min="5" max="5" width="10.5703125" customWidth="1"/>
    <col min="6" max="6" width="10" bestFit="1" customWidth="1"/>
    <col min="8" max="8" width="11.140625" bestFit="1" customWidth="1"/>
    <col min="9" max="9" width="12.85546875" customWidth="1"/>
    <col min="11" max="11" width="12.28515625" bestFit="1" customWidth="1"/>
    <col min="12" max="12" width="9.7109375" bestFit="1" customWidth="1"/>
    <col min="13" max="13" width="13.28515625" bestFit="1" customWidth="1"/>
    <col min="14" max="14" width="11" bestFit="1" customWidth="1"/>
    <col min="15" max="15" width="13.28515625" bestFit="1" customWidth="1"/>
    <col min="16" max="16" width="17.42578125" bestFit="1" customWidth="1"/>
    <col min="17" max="17" width="9.7109375" bestFit="1" customWidth="1"/>
  </cols>
  <sheetData>
    <row r="1" spans="1:18" x14ac:dyDescent="0.25">
      <c r="A1" t="s">
        <v>92</v>
      </c>
      <c r="B1" t="s">
        <v>93</v>
      </c>
      <c r="C1" t="s">
        <v>0</v>
      </c>
      <c r="D1" t="s">
        <v>7</v>
      </c>
      <c r="E1" t="s">
        <v>81</v>
      </c>
      <c r="F1" t="s">
        <v>16</v>
      </c>
      <c r="G1" t="s">
        <v>137</v>
      </c>
      <c r="H1" t="s">
        <v>164</v>
      </c>
      <c r="I1" t="s">
        <v>35</v>
      </c>
      <c r="J1" t="s">
        <v>38</v>
      </c>
      <c r="K1" t="s">
        <v>266</v>
      </c>
      <c r="L1" s="3" t="s">
        <v>263</v>
      </c>
      <c r="M1" s="3" t="s">
        <v>264</v>
      </c>
      <c r="N1" s="3" t="s">
        <v>265</v>
      </c>
      <c r="O1" t="s">
        <v>262</v>
      </c>
      <c r="P1" t="s">
        <v>139</v>
      </c>
      <c r="Q1" t="s">
        <v>138</v>
      </c>
      <c r="R1" t="s">
        <v>261</v>
      </c>
    </row>
    <row r="2" spans="1:18" x14ac:dyDescent="0.25">
      <c r="A2">
        <v>1</v>
      </c>
      <c r="B2">
        <v>2</v>
      </c>
      <c r="C2">
        <v>0</v>
      </c>
      <c r="D2">
        <v>0</v>
      </c>
      <c r="E2" t="s">
        <v>8</v>
      </c>
      <c r="F2" t="s">
        <v>17</v>
      </c>
      <c r="G2">
        <v>400</v>
      </c>
      <c r="H2" t="str">
        <f>IF(G2&lt; 800, "Low", "High")</f>
        <v>Low</v>
      </c>
      <c r="I2" t="s">
        <v>37</v>
      </c>
      <c r="J2" t="s">
        <v>23</v>
      </c>
      <c r="P2">
        <v>0</v>
      </c>
      <c r="Q2" t="s">
        <v>4</v>
      </c>
      <c r="R2" t="s">
        <v>140</v>
      </c>
    </row>
    <row r="3" spans="1:18" x14ac:dyDescent="0.25">
      <c r="A3">
        <v>1</v>
      </c>
      <c r="B3">
        <v>2</v>
      </c>
      <c r="C3">
        <v>1</v>
      </c>
      <c r="D3">
        <v>55.668399999999998</v>
      </c>
      <c r="E3" t="s">
        <v>8</v>
      </c>
      <c r="F3" t="s">
        <v>17</v>
      </c>
      <c r="G3">
        <v>400</v>
      </c>
      <c r="H3" t="str">
        <f t="shared" ref="H3:H66" si="0">IF(G3&lt; 800, "Low", "High")</f>
        <v>Low</v>
      </c>
      <c r="I3" t="s">
        <v>37</v>
      </c>
      <c r="J3" t="s">
        <v>23</v>
      </c>
      <c r="P3">
        <v>55.668399999999998</v>
      </c>
      <c r="Q3" t="s">
        <v>4</v>
      </c>
      <c r="R3" t="s">
        <v>140</v>
      </c>
    </row>
    <row r="4" spans="1:18" x14ac:dyDescent="0.25">
      <c r="A4">
        <v>1</v>
      </c>
      <c r="B4">
        <v>2</v>
      </c>
      <c r="C4">
        <v>2</v>
      </c>
      <c r="D4">
        <v>88.252200000000002</v>
      </c>
      <c r="E4" t="s">
        <v>8</v>
      </c>
      <c r="F4" t="s">
        <v>17</v>
      </c>
      <c r="G4">
        <v>400</v>
      </c>
      <c r="H4" t="str">
        <f t="shared" si="0"/>
        <v>Low</v>
      </c>
      <c r="I4" t="s">
        <v>37</v>
      </c>
      <c r="J4" t="s">
        <v>23</v>
      </c>
      <c r="P4">
        <v>88.252200000000002</v>
      </c>
      <c r="Q4" t="s">
        <v>4</v>
      </c>
      <c r="R4" t="s">
        <v>140</v>
      </c>
    </row>
    <row r="5" spans="1:18" x14ac:dyDescent="0.25">
      <c r="A5">
        <v>1</v>
      </c>
      <c r="B5">
        <v>2</v>
      </c>
      <c r="C5">
        <v>3</v>
      </c>
      <c r="D5">
        <v>121.36109999999999</v>
      </c>
      <c r="E5" t="s">
        <v>8</v>
      </c>
      <c r="F5" t="s">
        <v>17</v>
      </c>
      <c r="G5">
        <v>400</v>
      </c>
      <c r="H5" t="str">
        <f t="shared" si="0"/>
        <v>Low</v>
      </c>
      <c r="I5" t="s">
        <v>37</v>
      </c>
      <c r="J5" t="s">
        <v>23</v>
      </c>
      <c r="P5">
        <v>121.36109999999999</v>
      </c>
      <c r="Q5" t="s">
        <v>4</v>
      </c>
      <c r="R5" t="s">
        <v>140</v>
      </c>
    </row>
    <row r="6" spans="1:18" x14ac:dyDescent="0.25">
      <c r="A6">
        <v>1</v>
      </c>
      <c r="B6">
        <v>2</v>
      </c>
      <c r="C6">
        <v>4</v>
      </c>
      <c r="D6">
        <v>117.7255</v>
      </c>
      <c r="E6" t="s">
        <v>8</v>
      </c>
      <c r="F6" t="s">
        <v>17</v>
      </c>
      <c r="G6">
        <v>400</v>
      </c>
      <c r="H6" t="str">
        <f t="shared" si="0"/>
        <v>Low</v>
      </c>
      <c r="I6" t="s">
        <v>37</v>
      </c>
      <c r="J6" t="s">
        <v>23</v>
      </c>
      <c r="P6">
        <v>117.7255</v>
      </c>
      <c r="Q6" t="s">
        <v>4</v>
      </c>
      <c r="R6" t="s">
        <v>140</v>
      </c>
    </row>
    <row r="7" spans="1:18" x14ac:dyDescent="0.25">
      <c r="A7">
        <v>1</v>
      </c>
      <c r="B7">
        <v>2</v>
      </c>
      <c r="C7">
        <v>6</v>
      </c>
      <c r="D7">
        <v>94.687200000000004</v>
      </c>
      <c r="E7" t="s">
        <v>8</v>
      </c>
      <c r="F7" t="s">
        <v>17</v>
      </c>
      <c r="G7">
        <v>400</v>
      </c>
      <c r="H7" t="str">
        <f t="shared" si="0"/>
        <v>Low</v>
      </c>
      <c r="I7" t="s">
        <v>37</v>
      </c>
      <c r="J7" t="s">
        <v>23</v>
      </c>
      <c r="P7">
        <v>94.687200000000004</v>
      </c>
      <c r="Q7" t="s">
        <v>4</v>
      </c>
      <c r="R7" t="s">
        <v>140</v>
      </c>
    </row>
    <row r="8" spans="1:18" x14ac:dyDescent="0.25">
      <c r="A8">
        <v>1</v>
      </c>
      <c r="B8">
        <v>2</v>
      </c>
      <c r="C8">
        <v>8</v>
      </c>
      <c r="D8">
        <v>109.9755</v>
      </c>
      <c r="E8" t="s">
        <v>8</v>
      </c>
      <c r="F8" t="s">
        <v>17</v>
      </c>
      <c r="G8">
        <v>400</v>
      </c>
      <c r="H8" t="str">
        <f t="shared" si="0"/>
        <v>Low</v>
      </c>
      <c r="I8" t="s">
        <v>37</v>
      </c>
      <c r="J8" t="s">
        <v>23</v>
      </c>
      <c r="P8">
        <v>109.9755</v>
      </c>
      <c r="Q8" t="s">
        <v>4</v>
      </c>
      <c r="R8" t="s">
        <v>140</v>
      </c>
    </row>
    <row r="9" spans="1:18" x14ac:dyDescent="0.25">
      <c r="A9">
        <v>1</v>
      </c>
      <c r="B9">
        <v>2</v>
      </c>
      <c r="C9">
        <v>12</v>
      </c>
      <c r="D9">
        <v>94.350999999999999</v>
      </c>
      <c r="E9" t="s">
        <v>8</v>
      </c>
      <c r="F9" t="s">
        <v>17</v>
      </c>
      <c r="G9">
        <v>400</v>
      </c>
      <c r="H9" t="str">
        <f t="shared" si="0"/>
        <v>Low</v>
      </c>
      <c r="I9" t="s">
        <v>37</v>
      </c>
      <c r="J9" t="s">
        <v>23</v>
      </c>
      <c r="P9">
        <v>94.350999999999999</v>
      </c>
      <c r="Q9" t="s">
        <v>4</v>
      </c>
      <c r="R9" t="s">
        <v>140</v>
      </c>
    </row>
    <row r="10" spans="1:18" x14ac:dyDescent="0.25">
      <c r="A10">
        <v>1</v>
      </c>
      <c r="B10">
        <v>2</v>
      </c>
      <c r="C10">
        <v>24</v>
      </c>
      <c r="D10">
        <v>71.136899999999997</v>
      </c>
      <c r="E10" t="s">
        <v>8</v>
      </c>
      <c r="F10" t="s">
        <v>17</v>
      </c>
      <c r="G10">
        <v>400</v>
      </c>
      <c r="H10" t="str">
        <f t="shared" si="0"/>
        <v>Low</v>
      </c>
      <c r="I10" t="s">
        <v>37</v>
      </c>
      <c r="J10" t="s">
        <v>23</v>
      </c>
      <c r="P10">
        <v>71.136899999999997</v>
      </c>
      <c r="Q10" t="s">
        <v>4</v>
      </c>
      <c r="R10" t="s">
        <v>140</v>
      </c>
    </row>
    <row r="11" spans="1:18" x14ac:dyDescent="0.25">
      <c r="A11">
        <v>1</v>
      </c>
      <c r="B11">
        <v>2</v>
      </c>
      <c r="C11">
        <v>36</v>
      </c>
      <c r="D11">
        <v>58.400799999999997</v>
      </c>
      <c r="E11" t="s">
        <v>8</v>
      </c>
      <c r="F11" t="s">
        <v>17</v>
      </c>
      <c r="G11">
        <v>400</v>
      </c>
      <c r="H11" t="str">
        <f t="shared" si="0"/>
        <v>Low</v>
      </c>
      <c r="I11" t="s">
        <v>37</v>
      </c>
      <c r="J11" t="s">
        <v>23</v>
      </c>
      <c r="P11">
        <v>58.400799999999997</v>
      </c>
      <c r="Q11" t="s">
        <v>4</v>
      </c>
      <c r="R11" t="s">
        <v>140</v>
      </c>
    </row>
    <row r="12" spans="1:18" x14ac:dyDescent="0.25">
      <c r="A12">
        <v>1</v>
      </c>
      <c r="B12">
        <v>2</v>
      </c>
      <c r="C12">
        <v>48</v>
      </c>
      <c r="D12">
        <v>13.641400000000001</v>
      </c>
      <c r="E12" t="s">
        <v>8</v>
      </c>
      <c r="F12" t="s">
        <v>17</v>
      </c>
      <c r="G12">
        <v>400</v>
      </c>
      <c r="H12" t="str">
        <f t="shared" si="0"/>
        <v>Low</v>
      </c>
      <c r="I12" t="s">
        <v>37</v>
      </c>
      <c r="J12" t="s">
        <v>23</v>
      </c>
      <c r="P12">
        <v>13.641400000000001</v>
      </c>
      <c r="Q12" t="s">
        <v>4</v>
      </c>
      <c r="R12" t="s">
        <v>140</v>
      </c>
    </row>
    <row r="13" spans="1:18" x14ac:dyDescent="0.25">
      <c r="A13">
        <v>1</v>
      </c>
      <c r="B13">
        <v>2</v>
      </c>
      <c r="C13">
        <v>72</v>
      </c>
      <c r="D13">
        <v>1.3220000000000001</v>
      </c>
      <c r="E13" t="s">
        <v>8</v>
      </c>
      <c r="F13" t="s">
        <v>17</v>
      </c>
      <c r="G13">
        <v>400</v>
      </c>
      <c r="H13" t="str">
        <f t="shared" si="0"/>
        <v>Low</v>
      </c>
      <c r="I13" t="s">
        <v>37</v>
      </c>
      <c r="J13" t="s">
        <v>23</v>
      </c>
      <c r="P13">
        <v>1.3220000000000001</v>
      </c>
      <c r="Q13" t="s">
        <v>4</v>
      </c>
      <c r="R13" t="s">
        <v>140</v>
      </c>
    </row>
    <row r="14" spans="1:18" x14ac:dyDescent="0.25">
      <c r="A14">
        <v>2</v>
      </c>
      <c r="B14">
        <v>3</v>
      </c>
      <c r="C14">
        <v>0</v>
      </c>
      <c r="D14">
        <v>0</v>
      </c>
      <c r="E14" t="s">
        <v>8</v>
      </c>
      <c r="F14" t="s">
        <v>17</v>
      </c>
      <c r="G14">
        <v>400</v>
      </c>
      <c r="H14" t="str">
        <f t="shared" si="0"/>
        <v>Low</v>
      </c>
      <c r="I14" t="s">
        <v>37</v>
      </c>
      <c r="J14" t="s">
        <v>23</v>
      </c>
      <c r="P14">
        <v>0</v>
      </c>
      <c r="Q14" t="s">
        <v>8</v>
      </c>
      <c r="R14" t="s">
        <v>140</v>
      </c>
    </row>
    <row r="15" spans="1:18" x14ac:dyDescent="0.25">
      <c r="A15">
        <v>2</v>
      </c>
      <c r="B15">
        <v>3</v>
      </c>
      <c r="C15">
        <v>1</v>
      </c>
      <c r="D15">
        <v>56.8399</v>
      </c>
      <c r="E15" t="s">
        <v>8</v>
      </c>
      <c r="F15" t="s">
        <v>17</v>
      </c>
      <c r="G15">
        <v>400</v>
      </c>
      <c r="H15" t="str">
        <f t="shared" si="0"/>
        <v>Low</v>
      </c>
      <c r="I15" t="s">
        <v>37</v>
      </c>
      <c r="J15" t="s">
        <v>23</v>
      </c>
      <c r="P15">
        <v>56.8399</v>
      </c>
      <c r="Q15" t="s">
        <v>8</v>
      </c>
      <c r="R15" t="s">
        <v>140</v>
      </c>
    </row>
    <row r="16" spans="1:18" x14ac:dyDescent="0.25">
      <c r="A16">
        <v>2</v>
      </c>
      <c r="B16">
        <v>3</v>
      </c>
      <c r="C16">
        <v>2</v>
      </c>
      <c r="D16">
        <v>90.72</v>
      </c>
      <c r="E16" t="s">
        <v>8</v>
      </c>
      <c r="F16" t="s">
        <v>17</v>
      </c>
      <c r="G16">
        <v>400</v>
      </c>
      <c r="H16" t="str">
        <f t="shared" si="0"/>
        <v>Low</v>
      </c>
      <c r="I16" t="s">
        <v>37</v>
      </c>
      <c r="J16" t="s">
        <v>23</v>
      </c>
      <c r="P16">
        <v>90.72</v>
      </c>
      <c r="Q16" t="s">
        <v>8</v>
      </c>
      <c r="R16" t="s">
        <v>140</v>
      </c>
    </row>
    <row r="17" spans="1:18" x14ac:dyDescent="0.25">
      <c r="A17">
        <v>2</v>
      </c>
      <c r="B17">
        <v>3</v>
      </c>
      <c r="C17">
        <v>3</v>
      </c>
      <c r="D17">
        <v>122.08</v>
      </c>
      <c r="E17" t="s">
        <v>8</v>
      </c>
      <c r="F17" t="s">
        <v>17</v>
      </c>
      <c r="G17">
        <v>400</v>
      </c>
      <c r="H17" t="str">
        <f t="shared" si="0"/>
        <v>Low</v>
      </c>
      <c r="I17" t="s">
        <v>37</v>
      </c>
      <c r="J17" t="s">
        <v>23</v>
      </c>
      <c r="P17">
        <v>122.08</v>
      </c>
      <c r="Q17" t="s">
        <v>8</v>
      </c>
      <c r="R17" t="s">
        <v>140</v>
      </c>
    </row>
    <row r="18" spans="1:18" x14ac:dyDescent="0.25">
      <c r="A18">
        <v>2</v>
      </c>
      <c r="B18">
        <v>3</v>
      </c>
      <c r="C18">
        <v>4</v>
      </c>
      <c r="D18">
        <v>119.28</v>
      </c>
      <c r="E18" t="s">
        <v>8</v>
      </c>
      <c r="F18" t="s">
        <v>17</v>
      </c>
      <c r="G18">
        <v>400</v>
      </c>
      <c r="H18" t="str">
        <f t="shared" si="0"/>
        <v>Low</v>
      </c>
      <c r="I18" t="s">
        <v>37</v>
      </c>
      <c r="J18" t="s">
        <v>23</v>
      </c>
      <c r="P18">
        <v>119.28</v>
      </c>
      <c r="Q18" t="s">
        <v>8</v>
      </c>
      <c r="R18" t="s">
        <v>140</v>
      </c>
    </row>
    <row r="19" spans="1:18" x14ac:dyDescent="0.25">
      <c r="A19">
        <v>2</v>
      </c>
      <c r="B19">
        <v>3</v>
      </c>
      <c r="C19">
        <v>6</v>
      </c>
      <c r="D19">
        <v>95.76</v>
      </c>
      <c r="E19" t="s">
        <v>8</v>
      </c>
      <c r="F19" t="s">
        <v>17</v>
      </c>
      <c r="G19">
        <v>400</v>
      </c>
      <c r="H19" t="str">
        <f t="shared" si="0"/>
        <v>Low</v>
      </c>
      <c r="I19" t="s">
        <v>37</v>
      </c>
      <c r="J19" t="s">
        <v>23</v>
      </c>
      <c r="P19">
        <v>95.76</v>
      </c>
      <c r="Q19" t="s">
        <v>8</v>
      </c>
      <c r="R19" t="s">
        <v>140</v>
      </c>
    </row>
    <row r="20" spans="1:18" x14ac:dyDescent="0.25">
      <c r="A20">
        <v>2</v>
      </c>
      <c r="B20">
        <v>3</v>
      </c>
      <c r="C20">
        <v>8</v>
      </c>
      <c r="D20">
        <v>112.8399</v>
      </c>
      <c r="E20" t="s">
        <v>8</v>
      </c>
      <c r="F20" t="s">
        <v>17</v>
      </c>
      <c r="G20">
        <v>400</v>
      </c>
      <c r="H20" t="str">
        <f t="shared" si="0"/>
        <v>Low</v>
      </c>
      <c r="I20" t="s">
        <v>37</v>
      </c>
      <c r="J20" t="s">
        <v>23</v>
      </c>
      <c r="P20">
        <v>112.8399</v>
      </c>
      <c r="Q20" t="s">
        <v>8</v>
      </c>
      <c r="R20" t="s">
        <v>140</v>
      </c>
    </row>
    <row r="21" spans="1:18" x14ac:dyDescent="0.25">
      <c r="A21">
        <v>2</v>
      </c>
      <c r="B21">
        <v>3</v>
      </c>
      <c r="C21">
        <v>12</v>
      </c>
      <c r="D21">
        <v>95.48</v>
      </c>
      <c r="E21" t="s">
        <v>8</v>
      </c>
      <c r="F21" t="s">
        <v>17</v>
      </c>
      <c r="G21">
        <v>400</v>
      </c>
      <c r="H21" t="str">
        <f t="shared" si="0"/>
        <v>Low</v>
      </c>
      <c r="I21" t="s">
        <v>37</v>
      </c>
      <c r="J21" t="s">
        <v>23</v>
      </c>
      <c r="P21">
        <v>95.48</v>
      </c>
      <c r="Q21" t="s">
        <v>8</v>
      </c>
      <c r="R21" t="s">
        <v>140</v>
      </c>
    </row>
    <row r="22" spans="1:18" x14ac:dyDescent="0.25">
      <c r="A22">
        <v>2</v>
      </c>
      <c r="B22">
        <v>3</v>
      </c>
      <c r="C22">
        <v>24</v>
      </c>
      <c r="D22">
        <v>72.52</v>
      </c>
      <c r="E22" t="s">
        <v>8</v>
      </c>
      <c r="F22" t="s">
        <v>17</v>
      </c>
      <c r="G22">
        <v>400</v>
      </c>
      <c r="H22" t="str">
        <f t="shared" si="0"/>
        <v>Low</v>
      </c>
      <c r="I22" t="s">
        <v>37</v>
      </c>
      <c r="J22" t="s">
        <v>23</v>
      </c>
      <c r="P22">
        <v>72.52</v>
      </c>
      <c r="Q22" t="s">
        <v>8</v>
      </c>
      <c r="R22" t="s">
        <v>140</v>
      </c>
    </row>
    <row r="23" spans="1:18" x14ac:dyDescent="0.25">
      <c r="A23">
        <v>2</v>
      </c>
      <c r="B23">
        <v>3</v>
      </c>
      <c r="C23">
        <v>36</v>
      </c>
      <c r="D23">
        <v>61.32</v>
      </c>
      <c r="E23" t="s">
        <v>8</v>
      </c>
      <c r="F23" t="s">
        <v>17</v>
      </c>
      <c r="G23">
        <v>400</v>
      </c>
      <c r="H23" t="str">
        <f t="shared" si="0"/>
        <v>Low</v>
      </c>
      <c r="I23" t="s">
        <v>37</v>
      </c>
      <c r="J23" t="s">
        <v>23</v>
      </c>
      <c r="P23">
        <v>61.32</v>
      </c>
      <c r="Q23" t="s">
        <v>8</v>
      </c>
      <c r="R23" t="s">
        <v>140</v>
      </c>
    </row>
    <row r="24" spans="1:18" x14ac:dyDescent="0.25">
      <c r="A24">
        <v>2</v>
      </c>
      <c r="B24">
        <v>3</v>
      </c>
      <c r="C24">
        <v>48</v>
      </c>
      <c r="D24">
        <v>14.28</v>
      </c>
      <c r="E24" t="s">
        <v>8</v>
      </c>
      <c r="F24" t="s">
        <v>17</v>
      </c>
      <c r="G24">
        <v>400</v>
      </c>
      <c r="H24" t="str">
        <f t="shared" si="0"/>
        <v>Low</v>
      </c>
      <c r="I24" t="s">
        <v>37</v>
      </c>
      <c r="J24" t="s">
        <v>23</v>
      </c>
      <c r="P24">
        <v>14.28</v>
      </c>
      <c r="Q24" t="s">
        <v>8</v>
      </c>
      <c r="R24" t="s">
        <v>140</v>
      </c>
    </row>
    <row r="25" spans="1:18" x14ac:dyDescent="0.25">
      <c r="A25">
        <v>2</v>
      </c>
      <c r="B25">
        <v>3</v>
      </c>
      <c r="C25">
        <v>72</v>
      </c>
      <c r="D25">
        <v>0.28000000000000003</v>
      </c>
      <c r="E25" t="s">
        <v>8</v>
      </c>
      <c r="F25" t="s">
        <v>17</v>
      </c>
      <c r="G25">
        <v>400</v>
      </c>
      <c r="H25" t="str">
        <f t="shared" si="0"/>
        <v>Low</v>
      </c>
      <c r="I25" t="s">
        <v>37</v>
      </c>
      <c r="J25" t="s">
        <v>23</v>
      </c>
      <c r="P25">
        <v>0.28000000000000003</v>
      </c>
      <c r="Q25" t="s">
        <v>8</v>
      </c>
      <c r="R25" t="s">
        <v>140</v>
      </c>
    </row>
    <row r="26" spans="1:18" x14ac:dyDescent="0.25">
      <c r="A26">
        <v>3</v>
      </c>
      <c r="B26">
        <v>4</v>
      </c>
      <c r="C26">
        <v>0</v>
      </c>
      <c r="D26">
        <v>0</v>
      </c>
      <c r="E26" t="s">
        <v>8</v>
      </c>
      <c r="F26" t="s">
        <v>17</v>
      </c>
      <c r="G26">
        <v>1200</v>
      </c>
      <c r="H26" t="str">
        <f t="shared" si="0"/>
        <v>High</v>
      </c>
      <c r="I26" t="s">
        <v>36</v>
      </c>
      <c r="J26" t="s">
        <v>23</v>
      </c>
      <c r="P26">
        <v>0</v>
      </c>
      <c r="Q26" t="s">
        <v>4</v>
      </c>
      <c r="R26" t="s">
        <v>140</v>
      </c>
    </row>
    <row r="27" spans="1:18" x14ac:dyDescent="0.25">
      <c r="A27">
        <v>3</v>
      </c>
      <c r="B27">
        <v>4</v>
      </c>
      <c r="C27">
        <v>1</v>
      </c>
      <c r="D27">
        <v>239.5206</v>
      </c>
      <c r="E27" t="s">
        <v>8</v>
      </c>
      <c r="F27" t="s">
        <v>17</v>
      </c>
      <c r="G27">
        <v>1200</v>
      </c>
      <c r="H27" t="str">
        <f t="shared" si="0"/>
        <v>High</v>
      </c>
      <c r="I27" t="s">
        <v>36</v>
      </c>
      <c r="J27" t="s">
        <v>23</v>
      </c>
      <c r="P27">
        <v>239.5206</v>
      </c>
      <c r="Q27" t="s">
        <v>4</v>
      </c>
      <c r="R27" t="s">
        <v>140</v>
      </c>
    </row>
    <row r="28" spans="1:18" x14ac:dyDescent="0.25">
      <c r="A28">
        <v>3</v>
      </c>
      <c r="B28">
        <v>4</v>
      </c>
      <c r="C28">
        <v>2</v>
      </c>
      <c r="D28">
        <v>345.4821</v>
      </c>
      <c r="E28" t="s">
        <v>8</v>
      </c>
      <c r="F28" t="s">
        <v>17</v>
      </c>
      <c r="G28">
        <v>1200</v>
      </c>
      <c r="H28" t="str">
        <f t="shared" si="0"/>
        <v>High</v>
      </c>
      <c r="I28" t="s">
        <v>36</v>
      </c>
      <c r="J28" t="s">
        <v>23</v>
      </c>
      <c r="P28">
        <v>345.4821</v>
      </c>
      <c r="Q28" t="s">
        <v>4</v>
      </c>
      <c r="R28" t="s">
        <v>140</v>
      </c>
    </row>
    <row r="29" spans="1:18" x14ac:dyDescent="0.25">
      <c r="A29">
        <v>3</v>
      </c>
      <c r="B29">
        <v>4</v>
      </c>
      <c r="C29">
        <v>3</v>
      </c>
      <c r="D29">
        <v>428.77699999999999</v>
      </c>
      <c r="E29" t="s">
        <v>8</v>
      </c>
      <c r="F29" t="s">
        <v>17</v>
      </c>
      <c r="G29">
        <v>1200</v>
      </c>
      <c r="H29" t="str">
        <f t="shared" si="0"/>
        <v>High</v>
      </c>
      <c r="I29" t="s">
        <v>36</v>
      </c>
      <c r="J29" t="s">
        <v>23</v>
      </c>
      <c r="P29">
        <v>428.77699999999999</v>
      </c>
      <c r="Q29" t="s">
        <v>4</v>
      </c>
      <c r="R29" t="s">
        <v>140</v>
      </c>
    </row>
    <row r="30" spans="1:18" x14ac:dyDescent="0.25">
      <c r="A30">
        <v>3</v>
      </c>
      <c r="B30">
        <v>4</v>
      </c>
      <c r="C30">
        <v>4</v>
      </c>
      <c r="D30">
        <v>489.45440000000002</v>
      </c>
      <c r="E30" t="s">
        <v>8</v>
      </c>
      <c r="F30" t="s">
        <v>17</v>
      </c>
      <c r="G30">
        <v>1200</v>
      </c>
      <c r="H30" t="str">
        <f t="shared" si="0"/>
        <v>High</v>
      </c>
      <c r="I30" t="s">
        <v>36</v>
      </c>
      <c r="J30" t="s">
        <v>23</v>
      </c>
      <c r="P30">
        <v>489.45440000000002</v>
      </c>
      <c r="Q30" t="s">
        <v>4</v>
      </c>
      <c r="R30" t="s">
        <v>140</v>
      </c>
    </row>
    <row r="31" spans="1:18" x14ac:dyDescent="0.25">
      <c r="A31">
        <v>3</v>
      </c>
      <c r="B31">
        <v>4</v>
      </c>
      <c r="C31">
        <v>6</v>
      </c>
      <c r="D31">
        <v>393.11399999999998</v>
      </c>
      <c r="E31" t="s">
        <v>8</v>
      </c>
      <c r="F31" t="s">
        <v>17</v>
      </c>
      <c r="G31">
        <v>1200</v>
      </c>
      <c r="H31" t="str">
        <f t="shared" si="0"/>
        <v>High</v>
      </c>
      <c r="I31" t="s">
        <v>36</v>
      </c>
      <c r="J31" t="s">
        <v>23</v>
      </c>
      <c r="P31">
        <v>393.11399999999998</v>
      </c>
      <c r="Q31" t="s">
        <v>4</v>
      </c>
      <c r="R31" t="s">
        <v>140</v>
      </c>
    </row>
    <row r="32" spans="1:18" x14ac:dyDescent="0.25">
      <c r="A32">
        <v>3</v>
      </c>
      <c r="B32">
        <v>4</v>
      </c>
      <c r="C32">
        <v>12</v>
      </c>
      <c r="D32">
        <v>289.11380000000003</v>
      </c>
      <c r="E32" t="s">
        <v>8</v>
      </c>
      <c r="F32" t="s">
        <v>17</v>
      </c>
      <c r="G32">
        <v>1200</v>
      </c>
      <c r="H32" t="str">
        <f t="shared" si="0"/>
        <v>High</v>
      </c>
      <c r="I32" t="s">
        <v>36</v>
      </c>
      <c r="J32" t="s">
        <v>23</v>
      </c>
      <c r="P32">
        <v>289.11380000000003</v>
      </c>
      <c r="Q32" t="s">
        <v>4</v>
      </c>
      <c r="R32" t="s">
        <v>140</v>
      </c>
    </row>
    <row r="33" spans="1:18" x14ac:dyDescent="0.25">
      <c r="A33">
        <v>3</v>
      </c>
      <c r="B33">
        <v>4</v>
      </c>
      <c r="C33">
        <v>24</v>
      </c>
      <c r="D33">
        <v>51.936500000000002</v>
      </c>
      <c r="E33" t="s">
        <v>8</v>
      </c>
      <c r="F33" t="s">
        <v>17</v>
      </c>
      <c r="G33">
        <v>1200</v>
      </c>
      <c r="H33" t="str">
        <f t="shared" si="0"/>
        <v>High</v>
      </c>
      <c r="I33" t="s">
        <v>36</v>
      </c>
      <c r="J33" t="s">
        <v>23</v>
      </c>
      <c r="P33">
        <v>51.936500000000002</v>
      </c>
      <c r="Q33" t="s">
        <v>4</v>
      </c>
      <c r="R33" t="s">
        <v>140</v>
      </c>
    </row>
    <row r="34" spans="1:18" x14ac:dyDescent="0.25">
      <c r="A34">
        <v>3</v>
      </c>
      <c r="B34">
        <v>4</v>
      </c>
      <c r="C34">
        <v>36</v>
      </c>
      <c r="D34">
        <v>29.037500000000001</v>
      </c>
      <c r="E34" t="s">
        <v>8</v>
      </c>
      <c r="F34" t="s">
        <v>17</v>
      </c>
      <c r="G34">
        <v>1200</v>
      </c>
      <c r="H34" t="str">
        <f t="shared" si="0"/>
        <v>High</v>
      </c>
      <c r="I34" t="s">
        <v>36</v>
      </c>
      <c r="J34" t="s">
        <v>23</v>
      </c>
      <c r="P34">
        <v>29.037500000000001</v>
      </c>
      <c r="Q34" t="s">
        <v>4</v>
      </c>
      <c r="R34" t="s">
        <v>140</v>
      </c>
    </row>
    <row r="35" spans="1:18" x14ac:dyDescent="0.25">
      <c r="A35">
        <v>3</v>
      </c>
      <c r="B35">
        <v>4</v>
      </c>
      <c r="C35">
        <v>48</v>
      </c>
      <c r="D35">
        <v>6.0622999999999996</v>
      </c>
      <c r="E35" t="s">
        <v>8</v>
      </c>
      <c r="F35" t="s">
        <v>17</v>
      </c>
      <c r="G35">
        <v>1200</v>
      </c>
      <c r="H35" t="str">
        <f t="shared" si="0"/>
        <v>High</v>
      </c>
      <c r="I35" t="s">
        <v>36</v>
      </c>
      <c r="J35" t="s">
        <v>23</v>
      </c>
      <c r="P35">
        <v>6.0622999999999996</v>
      </c>
      <c r="Q35" t="s">
        <v>4</v>
      </c>
      <c r="R35" t="s">
        <v>140</v>
      </c>
    </row>
    <row r="36" spans="1:18" x14ac:dyDescent="0.25">
      <c r="A36">
        <v>3</v>
      </c>
      <c r="B36">
        <v>4</v>
      </c>
      <c r="C36">
        <v>72</v>
      </c>
      <c r="D36">
        <v>9.8699999999999996E-2</v>
      </c>
      <c r="E36" t="s">
        <v>8</v>
      </c>
      <c r="F36" t="s">
        <v>17</v>
      </c>
      <c r="G36">
        <v>1200</v>
      </c>
      <c r="H36" t="str">
        <f t="shared" si="0"/>
        <v>High</v>
      </c>
      <c r="I36" t="s">
        <v>36</v>
      </c>
      <c r="J36" t="s">
        <v>23</v>
      </c>
      <c r="P36">
        <v>9.8699999999999996E-2</v>
      </c>
      <c r="Q36" t="s">
        <v>4</v>
      </c>
      <c r="R36" t="s">
        <v>140</v>
      </c>
    </row>
    <row r="37" spans="1:18" x14ac:dyDescent="0.25">
      <c r="A37">
        <v>3</v>
      </c>
      <c r="B37">
        <v>4</v>
      </c>
      <c r="C37">
        <v>96</v>
      </c>
      <c r="D37">
        <v>9.7699999999999995E-2</v>
      </c>
      <c r="E37" t="s">
        <v>8</v>
      </c>
      <c r="F37" t="s">
        <v>17</v>
      </c>
      <c r="G37">
        <v>1200</v>
      </c>
      <c r="H37" t="str">
        <f t="shared" si="0"/>
        <v>High</v>
      </c>
      <c r="I37" t="s">
        <v>36</v>
      </c>
      <c r="J37" t="s">
        <v>23</v>
      </c>
      <c r="P37">
        <v>9.7699999999999995E-2</v>
      </c>
      <c r="Q37" t="s">
        <v>4</v>
      </c>
      <c r="R37" t="s">
        <v>140</v>
      </c>
    </row>
    <row r="38" spans="1:18" x14ac:dyDescent="0.25">
      <c r="A38">
        <v>4</v>
      </c>
      <c r="B38">
        <v>4</v>
      </c>
      <c r="C38">
        <v>0</v>
      </c>
      <c r="D38">
        <v>0</v>
      </c>
      <c r="E38" t="s">
        <v>8</v>
      </c>
      <c r="F38" t="s">
        <v>17</v>
      </c>
      <c r="G38">
        <v>1200</v>
      </c>
      <c r="H38" t="str">
        <f t="shared" si="0"/>
        <v>High</v>
      </c>
      <c r="I38" t="s">
        <v>37</v>
      </c>
      <c r="J38" t="s">
        <v>23</v>
      </c>
      <c r="P38">
        <v>0</v>
      </c>
      <c r="Q38" t="s">
        <v>4</v>
      </c>
      <c r="R38" t="s">
        <v>140</v>
      </c>
    </row>
    <row r="39" spans="1:18" x14ac:dyDescent="0.25">
      <c r="A39">
        <v>4</v>
      </c>
      <c r="B39">
        <v>4</v>
      </c>
      <c r="C39">
        <v>1</v>
      </c>
      <c r="D39">
        <v>5.5</v>
      </c>
      <c r="E39" t="s">
        <v>8</v>
      </c>
      <c r="F39" t="s">
        <v>17</v>
      </c>
      <c r="G39">
        <v>1200</v>
      </c>
      <c r="H39" t="str">
        <f t="shared" si="0"/>
        <v>High</v>
      </c>
      <c r="I39" t="s">
        <v>37</v>
      </c>
      <c r="J39" t="s">
        <v>23</v>
      </c>
      <c r="P39">
        <v>5.5</v>
      </c>
      <c r="Q39" t="s">
        <v>4</v>
      </c>
      <c r="R39" t="s">
        <v>140</v>
      </c>
    </row>
    <row r="40" spans="1:18" x14ac:dyDescent="0.25">
      <c r="A40">
        <v>4</v>
      </c>
      <c r="B40">
        <v>4</v>
      </c>
      <c r="C40">
        <v>2</v>
      </c>
      <c r="D40">
        <v>56.9069</v>
      </c>
      <c r="E40" t="s">
        <v>8</v>
      </c>
      <c r="F40" t="s">
        <v>17</v>
      </c>
      <c r="G40">
        <v>1200</v>
      </c>
      <c r="H40" t="str">
        <f t="shared" si="0"/>
        <v>High</v>
      </c>
      <c r="I40" t="s">
        <v>37</v>
      </c>
      <c r="J40" t="s">
        <v>23</v>
      </c>
      <c r="P40">
        <v>56.9069</v>
      </c>
      <c r="Q40" t="s">
        <v>4</v>
      </c>
      <c r="R40" t="s">
        <v>140</v>
      </c>
    </row>
    <row r="41" spans="1:18" x14ac:dyDescent="0.25">
      <c r="A41">
        <v>4</v>
      </c>
      <c r="B41">
        <v>4</v>
      </c>
      <c r="C41">
        <v>3</v>
      </c>
      <c r="D41">
        <v>39.365600000000001</v>
      </c>
      <c r="E41" t="s">
        <v>8</v>
      </c>
      <c r="F41" t="s">
        <v>17</v>
      </c>
      <c r="G41">
        <v>1200</v>
      </c>
      <c r="H41" t="str">
        <f t="shared" si="0"/>
        <v>High</v>
      </c>
      <c r="I41" t="s">
        <v>37</v>
      </c>
      <c r="J41" t="s">
        <v>23</v>
      </c>
      <c r="P41">
        <v>39.365600000000001</v>
      </c>
      <c r="Q41" t="s">
        <v>4</v>
      </c>
      <c r="R41" t="s">
        <v>140</v>
      </c>
    </row>
    <row r="42" spans="1:18" x14ac:dyDescent="0.25">
      <c r="A42">
        <v>4</v>
      </c>
      <c r="B42">
        <v>4</v>
      </c>
      <c r="C42">
        <v>4</v>
      </c>
      <c r="D42">
        <v>62.773699999999998</v>
      </c>
      <c r="E42" t="s">
        <v>8</v>
      </c>
      <c r="F42" t="s">
        <v>17</v>
      </c>
      <c r="G42">
        <v>1200</v>
      </c>
      <c r="H42" t="str">
        <f t="shared" si="0"/>
        <v>High</v>
      </c>
      <c r="I42" t="s">
        <v>37</v>
      </c>
      <c r="J42" t="s">
        <v>23</v>
      </c>
      <c r="P42">
        <v>62.773699999999998</v>
      </c>
      <c r="Q42" t="s">
        <v>4</v>
      </c>
      <c r="R42" t="s">
        <v>140</v>
      </c>
    </row>
    <row r="43" spans="1:18" x14ac:dyDescent="0.25">
      <c r="A43">
        <v>4</v>
      </c>
      <c r="B43">
        <v>4</v>
      </c>
      <c r="C43">
        <v>6</v>
      </c>
      <c r="D43">
        <v>68.088999999999999</v>
      </c>
      <c r="E43" t="s">
        <v>8</v>
      </c>
      <c r="F43" t="s">
        <v>17</v>
      </c>
      <c r="G43">
        <v>1200</v>
      </c>
      <c r="H43" t="str">
        <f t="shared" si="0"/>
        <v>High</v>
      </c>
      <c r="I43" t="s">
        <v>37</v>
      </c>
      <c r="J43" t="s">
        <v>23</v>
      </c>
      <c r="P43">
        <v>68.088999999999999</v>
      </c>
      <c r="Q43" t="s">
        <v>4</v>
      </c>
      <c r="R43" t="s">
        <v>140</v>
      </c>
    </row>
    <row r="44" spans="1:18" x14ac:dyDescent="0.25">
      <c r="A44">
        <v>4</v>
      </c>
      <c r="B44">
        <v>4</v>
      </c>
      <c r="C44">
        <v>8</v>
      </c>
      <c r="D44">
        <v>45.490400000000001</v>
      </c>
      <c r="E44" t="s">
        <v>8</v>
      </c>
      <c r="F44" t="s">
        <v>17</v>
      </c>
      <c r="G44">
        <v>1200</v>
      </c>
      <c r="H44" t="str">
        <f t="shared" si="0"/>
        <v>High</v>
      </c>
      <c r="I44" t="s">
        <v>37</v>
      </c>
      <c r="J44" t="s">
        <v>23</v>
      </c>
      <c r="P44">
        <v>45.490400000000001</v>
      </c>
      <c r="Q44" t="s">
        <v>4</v>
      </c>
      <c r="R44" t="s">
        <v>140</v>
      </c>
    </row>
    <row r="45" spans="1:18" x14ac:dyDescent="0.25">
      <c r="A45">
        <v>4</v>
      </c>
      <c r="B45">
        <v>4</v>
      </c>
      <c r="C45">
        <v>12</v>
      </c>
      <c r="D45">
        <v>24.8142</v>
      </c>
      <c r="E45" t="s">
        <v>8</v>
      </c>
      <c r="F45" t="s">
        <v>17</v>
      </c>
      <c r="G45">
        <v>1200</v>
      </c>
      <c r="H45" t="str">
        <f t="shared" si="0"/>
        <v>High</v>
      </c>
      <c r="I45" t="s">
        <v>37</v>
      </c>
      <c r="J45" t="s">
        <v>23</v>
      </c>
      <c r="P45">
        <v>24.8142</v>
      </c>
      <c r="Q45" t="s">
        <v>4</v>
      </c>
      <c r="R45" t="s">
        <v>140</v>
      </c>
    </row>
    <row r="46" spans="1:18" x14ac:dyDescent="0.25">
      <c r="A46">
        <v>4</v>
      </c>
      <c r="B46">
        <v>4</v>
      </c>
      <c r="C46">
        <v>24</v>
      </c>
      <c r="D46">
        <v>51.9221</v>
      </c>
      <c r="E46" t="s">
        <v>8</v>
      </c>
      <c r="F46" t="s">
        <v>17</v>
      </c>
      <c r="G46">
        <v>1200</v>
      </c>
      <c r="H46" t="str">
        <f t="shared" si="0"/>
        <v>High</v>
      </c>
      <c r="I46" t="s">
        <v>37</v>
      </c>
      <c r="J46" t="s">
        <v>23</v>
      </c>
      <c r="P46">
        <v>51.9221</v>
      </c>
      <c r="Q46" t="s">
        <v>4</v>
      </c>
      <c r="R46" t="s">
        <v>140</v>
      </c>
    </row>
    <row r="47" spans="1:18" x14ac:dyDescent="0.25">
      <c r="A47">
        <v>4</v>
      </c>
      <c r="B47">
        <v>4</v>
      </c>
      <c r="C47">
        <v>36</v>
      </c>
      <c r="D47">
        <v>58.5657</v>
      </c>
      <c r="E47" t="s">
        <v>8</v>
      </c>
      <c r="F47" t="s">
        <v>17</v>
      </c>
      <c r="G47">
        <v>1200</v>
      </c>
      <c r="H47" t="str">
        <f t="shared" si="0"/>
        <v>High</v>
      </c>
      <c r="I47" t="s">
        <v>37</v>
      </c>
      <c r="J47" t="s">
        <v>23</v>
      </c>
      <c r="P47">
        <v>58.5657</v>
      </c>
      <c r="Q47" t="s">
        <v>4</v>
      </c>
      <c r="R47" t="s">
        <v>140</v>
      </c>
    </row>
    <row r="48" spans="1:18" x14ac:dyDescent="0.25">
      <c r="A48">
        <v>4</v>
      </c>
      <c r="B48">
        <v>4</v>
      </c>
      <c r="C48">
        <v>48</v>
      </c>
      <c r="D48">
        <v>7.7870999999999997</v>
      </c>
      <c r="E48" t="s">
        <v>8</v>
      </c>
      <c r="F48" t="s">
        <v>17</v>
      </c>
      <c r="G48">
        <v>1200</v>
      </c>
      <c r="H48" t="str">
        <f t="shared" si="0"/>
        <v>High</v>
      </c>
      <c r="I48" t="s">
        <v>37</v>
      </c>
      <c r="J48" t="s">
        <v>23</v>
      </c>
      <c r="P48">
        <v>7.7870999999999997</v>
      </c>
      <c r="Q48" t="s">
        <v>4</v>
      </c>
      <c r="R48" t="s">
        <v>140</v>
      </c>
    </row>
    <row r="49" spans="1:18" x14ac:dyDescent="0.25">
      <c r="A49">
        <v>4</v>
      </c>
      <c r="B49">
        <v>4</v>
      </c>
      <c r="C49">
        <v>72</v>
      </c>
      <c r="D49">
        <v>5.3407</v>
      </c>
      <c r="E49" t="s">
        <v>8</v>
      </c>
      <c r="F49" t="s">
        <v>17</v>
      </c>
      <c r="G49">
        <v>1200</v>
      </c>
      <c r="H49" t="str">
        <f t="shared" si="0"/>
        <v>High</v>
      </c>
      <c r="I49" t="s">
        <v>37</v>
      </c>
      <c r="J49" t="s">
        <v>23</v>
      </c>
      <c r="P49">
        <v>5.3407</v>
      </c>
      <c r="Q49" t="s">
        <v>4</v>
      </c>
      <c r="R49" t="s">
        <v>140</v>
      </c>
    </row>
    <row r="50" spans="1:18" x14ac:dyDescent="0.25">
      <c r="A50">
        <v>4</v>
      </c>
      <c r="B50">
        <v>4</v>
      </c>
      <c r="C50">
        <v>96</v>
      </c>
      <c r="D50">
        <v>1.0995999999999999</v>
      </c>
      <c r="E50" t="s">
        <v>8</v>
      </c>
      <c r="F50" t="s">
        <v>17</v>
      </c>
      <c r="G50">
        <v>1200</v>
      </c>
      <c r="H50" t="str">
        <f t="shared" si="0"/>
        <v>High</v>
      </c>
      <c r="I50" t="s">
        <v>37</v>
      </c>
      <c r="J50" t="s">
        <v>23</v>
      </c>
      <c r="P50">
        <v>1.0995999999999999</v>
      </c>
      <c r="Q50" t="s">
        <v>4</v>
      </c>
      <c r="R50" t="s">
        <v>140</v>
      </c>
    </row>
    <row r="51" spans="1:18" x14ac:dyDescent="0.25">
      <c r="A51">
        <v>5</v>
      </c>
      <c r="B51">
        <v>8</v>
      </c>
      <c r="C51">
        <v>0</v>
      </c>
      <c r="D51">
        <v>0</v>
      </c>
      <c r="E51" t="s">
        <v>8</v>
      </c>
      <c r="F51" t="s">
        <v>22</v>
      </c>
      <c r="G51">
        <v>400</v>
      </c>
      <c r="H51" t="str">
        <f t="shared" si="0"/>
        <v>Low</v>
      </c>
      <c r="I51" t="s">
        <v>36</v>
      </c>
      <c r="J51" t="s">
        <v>39</v>
      </c>
      <c r="P51">
        <v>0</v>
      </c>
      <c r="Q51" t="s">
        <v>19</v>
      </c>
      <c r="R51" t="s">
        <v>141</v>
      </c>
    </row>
    <row r="52" spans="1:18" x14ac:dyDescent="0.25">
      <c r="A52">
        <v>5</v>
      </c>
      <c r="B52">
        <v>8</v>
      </c>
      <c r="C52">
        <v>2</v>
      </c>
      <c r="D52">
        <v>118.6</v>
      </c>
      <c r="E52" t="s">
        <v>8</v>
      </c>
      <c r="F52" t="s">
        <v>22</v>
      </c>
      <c r="G52">
        <v>400</v>
      </c>
      <c r="H52" t="str">
        <f t="shared" si="0"/>
        <v>Low</v>
      </c>
      <c r="I52" t="s">
        <v>36</v>
      </c>
      <c r="J52" t="s">
        <v>39</v>
      </c>
      <c r="P52">
        <v>0.1186</v>
      </c>
      <c r="Q52" t="s">
        <v>19</v>
      </c>
      <c r="R52" t="s">
        <v>141</v>
      </c>
    </row>
    <row r="53" spans="1:18" x14ac:dyDescent="0.25">
      <c r="A53">
        <v>5</v>
      </c>
      <c r="B53">
        <v>8</v>
      </c>
      <c r="C53">
        <v>4</v>
      </c>
      <c r="D53">
        <v>99.5</v>
      </c>
      <c r="E53" t="s">
        <v>8</v>
      </c>
      <c r="F53" t="s">
        <v>22</v>
      </c>
      <c r="G53">
        <v>400</v>
      </c>
      <c r="H53" t="str">
        <f t="shared" si="0"/>
        <v>Low</v>
      </c>
      <c r="I53" t="s">
        <v>36</v>
      </c>
      <c r="J53" t="s">
        <v>39</v>
      </c>
      <c r="P53">
        <v>9.9500000000000005E-2</v>
      </c>
      <c r="Q53" t="s">
        <v>19</v>
      </c>
      <c r="R53" t="s">
        <v>141</v>
      </c>
    </row>
    <row r="54" spans="1:18" x14ac:dyDescent="0.25">
      <c r="A54">
        <v>5</v>
      </c>
      <c r="B54">
        <v>8</v>
      </c>
      <c r="C54">
        <v>8</v>
      </c>
      <c r="D54">
        <v>27.799999999999997</v>
      </c>
      <c r="E54" t="s">
        <v>8</v>
      </c>
      <c r="F54" t="s">
        <v>22</v>
      </c>
      <c r="G54">
        <v>400</v>
      </c>
      <c r="H54" t="str">
        <f t="shared" si="0"/>
        <v>Low</v>
      </c>
      <c r="I54" t="s">
        <v>36</v>
      </c>
      <c r="J54" t="s">
        <v>39</v>
      </c>
      <c r="P54">
        <v>2.7799999999999998E-2</v>
      </c>
      <c r="Q54" t="s">
        <v>19</v>
      </c>
      <c r="R54" t="s">
        <v>141</v>
      </c>
    </row>
    <row r="55" spans="1:18" x14ac:dyDescent="0.25">
      <c r="A55">
        <v>5</v>
      </c>
      <c r="B55">
        <v>8</v>
      </c>
      <c r="C55">
        <v>12</v>
      </c>
      <c r="D55">
        <v>19.5</v>
      </c>
      <c r="E55" t="s">
        <v>8</v>
      </c>
      <c r="F55" t="s">
        <v>22</v>
      </c>
      <c r="G55">
        <v>400</v>
      </c>
      <c r="H55" t="str">
        <f t="shared" si="0"/>
        <v>Low</v>
      </c>
      <c r="I55" t="s">
        <v>36</v>
      </c>
      <c r="J55" t="s">
        <v>39</v>
      </c>
      <c r="P55">
        <v>1.95E-2</v>
      </c>
      <c r="Q55" t="s">
        <v>19</v>
      </c>
      <c r="R55" t="s">
        <v>141</v>
      </c>
    </row>
    <row r="56" spans="1:18" x14ac:dyDescent="0.25">
      <c r="A56">
        <v>5</v>
      </c>
      <c r="B56">
        <v>8</v>
      </c>
      <c r="C56">
        <v>0</v>
      </c>
      <c r="D56">
        <v>0</v>
      </c>
      <c r="E56" t="s">
        <v>8</v>
      </c>
      <c r="F56" t="s">
        <v>17</v>
      </c>
      <c r="G56">
        <v>400</v>
      </c>
      <c r="H56" t="str">
        <f t="shared" si="0"/>
        <v>Low</v>
      </c>
      <c r="I56" t="s">
        <v>36</v>
      </c>
      <c r="J56" t="s">
        <v>39</v>
      </c>
      <c r="P56">
        <v>0</v>
      </c>
      <c r="Q56" t="s">
        <v>19</v>
      </c>
      <c r="R56" t="s">
        <v>141</v>
      </c>
    </row>
    <row r="57" spans="1:18" x14ac:dyDescent="0.25">
      <c r="A57">
        <v>5</v>
      </c>
      <c r="B57">
        <v>8</v>
      </c>
      <c r="C57">
        <v>2</v>
      </c>
      <c r="D57">
        <v>866.5</v>
      </c>
      <c r="E57" t="s">
        <v>8</v>
      </c>
      <c r="F57" t="s">
        <v>17</v>
      </c>
      <c r="G57">
        <v>400</v>
      </c>
      <c r="H57" t="str">
        <f t="shared" si="0"/>
        <v>Low</v>
      </c>
      <c r="I57" t="s">
        <v>36</v>
      </c>
      <c r="J57" t="s">
        <v>39</v>
      </c>
      <c r="P57">
        <v>0.86650000000000005</v>
      </c>
      <c r="Q57" t="s">
        <v>19</v>
      </c>
      <c r="R57" t="s">
        <v>141</v>
      </c>
    </row>
    <row r="58" spans="1:18" x14ac:dyDescent="0.25">
      <c r="A58">
        <v>5</v>
      </c>
      <c r="B58">
        <v>8</v>
      </c>
      <c r="C58">
        <v>4</v>
      </c>
      <c r="D58">
        <v>1078.1000000000001</v>
      </c>
      <c r="E58" t="s">
        <v>8</v>
      </c>
      <c r="F58" t="s">
        <v>17</v>
      </c>
      <c r="G58">
        <v>400</v>
      </c>
      <c r="H58" t="str">
        <f t="shared" si="0"/>
        <v>Low</v>
      </c>
      <c r="I58" t="s">
        <v>36</v>
      </c>
      <c r="J58" t="s">
        <v>39</v>
      </c>
      <c r="P58">
        <v>1.0781000000000001</v>
      </c>
      <c r="Q58" t="s">
        <v>19</v>
      </c>
      <c r="R58" t="s">
        <v>141</v>
      </c>
    </row>
    <row r="59" spans="1:18" x14ac:dyDescent="0.25">
      <c r="A59">
        <v>5</v>
      </c>
      <c r="B59">
        <v>8</v>
      </c>
      <c r="C59">
        <v>8</v>
      </c>
      <c r="D59">
        <v>798.1</v>
      </c>
      <c r="E59" t="s">
        <v>8</v>
      </c>
      <c r="F59" t="s">
        <v>17</v>
      </c>
      <c r="G59">
        <v>400</v>
      </c>
      <c r="H59" t="str">
        <f t="shared" si="0"/>
        <v>Low</v>
      </c>
      <c r="I59" t="s">
        <v>36</v>
      </c>
      <c r="J59" t="s">
        <v>39</v>
      </c>
      <c r="P59">
        <v>0.79810000000000003</v>
      </c>
      <c r="Q59" t="s">
        <v>19</v>
      </c>
      <c r="R59" t="s">
        <v>141</v>
      </c>
    </row>
    <row r="60" spans="1:18" x14ac:dyDescent="0.25">
      <c r="A60">
        <v>5</v>
      </c>
      <c r="B60">
        <v>8</v>
      </c>
      <c r="C60">
        <v>12</v>
      </c>
      <c r="D60">
        <v>670.5</v>
      </c>
      <c r="E60" t="s">
        <v>8</v>
      </c>
      <c r="F60" t="s">
        <v>17</v>
      </c>
      <c r="G60">
        <v>400</v>
      </c>
      <c r="H60" t="str">
        <f t="shared" si="0"/>
        <v>Low</v>
      </c>
      <c r="I60" t="s">
        <v>36</v>
      </c>
      <c r="J60" t="s">
        <v>39</v>
      </c>
      <c r="P60">
        <v>0.67049999999999998</v>
      </c>
      <c r="Q60" t="s">
        <v>19</v>
      </c>
      <c r="R60" t="s">
        <v>141</v>
      </c>
    </row>
    <row r="61" spans="1:18" x14ac:dyDescent="0.25">
      <c r="A61">
        <v>5</v>
      </c>
      <c r="B61">
        <v>8</v>
      </c>
      <c r="C61">
        <v>24</v>
      </c>
      <c r="D61">
        <v>303.20000000000005</v>
      </c>
      <c r="E61" t="s">
        <v>8</v>
      </c>
      <c r="F61" t="s">
        <v>17</v>
      </c>
      <c r="G61">
        <v>400</v>
      </c>
      <c r="H61" t="str">
        <f t="shared" si="0"/>
        <v>Low</v>
      </c>
      <c r="I61" t="s">
        <v>36</v>
      </c>
      <c r="J61" t="s">
        <v>39</v>
      </c>
      <c r="P61">
        <v>0.30320000000000003</v>
      </c>
      <c r="Q61" t="s">
        <v>19</v>
      </c>
      <c r="R61" t="s">
        <v>141</v>
      </c>
    </row>
    <row r="62" spans="1:18" x14ac:dyDescent="0.25">
      <c r="A62">
        <v>5</v>
      </c>
      <c r="B62">
        <v>8</v>
      </c>
      <c r="C62">
        <v>36</v>
      </c>
      <c r="D62">
        <v>147.79999999999998</v>
      </c>
      <c r="E62" t="s">
        <v>8</v>
      </c>
      <c r="F62" t="s">
        <v>17</v>
      </c>
      <c r="G62">
        <v>400</v>
      </c>
      <c r="H62" t="str">
        <f t="shared" si="0"/>
        <v>Low</v>
      </c>
      <c r="I62" t="s">
        <v>36</v>
      </c>
      <c r="J62" t="s">
        <v>39</v>
      </c>
      <c r="P62">
        <v>0.14779999999999999</v>
      </c>
      <c r="Q62" t="s">
        <v>19</v>
      </c>
      <c r="R62" t="s">
        <v>141</v>
      </c>
    </row>
    <row r="63" spans="1:18" x14ac:dyDescent="0.25">
      <c r="A63">
        <v>5</v>
      </c>
      <c r="B63">
        <v>8</v>
      </c>
      <c r="C63">
        <v>48</v>
      </c>
      <c r="D63">
        <v>74.300000000000011</v>
      </c>
      <c r="E63" t="s">
        <v>8</v>
      </c>
      <c r="F63" t="s">
        <v>17</v>
      </c>
      <c r="G63">
        <v>400</v>
      </c>
      <c r="H63" t="str">
        <f t="shared" si="0"/>
        <v>Low</v>
      </c>
      <c r="I63" t="s">
        <v>36</v>
      </c>
      <c r="J63" t="s">
        <v>39</v>
      </c>
      <c r="P63">
        <v>7.4300000000000005E-2</v>
      </c>
      <c r="Q63" t="s">
        <v>19</v>
      </c>
      <c r="R63" t="s">
        <v>141</v>
      </c>
    </row>
    <row r="64" spans="1:18" x14ac:dyDescent="0.25">
      <c r="A64">
        <v>5</v>
      </c>
      <c r="B64">
        <v>8</v>
      </c>
      <c r="C64">
        <v>72</v>
      </c>
      <c r="D64">
        <v>27.799999999999997</v>
      </c>
      <c r="E64" t="s">
        <v>8</v>
      </c>
      <c r="F64" t="s">
        <v>17</v>
      </c>
      <c r="G64">
        <v>400</v>
      </c>
      <c r="H64" t="str">
        <f t="shared" si="0"/>
        <v>Low</v>
      </c>
      <c r="I64" t="s">
        <v>36</v>
      </c>
      <c r="J64" t="s">
        <v>39</v>
      </c>
      <c r="P64">
        <v>2.7799999999999998E-2</v>
      </c>
      <c r="Q64" t="s">
        <v>19</v>
      </c>
      <c r="R64" t="s">
        <v>141</v>
      </c>
    </row>
    <row r="65" spans="1:17" x14ac:dyDescent="0.25">
      <c r="A65">
        <v>6</v>
      </c>
      <c r="B65">
        <v>9</v>
      </c>
      <c r="C65">
        <v>0</v>
      </c>
      <c r="D65">
        <v>0</v>
      </c>
      <c r="E65" t="s">
        <v>8</v>
      </c>
      <c r="F65" t="s">
        <v>22</v>
      </c>
      <c r="G65">
        <v>400</v>
      </c>
      <c r="H65" t="str">
        <f t="shared" si="0"/>
        <v>Low</v>
      </c>
      <c r="I65" t="s">
        <v>27</v>
      </c>
      <c r="J65" t="s">
        <v>23</v>
      </c>
      <c r="P65">
        <v>0</v>
      </c>
      <c r="Q65" t="s">
        <v>8</v>
      </c>
    </row>
    <row r="66" spans="1:17" x14ac:dyDescent="0.25">
      <c r="A66">
        <v>6</v>
      </c>
      <c r="B66">
        <v>9</v>
      </c>
      <c r="C66">
        <v>0.5</v>
      </c>
      <c r="D66">
        <v>14.539400000000001</v>
      </c>
      <c r="E66" t="s">
        <v>8</v>
      </c>
      <c r="F66" t="s">
        <v>22</v>
      </c>
      <c r="G66">
        <v>400</v>
      </c>
      <c r="H66" t="str">
        <f t="shared" si="0"/>
        <v>Low</v>
      </c>
      <c r="I66" t="s">
        <v>27</v>
      </c>
      <c r="J66" t="s">
        <v>23</v>
      </c>
      <c r="P66">
        <v>14.539400000000001</v>
      </c>
      <c r="Q66" t="s">
        <v>8</v>
      </c>
    </row>
    <row r="67" spans="1:17" x14ac:dyDescent="0.25">
      <c r="A67">
        <v>6</v>
      </c>
      <c r="B67">
        <v>9</v>
      </c>
      <c r="C67">
        <v>1</v>
      </c>
      <c r="D67">
        <v>57.102200000000003</v>
      </c>
      <c r="E67" t="s">
        <v>8</v>
      </c>
      <c r="F67" t="s">
        <v>22</v>
      </c>
      <c r="G67">
        <v>400</v>
      </c>
      <c r="H67" t="str">
        <f t="shared" ref="H67:H130" si="1">IF(G67&lt; 800, "Low", "High")</f>
        <v>Low</v>
      </c>
      <c r="I67" t="s">
        <v>27</v>
      </c>
      <c r="J67" t="s">
        <v>23</v>
      </c>
      <c r="P67">
        <v>57.102200000000003</v>
      </c>
      <c r="Q67" t="s">
        <v>8</v>
      </c>
    </row>
    <row r="68" spans="1:17" x14ac:dyDescent="0.25">
      <c r="A68">
        <v>6</v>
      </c>
      <c r="B68">
        <v>9</v>
      </c>
      <c r="C68">
        <v>2</v>
      </c>
      <c r="D68">
        <v>78.724400000000003</v>
      </c>
      <c r="E68" t="s">
        <v>8</v>
      </c>
      <c r="F68" t="s">
        <v>22</v>
      </c>
      <c r="G68">
        <v>400</v>
      </c>
      <c r="H68" t="str">
        <f t="shared" si="1"/>
        <v>Low</v>
      </c>
      <c r="I68" t="s">
        <v>27</v>
      </c>
      <c r="J68" t="s">
        <v>23</v>
      </c>
      <c r="P68">
        <v>78.724400000000003</v>
      </c>
      <c r="Q68" t="s">
        <v>8</v>
      </c>
    </row>
    <row r="69" spans="1:17" x14ac:dyDescent="0.25">
      <c r="A69">
        <v>6</v>
      </c>
      <c r="B69">
        <v>9</v>
      </c>
      <c r="C69">
        <v>3</v>
      </c>
      <c r="D69">
        <v>70.7911</v>
      </c>
      <c r="E69" t="s">
        <v>8</v>
      </c>
      <c r="F69" t="s">
        <v>22</v>
      </c>
      <c r="G69">
        <v>400</v>
      </c>
      <c r="H69" t="str">
        <f t="shared" si="1"/>
        <v>Low</v>
      </c>
      <c r="I69" t="s">
        <v>27</v>
      </c>
      <c r="J69" t="s">
        <v>23</v>
      </c>
      <c r="P69">
        <v>70.7911</v>
      </c>
      <c r="Q69" t="s">
        <v>8</v>
      </c>
    </row>
    <row r="70" spans="1:17" x14ac:dyDescent="0.25">
      <c r="A70">
        <v>6</v>
      </c>
      <c r="B70">
        <v>9</v>
      </c>
      <c r="C70">
        <v>4</v>
      </c>
      <c r="D70">
        <v>45.221200000000003</v>
      </c>
      <c r="E70" t="s">
        <v>8</v>
      </c>
      <c r="F70" t="s">
        <v>22</v>
      </c>
      <c r="G70">
        <v>400</v>
      </c>
      <c r="H70" t="str">
        <f t="shared" si="1"/>
        <v>Low</v>
      </c>
      <c r="I70" t="s">
        <v>27</v>
      </c>
      <c r="J70" t="s">
        <v>23</v>
      </c>
      <c r="P70">
        <v>45.221200000000003</v>
      </c>
      <c r="Q70" t="s">
        <v>8</v>
      </c>
    </row>
    <row r="71" spans="1:17" x14ac:dyDescent="0.25">
      <c r="A71">
        <v>6</v>
      </c>
      <c r="B71">
        <v>9</v>
      </c>
      <c r="C71">
        <v>5</v>
      </c>
      <c r="D71">
        <v>29.510999999999999</v>
      </c>
      <c r="E71" t="s">
        <v>8</v>
      </c>
      <c r="F71" t="s">
        <v>22</v>
      </c>
      <c r="G71">
        <v>400</v>
      </c>
      <c r="H71" t="str">
        <f t="shared" si="1"/>
        <v>Low</v>
      </c>
      <c r="I71" t="s">
        <v>27</v>
      </c>
      <c r="J71" t="s">
        <v>23</v>
      </c>
      <c r="P71">
        <v>29.510999999999999</v>
      </c>
      <c r="Q71" t="s">
        <v>8</v>
      </c>
    </row>
    <row r="72" spans="1:17" x14ac:dyDescent="0.25">
      <c r="A72">
        <v>6</v>
      </c>
      <c r="B72">
        <v>9</v>
      </c>
      <c r="C72">
        <v>7</v>
      </c>
      <c r="D72">
        <v>10.15</v>
      </c>
      <c r="E72" t="s">
        <v>8</v>
      </c>
      <c r="F72" t="s">
        <v>22</v>
      </c>
      <c r="G72">
        <v>400</v>
      </c>
      <c r="H72" t="str">
        <f t="shared" si="1"/>
        <v>Low</v>
      </c>
      <c r="I72" t="s">
        <v>27</v>
      </c>
      <c r="J72" t="s">
        <v>23</v>
      </c>
      <c r="P72">
        <v>10.15</v>
      </c>
      <c r="Q72" t="s">
        <v>8</v>
      </c>
    </row>
    <row r="73" spans="1:17" x14ac:dyDescent="0.25">
      <c r="A73">
        <v>6</v>
      </c>
      <c r="B73">
        <v>9</v>
      </c>
      <c r="C73">
        <v>9</v>
      </c>
      <c r="D73">
        <v>5.5865</v>
      </c>
      <c r="E73" t="s">
        <v>8</v>
      </c>
      <c r="F73" t="s">
        <v>22</v>
      </c>
      <c r="G73">
        <v>400</v>
      </c>
      <c r="H73" t="str">
        <f t="shared" si="1"/>
        <v>Low</v>
      </c>
      <c r="I73" t="s">
        <v>27</v>
      </c>
      <c r="J73" t="s">
        <v>23</v>
      </c>
      <c r="P73">
        <v>5.5865</v>
      </c>
      <c r="Q73" t="s">
        <v>8</v>
      </c>
    </row>
    <row r="74" spans="1:17" x14ac:dyDescent="0.25">
      <c r="A74">
        <v>6</v>
      </c>
      <c r="B74">
        <v>9</v>
      </c>
      <c r="C74">
        <v>12</v>
      </c>
      <c r="D74">
        <v>2.8241999999999998</v>
      </c>
      <c r="E74" t="s">
        <v>8</v>
      </c>
      <c r="F74" t="s">
        <v>22</v>
      </c>
      <c r="G74">
        <v>400</v>
      </c>
      <c r="H74" t="str">
        <f t="shared" si="1"/>
        <v>Low</v>
      </c>
      <c r="I74" t="s">
        <v>27</v>
      </c>
      <c r="J74" t="s">
        <v>23</v>
      </c>
      <c r="P74">
        <v>2.8241999999999998</v>
      </c>
      <c r="Q74" t="s">
        <v>8</v>
      </c>
    </row>
    <row r="75" spans="1:17" x14ac:dyDescent="0.25">
      <c r="A75">
        <v>6</v>
      </c>
      <c r="B75">
        <v>9</v>
      </c>
      <c r="C75">
        <v>24</v>
      </c>
      <c r="D75">
        <v>0.75609999999999999</v>
      </c>
      <c r="E75" t="s">
        <v>8</v>
      </c>
      <c r="F75" t="s">
        <v>22</v>
      </c>
      <c r="G75">
        <v>400</v>
      </c>
      <c r="H75" t="str">
        <f t="shared" si="1"/>
        <v>Low</v>
      </c>
      <c r="I75" t="s">
        <v>27</v>
      </c>
      <c r="J75" t="s">
        <v>23</v>
      </c>
      <c r="P75">
        <v>0.75609999999999999</v>
      </c>
      <c r="Q75" t="s">
        <v>8</v>
      </c>
    </row>
    <row r="76" spans="1:17" x14ac:dyDescent="0.25">
      <c r="A76">
        <v>6</v>
      </c>
      <c r="B76">
        <v>9</v>
      </c>
      <c r="C76">
        <v>36</v>
      </c>
      <c r="D76">
        <v>0.2351</v>
      </c>
      <c r="E76" t="s">
        <v>8</v>
      </c>
      <c r="F76" t="s">
        <v>22</v>
      </c>
      <c r="G76">
        <v>400</v>
      </c>
      <c r="H76" t="str">
        <f t="shared" si="1"/>
        <v>Low</v>
      </c>
      <c r="I76" t="s">
        <v>27</v>
      </c>
      <c r="J76" t="s">
        <v>23</v>
      </c>
      <c r="P76">
        <v>0.2351</v>
      </c>
      <c r="Q76" t="s">
        <v>8</v>
      </c>
    </row>
    <row r="77" spans="1:17" x14ac:dyDescent="0.25">
      <c r="A77">
        <v>6</v>
      </c>
      <c r="B77">
        <v>9</v>
      </c>
      <c r="C77">
        <v>0</v>
      </c>
      <c r="D77">
        <v>0</v>
      </c>
      <c r="E77" t="s">
        <v>8</v>
      </c>
      <c r="F77" t="s">
        <v>17</v>
      </c>
      <c r="G77">
        <v>400</v>
      </c>
      <c r="H77" t="str">
        <f t="shared" si="1"/>
        <v>Low</v>
      </c>
      <c r="I77" t="s">
        <v>27</v>
      </c>
      <c r="J77" t="s">
        <v>23</v>
      </c>
      <c r="P77">
        <v>0</v>
      </c>
      <c r="Q77" t="s">
        <v>8</v>
      </c>
    </row>
    <row r="78" spans="1:17" x14ac:dyDescent="0.25">
      <c r="A78">
        <v>6</v>
      </c>
      <c r="B78">
        <v>9</v>
      </c>
      <c r="C78">
        <v>0.5</v>
      </c>
      <c r="D78">
        <v>50.2149</v>
      </c>
      <c r="E78" t="s">
        <v>8</v>
      </c>
      <c r="F78" t="s">
        <v>17</v>
      </c>
      <c r="G78">
        <v>400</v>
      </c>
      <c r="H78" t="str">
        <f t="shared" si="1"/>
        <v>Low</v>
      </c>
      <c r="I78" t="s">
        <v>27</v>
      </c>
      <c r="J78" t="s">
        <v>23</v>
      </c>
      <c r="P78">
        <v>50.2149</v>
      </c>
      <c r="Q78" t="s">
        <v>8</v>
      </c>
    </row>
    <row r="79" spans="1:17" x14ac:dyDescent="0.25">
      <c r="A79">
        <v>6</v>
      </c>
      <c r="B79">
        <v>9</v>
      </c>
      <c r="C79">
        <v>1</v>
      </c>
      <c r="D79">
        <v>229.0275</v>
      </c>
      <c r="E79" t="s">
        <v>8</v>
      </c>
      <c r="F79" t="s">
        <v>17</v>
      </c>
      <c r="G79">
        <v>400</v>
      </c>
      <c r="H79" t="str">
        <f t="shared" si="1"/>
        <v>Low</v>
      </c>
      <c r="I79" t="s">
        <v>27</v>
      </c>
      <c r="J79" t="s">
        <v>23</v>
      </c>
      <c r="P79">
        <v>229.0275</v>
      </c>
      <c r="Q79" t="s">
        <v>8</v>
      </c>
    </row>
    <row r="80" spans="1:17" x14ac:dyDescent="0.25">
      <c r="A80">
        <v>6</v>
      </c>
      <c r="B80">
        <v>9</v>
      </c>
      <c r="C80">
        <v>2</v>
      </c>
      <c r="D80">
        <v>463.88589999999999</v>
      </c>
      <c r="E80" t="s">
        <v>8</v>
      </c>
      <c r="F80" t="s">
        <v>17</v>
      </c>
      <c r="G80">
        <v>400</v>
      </c>
      <c r="H80" t="str">
        <f t="shared" si="1"/>
        <v>Low</v>
      </c>
      <c r="I80" t="s">
        <v>27</v>
      </c>
      <c r="J80" t="s">
        <v>23</v>
      </c>
      <c r="P80">
        <v>463.88589999999999</v>
      </c>
      <c r="Q80" t="s">
        <v>8</v>
      </c>
    </row>
    <row r="81" spans="1:17" x14ac:dyDescent="0.25">
      <c r="A81">
        <v>6</v>
      </c>
      <c r="B81">
        <v>9</v>
      </c>
      <c r="C81">
        <v>3</v>
      </c>
      <c r="D81">
        <v>562.596</v>
      </c>
      <c r="E81" t="s">
        <v>8</v>
      </c>
      <c r="F81" t="s">
        <v>17</v>
      </c>
      <c r="G81">
        <v>400</v>
      </c>
      <c r="H81" t="str">
        <f t="shared" si="1"/>
        <v>Low</v>
      </c>
      <c r="I81" t="s">
        <v>27</v>
      </c>
      <c r="J81" t="s">
        <v>23</v>
      </c>
      <c r="P81">
        <v>562.596</v>
      </c>
      <c r="Q81" t="s">
        <v>8</v>
      </c>
    </row>
    <row r="82" spans="1:17" x14ac:dyDescent="0.25">
      <c r="A82">
        <v>6</v>
      </c>
      <c r="B82">
        <v>9</v>
      </c>
      <c r="C82">
        <v>4</v>
      </c>
      <c r="D82">
        <v>587.51260000000002</v>
      </c>
      <c r="E82" t="s">
        <v>8</v>
      </c>
      <c r="F82" t="s">
        <v>17</v>
      </c>
      <c r="G82">
        <v>400</v>
      </c>
      <c r="H82" t="str">
        <f t="shared" si="1"/>
        <v>Low</v>
      </c>
      <c r="I82" t="s">
        <v>27</v>
      </c>
      <c r="J82" t="s">
        <v>23</v>
      </c>
      <c r="P82">
        <v>587.51260000000002</v>
      </c>
      <c r="Q82" t="s">
        <v>8</v>
      </c>
    </row>
    <row r="83" spans="1:17" x14ac:dyDescent="0.25">
      <c r="A83">
        <v>6</v>
      </c>
      <c r="B83">
        <v>9</v>
      </c>
      <c r="C83">
        <v>5</v>
      </c>
      <c r="D83">
        <v>528.29</v>
      </c>
      <c r="E83" t="s">
        <v>8</v>
      </c>
      <c r="F83" t="s">
        <v>17</v>
      </c>
      <c r="G83">
        <v>400</v>
      </c>
      <c r="H83" t="str">
        <f t="shared" si="1"/>
        <v>Low</v>
      </c>
      <c r="I83" t="s">
        <v>27</v>
      </c>
      <c r="J83" t="s">
        <v>23</v>
      </c>
      <c r="P83">
        <v>528.29</v>
      </c>
      <c r="Q83" t="s">
        <v>8</v>
      </c>
    </row>
    <row r="84" spans="1:17" x14ac:dyDescent="0.25">
      <c r="A84">
        <v>6</v>
      </c>
      <c r="B84">
        <v>9</v>
      </c>
      <c r="C84">
        <v>7</v>
      </c>
      <c r="D84">
        <v>367.81659999999999</v>
      </c>
      <c r="E84" t="s">
        <v>8</v>
      </c>
      <c r="F84" t="s">
        <v>17</v>
      </c>
      <c r="G84">
        <v>400</v>
      </c>
      <c r="H84" t="str">
        <f t="shared" si="1"/>
        <v>Low</v>
      </c>
      <c r="I84" t="s">
        <v>27</v>
      </c>
      <c r="J84" t="s">
        <v>23</v>
      </c>
      <c r="P84">
        <v>367.81659999999999</v>
      </c>
      <c r="Q84" t="s">
        <v>8</v>
      </c>
    </row>
    <row r="85" spans="1:17" x14ac:dyDescent="0.25">
      <c r="A85">
        <v>6</v>
      </c>
      <c r="B85">
        <v>9</v>
      </c>
      <c r="C85">
        <v>9</v>
      </c>
      <c r="D85">
        <v>303.82429999999999</v>
      </c>
      <c r="E85" t="s">
        <v>8</v>
      </c>
      <c r="F85" t="s">
        <v>17</v>
      </c>
      <c r="G85">
        <v>400</v>
      </c>
      <c r="H85" t="str">
        <f t="shared" si="1"/>
        <v>Low</v>
      </c>
      <c r="I85" t="s">
        <v>27</v>
      </c>
      <c r="J85" t="s">
        <v>23</v>
      </c>
      <c r="P85">
        <v>303.82429999999999</v>
      </c>
      <c r="Q85" t="s">
        <v>8</v>
      </c>
    </row>
    <row r="86" spans="1:17" x14ac:dyDescent="0.25">
      <c r="A86">
        <v>6</v>
      </c>
      <c r="B86">
        <v>9</v>
      </c>
      <c r="C86">
        <v>12</v>
      </c>
      <c r="D86">
        <v>211.64080000000001</v>
      </c>
      <c r="E86" t="s">
        <v>8</v>
      </c>
      <c r="F86" t="s">
        <v>17</v>
      </c>
      <c r="G86">
        <v>400</v>
      </c>
      <c r="H86" t="str">
        <f t="shared" si="1"/>
        <v>Low</v>
      </c>
      <c r="I86" t="s">
        <v>27</v>
      </c>
      <c r="J86" t="s">
        <v>23</v>
      </c>
      <c r="P86">
        <v>211.64080000000001</v>
      </c>
      <c r="Q86" t="s">
        <v>8</v>
      </c>
    </row>
    <row r="87" spans="1:17" x14ac:dyDescent="0.25">
      <c r="A87">
        <v>6</v>
      </c>
      <c r="B87">
        <v>9</v>
      </c>
      <c r="C87">
        <v>24</v>
      </c>
      <c r="D87">
        <v>76.424199999999999</v>
      </c>
      <c r="E87" t="s">
        <v>8</v>
      </c>
      <c r="F87" t="s">
        <v>17</v>
      </c>
      <c r="G87">
        <v>400</v>
      </c>
      <c r="H87" t="str">
        <f t="shared" si="1"/>
        <v>Low</v>
      </c>
      <c r="I87" t="s">
        <v>27</v>
      </c>
      <c r="J87" t="s">
        <v>23</v>
      </c>
      <c r="P87">
        <v>76.424199999999999</v>
      </c>
      <c r="Q87" t="s">
        <v>8</v>
      </c>
    </row>
    <row r="88" spans="1:17" x14ac:dyDescent="0.25">
      <c r="A88">
        <v>6</v>
      </c>
      <c r="B88">
        <v>9</v>
      </c>
      <c r="C88">
        <v>36</v>
      </c>
      <c r="D88">
        <v>23.762799999999999</v>
      </c>
      <c r="E88" t="s">
        <v>8</v>
      </c>
      <c r="F88" t="s">
        <v>17</v>
      </c>
      <c r="G88">
        <v>400</v>
      </c>
      <c r="H88" t="str">
        <f t="shared" si="1"/>
        <v>Low</v>
      </c>
      <c r="I88" t="s">
        <v>27</v>
      </c>
      <c r="J88" t="s">
        <v>23</v>
      </c>
      <c r="P88">
        <v>23.762799999999999</v>
      </c>
      <c r="Q88" t="s">
        <v>8</v>
      </c>
    </row>
    <row r="89" spans="1:17" x14ac:dyDescent="0.25">
      <c r="A89">
        <v>7</v>
      </c>
      <c r="B89">
        <v>11</v>
      </c>
      <c r="C89">
        <v>0</v>
      </c>
      <c r="D89">
        <v>0</v>
      </c>
      <c r="E89" t="s">
        <v>8</v>
      </c>
      <c r="F89" t="s">
        <v>22</v>
      </c>
      <c r="G89">
        <v>400</v>
      </c>
      <c r="H89" t="str">
        <f t="shared" si="1"/>
        <v>Low</v>
      </c>
      <c r="I89" t="s">
        <v>37</v>
      </c>
      <c r="J89" t="s">
        <v>23</v>
      </c>
      <c r="P89">
        <v>0</v>
      </c>
      <c r="Q89" t="s">
        <v>4</v>
      </c>
    </row>
    <row r="90" spans="1:17" x14ac:dyDescent="0.25">
      <c r="A90">
        <v>7</v>
      </c>
      <c r="B90">
        <v>11</v>
      </c>
      <c r="C90">
        <v>0.5</v>
      </c>
      <c r="D90">
        <v>2.8866000000000001</v>
      </c>
      <c r="E90" t="s">
        <v>8</v>
      </c>
      <c r="F90" t="s">
        <v>22</v>
      </c>
      <c r="G90">
        <v>400</v>
      </c>
      <c r="H90" t="str">
        <f t="shared" si="1"/>
        <v>Low</v>
      </c>
      <c r="I90" t="s">
        <v>37</v>
      </c>
      <c r="J90" t="s">
        <v>23</v>
      </c>
      <c r="P90">
        <v>2.8866000000000001</v>
      </c>
      <c r="Q90" t="s">
        <v>4</v>
      </c>
    </row>
    <row r="91" spans="1:17" x14ac:dyDescent="0.25">
      <c r="A91">
        <v>7</v>
      </c>
      <c r="B91">
        <v>11</v>
      </c>
      <c r="C91">
        <v>1</v>
      </c>
      <c r="D91">
        <v>9.6954999999999991</v>
      </c>
      <c r="E91" t="s">
        <v>8</v>
      </c>
      <c r="F91" t="s">
        <v>22</v>
      </c>
      <c r="G91">
        <v>400</v>
      </c>
      <c r="H91" t="str">
        <f t="shared" si="1"/>
        <v>Low</v>
      </c>
      <c r="I91" t="s">
        <v>37</v>
      </c>
      <c r="J91" t="s">
        <v>23</v>
      </c>
      <c r="P91">
        <v>9.6954999999999991</v>
      </c>
      <c r="Q91" t="s">
        <v>4</v>
      </c>
    </row>
    <row r="92" spans="1:17" x14ac:dyDescent="0.25">
      <c r="A92">
        <v>7</v>
      </c>
      <c r="B92">
        <v>11</v>
      </c>
      <c r="C92">
        <v>2</v>
      </c>
      <c r="D92">
        <v>10.9381</v>
      </c>
      <c r="E92" t="s">
        <v>8</v>
      </c>
      <c r="F92" t="s">
        <v>22</v>
      </c>
      <c r="G92">
        <v>400</v>
      </c>
      <c r="H92" t="str">
        <f t="shared" si="1"/>
        <v>Low</v>
      </c>
      <c r="I92" t="s">
        <v>37</v>
      </c>
      <c r="J92" t="s">
        <v>23</v>
      </c>
      <c r="P92">
        <v>10.9381</v>
      </c>
      <c r="Q92" t="s">
        <v>4</v>
      </c>
    </row>
    <row r="93" spans="1:17" x14ac:dyDescent="0.25">
      <c r="A93">
        <v>7</v>
      </c>
      <c r="B93">
        <v>11</v>
      </c>
      <c r="C93">
        <v>3</v>
      </c>
      <c r="D93">
        <v>8.1979000000000006</v>
      </c>
      <c r="E93" t="s">
        <v>8</v>
      </c>
      <c r="F93" t="s">
        <v>22</v>
      </c>
      <c r="G93">
        <v>400</v>
      </c>
      <c r="H93" t="str">
        <f t="shared" si="1"/>
        <v>Low</v>
      </c>
      <c r="I93" t="s">
        <v>37</v>
      </c>
      <c r="J93" t="s">
        <v>23</v>
      </c>
      <c r="P93">
        <v>8.1979000000000006</v>
      </c>
      <c r="Q93" t="s">
        <v>4</v>
      </c>
    </row>
    <row r="94" spans="1:17" x14ac:dyDescent="0.25">
      <c r="A94">
        <v>7</v>
      </c>
      <c r="B94">
        <v>11</v>
      </c>
      <c r="C94">
        <v>4</v>
      </c>
      <c r="D94">
        <v>7.2573999999999996</v>
      </c>
      <c r="E94" t="s">
        <v>8</v>
      </c>
      <c r="F94" t="s">
        <v>22</v>
      </c>
      <c r="G94">
        <v>400</v>
      </c>
      <c r="H94" t="str">
        <f t="shared" si="1"/>
        <v>Low</v>
      </c>
      <c r="I94" t="s">
        <v>37</v>
      </c>
      <c r="J94" t="s">
        <v>23</v>
      </c>
      <c r="P94">
        <v>7.2573999999999996</v>
      </c>
      <c r="Q94" t="s">
        <v>4</v>
      </c>
    </row>
    <row r="95" spans="1:17" x14ac:dyDescent="0.25">
      <c r="A95">
        <v>7</v>
      </c>
      <c r="B95">
        <v>11</v>
      </c>
      <c r="C95">
        <v>6</v>
      </c>
      <c r="D95">
        <v>4.6014999999999997</v>
      </c>
      <c r="E95" t="s">
        <v>8</v>
      </c>
      <c r="F95" t="s">
        <v>22</v>
      </c>
      <c r="G95">
        <v>400</v>
      </c>
      <c r="H95" t="str">
        <f t="shared" si="1"/>
        <v>Low</v>
      </c>
      <c r="I95" t="s">
        <v>37</v>
      </c>
      <c r="J95" t="s">
        <v>23</v>
      </c>
      <c r="P95">
        <v>4.6014999999999997</v>
      </c>
      <c r="Q95" t="s">
        <v>4</v>
      </c>
    </row>
    <row r="96" spans="1:17" x14ac:dyDescent="0.25">
      <c r="A96">
        <v>7</v>
      </c>
      <c r="B96">
        <v>11</v>
      </c>
      <c r="C96">
        <v>10</v>
      </c>
      <c r="D96">
        <v>5.3411999999999997</v>
      </c>
      <c r="E96" t="s">
        <v>8</v>
      </c>
      <c r="F96" t="s">
        <v>22</v>
      </c>
      <c r="G96">
        <v>400</v>
      </c>
      <c r="H96" t="str">
        <f t="shared" si="1"/>
        <v>Low</v>
      </c>
      <c r="I96" t="s">
        <v>37</v>
      </c>
      <c r="J96" t="s">
        <v>23</v>
      </c>
      <c r="P96">
        <v>5.3411999999999997</v>
      </c>
      <c r="Q96" t="s">
        <v>4</v>
      </c>
    </row>
    <row r="97" spans="1:20" x14ac:dyDescent="0.25">
      <c r="A97">
        <v>7</v>
      </c>
      <c r="B97">
        <v>11</v>
      </c>
      <c r="C97">
        <v>24</v>
      </c>
      <c r="D97">
        <v>0.38540000000000002</v>
      </c>
      <c r="E97" t="s">
        <v>8</v>
      </c>
      <c r="F97" t="s">
        <v>22</v>
      </c>
      <c r="G97">
        <v>400</v>
      </c>
      <c r="H97" t="str">
        <f t="shared" si="1"/>
        <v>Low</v>
      </c>
      <c r="I97" t="s">
        <v>37</v>
      </c>
      <c r="J97" t="s">
        <v>23</v>
      </c>
      <c r="P97">
        <v>0.38540000000000002</v>
      </c>
      <c r="Q97" t="s">
        <v>4</v>
      </c>
    </row>
    <row r="98" spans="1:20" x14ac:dyDescent="0.25">
      <c r="A98">
        <v>7</v>
      </c>
      <c r="B98">
        <v>11</v>
      </c>
      <c r="C98">
        <v>0.5</v>
      </c>
      <c r="D98">
        <v>47.9771</v>
      </c>
      <c r="E98" t="s">
        <v>8</v>
      </c>
      <c r="F98" t="s">
        <v>17</v>
      </c>
      <c r="G98">
        <v>400</v>
      </c>
      <c r="H98" t="str">
        <f t="shared" si="1"/>
        <v>Low</v>
      </c>
      <c r="I98" t="s">
        <v>37</v>
      </c>
      <c r="J98" t="s">
        <v>23</v>
      </c>
      <c r="P98">
        <v>47.9771</v>
      </c>
      <c r="Q98" t="s">
        <v>4</v>
      </c>
    </row>
    <row r="99" spans="1:20" x14ac:dyDescent="0.25">
      <c r="A99">
        <v>7</v>
      </c>
      <c r="B99">
        <v>11</v>
      </c>
      <c r="C99">
        <v>1</v>
      </c>
      <c r="D99">
        <v>142.9461</v>
      </c>
      <c r="E99" t="s">
        <v>8</v>
      </c>
      <c r="F99" t="s">
        <v>17</v>
      </c>
      <c r="G99">
        <v>400</v>
      </c>
      <c r="H99" t="str">
        <f t="shared" si="1"/>
        <v>Low</v>
      </c>
      <c r="I99" t="s">
        <v>37</v>
      </c>
      <c r="J99" t="s">
        <v>23</v>
      </c>
      <c r="P99">
        <v>142.9461</v>
      </c>
      <c r="Q99" t="s">
        <v>4</v>
      </c>
    </row>
    <row r="100" spans="1:20" x14ac:dyDescent="0.25">
      <c r="A100">
        <v>7</v>
      </c>
      <c r="B100">
        <v>11</v>
      </c>
      <c r="C100">
        <v>2</v>
      </c>
      <c r="D100">
        <v>244.30430000000001</v>
      </c>
      <c r="E100" t="s">
        <v>8</v>
      </c>
      <c r="F100" t="s">
        <v>17</v>
      </c>
      <c r="G100">
        <v>400</v>
      </c>
      <c r="H100" t="str">
        <f t="shared" si="1"/>
        <v>Low</v>
      </c>
      <c r="I100" t="s">
        <v>37</v>
      </c>
      <c r="J100" t="s">
        <v>23</v>
      </c>
      <c r="P100">
        <v>244.30430000000001</v>
      </c>
      <c r="Q100" t="s">
        <v>4</v>
      </c>
    </row>
    <row r="101" spans="1:20" x14ac:dyDescent="0.25">
      <c r="A101">
        <v>7</v>
      </c>
      <c r="B101">
        <v>11</v>
      </c>
      <c r="C101">
        <v>3</v>
      </c>
      <c r="D101">
        <v>239.5027</v>
      </c>
      <c r="E101" t="s">
        <v>8</v>
      </c>
      <c r="F101" t="s">
        <v>17</v>
      </c>
      <c r="G101">
        <v>400</v>
      </c>
      <c r="H101" t="str">
        <f t="shared" si="1"/>
        <v>Low</v>
      </c>
      <c r="I101" t="s">
        <v>37</v>
      </c>
      <c r="J101" t="s">
        <v>23</v>
      </c>
      <c r="P101">
        <v>239.5027</v>
      </c>
      <c r="Q101" t="s">
        <v>4</v>
      </c>
    </row>
    <row r="102" spans="1:20" x14ac:dyDescent="0.25">
      <c r="A102">
        <v>7</v>
      </c>
      <c r="B102">
        <v>11</v>
      </c>
      <c r="C102">
        <v>4</v>
      </c>
      <c r="D102">
        <v>230.1807</v>
      </c>
      <c r="E102" t="s">
        <v>8</v>
      </c>
      <c r="F102" t="s">
        <v>17</v>
      </c>
      <c r="G102">
        <v>400</v>
      </c>
      <c r="H102" t="str">
        <f t="shared" si="1"/>
        <v>Low</v>
      </c>
      <c r="I102" t="s">
        <v>37</v>
      </c>
      <c r="J102" t="s">
        <v>23</v>
      </c>
      <c r="P102">
        <v>230.1807</v>
      </c>
      <c r="Q102" t="s">
        <v>4</v>
      </c>
    </row>
    <row r="103" spans="1:20" x14ac:dyDescent="0.25">
      <c r="A103">
        <v>7</v>
      </c>
      <c r="B103">
        <v>11</v>
      </c>
      <c r="C103">
        <v>6</v>
      </c>
      <c r="D103">
        <v>192.5231</v>
      </c>
      <c r="E103" t="s">
        <v>8</v>
      </c>
      <c r="F103" t="s">
        <v>17</v>
      </c>
      <c r="G103">
        <v>400</v>
      </c>
      <c r="H103" t="str">
        <f t="shared" si="1"/>
        <v>Low</v>
      </c>
      <c r="I103" t="s">
        <v>37</v>
      </c>
      <c r="J103" t="s">
        <v>23</v>
      </c>
      <c r="P103">
        <v>192.5231</v>
      </c>
      <c r="Q103" t="s">
        <v>4</v>
      </c>
    </row>
    <row r="104" spans="1:20" x14ac:dyDescent="0.25">
      <c r="A104">
        <v>7</v>
      </c>
      <c r="B104">
        <v>11</v>
      </c>
      <c r="C104">
        <v>10</v>
      </c>
      <c r="D104">
        <v>303.91950000000003</v>
      </c>
      <c r="E104" t="s">
        <v>8</v>
      </c>
      <c r="F104" t="s">
        <v>17</v>
      </c>
      <c r="G104">
        <v>400</v>
      </c>
      <c r="H104" t="str">
        <f t="shared" si="1"/>
        <v>Low</v>
      </c>
      <c r="I104" t="s">
        <v>37</v>
      </c>
      <c r="J104" t="s">
        <v>23</v>
      </c>
      <c r="P104">
        <v>303.91950000000003</v>
      </c>
      <c r="Q104" t="s">
        <v>4</v>
      </c>
    </row>
    <row r="105" spans="1:20" x14ac:dyDescent="0.25">
      <c r="A105">
        <v>7</v>
      </c>
      <c r="B105">
        <v>11</v>
      </c>
      <c r="C105">
        <v>24</v>
      </c>
      <c r="D105">
        <v>81.996099999999998</v>
      </c>
      <c r="E105" t="s">
        <v>8</v>
      </c>
      <c r="F105" t="s">
        <v>17</v>
      </c>
      <c r="G105">
        <v>400</v>
      </c>
      <c r="H105" t="str">
        <f t="shared" si="1"/>
        <v>Low</v>
      </c>
      <c r="I105" t="s">
        <v>37</v>
      </c>
      <c r="J105" t="s">
        <v>23</v>
      </c>
      <c r="P105">
        <v>81.996099999999998</v>
      </c>
      <c r="Q105" t="s">
        <v>4</v>
      </c>
    </row>
    <row r="106" spans="1:20" x14ac:dyDescent="0.25">
      <c r="A106">
        <v>8</v>
      </c>
      <c r="B106">
        <v>12</v>
      </c>
      <c r="C106">
        <v>0</v>
      </c>
      <c r="D106">
        <v>0</v>
      </c>
      <c r="E106" t="s">
        <v>8</v>
      </c>
      <c r="F106" t="s">
        <v>17</v>
      </c>
      <c r="G106">
        <v>400</v>
      </c>
      <c r="H106" t="str">
        <f t="shared" si="1"/>
        <v>Low</v>
      </c>
      <c r="I106" t="s">
        <v>36</v>
      </c>
      <c r="J106" t="s">
        <v>27</v>
      </c>
      <c r="P106">
        <v>0</v>
      </c>
      <c r="Q106" t="s">
        <v>30</v>
      </c>
      <c r="R106" t="s">
        <v>143</v>
      </c>
      <c r="T106" t="s">
        <v>144</v>
      </c>
    </row>
    <row r="107" spans="1:20" x14ac:dyDescent="0.25">
      <c r="A107">
        <v>8</v>
      </c>
      <c r="B107">
        <v>12</v>
      </c>
      <c r="C107">
        <v>0.5</v>
      </c>
      <c r="D107">
        <v>205.46986480000001</v>
      </c>
      <c r="E107" t="s">
        <v>8</v>
      </c>
      <c r="F107" t="s">
        <v>17</v>
      </c>
      <c r="G107">
        <v>400</v>
      </c>
      <c r="H107" t="str">
        <f t="shared" si="1"/>
        <v>Low</v>
      </c>
      <c r="I107" t="s">
        <v>36</v>
      </c>
      <c r="J107" t="s">
        <v>27</v>
      </c>
      <c r="P107">
        <v>0.72260000000000002</v>
      </c>
      <c r="Q107" t="s">
        <v>30</v>
      </c>
      <c r="R107" t="s">
        <v>145</v>
      </c>
      <c r="T107" t="s">
        <v>144</v>
      </c>
    </row>
    <row r="108" spans="1:20" x14ac:dyDescent="0.25">
      <c r="A108">
        <v>8</v>
      </c>
      <c r="B108">
        <v>12</v>
      </c>
      <c r="C108">
        <v>0.75</v>
      </c>
      <c r="D108">
        <v>1124.6816444000001</v>
      </c>
      <c r="E108" t="s">
        <v>8</v>
      </c>
      <c r="F108" t="s">
        <v>17</v>
      </c>
      <c r="G108">
        <v>400</v>
      </c>
      <c r="H108" t="str">
        <f t="shared" si="1"/>
        <v>Low</v>
      </c>
      <c r="I108" t="s">
        <v>36</v>
      </c>
      <c r="J108" t="s">
        <v>27</v>
      </c>
      <c r="P108">
        <v>3.9552999999999998</v>
      </c>
      <c r="Q108" t="s">
        <v>30</v>
      </c>
      <c r="R108" t="s">
        <v>146</v>
      </c>
      <c r="T108" t="s">
        <v>144</v>
      </c>
    </row>
    <row r="109" spans="1:20" x14ac:dyDescent="0.25">
      <c r="A109">
        <v>8</v>
      </c>
      <c r="B109">
        <v>12</v>
      </c>
      <c r="C109">
        <v>1</v>
      </c>
      <c r="D109">
        <v>1397.3145068000001</v>
      </c>
      <c r="E109" t="s">
        <v>8</v>
      </c>
      <c r="F109" t="s">
        <v>17</v>
      </c>
      <c r="G109">
        <v>400</v>
      </c>
      <c r="H109" t="str">
        <f t="shared" si="1"/>
        <v>Low</v>
      </c>
      <c r="I109" t="s">
        <v>36</v>
      </c>
      <c r="J109" t="s">
        <v>27</v>
      </c>
      <c r="P109">
        <v>4.9141000000000004</v>
      </c>
      <c r="Q109" t="s">
        <v>30</v>
      </c>
      <c r="R109" t="s">
        <v>147</v>
      </c>
      <c r="T109" t="s">
        <v>144</v>
      </c>
    </row>
    <row r="110" spans="1:20" x14ac:dyDescent="0.25">
      <c r="A110">
        <v>8</v>
      </c>
      <c r="B110">
        <v>12</v>
      </c>
      <c r="C110">
        <v>1.5</v>
      </c>
      <c r="D110">
        <v>1752.152376</v>
      </c>
      <c r="E110" t="s">
        <v>8</v>
      </c>
      <c r="F110" t="s">
        <v>17</v>
      </c>
      <c r="G110">
        <v>400</v>
      </c>
      <c r="H110" t="str">
        <f t="shared" si="1"/>
        <v>Low</v>
      </c>
      <c r="I110" t="s">
        <v>36</v>
      </c>
      <c r="J110" t="s">
        <v>27</v>
      </c>
      <c r="P110">
        <v>6.1619999999999999</v>
      </c>
      <c r="Q110" t="s">
        <v>30</v>
      </c>
      <c r="R110" t="s">
        <v>148</v>
      </c>
      <c r="T110" t="s">
        <v>144</v>
      </c>
    </row>
    <row r="111" spans="1:20" x14ac:dyDescent="0.25">
      <c r="A111">
        <v>8</v>
      </c>
      <c r="B111">
        <v>12</v>
      </c>
      <c r="C111">
        <v>2</v>
      </c>
      <c r="D111">
        <v>1834.2152088</v>
      </c>
      <c r="E111" t="s">
        <v>8</v>
      </c>
      <c r="F111" t="s">
        <v>17</v>
      </c>
      <c r="G111">
        <v>400</v>
      </c>
      <c r="H111" t="str">
        <f t="shared" si="1"/>
        <v>Low</v>
      </c>
      <c r="I111" t="s">
        <v>36</v>
      </c>
      <c r="J111" t="s">
        <v>27</v>
      </c>
      <c r="P111">
        <v>6.4505999999999997</v>
      </c>
      <c r="Q111" t="s">
        <v>30</v>
      </c>
      <c r="R111" t="s">
        <v>149</v>
      </c>
      <c r="T111" t="s">
        <v>144</v>
      </c>
    </row>
    <row r="112" spans="1:20" x14ac:dyDescent="0.25">
      <c r="A112">
        <v>8</v>
      </c>
      <c r="B112">
        <v>12</v>
      </c>
      <c r="C112">
        <v>2.5</v>
      </c>
      <c r="D112">
        <v>1872.005058</v>
      </c>
      <c r="E112" t="s">
        <v>8</v>
      </c>
      <c r="F112" t="s">
        <v>17</v>
      </c>
      <c r="G112">
        <v>400</v>
      </c>
      <c r="H112" t="str">
        <f t="shared" si="1"/>
        <v>Low</v>
      </c>
      <c r="I112" t="s">
        <v>36</v>
      </c>
      <c r="J112" t="s">
        <v>27</v>
      </c>
      <c r="P112">
        <v>6.5834999999999999</v>
      </c>
      <c r="Q112" t="s">
        <v>30</v>
      </c>
      <c r="R112" t="s">
        <v>150</v>
      </c>
      <c r="T112" t="s">
        <v>144</v>
      </c>
    </row>
    <row r="113" spans="1:20" x14ac:dyDescent="0.25">
      <c r="A113">
        <v>8</v>
      </c>
      <c r="B113">
        <v>12</v>
      </c>
      <c r="C113">
        <v>3</v>
      </c>
      <c r="D113">
        <v>1935.1587488</v>
      </c>
      <c r="E113" t="s">
        <v>8</v>
      </c>
      <c r="F113" t="s">
        <v>17</v>
      </c>
      <c r="G113">
        <v>400</v>
      </c>
      <c r="H113" t="str">
        <f t="shared" si="1"/>
        <v>Low</v>
      </c>
      <c r="I113" t="s">
        <v>36</v>
      </c>
      <c r="J113" t="s">
        <v>27</v>
      </c>
      <c r="P113">
        <v>6.8056000000000001</v>
      </c>
      <c r="Q113" t="s">
        <v>30</v>
      </c>
      <c r="R113" t="s">
        <v>151</v>
      </c>
      <c r="T113" t="s">
        <v>144</v>
      </c>
    </row>
    <row r="114" spans="1:20" x14ac:dyDescent="0.25">
      <c r="A114">
        <v>8</v>
      </c>
      <c r="B114">
        <v>12</v>
      </c>
      <c r="C114">
        <v>3.5</v>
      </c>
      <c r="D114">
        <v>2004.6818347999999</v>
      </c>
      <c r="E114" t="s">
        <v>8</v>
      </c>
      <c r="F114" t="s">
        <v>17</v>
      </c>
      <c r="G114">
        <v>400</v>
      </c>
      <c r="H114" t="str">
        <f t="shared" si="1"/>
        <v>Low</v>
      </c>
      <c r="I114" t="s">
        <v>36</v>
      </c>
      <c r="J114" t="s">
        <v>27</v>
      </c>
      <c r="P114">
        <v>7.0500999999999996</v>
      </c>
      <c r="Q114" t="s">
        <v>30</v>
      </c>
      <c r="R114" t="s">
        <v>152</v>
      </c>
      <c r="T114" t="s">
        <v>144</v>
      </c>
    </row>
    <row r="115" spans="1:20" x14ac:dyDescent="0.25">
      <c r="A115">
        <v>8</v>
      </c>
      <c r="B115">
        <v>12</v>
      </c>
      <c r="C115">
        <v>4</v>
      </c>
      <c r="D115">
        <v>2061.4376956000001</v>
      </c>
      <c r="E115" t="s">
        <v>8</v>
      </c>
      <c r="F115" t="s">
        <v>17</v>
      </c>
      <c r="G115">
        <v>400</v>
      </c>
      <c r="H115" t="str">
        <f t="shared" si="1"/>
        <v>Low</v>
      </c>
      <c r="I115" t="s">
        <v>36</v>
      </c>
      <c r="J115" t="s">
        <v>27</v>
      </c>
      <c r="P115">
        <v>7.2496999999999998</v>
      </c>
      <c r="Q115" t="s">
        <v>30</v>
      </c>
      <c r="R115" t="s">
        <v>153</v>
      </c>
      <c r="T115" t="s">
        <v>144</v>
      </c>
    </row>
    <row r="116" spans="1:20" x14ac:dyDescent="0.25">
      <c r="A116">
        <v>8</v>
      </c>
      <c r="B116">
        <v>12</v>
      </c>
      <c r="C116">
        <v>5</v>
      </c>
      <c r="D116">
        <v>1959.5558072000001</v>
      </c>
      <c r="E116" t="s">
        <v>8</v>
      </c>
      <c r="F116" t="s">
        <v>17</v>
      </c>
      <c r="G116">
        <v>400</v>
      </c>
      <c r="H116" t="str">
        <f t="shared" si="1"/>
        <v>Low</v>
      </c>
      <c r="I116" t="s">
        <v>36</v>
      </c>
      <c r="J116" t="s">
        <v>27</v>
      </c>
      <c r="P116">
        <v>6.8914</v>
      </c>
      <c r="Q116" t="s">
        <v>30</v>
      </c>
      <c r="R116" t="s">
        <v>154</v>
      </c>
      <c r="T116" t="s">
        <v>144</v>
      </c>
    </row>
    <row r="117" spans="1:20" x14ac:dyDescent="0.25">
      <c r="A117">
        <v>8</v>
      </c>
      <c r="B117">
        <v>12</v>
      </c>
      <c r="C117">
        <v>6</v>
      </c>
      <c r="D117">
        <v>1939.96423</v>
      </c>
      <c r="E117" t="s">
        <v>8</v>
      </c>
      <c r="F117" t="s">
        <v>17</v>
      </c>
      <c r="G117">
        <v>400</v>
      </c>
      <c r="H117" t="str">
        <f t="shared" si="1"/>
        <v>Low</v>
      </c>
      <c r="I117" t="s">
        <v>36</v>
      </c>
      <c r="J117" t="s">
        <v>27</v>
      </c>
      <c r="P117">
        <v>6.8224999999999998</v>
      </c>
      <c r="Q117" t="s">
        <v>30</v>
      </c>
      <c r="R117" t="s">
        <v>155</v>
      </c>
      <c r="T117" t="s">
        <v>144</v>
      </c>
    </row>
    <row r="118" spans="1:20" x14ac:dyDescent="0.25">
      <c r="A118">
        <v>8</v>
      </c>
      <c r="B118">
        <v>12</v>
      </c>
      <c r="C118">
        <v>7</v>
      </c>
      <c r="D118">
        <v>1939.5377080000001</v>
      </c>
      <c r="E118" t="s">
        <v>8</v>
      </c>
      <c r="F118" t="s">
        <v>17</v>
      </c>
      <c r="G118">
        <v>400</v>
      </c>
      <c r="H118" t="str">
        <f t="shared" si="1"/>
        <v>Low</v>
      </c>
      <c r="I118" t="s">
        <v>36</v>
      </c>
      <c r="J118" t="s">
        <v>27</v>
      </c>
      <c r="P118">
        <v>6.8209999999999997</v>
      </c>
      <c r="Q118" t="s">
        <v>30</v>
      </c>
      <c r="R118" t="s">
        <v>156</v>
      </c>
      <c r="T118" t="s">
        <v>144</v>
      </c>
    </row>
    <row r="119" spans="1:20" x14ac:dyDescent="0.25">
      <c r="A119">
        <v>8</v>
      </c>
      <c r="B119">
        <v>12</v>
      </c>
      <c r="C119">
        <v>8</v>
      </c>
      <c r="D119">
        <v>1901.0085540000002</v>
      </c>
      <c r="E119" t="s">
        <v>8</v>
      </c>
      <c r="F119" t="s">
        <v>17</v>
      </c>
      <c r="G119">
        <v>400</v>
      </c>
      <c r="H119" t="str">
        <f t="shared" si="1"/>
        <v>Low</v>
      </c>
      <c r="I119" t="s">
        <v>36</v>
      </c>
      <c r="J119" t="s">
        <v>27</v>
      </c>
      <c r="P119">
        <v>6.6855000000000002</v>
      </c>
      <c r="Q119" t="s">
        <v>30</v>
      </c>
      <c r="R119" t="s">
        <v>157</v>
      </c>
      <c r="T119" t="s">
        <v>144</v>
      </c>
    </row>
    <row r="120" spans="1:20" x14ac:dyDescent="0.25">
      <c r="A120">
        <v>8</v>
      </c>
      <c r="B120">
        <v>12</v>
      </c>
      <c r="C120">
        <v>10</v>
      </c>
      <c r="D120">
        <v>1735.0061916000002</v>
      </c>
      <c r="E120" t="s">
        <v>8</v>
      </c>
      <c r="F120" t="s">
        <v>17</v>
      </c>
      <c r="G120">
        <v>400</v>
      </c>
      <c r="H120" t="str">
        <f t="shared" si="1"/>
        <v>Low</v>
      </c>
      <c r="I120" t="s">
        <v>36</v>
      </c>
      <c r="J120" t="s">
        <v>27</v>
      </c>
      <c r="P120">
        <v>6.1017000000000001</v>
      </c>
      <c r="Q120" t="s">
        <v>30</v>
      </c>
      <c r="R120" t="s">
        <v>158</v>
      </c>
      <c r="T120" t="s">
        <v>144</v>
      </c>
    </row>
    <row r="121" spans="1:20" x14ac:dyDescent="0.25">
      <c r="A121">
        <v>8</v>
      </c>
      <c r="B121">
        <v>12</v>
      </c>
      <c r="C121">
        <v>24</v>
      </c>
      <c r="D121">
        <v>1353.8376976</v>
      </c>
      <c r="E121" t="s">
        <v>8</v>
      </c>
      <c r="F121" t="s">
        <v>17</v>
      </c>
      <c r="G121">
        <v>400</v>
      </c>
      <c r="H121" t="str">
        <f t="shared" si="1"/>
        <v>Low</v>
      </c>
      <c r="I121" t="s">
        <v>36</v>
      </c>
      <c r="J121" t="s">
        <v>27</v>
      </c>
      <c r="P121">
        <v>4.7611999999999997</v>
      </c>
      <c r="Q121" t="s">
        <v>30</v>
      </c>
      <c r="R121" t="s">
        <v>159</v>
      </c>
      <c r="T121" t="s">
        <v>144</v>
      </c>
    </row>
    <row r="122" spans="1:20" x14ac:dyDescent="0.25">
      <c r="A122">
        <v>8</v>
      </c>
      <c r="B122">
        <v>12</v>
      </c>
      <c r="C122">
        <v>27</v>
      </c>
      <c r="D122">
        <v>1200.1760383999999</v>
      </c>
      <c r="E122" t="s">
        <v>8</v>
      </c>
      <c r="F122" t="s">
        <v>17</v>
      </c>
      <c r="G122">
        <v>400</v>
      </c>
      <c r="H122" t="str">
        <f t="shared" si="1"/>
        <v>Low</v>
      </c>
      <c r="I122" t="s">
        <v>36</v>
      </c>
      <c r="J122" t="s">
        <v>27</v>
      </c>
      <c r="P122">
        <v>4.2207999999999997</v>
      </c>
      <c r="Q122" t="s">
        <v>30</v>
      </c>
      <c r="R122" t="s">
        <v>160</v>
      </c>
      <c r="T122" t="s">
        <v>144</v>
      </c>
    </row>
    <row r="123" spans="1:20" x14ac:dyDescent="0.25">
      <c r="A123">
        <v>8</v>
      </c>
      <c r="B123">
        <v>12</v>
      </c>
      <c r="C123">
        <v>30</v>
      </c>
      <c r="D123">
        <v>1084.5032720000002</v>
      </c>
      <c r="E123" t="s">
        <v>8</v>
      </c>
      <c r="F123" t="s">
        <v>17</v>
      </c>
      <c r="G123">
        <v>400</v>
      </c>
      <c r="H123" t="str">
        <f t="shared" si="1"/>
        <v>Low</v>
      </c>
      <c r="I123" t="s">
        <v>36</v>
      </c>
      <c r="J123" t="s">
        <v>27</v>
      </c>
      <c r="P123">
        <v>3.8140000000000001</v>
      </c>
      <c r="Q123" t="s">
        <v>30</v>
      </c>
      <c r="R123" t="s">
        <v>161</v>
      </c>
      <c r="T123" t="s">
        <v>144</v>
      </c>
    </row>
    <row r="124" spans="1:20" x14ac:dyDescent="0.25">
      <c r="A124">
        <v>8</v>
      </c>
      <c r="B124">
        <v>12</v>
      </c>
      <c r="C124">
        <v>33</v>
      </c>
      <c r="D124">
        <v>943.3529248000001</v>
      </c>
      <c r="E124" t="s">
        <v>8</v>
      </c>
      <c r="F124" t="s">
        <v>17</v>
      </c>
      <c r="G124">
        <v>400</v>
      </c>
      <c r="H124" t="str">
        <f t="shared" si="1"/>
        <v>Low</v>
      </c>
      <c r="I124" t="s">
        <v>36</v>
      </c>
      <c r="J124" t="s">
        <v>27</v>
      </c>
      <c r="P124">
        <v>3.3176000000000001</v>
      </c>
      <c r="Q124" t="s">
        <v>30</v>
      </c>
      <c r="R124" t="s">
        <v>162</v>
      </c>
      <c r="T124" t="s">
        <v>144</v>
      </c>
    </row>
    <row r="125" spans="1:20" x14ac:dyDescent="0.25">
      <c r="A125">
        <v>8</v>
      </c>
      <c r="B125">
        <v>12</v>
      </c>
      <c r="C125">
        <v>48</v>
      </c>
      <c r="D125">
        <v>555.38851360000001</v>
      </c>
      <c r="E125" t="s">
        <v>8</v>
      </c>
      <c r="F125" t="s">
        <v>17</v>
      </c>
      <c r="G125">
        <v>400</v>
      </c>
      <c r="H125" t="str">
        <f t="shared" si="1"/>
        <v>Low</v>
      </c>
      <c r="I125" t="s">
        <v>36</v>
      </c>
      <c r="J125" t="s">
        <v>27</v>
      </c>
      <c r="P125">
        <v>1.9532</v>
      </c>
      <c r="Q125" t="s">
        <v>30</v>
      </c>
      <c r="R125" t="s">
        <v>163</v>
      </c>
      <c r="T125" t="s">
        <v>144</v>
      </c>
    </row>
    <row r="126" spans="1:20" x14ac:dyDescent="0.25">
      <c r="A126">
        <v>9</v>
      </c>
      <c r="B126">
        <v>21</v>
      </c>
      <c r="C126">
        <v>0</v>
      </c>
      <c r="D126">
        <v>0</v>
      </c>
      <c r="E126" t="s">
        <v>8</v>
      </c>
      <c r="F126" t="s">
        <v>17</v>
      </c>
      <c r="G126">
        <v>998.0625</v>
      </c>
      <c r="H126" t="str">
        <f t="shared" si="1"/>
        <v>High</v>
      </c>
      <c r="I126" t="s">
        <v>37</v>
      </c>
      <c r="J126" t="s">
        <v>25</v>
      </c>
      <c r="P126">
        <v>0</v>
      </c>
      <c r="Q126" t="s">
        <v>19</v>
      </c>
      <c r="R126" t="s">
        <v>141</v>
      </c>
    </row>
    <row r="127" spans="1:20" x14ac:dyDescent="0.25">
      <c r="A127">
        <v>9</v>
      </c>
      <c r="B127">
        <v>21</v>
      </c>
      <c r="C127">
        <v>1</v>
      </c>
      <c r="D127">
        <v>570.08750000000009</v>
      </c>
      <c r="E127" t="s">
        <v>8</v>
      </c>
      <c r="F127" t="s">
        <v>17</v>
      </c>
      <c r="G127">
        <v>998.0625</v>
      </c>
      <c r="H127" t="str">
        <f t="shared" si="1"/>
        <v>High</v>
      </c>
      <c r="I127" t="s">
        <v>37</v>
      </c>
      <c r="J127" t="s">
        <v>25</v>
      </c>
      <c r="P127">
        <v>0.57008750000000008</v>
      </c>
      <c r="Q127" t="s">
        <v>19</v>
      </c>
      <c r="R127" t="s">
        <v>141</v>
      </c>
    </row>
    <row r="128" spans="1:20" x14ac:dyDescent="0.25">
      <c r="A128">
        <v>9</v>
      </c>
      <c r="B128">
        <v>21</v>
      </c>
      <c r="C128">
        <v>2</v>
      </c>
      <c r="D128">
        <v>861.125</v>
      </c>
      <c r="E128" t="s">
        <v>8</v>
      </c>
      <c r="F128" t="s">
        <v>17</v>
      </c>
      <c r="G128">
        <v>998.0625</v>
      </c>
      <c r="H128" t="str">
        <f t="shared" si="1"/>
        <v>High</v>
      </c>
      <c r="I128" t="s">
        <v>37</v>
      </c>
      <c r="J128" t="s">
        <v>25</v>
      </c>
      <c r="P128">
        <v>0.86112500000000003</v>
      </c>
      <c r="Q128" t="s">
        <v>19</v>
      </c>
      <c r="R128" t="s">
        <v>141</v>
      </c>
    </row>
    <row r="129" spans="1:18" x14ac:dyDescent="0.25">
      <c r="A129">
        <v>9</v>
      </c>
      <c r="B129">
        <v>21</v>
      </c>
      <c r="C129">
        <v>3</v>
      </c>
      <c r="D129">
        <v>1067.3375000000001</v>
      </c>
      <c r="E129" t="s">
        <v>8</v>
      </c>
      <c r="F129" t="s">
        <v>17</v>
      </c>
      <c r="G129">
        <v>998.0625</v>
      </c>
      <c r="H129" t="str">
        <f t="shared" si="1"/>
        <v>High</v>
      </c>
      <c r="I129" t="s">
        <v>37</v>
      </c>
      <c r="J129" t="s">
        <v>25</v>
      </c>
      <c r="P129">
        <v>1.0673375000000001</v>
      </c>
      <c r="Q129" t="s">
        <v>19</v>
      </c>
      <c r="R129" t="s">
        <v>141</v>
      </c>
    </row>
    <row r="130" spans="1:18" x14ac:dyDescent="0.25">
      <c r="A130">
        <v>9</v>
      </c>
      <c r="B130">
        <v>21</v>
      </c>
      <c r="C130">
        <v>4</v>
      </c>
      <c r="D130">
        <v>1192.6000000000001</v>
      </c>
      <c r="E130" t="s">
        <v>8</v>
      </c>
      <c r="F130" t="s">
        <v>17</v>
      </c>
      <c r="G130">
        <v>998.0625</v>
      </c>
      <c r="H130" t="str">
        <f t="shared" si="1"/>
        <v>High</v>
      </c>
      <c r="I130" t="s">
        <v>37</v>
      </c>
      <c r="J130" t="s">
        <v>25</v>
      </c>
      <c r="P130">
        <v>1.1926000000000001</v>
      </c>
      <c r="Q130" t="s">
        <v>19</v>
      </c>
      <c r="R130" t="s">
        <v>141</v>
      </c>
    </row>
    <row r="131" spans="1:18" x14ac:dyDescent="0.25">
      <c r="A131">
        <v>9</v>
      </c>
      <c r="B131">
        <v>21</v>
      </c>
      <c r="C131">
        <v>6</v>
      </c>
      <c r="D131">
        <v>1096.1624999999999</v>
      </c>
      <c r="E131" t="s">
        <v>8</v>
      </c>
      <c r="F131" t="s">
        <v>17</v>
      </c>
      <c r="G131">
        <v>998.0625</v>
      </c>
      <c r="H131" t="str">
        <f t="shared" ref="H131:H194" si="2">IF(G131&lt; 800, "Low", "High")</f>
        <v>High</v>
      </c>
      <c r="I131" t="s">
        <v>37</v>
      </c>
      <c r="J131" t="s">
        <v>25</v>
      </c>
      <c r="P131">
        <v>1.0961624999999999</v>
      </c>
      <c r="Q131" t="s">
        <v>19</v>
      </c>
      <c r="R131" t="s">
        <v>141</v>
      </c>
    </row>
    <row r="132" spans="1:18" x14ac:dyDescent="0.25">
      <c r="A132">
        <v>9</v>
      </c>
      <c r="B132">
        <v>21</v>
      </c>
      <c r="C132">
        <v>8</v>
      </c>
      <c r="D132">
        <v>886.51250000000005</v>
      </c>
      <c r="E132" t="s">
        <v>8</v>
      </c>
      <c r="F132" t="s">
        <v>17</v>
      </c>
      <c r="G132">
        <v>998.0625</v>
      </c>
      <c r="H132" t="str">
        <f t="shared" si="2"/>
        <v>High</v>
      </c>
      <c r="I132" t="s">
        <v>37</v>
      </c>
      <c r="J132" t="s">
        <v>25</v>
      </c>
      <c r="P132">
        <v>0.88651250000000004</v>
      </c>
      <c r="Q132" t="s">
        <v>19</v>
      </c>
      <c r="R132" t="s">
        <v>141</v>
      </c>
    </row>
    <row r="133" spans="1:18" x14ac:dyDescent="0.25">
      <c r="A133">
        <v>9</v>
      </c>
      <c r="B133">
        <v>21</v>
      </c>
      <c r="C133">
        <v>12</v>
      </c>
      <c r="D133">
        <v>780.17499999999995</v>
      </c>
      <c r="E133" t="s">
        <v>8</v>
      </c>
      <c r="F133" t="s">
        <v>17</v>
      </c>
      <c r="G133">
        <v>998.0625</v>
      </c>
      <c r="H133" t="str">
        <f t="shared" si="2"/>
        <v>High</v>
      </c>
      <c r="I133" t="s">
        <v>37</v>
      </c>
      <c r="J133" t="s">
        <v>25</v>
      </c>
      <c r="P133">
        <v>0.78017499999999995</v>
      </c>
      <c r="Q133" t="s">
        <v>19</v>
      </c>
      <c r="R133" t="s">
        <v>141</v>
      </c>
    </row>
    <row r="134" spans="1:18" x14ac:dyDescent="0.25">
      <c r="A134">
        <v>9</v>
      </c>
      <c r="B134">
        <v>21</v>
      </c>
      <c r="C134">
        <v>24</v>
      </c>
      <c r="D134">
        <v>459.38749999999999</v>
      </c>
      <c r="E134" t="s">
        <v>8</v>
      </c>
      <c r="F134" t="s">
        <v>17</v>
      </c>
      <c r="G134">
        <v>998.0625</v>
      </c>
      <c r="H134" t="str">
        <f t="shared" si="2"/>
        <v>High</v>
      </c>
      <c r="I134" t="s">
        <v>37</v>
      </c>
      <c r="J134" t="s">
        <v>25</v>
      </c>
      <c r="P134">
        <v>0.4593875</v>
      </c>
      <c r="Q134" t="s">
        <v>19</v>
      </c>
      <c r="R134" t="s">
        <v>141</v>
      </c>
    </row>
    <row r="135" spans="1:18" x14ac:dyDescent="0.25">
      <c r="A135">
        <v>9</v>
      </c>
      <c r="B135">
        <v>21</v>
      </c>
      <c r="C135">
        <v>48</v>
      </c>
      <c r="D135">
        <v>126.71250000000001</v>
      </c>
      <c r="E135" t="s">
        <v>8</v>
      </c>
      <c r="F135" t="s">
        <v>17</v>
      </c>
      <c r="G135">
        <v>998.0625</v>
      </c>
      <c r="H135" t="str">
        <f t="shared" si="2"/>
        <v>High</v>
      </c>
      <c r="I135" t="s">
        <v>37</v>
      </c>
      <c r="J135" t="s">
        <v>25</v>
      </c>
      <c r="P135">
        <v>0.12671250000000001</v>
      </c>
      <c r="Q135" t="s">
        <v>19</v>
      </c>
      <c r="R135" t="s">
        <v>141</v>
      </c>
    </row>
    <row r="136" spans="1:18" x14ac:dyDescent="0.25">
      <c r="A136">
        <v>10</v>
      </c>
      <c r="B136">
        <v>23</v>
      </c>
      <c r="C136">
        <v>0</v>
      </c>
      <c r="D136">
        <v>0</v>
      </c>
      <c r="E136" t="s">
        <v>8</v>
      </c>
      <c r="F136" t="s">
        <v>22</v>
      </c>
      <c r="G136">
        <v>400</v>
      </c>
      <c r="H136" t="str">
        <f t="shared" si="2"/>
        <v>Low</v>
      </c>
      <c r="I136" t="s">
        <v>27</v>
      </c>
      <c r="J136" t="s">
        <v>25</v>
      </c>
      <c r="P136">
        <v>0</v>
      </c>
      <c r="Q136" t="s">
        <v>8</v>
      </c>
    </row>
    <row r="137" spans="1:18" x14ac:dyDescent="0.25">
      <c r="A137">
        <v>10</v>
      </c>
      <c r="B137">
        <v>23</v>
      </c>
      <c r="C137">
        <v>1</v>
      </c>
      <c r="D137">
        <v>25.837800000000001</v>
      </c>
      <c r="E137" t="s">
        <v>8</v>
      </c>
      <c r="F137" t="s">
        <v>22</v>
      </c>
      <c r="G137">
        <v>400</v>
      </c>
      <c r="H137" t="str">
        <f t="shared" si="2"/>
        <v>Low</v>
      </c>
      <c r="I137" t="s">
        <v>27</v>
      </c>
      <c r="J137" t="s">
        <v>25</v>
      </c>
      <c r="P137">
        <v>25.837800000000001</v>
      </c>
      <c r="Q137" t="s">
        <v>8</v>
      </c>
    </row>
    <row r="138" spans="1:18" x14ac:dyDescent="0.25">
      <c r="A138">
        <v>10</v>
      </c>
      <c r="B138">
        <v>23</v>
      </c>
      <c r="C138">
        <v>1.5</v>
      </c>
      <c r="D138">
        <v>81.968900000000005</v>
      </c>
      <c r="E138" t="s">
        <v>8</v>
      </c>
      <c r="F138" t="s">
        <v>22</v>
      </c>
      <c r="G138">
        <v>400</v>
      </c>
      <c r="H138" t="str">
        <f t="shared" si="2"/>
        <v>Low</v>
      </c>
      <c r="I138" t="s">
        <v>27</v>
      </c>
      <c r="J138" t="s">
        <v>25</v>
      </c>
      <c r="P138">
        <v>81.968900000000005</v>
      </c>
      <c r="Q138" t="s">
        <v>8</v>
      </c>
    </row>
    <row r="139" spans="1:18" x14ac:dyDescent="0.25">
      <c r="A139">
        <v>10</v>
      </c>
      <c r="B139">
        <v>23</v>
      </c>
      <c r="C139">
        <v>2</v>
      </c>
      <c r="D139">
        <v>147.88239999999999</v>
      </c>
      <c r="E139" t="s">
        <v>8</v>
      </c>
      <c r="F139" t="s">
        <v>22</v>
      </c>
      <c r="G139">
        <v>400</v>
      </c>
      <c r="H139" t="str">
        <f t="shared" si="2"/>
        <v>Low</v>
      </c>
      <c r="I139" t="s">
        <v>27</v>
      </c>
      <c r="J139" t="s">
        <v>25</v>
      </c>
      <c r="P139">
        <v>147.88239999999999</v>
      </c>
      <c r="Q139" t="s">
        <v>8</v>
      </c>
    </row>
    <row r="140" spans="1:18" x14ac:dyDescent="0.25">
      <c r="A140">
        <v>10</v>
      </c>
      <c r="B140">
        <v>23</v>
      </c>
      <c r="C140">
        <v>3</v>
      </c>
      <c r="D140">
        <v>62.612000000000002</v>
      </c>
      <c r="E140" t="s">
        <v>8</v>
      </c>
      <c r="F140" t="s">
        <v>22</v>
      </c>
      <c r="G140">
        <v>400</v>
      </c>
      <c r="H140" t="str">
        <f t="shared" si="2"/>
        <v>Low</v>
      </c>
      <c r="I140" t="s">
        <v>27</v>
      </c>
      <c r="J140" t="s">
        <v>25</v>
      </c>
      <c r="P140">
        <v>62.612000000000002</v>
      </c>
      <c r="Q140" t="s">
        <v>8</v>
      </c>
    </row>
    <row r="141" spans="1:18" x14ac:dyDescent="0.25">
      <c r="A141">
        <v>10</v>
      </c>
      <c r="B141">
        <v>23</v>
      </c>
      <c r="C141">
        <v>4</v>
      </c>
      <c r="D141">
        <v>39.454799999999999</v>
      </c>
      <c r="E141" t="s">
        <v>8</v>
      </c>
      <c r="F141" t="s">
        <v>22</v>
      </c>
      <c r="G141">
        <v>400</v>
      </c>
      <c r="H141" t="str">
        <f t="shared" si="2"/>
        <v>Low</v>
      </c>
      <c r="I141" t="s">
        <v>27</v>
      </c>
      <c r="J141" t="s">
        <v>25</v>
      </c>
      <c r="P141">
        <v>39.454799999999999</v>
      </c>
      <c r="Q141" t="s">
        <v>8</v>
      </c>
    </row>
    <row r="142" spans="1:18" x14ac:dyDescent="0.25">
      <c r="A142">
        <v>10</v>
      </c>
      <c r="B142">
        <v>23</v>
      </c>
      <c r="C142">
        <v>6</v>
      </c>
      <c r="D142">
        <v>18.748999999999999</v>
      </c>
      <c r="E142" t="s">
        <v>8</v>
      </c>
      <c r="F142" t="s">
        <v>22</v>
      </c>
      <c r="G142">
        <v>400</v>
      </c>
      <c r="H142" t="str">
        <f t="shared" si="2"/>
        <v>Low</v>
      </c>
      <c r="I142" t="s">
        <v>27</v>
      </c>
      <c r="J142" t="s">
        <v>25</v>
      </c>
      <c r="P142">
        <v>18.748999999999999</v>
      </c>
      <c r="Q142" t="s">
        <v>8</v>
      </c>
    </row>
    <row r="143" spans="1:18" x14ac:dyDescent="0.25">
      <c r="A143">
        <v>10</v>
      </c>
      <c r="B143">
        <v>23</v>
      </c>
      <c r="C143">
        <v>12</v>
      </c>
      <c r="D143">
        <v>0</v>
      </c>
      <c r="E143" t="s">
        <v>8</v>
      </c>
      <c r="F143" t="s">
        <v>22</v>
      </c>
      <c r="G143">
        <v>400</v>
      </c>
      <c r="H143" t="str">
        <f t="shared" si="2"/>
        <v>Low</v>
      </c>
      <c r="I143" t="s">
        <v>27</v>
      </c>
      <c r="J143" t="s">
        <v>25</v>
      </c>
      <c r="P143">
        <v>0</v>
      </c>
      <c r="Q143" t="s">
        <v>8</v>
      </c>
    </row>
    <row r="144" spans="1:18" x14ac:dyDescent="0.25">
      <c r="A144">
        <v>10</v>
      </c>
      <c r="B144">
        <v>23</v>
      </c>
      <c r="C144">
        <v>24</v>
      </c>
      <c r="D144">
        <v>0</v>
      </c>
      <c r="E144" t="s">
        <v>8</v>
      </c>
      <c r="F144" t="s">
        <v>22</v>
      </c>
      <c r="G144">
        <v>400</v>
      </c>
      <c r="H144" t="str">
        <f t="shared" si="2"/>
        <v>Low</v>
      </c>
      <c r="I144" t="s">
        <v>27</v>
      </c>
      <c r="J144" t="s">
        <v>25</v>
      </c>
      <c r="P144">
        <v>0</v>
      </c>
      <c r="Q144" t="s">
        <v>8</v>
      </c>
    </row>
    <row r="145" spans="1:20" x14ac:dyDescent="0.25">
      <c r="A145">
        <v>10</v>
      </c>
      <c r="B145">
        <v>23</v>
      </c>
      <c r="C145">
        <v>36</v>
      </c>
      <c r="D145">
        <v>0</v>
      </c>
      <c r="E145" t="s">
        <v>8</v>
      </c>
      <c r="F145" t="s">
        <v>22</v>
      </c>
      <c r="G145">
        <v>400</v>
      </c>
      <c r="H145" t="str">
        <f t="shared" si="2"/>
        <v>Low</v>
      </c>
      <c r="I145" t="s">
        <v>27</v>
      </c>
      <c r="J145" t="s">
        <v>25</v>
      </c>
      <c r="P145">
        <v>0</v>
      </c>
      <c r="Q145" t="s">
        <v>8</v>
      </c>
    </row>
    <row r="146" spans="1:20" x14ac:dyDescent="0.25">
      <c r="A146">
        <v>10</v>
      </c>
      <c r="B146">
        <v>23</v>
      </c>
      <c r="C146">
        <v>8</v>
      </c>
      <c r="D146">
        <v>0</v>
      </c>
      <c r="E146" t="s">
        <v>8</v>
      </c>
      <c r="F146" t="s">
        <v>22</v>
      </c>
      <c r="G146">
        <v>400</v>
      </c>
      <c r="H146" t="str">
        <f t="shared" si="2"/>
        <v>Low</v>
      </c>
      <c r="I146" t="s">
        <v>27</v>
      </c>
      <c r="J146" t="s">
        <v>25</v>
      </c>
      <c r="P146">
        <v>0</v>
      </c>
      <c r="Q146" t="s">
        <v>8</v>
      </c>
    </row>
    <row r="147" spans="1:20" x14ac:dyDescent="0.25">
      <c r="A147">
        <v>10</v>
      </c>
      <c r="B147">
        <v>23</v>
      </c>
      <c r="C147">
        <v>0</v>
      </c>
      <c r="D147">
        <v>0</v>
      </c>
      <c r="E147" t="s">
        <v>8</v>
      </c>
      <c r="F147" t="s">
        <v>17</v>
      </c>
      <c r="G147">
        <v>400</v>
      </c>
      <c r="H147" t="str">
        <f t="shared" si="2"/>
        <v>Low</v>
      </c>
      <c r="I147" t="s">
        <v>27</v>
      </c>
      <c r="J147" t="s">
        <v>25</v>
      </c>
      <c r="P147">
        <v>0</v>
      </c>
      <c r="Q147" t="s">
        <v>8</v>
      </c>
    </row>
    <row r="148" spans="1:20" x14ac:dyDescent="0.25">
      <c r="A148">
        <v>10</v>
      </c>
      <c r="B148">
        <v>23</v>
      </c>
      <c r="C148">
        <v>0.5</v>
      </c>
      <c r="D148">
        <v>61.813800000000001</v>
      </c>
      <c r="E148" t="s">
        <v>8</v>
      </c>
      <c r="F148" t="s">
        <v>17</v>
      </c>
      <c r="G148">
        <v>400</v>
      </c>
      <c r="H148" t="str">
        <f t="shared" si="2"/>
        <v>Low</v>
      </c>
      <c r="I148" t="s">
        <v>27</v>
      </c>
      <c r="J148" t="s">
        <v>25</v>
      </c>
      <c r="P148">
        <v>61.813800000000001</v>
      </c>
      <c r="Q148" t="s">
        <v>8</v>
      </c>
    </row>
    <row r="149" spans="1:20" x14ac:dyDescent="0.25">
      <c r="A149">
        <v>10</v>
      </c>
      <c r="B149">
        <v>23</v>
      </c>
      <c r="C149">
        <v>1</v>
      </c>
      <c r="D149">
        <v>231.6874</v>
      </c>
      <c r="E149" t="s">
        <v>8</v>
      </c>
      <c r="F149" t="s">
        <v>17</v>
      </c>
      <c r="G149">
        <v>400</v>
      </c>
      <c r="H149" t="str">
        <f t="shared" si="2"/>
        <v>Low</v>
      </c>
      <c r="I149" t="s">
        <v>27</v>
      </c>
      <c r="J149" t="s">
        <v>25</v>
      </c>
      <c r="P149">
        <v>231.6874</v>
      </c>
      <c r="Q149" t="s">
        <v>8</v>
      </c>
    </row>
    <row r="150" spans="1:20" x14ac:dyDescent="0.25">
      <c r="A150">
        <v>10</v>
      </c>
      <c r="B150">
        <v>23</v>
      </c>
      <c r="C150">
        <v>1.5</v>
      </c>
      <c r="D150">
        <v>547.21950000000004</v>
      </c>
      <c r="E150" t="s">
        <v>8</v>
      </c>
      <c r="F150" t="s">
        <v>17</v>
      </c>
      <c r="G150">
        <v>400</v>
      </c>
      <c r="H150" t="str">
        <f t="shared" si="2"/>
        <v>Low</v>
      </c>
      <c r="I150" t="s">
        <v>27</v>
      </c>
      <c r="J150" t="s">
        <v>25</v>
      </c>
      <c r="P150">
        <v>547.21950000000004</v>
      </c>
      <c r="Q150" t="s">
        <v>8</v>
      </c>
    </row>
    <row r="151" spans="1:20" x14ac:dyDescent="0.25">
      <c r="A151">
        <v>10</v>
      </c>
      <c r="B151">
        <v>23</v>
      </c>
      <c r="C151">
        <v>2.5</v>
      </c>
      <c r="D151">
        <v>987.25419999999997</v>
      </c>
      <c r="E151" t="s">
        <v>8</v>
      </c>
      <c r="F151" t="s">
        <v>17</v>
      </c>
      <c r="G151">
        <v>400</v>
      </c>
      <c r="H151" t="str">
        <f t="shared" si="2"/>
        <v>Low</v>
      </c>
      <c r="I151" t="s">
        <v>27</v>
      </c>
      <c r="J151" t="s">
        <v>25</v>
      </c>
      <c r="P151">
        <v>987.25419999999997</v>
      </c>
      <c r="Q151" t="s">
        <v>8</v>
      </c>
    </row>
    <row r="152" spans="1:20" x14ac:dyDescent="0.25">
      <c r="A152">
        <v>10</v>
      </c>
      <c r="B152">
        <v>23</v>
      </c>
      <c r="C152">
        <v>3</v>
      </c>
      <c r="D152">
        <v>868.39769999999999</v>
      </c>
      <c r="E152" t="s">
        <v>8</v>
      </c>
      <c r="F152" t="s">
        <v>17</v>
      </c>
      <c r="G152">
        <v>400</v>
      </c>
      <c r="H152" t="str">
        <f t="shared" si="2"/>
        <v>Low</v>
      </c>
      <c r="I152" t="s">
        <v>27</v>
      </c>
      <c r="J152" t="s">
        <v>25</v>
      </c>
      <c r="P152">
        <v>868.39769999999999</v>
      </c>
      <c r="Q152" t="s">
        <v>8</v>
      </c>
    </row>
    <row r="153" spans="1:20" x14ac:dyDescent="0.25">
      <c r="A153">
        <v>10</v>
      </c>
      <c r="B153">
        <v>23</v>
      </c>
      <c r="C153">
        <v>4</v>
      </c>
      <c r="D153">
        <v>868.39769999999999</v>
      </c>
      <c r="E153" t="s">
        <v>8</v>
      </c>
      <c r="F153" t="s">
        <v>17</v>
      </c>
      <c r="G153">
        <v>400</v>
      </c>
      <c r="H153" t="str">
        <f t="shared" si="2"/>
        <v>Low</v>
      </c>
      <c r="I153" t="s">
        <v>27</v>
      </c>
      <c r="J153" t="s">
        <v>25</v>
      </c>
      <c r="P153">
        <v>868.39769999999999</v>
      </c>
      <c r="Q153" t="s">
        <v>8</v>
      </c>
    </row>
    <row r="154" spans="1:20" x14ac:dyDescent="0.25">
      <c r="A154">
        <v>10</v>
      </c>
      <c r="B154">
        <v>23</v>
      </c>
      <c r="C154">
        <v>6</v>
      </c>
      <c r="D154">
        <v>614.18730000000005</v>
      </c>
      <c r="E154" t="s">
        <v>8</v>
      </c>
      <c r="F154" t="s">
        <v>17</v>
      </c>
      <c r="G154">
        <v>400</v>
      </c>
      <c r="H154" t="str">
        <f t="shared" si="2"/>
        <v>Low</v>
      </c>
      <c r="I154" t="s">
        <v>27</v>
      </c>
      <c r="J154" t="s">
        <v>25</v>
      </c>
      <c r="P154">
        <v>614.18730000000005</v>
      </c>
      <c r="Q154" t="s">
        <v>8</v>
      </c>
    </row>
    <row r="155" spans="1:20" x14ac:dyDescent="0.25">
      <c r="A155">
        <v>10</v>
      </c>
      <c r="B155">
        <v>23</v>
      </c>
      <c r="C155">
        <v>8</v>
      </c>
      <c r="D155">
        <v>402.21370000000002</v>
      </c>
      <c r="E155" t="s">
        <v>8</v>
      </c>
      <c r="F155" t="s">
        <v>17</v>
      </c>
      <c r="G155">
        <v>400</v>
      </c>
      <c r="H155" t="str">
        <f t="shared" si="2"/>
        <v>Low</v>
      </c>
      <c r="I155" t="s">
        <v>27</v>
      </c>
      <c r="J155" t="s">
        <v>25</v>
      </c>
      <c r="P155">
        <v>402.21370000000002</v>
      </c>
      <c r="Q155" t="s">
        <v>8</v>
      </c>
    </row>
    <row r="156" spans="1:20" x14ac:dyDescent="0.25">
      <c r="A156">
        <v>10</v>
      </c>
      <c r="B156">
        <v>23</v>
      </c>
      <c r="C156">
        <v>12</v>
      </c>
      <c r="D156">
        <v>402.21370000000002</v>
      </c>
      <c r="E156" t="s">
        <v>8</v>
      </c>
      <c r="F156" t="s">
        <v>17</v>
      </c>
      <c r="G156">
        <v>400</v>
      </c>
      <c r="H156" t="str">
        <f t="shared" si="2"/>
        <v>Low</v>
      </c>
      <c r="I156" t="s">
        <v>27</v>
      </c>
      <c r="J156" t="s">
        <v>25</v>
      </c>
      <c r="P156">
        <v>402.21370000000002</v>
      </c>
      <c r="Q156" t="s">
        <v>8</v>
      </c>
    </row>
    <row r="157" spans="1:20" x14ac:dyDescent="0.25">
      <c r="A157">
        <v>10</v>
      </c>
      <c r="B157">
        <v>23</v>
      </c>
      <c r="C157">
        <v>24</v>
      </c>
      <c r="D157">
        <v>126.7839</v>
      </c>
      <c r="E157" t="s">
        <v>8</v>
      </c>
      <c r="F157" t="s">
        <v>17</v>
      </c>
      <c r="G157">
        <v>400</v>
      </c>
      <c r="H157" t="str">
        <f t="shared" si="2"/>
        <v>Low</v>
      </c>
      <c r="I157" t="s">
        <v>27</v>
      </c>
      <c r="J157" t="s">
        <v>25</v>
      </c>
      <c r="P157">
        <v>126.7839</v>
      </c>
      <c r="Q157" t="s">
        <v>8</v>
      </c>
    </row>
    <row r="158" spans="1:20" x14ac:dyDescent="0.25">
      <c r="A158">
        <v>10</v>
      </c>
      <c r="B158">
        <v>23</v>
      </c>
      <c r="C158">
        <v>36</v>
      </c>
      <c r="D158">
        <v>44.283299999999997</v>
      </c>
      <c r="E158" t="s">
        <v>8</v>
      </c>
      <c r="F158" t="s">
        <v>17</v>
      </c>
      <c r="G158">
        <v>400</v>
      </c>
      <c r="H158" t="str">
        <f t="shared" si="2"/>
        <v>Low</v>
      </c>
      <c r="I158" t="s">
        <v>27</v>
      </c>
      <c r="J158" t="s">
        <v>25</v>
      </c>
      <c r="P158">
        <v>44.283299999999997</v>
      </c>
      <c r="Q158" t="s">
        <v>8</v>
      </c>
    </row>
    <row r="159" spans="1:20" x14ac:dyDescent="0.25">
      <c r="A159">
        <v>10</v>
      </c>
      <c r="B159">
        <v>23</v>
      </c>
      <c r="C159">
        <v>48</v>
      </c>
      <c r="D159">
        <v>20.5106</v>
      </c>
      <c r="E159" t="s">
        <v>8</v>
      </c>
      <c r="F159" t="s">
        <v>17</v>
      </c>
      <c r="G159">
        <v>400</v>
      </c>
      <c r="H159" t="str">
        <f t="shared" si="2"/>
        <v>Low</v>
      </c>
      <c r="I159" t="s">
        <v>27</v>
      </c>
      <c r="J159" t="s">
        <v>25</v>
      </c>
      <c r="P159">
        <v>20.5106</v>
      </c>
      <c r="Q159" t="s">
        <v>8</v>
      </c>
    </row>
    <row r="160" spans="1:20" x14ac:dyDescent="0.25">
      <c r="A160">
        <v>11</v>
      </c>
      <c r="B160">
        <v>26</v>
      </c>
      <c r="C160">
        <v>0</v>
      </c>
      <c r="D160">
        <v>0</v>
      </c>
      <c r="E160" t="s">
        <v>8</v>
      </c>
      <c r="F160" t="s">
        <v>17</v>
      </c>
      <c r="G160">
        <v>400</v>
      </c>
      <c r="H160" t="str">
        <f t="shared" si="2"/>
        <v>Low</v>
      </c>
      <c r="I160" t="s">
        <v>36</v>
      </c>
      <c r="J160" t="s">
        <v>25</v>
      </c>
      <c r="P160">
        <v>0</v>
      </c>
      <c r="Q160" t="s">
        <v>30</v>
      </c>
      <c r="R160" t="s">
        <v>143</v>
      </c>
      <c r="T160" t="s">
        <v>144</v>
      </c>
    </row>
    <row r="161" spans="1:20" x14ac:dyDescent="0.25">
      <c r="A161">
        <v>11</v>
      </c>
      <c r="B161">
        <v>26</v>
      </c>
      <c r="C161">
        <v>0.5</v>
      </c>
      <c r="D161">
        <v>132.90425519999999</v>
      </c>
      <c r="E161" t="s">
        <v>8</v>
      </c>
      <c r="F161" t="s">
        <v>17</v>
      </c>
      <c r="G161">
        <v>400</v>
      </c>
      <c r="H161" t="str">
        <f t="shared" si="2"/>
        <v>Low</v>
      </c>
      <c r="I161" t="s">
        <v>36</v>
      </c>
      <c r="J161" t="s">
        <v>25</v>
      </c>
      <c r="P161">
        <v>0.46739999999999998</v>
      </c>
      <c r="Q161" t="s">
        <v>30</v>
      </c>
      <c r="R161" t="s">
        <v>145</v>
      </c>
      <c r="T161" t="s">
        <v>144</v>
      </c>
    </row>
    <row r="162" spans="1:20" x14ac:dyDescent="0.25">
      <c r="A162">
        <v>11</v>
      </c>
      <c r="B162">
        <v>26</v>
      </c>
      <c r="C162">
        <v>1</v>
      </c>
      <c r="D162">
        <v>342.46873119999998</v>
      </c>
      <c r="E162" t="s">
        <v>8</v>
      </c>
      <c r="F162" t="s">
        <v>17</v>
      </c>
      <c r="G162">
        <v>400</v>
      </c>
      <c r="H162" t="str">
        <f t="shared" si="2"/>
        <v>Low</v>
      </c>
      <c r="I162" t="s">
        <v>36</v>
      </c>
      <c r="J162" t="s">
        <v>25</v>
      </c>
      <c r="P162">
        <v>1.2043999999999999</v>
      </c>
      <c r="Q162" t="s">
        <v>30</v>
      </c>
      <c r="R162" t="s">
        <v>146</v>
      </c>
      <c r="T162" t="s">
        <v>144</v>
      </c>
    </row>
    <row r="163" spans="1:20" x14ac:dyDescent="0.25">
      <c r="A163">
        <v>11</v>
      </c>
      <c r="B163">
        <v>26</v>
      </c>
      <c r="C163">
        <v>1.5</v>
      </c>
      <c r="D163">
        <v>463.57254440000003</v>
      </c>
      <c r="E163" t="s">
        <v>8</v>
      </c>
      <c r="F163" t="s">
        <v>17</v>
      </c>
      <c r="G163">
        <v>400</v>
      </c>
      <c r="H163" t="str">
        <f t="shared" si="2"/>
        <v>Low</v>
      </c>
      <c r="I163" t="s">
        <v>36</v>
      </c>
      <c r="J163" t="s">
        <v>25</v>
      </c>
      <c r="P163">
        <v>1.6303000000000001</v>
      </c>
      <c r="Q163" t="s">
        <v>30</v>
      </c>
      <c r="R163" t="s">
        <v>147</v>
      </c>
      <c r="T163" t="s">
        <v>144</v>
      </c>
    </row>
    <row r="164" spans="1:20" x14ac:dyDescent="0.25">
      <c r="A164">
        <v>11</v>
      </c>
      <c r="B164">
        <v>26</v>
      </c>
      <c r="C164">
        <v>2</v>
      </c>
      <c r="D164">
        <v>587.63357680000013</v>
      </c>
      <c r="E164" t="s">
        <v>8</v>
      </c>
      <c r="F164" t="s">
        <v>17</v>
      </c>
      <c r="G164">
        <v>400</v>
      </c>
      <c r="H164" t="str">
        <f t="shared" si="2"/>
        <v>Low</v>
      </c>
      <c r="I164" t="s">
        <v>36</v>
      </c>
      <c r="J164" t="s">
        <v>25</v>
      </c>
      <c r="P164">
        <v>2.0666000000000002</v>
      </c>
      <c r="Q164" t="s">
        <v>30</v>
      </c>
      <c r="R164" t="s">
        <v>148</v>
      </c>
      <c r="T164" t="s">
        <v>144</v>
      </c>
    </row>
    <row r="165" spans="1:20" x14ac:dyDescent="0.25">
      <c r="A165">
        <v>11</v>
      </c>
      <c r="B165">
        <v>26</v>
      </c>
      <c r="C165">
        <v>2.5</v>
      </c>
      <c r="D165">
        <v>694.0081636000001</v>
      </c>
      <c r="E165" t="s">
        <v>8</v>
      </c>
      <c r="F165" t="s">
        <v>17</v>
      </c>
      <c r="G165">
        <v>400</v>
      </c>
      <c r="H165" t="str">
        <f t="shared" si="2"/>
        <v>Low</v>
      </c>
      <c r="I165" t="s">
        <v>36</v>
      </c>
      <c r="J165" t="s">
        <v>25</v>
      </c>
      <c r="P165">
        <v>2.4407000000000001</v>
      </c>
      <c r="Q165" t="s">
        <v>30</v>
      </c>
      <c r="R165" t="s">
        <v>149</v>
      </c>
      <c r="T165" t="s">
        <v>144</v>
      </c>
    </row>
    <row r="166" spans="1:20" x14ac:dyDescent="0.25">
      <c r="A166">
        <v>11</v>
      </c>
      <c r="B166">
        <v>26</v>
      </c>
      <c r="C166">
        <v>3</v>
      </c>
      <c r="D166">
        <v>673.53510760000006</v>
      </c>
      <c r="E166" t="s">
        <v>8</v>
      </c>
      <c r="F166" t="s">
        <v>17</v>
      </c>
      <c r="G166">
        <v>400</v>
      </c>
      <c r="H166" t="str">
        <f t="shared" si="2"/>
        <v>Low</v>
      </c>
      <c r="I166" t="s">
        <v>36</v>
      </c>
      <c r="J166" t="s">
        <v>25</v>
      </c>
      <c r="P166">
        <v>2.3687</v>
      </c>
      <c r="Q166" t="s">
        <v>30</v>
      </c>
      <c r="R166" t="s">
        <v>150</v>
      </c>
      <c r="T166" t="s">
        <v>144</v>
      </c>
    </row>
    <row r="167" spans="1:20" x14ac:dyDescent="0.25">
      <c r="A167">
        <v>11</v>
      </c>
      <c r="B167">
        <v>26</v>
      </c>
      <c r="C167">
        <v>3.5</v>
      </c>
      <c r="D167">
        <v>891.97124120000001</v>
      </c>
      <c r="E167" t="s">
        <v>8</v>
      </c>
      <c r="F167" t="s">
        <v>17</v>
      </c>
      <c r="G167">
        <v>400</v>
      </c>
      <c r="H167" t="str">
        <f t="shared" si="2"/>
        <v>Low</v>
      </c>
      <c r="I167" t="s">
        <v>36</v>
      </c>
      <c r="J167" t="s">
        <v>25</v>
      </c>
      <c r="P167">
        <v>3.1368999999999998</v>
      </c>
      <c r="Q167" t="s">
        <v>30</v>
      </c>
      <c r="R167" t="s">
        <v>151</v>
      </c>
      <c r="T167" t="s">
        <v>144</v>
      </c>
    </row>
    <row r="168" spans="1:20" x14ac:dyDescent="0.25">
      <c r="A168">
        <v>11</v>
      </c>
      <c r="B168">
        <v>26</v>
      </c>
      <c r="C168">
        <v>4</v>
      </c>
      <c r="D168">
        <v>918.6999532000001</v>
      </c>
      <c r="E168" t="s">
        <v>8</v>
      </c>
      <c r="F168" t="s">
        <v>17</v>
      </c>
      <c r="G168">
        <v>400</v>
      </c>
      <c r="H168" t="str">
        <f t="shared" si="2"/>
        <v>Low</v>
      </c>
      <c r="I168" t="s">
        <v>36</v>
      </c>
      <c r="J168" t="s">
        <v>25</v>
      </c>
      <c r="P168">
        <v>3.2309000000000001</v>
      </c>
      <c r="Q168" t="s">
        <v>30</v>
      </c>
      <c r="R168" t="s">
        <v>152</v>
      </c>
      <c r="T168" t="s">
        <v>144</v>
      </c>
    </row>
    <row r="169" spans="1:20" x14ac:dyDescent="0.25">
      <c r="A169">
        <v>11</v>
      </c>
      <c r="B169">
        <v>26</v>
      </c>
      <c r="C169">
        <v>5</v>
      </c>
      <c r="D169">
        <v>910.22638280000001</v>
      </c>
      <c r="E169" t="s">
        <v>8</v>
      </c>
      <c r="F169" t="s">
        <v>17</v>
      </c>
      <c r="G169">
        <v>400</v>
      </c>
      <c r="H169" t="str">
        <f t="shared" si="2"/>
        <v>Low</v>
      </c>
      <c r="I169" t="s">
        <v>36</v>
      </c>
      <c r="J169" t="s">
        <v>25</v>
      </c>
      <c r="P169">
        <v>3.2010999999999998</v>
      </c>
      <c r="Q169" t="s">
        <v>30</v>
      </c>
      <c r="R169" t="s">
        <v>153</v>
      </c>
      <c r="T169" t="s">
        <v>144</v>
      </c>
    </row>
    <row r="170" spans="1:20" x14ac:dyDescent="0.25">
      <c r="A170">
        <v>11</v>
      </c>
      <c r="B170">
        <v>26</v>
      </c>
      <c r="C170">
        <v>6</v>
      </c>
      <c r="D170">
        <v>851.6222600000001</v>
      </c>
      <c r="E170" t="s">
        <v>8</v>
      </c>
      <c r="F170" t="s">
        <v>17</v>
      </c>
      <c r="G170">
        <v>400</v>
      </c>
      <c r="H170" t="str">
        <f t="shared" si="2"/>
        <v>Low</v>
      </c>
      <c r="I170" t="s">
        <v>36</v>
      </c>
      <c r="J170" t="s">
        <v>25</v>
      </c>
      <c r="P170">
        <v>2.9950000000000001</v>
      </c>
      <c r="Q170" t="s">
        <v>30</v>
      </c>
      <c r="R170" t="s">
        <v>154</v>
      </c>
      <c r="T170" t="s">
        <v>144</v>
      </c>
    </row>
    <row r="171" spans="1:20" x14ac:dyDescent="0.25">
      <c r="A171">
        <v>11</v>
      </c>
      <c r="B171">
        <v>26</v>
      </c>
      <c r="C171">
        <v>7</v>
      </c>
      <c r="D171">
        <v>683.88537480000002</v>
      </c>
      <c r="E171" t="s">
        <v>8</v>
      </c>
      <c r="F171" t="s">
        <v>17</v>
      </c>
      <c r="G171">
        <v>400</v>
      </c>
      <c r="H171" t="str">
        <f t="shared" si="2"/>
        <v>Low</v>
      </c>
      <c r="I171" t="s">
        <v>36</v>
      </c>
      <c r="J171" t="s">
        <v>25</v>
      </c>
      <c r="P171">
        <v>2.4051</v>
      </c>
      <c r="Q171" t="s">
        <v>30</v>
      </c>
      <c r="R171" t="s">
        <v>155</v>
      </c>
      <c r="T171" t="s">
        <v>144</v>
      </c>
    </row>
    <row r="172" spans="1:20" x14ac:dyDescent="0.25">
      <c r="A172">
        <v>11</v>
      </c>
      <c r="B172">
        <v>26</v>
      </c>
      <c r="C172">
        <v>8</v>
      </c>
      <c r="D172">
        <v>575.09383000000003</v>
      </c>
      <c r="E172" t="s">
        <v>8</v>
      </c>
      <c r="F172" t="s">
        <v>17</v>
      </c>
      <c r="G172">
        <v>400</v>
      </c>
      <c r="H172" t="str">
        <f t="shared" si="2"/>
        <v>Low</v>
      </c>
      <c r="I172" t="s">
        <v>36</v>
      </c>
      <c r="J172" t="s">
        <v>25</v>
      </c>
      <c r="P172">
        <v>2.0225</v>
      </c>
      <c r="Q172" t="s">
        <v>30</v>
      </c>
      <c r="R172" t="s">
        <v>156</v>
      </c>
      <c r="T172" t="s">
        <v>144</v>
      </c>
    </row>
    <row r="173" spans="1:20" x14ac:dyDescent="0.25">
      <c r="A173">
        <v>12</v>
      </c>
      <c r="B173">
        <v>26</v>
      </c>
      <c r="C173">
        <v>0</v>
      </c>
      <c r="D173">
        <v>0</v>
      </c>
      <c r="E173" t="s">
        <v>8</v>
      </c>
      <c r="F173" t="s">
        <v>17</v>
      </c>
      <c r="G173">
        <v>400</v>
      </c>
      <c r="H173" t="str">
        <f t="shared" si="2"/>
        <v>Low</v>
      </c>
      <c r="I173" t="s">
        <v>37</v>
      </c>
      <c r="J173" t="s">
        <v>25</v>
      </c>
      <c r="P173">
        <v>0</v>
      </c>
      <c r="Q173" t="s">
        <v>30</v>
      </c>
      <c r="R173" t="s">
        <v>157</v>
      </c>
      <c r="T173" t="s">
        <v>144</v>
      </c>
    </row>
    <row r="174" spans="1:20" x14ac:dyDescent="0.25">
      <c r="A174">
        <v>12</v>
      </c>
      <c r="B174">
        <v>26</v>
      </c>
      <c r="C174">
        <v>0.5</v>
      </c>
      <c r="D174">
        <v>94.574144800000013</v>
      </c>
      <c r="E174" t="s">
        <v>8</v>
      </c>
      <c r="F174" t="s">
        <v>17</v>
      </c>
      <c r="G174">
        <v>400</v>
      </c>
      <c r="H174" t="str">
        <f t="shared" si="2"/>
        <v>Low</v>
      </c>
      <c r="I174" t="s">
        <v>37</v>
      </c>
      <c r="J174" t="s">
        <v>25</v>
      </c>
      <c r="P174">
        <v>0.33260000000000001</v>
      </c>
      <c r="Q174" t="s">
        <v>30</v>
      </c>
      <c r="R174" t="s">
        <v>158</v>
      </c>
      <c r="T174" t="s">
        <v>144</v>
      </c>
    </row>
    <row r="175" spans="1:20" x14ac:dyDescent="0.25">
      <c r="A175">
        <v>12</v>
      </c>
      <c r="B175">
        <v>26</v>
      </c>
      <c r="C175">
        <v>1</v>
      </c>
      <c r="D175">
        <v>162.59018639999999</v>
      </c>
      <c r="E175" t="s">
        <v>8</v>
      </c>
      <c r="F175" t="s">
        <v>17</v>
      </c>
      <c r="G175">
        <v>400</v>
      </c>
      <c r="H175" t="str">
        <f t="shared" si="2"/>
        <v>Low</v>
      </c>
      <c r="I175" t="s">
        <v>37</v>
      </c>
      <c r="J175" t="s">
        <v>25</v>
      </c>
      <c r="P175">
        <v>0.57179999999999997</v>
      </c>
      <c r="Q175" t="s">
        <v>30</v>
      </c>
      <c r="R175" t="s">
        <v>159</v>
      </c>
      <c r="T175" t="s">
        <v>144</v>
      </c>
    </row>
    <row r="176" spans="1:20" x14ac:dyDescent="0.25">
      <c r="A176">
        <v>12</v>
      </c>
      <c r="B176">
        <v>26</v>
      </c>
      <c r="C176">
        <v>1.5</v>
      </c>
      <c r="D176">
        <v>171.60401800000002</v>
      </c>
      <c r="E176" t="s">
        <v>8</v>
      </c>
      <c r="F176" t="s">
        <v>17</v>
      </c>
      <c r="G176">
        <v>400</v>
      </c>
      <c r="H176" t="str">
        <f t="shared" si="2"/>
        <v>Low</v>
      </c>
      <c r="I176" t="s">
        <v>37</v>
      </c>
      <c r="J176" t="s">
        <v>25</v>
      </c>
      <c r="P176">
        <v>0.60350000000000004</v>
      </c>
      <c r="Q176" t="s">
        <v>30</v>
      </c>
      <c r="R176" t="s">
        <v>160</v>
      </c>
      <c r="T176" t="s">
        <v>144</v>
      </c>
    </row>
    <row r="177" spans="1:20" x14ac:dyDescent="0.25">
      <c r="A177">
        <v>12</v>
      </c>
      <c r="B177">
        <v>26</v>
      </c>
      <c r="C177">
        <v>2</v>
      </c>
      <c r="D177">
        <v>177.7175</v>
      </c>
      <c r="E177" t="s">
        <v>8</v>
      </c>
      <c r="F177" t="s">
        <v>17</v>
      </c>
      <c r="G177">
        <v>400</v>
      </c>
      <c r="H177" t="str">
        <f t="shared" si="2"/>
        <v>Low</v>
      </c>
      <c r="I177" t="s">
        <v>37</v>
      </c>
      <c r="J177" t="s">
        <v>25</v>
      </c>
      <c r="P177">
        <v>0.625</v>
      </c>
      <c r="Q177" t="s">
        <v>30</v>
      </c>
      <c r="R177" t="s">
        <v>161</v>
      </c>
      <c r="T177" t="s">
        <v>144</v>
      </c>
    </row>
    <row r="178" spans="1:20" x14ac:dyDescent="0.25">
      <c r="A178">
        <v>12</v>
      </c>
      <c r="B178">
        <v>26</v>
      </c>
      <c r="C178">
        <v>2.5</v>
      </c>
      <c r="D178">
        <v>166.05923200000001</v>
      </c>
      <c r="E178" t="s">
        <v>8</v>
      </c>
      <c r="F178" t="s">
        <v>17</v>
      </c>
      <c r="G178">
        <v>400</v>
      </c>
      <c r="H178" t="str">
        <f t="shared" si="2"/>
        <v>Low</v>
      </c>
      <c r="I178" t="s">
        <v>37</v>
      </c>
      <c r="J178" t="s">
        <v>25</v>
      </c>
      <c r="P178">
        <v>0.58399999999999996</v>
      </c>
      <c r="Q178" t="s">
        <v>30</v>
      </c>
      <c r="R178" t="s">
        <v>162</v>
      </c>
      <c r="T178" t="s">
        <v>144</v>
      </c>
    </row>
    <row r="179" spans="1:20" x14ac:dyDescent="0.25">
      <c r="A179">
        <v>12</v>
      </c>
      <c r="B179">
        <v>26</v>
      </c>
      <c r="C179">
        <v>3</v>
      </c>
      <c r="D179">
        <v>178.03028280000001</v>
      </c>
      <c r="E179" t="s">
        <v>8</v>
      </c>
      <c r="F179" t="s">
        <v>17</v>
      </c>
      <c r="G179">
        <v>400</v>
      </c>
      <c r="H179" t="str">
        <f t="shared" si="2"/>
        <v>Low</v>
      </c>
      <c r="I179" t="s">
        <v>37</v>
      </c>
      <c r="J179" t="s">
        <v>25</v>
      </c>
      <c r="P179">
        <v>0.62609999999999999</v>
      </c>
      <c r="Q179" t="s">
        <v>30</v>
      </c>
      <c r="R179" t="s">
        <v>163</v>
      </c>
      <c r="T179" t="s">
        <v>144</v>
      </c>
    </row>
    <row r="180" spans="1:20" x14ac:dyDescent="0.25">
      <c r="A180">
        <v>12</v>
      </c>
      <c r="B180">
        <v>26</v>
      </c>
      <c r="C180">
        <v>3.5</v>
      </c>
      <c r="D180">
        <v>160.54288080000001</v>
      </c>
      <c r="E180" t="s">
        <v>8</v>
      </c>
      <c r="F180" t="s">
        <v>17</v>
      </c>
      <c r="G180">
        <v>400</v>
      </c>
      <c r="H180" t="str">
        <f t="shared" si="2"/>
        <v>Low</v>
      </c>
      <c r="I180" t="s">
        <v>37</v>
      </c>
      <c r="J180" t="s">
        <v>25</v>
      </c>
      <c r="P180">
        <v>0.56459999999999999</v>
      </c>
      <c r="Q180" t="s">
        <v>30</v>
      </c>
      <c r="R180" t="s">
        <v>163</v>
      </c>
      <c r="T180" t="s">
        <v>144</v>
      </c>
    </row>
    <row r="181" spans="1:20" x14ac:dyDescent="0.25">
      <c r="A181">
        <v>12</v>
      </c>
      <c r="B181">
        <v>26</v>
      </c>
      <c r="C181">
        <v>4</v>
      </c>
      <c r="D181">
        <v>166.59949320000001</v>
      </c>
      <c r="E181" t="s">
        <v>8</v>
      </c>
      <c r="F181" t="s">
        <v>17</v>
      </c>
      <c r="G181">
        <v>400</v>
      </c>
      <c r="H181" t="str">
        <f t="shared" si="2"/>
        <v>Low</v>
      </c>
      <c r="I181" t="s">
        <v>37</v>
      </c>
      <c r="J181" t="s">
        <v>25</v>
      </c>
      <c r="P181">
        <v>0.58589999999999998</v>
      </c>
      <c r="Q181" t="s">
        <v>30</v>
      </c>
      <c r="R181" t="s">
        <v>163</v>
      </c>
      <c r="T181" t="s">
        <v>144</v>
      </c>
    </row>
    <row r="182" spans="1:20" x14ac:dyDescent="0.25">
      <c r="A182">
        <v>12</v>
      </c>
      <c r="B182">
        <v>26</v>
      </c>
      <c r="C182">
        <v>5</v>
      </c>
      <c r="D182">
        <v>169.9547996</v>
      </c>
      <c r="E182" t="s">
        <v>8</v>
      </c>
      <c r="F182" t="s">
        <v>17</v>
      </c>
      <c r="G182">
        <v>400</v>
      </c>
      <c r="H182" t="str">
        <f t="shared" si="2"/>
        <v>Low</v>
      </c>
      <c r="I182" t="s">
        <v>37</v>
      </c>
      <c r="J182" t="s">
        <v>25</v>
      </c>
      <c r="P182">
        <v>0.59770000000000001</v>
      </c>
      <c r="Q182" t="s">
        <v>30</v>
      </c>
      <c r="R182" t="s">
        <v>163</v>
      </c>
      <c r="T182" t="s">
        <v>144</v>
      </c>
    </row>
    <row r="183" spans="1:20" x14ac:dyDescent="0.25">
      <c r="A183">
        <v>12</v>
      </c>
      <c r="B183">
        <v>26</v>
      </c>
      <c r="C183">
        <v>6</v>
      </c>
      <c r="D183">
        <v>134.923126</v>
      </c>
      <c r="E183" t="s">
        <v>8</v>
      </c>
      <c r="F183" t="s">
        <v>17</v>
      </c>
      <c r="G183">
        <v>400</v>
      </c>
      <c r="H183" t="str">
        <f t="shared" si="2"/>
        <v>Low</v>
      </c>
      <c r="I183" t="s">
        <v>37</v>
      </c>
      <c r="J183" t="s">
        <v>25</v>
      </c>
      <c r="P183">
        <v>0.47449999999999998</v>
      </c>
      <c r="Q183" t="s">
        <v>30</v>
      </c>
      <c r="R183" t="s">
        <v>163</v>
      </c>
      <c r="T183" t="s">
        <v>144</v>
      </c>
    </row>
    <row r="184" spans="1:20" x14ac:dyDescent="0.25">
      <c r="A184">
        <v>12</v>
      </c>
      <c r="B184">
        <v>26</v>
      </c>
      <c r="C184">
        <v>7</v>
      </c>
      <c r="D184">
        <v>126.4495556</v>
      </c>
      <c r="E184" t="s">
        <v>8</v>
      </c>
      <c r="F184" t="s">
        <v>17</v>
      </c>
      <c r="G184">
        <v>400</v>
      </c>
      <c r="H184" t="str">
        <f t="shared" si="2"/>
        <v>Low</v>
      </c>
      <c r="I184" t="s">
        <v>37</v>
      </c>
      <c r="J184" t="s">
        <v>25</v>
      </c>
      <c r="P184">
        <v>0.44469999999999998</v>
      </c>
      <c r="Q184" t="s">
        <v>30</v>
      </c>
      <c r="R184" t="s">
        <v>163</v>
      </c>
      <c r="T184" t="s">
        <v>144</v>
      </c>
    </row>
    <row r="185" spans="1:20" x14ac:dyDescent="0.25">
      <c r="A185">
        <v>12</v>
      </c>
      <c r="B185">
        <v>26</v>
      </c>
      <c r="C185">
        <v>8</v>
      </c>
      <c r="D185">
        <v>123.86198880000001</v>
      </c>
      <c r="E185" t="s">
        <v>8</v>
      </c>
      <c r="F185" t="s">
        <v>17</v>
      </c>
      <c r="G185">
        <v>400</v>
      </c>
      <c r="H185" t="str">
        <f t="shared" si="2"/>
        <v>Low</v>
      </c>
      <c r="I185" t="s">
        <v>37</v>
      </c>
      <c r="J185" t="s">
        <v>25</v>
      </c>
      <c r="P185">
        <v>0.43559999999999999</v>
      </c>
      <c r="Q185" t="s">
        <v>30</v>
      </c>
      <c r="R185" t="s">
        <v>163</v>
      </c>
      <c r="T185" t="s">
        <v>144</v>
      </c>
    </row>
    <row r="186" spans="1:20" x14ac:dyDescent="0.25">
      <c r="A186">
        <v>13</v>
      </c>
      <c r="B186">
        <v>27</v>
      </c>
      <c r="C186">
        <v>0</v>
      </c>
      <c r="D186">
        <v>0</v>
      </c>
      <c r="E186" t="s">
        <v>8</v>
      </c>
      <c r="F186" t="s">
        <v>17</v>
      </c>
      <c r="G186">
        <v>400</v>
      </c>
      <c r="H186" t="str">
        <f t="shared" si="2"/>
        <v>Low</v>
      </c>
      <c r="I186" t="s">
        <v>37</v>
      </c>
      <c r="J186" t="s">
        <v>25</v>
      </c>
      <c r="P186">
        <v>0</v>
      </c>
      <c r="Q186" t="s">
        <v>8</v>
      </c>
    </row>
    <row r="187" spans="1:20" x14ac:dyDescent="0.25">
      <c r="A187">
        <v>13</v>
      </c>
      <c r="B187">
        <v>27</v>
      </c>
      <c r="C187">
        <v>0.125</v>
      </c>
      <c r="D187">
        <v>22.9224</v>
      </c>
      <c r="E187" t="s">
        <v>8</v>
      </c>
      <c r="F187" t="s">
        <v>17</v>
      </c>
      <c r="G187">
        <v>400</v>
      </c>
      <c r="H187" t="str">
        <f t="shared" si="2"/>
        <v>Low</v>
      </c>
      <c r="I187" t="s">
        <v>37</v>
      </c>
      <c r="J187" t="s">
        <v>25</v>
      </c>
      <c r="P187">
        <v>22.9224</v>
      </c>
      <c r="Q187" t="s">
        <v>8</v>
      </c>
    </row>
    <row r="188" spans="1:20" x14ac:dyDescent="0.25">
      <c r="A188">
        <v>13</v>
      </c>
      <c r="B188">
        <v>27</v>
      </c>
      <c r="C188">
        <v>0.5</v>
      </c>
      <c r="D188">
        <v>54.421100000000003</v>
      </c>
      <c r="E188" t="s">
        <v>8</v>
      </c>
      <c r="F188" t="s">
        <v>17</v>
      </c>
      <c r="G188">
        <v>400</v>
      </c>
      <c r="H188" t="str">
        <f t="shared" si="2"/>
        <v>Low</v>
      </c>
      <c r="I188" t="s">
        <v>37</v>
      </c>
      <c r="J188" t="s">
        <v>25</v>
      </c>
      <c r="P188">
        <v>54.421100000000003</v>
      </c>
      <c r="Q188" t="s">
        <v>8</v>
      </c>
    </row>
    <row r="189" spans="1:20" x14ac:dyDescent="0.25">
      <c r="A189">
        <v>13</v>
      </c>
      <c r="B189">
        <v>27</v>
      </c>
      <c r="C189">
        <v>1</v>
      </c>
      <c r="D189">
        <v>79.338099999999997</v>
      </c>
      <c r="E189" t="s">
        <v>8</v>
      </c>
      <c r="F189" t="s">
        <v>17</v>
      </c>
      <c r="G189">
        <v>400</v>
      </c>
      <c r="H189" t="str">
        <f t="shared" si="2"/>
        <v>Low</v>
      </c>
      <c r="I189" t="s">
        <v>37</v>
      </c>
      <c r="J189" t="s">
        <v>25</v>
      </c>
      <c r="P189">
        <v>79.338099999999997</v>
      </c>
      <c r="Q189" t="s">
        <v>8</v>
      </c>
    </row>
    <row r="190" spans="1:20" x14ac:dyDescent="0.25">
      <c r="A190">
        <v>13</v>
      </c>
      <c r="B190">
        <v>27</v>
      </c>
      <c r="C190">
        <v>1.5</v>
      </c>
      <c r="D190">
        <v>97.398499999999999</v>
      </c>
      <c r="E190" t="s">
        <v>8</v>
      </c>
      <c r="F190" t="s">
        <v>17</v>
      </c>
      <c r="G190">
        <v>400</v>
      </c>
      <c r="H190" t="str">
        <f t="shared" si="2"/>
        <v>Low</v>
      </c>
      <c r="I190" t="s">
        <v>37</v>
      </c>
      <c r="J190" t="s">
        <v>25</v>
      </c>
      <c r="P190">
        <v>97.398499999999999</v>
      </c>
      <c r="Q190" t="s">
        <v>8</v>
      </c>
    </row>
    <row r="191" spans="1:20" x14ac:dyDescent="0.25">
      <c r="A191">
        <v>13</v>
      </c>
      <c r="B191">
        <v>27</v>
      </c>
      <c r="C191">
        <v>2</v>
      </c>
      <c r="D191">
        <v>121.3471</v>
      </c>
      <c r="E191" t="s">
        <v>8</v>
      </c>
      <c r="F191" t="s">
        <v>17</v>
      </c>
      <c r="G191">
        <v>400</v>
      </c>
      <c r="H191" t="str">
        <f t="shared" si="2"/>
        <v>Low</v>
      </c>
      <c r="I191" t="s">
        <v>37</v>
      </c>
      <c r="J191" t="s">
        <v>25</v>
      </c>
      <c r="P191">
        <v>121.3471</v>
      </c>
      <c r="Q191" t="s">
        <v>8</v>
      </c>
    </row>
    <row r="192" spans="1:20" x14ac:dyDescent="0.25">
      <c r="A192">
        <v>13</v>
      </c>
      <c r="B192">
        <v>27</v>
      </c>
      <c r="C192">
        <v>3</v>
      </c>
      <c r="D192">
        <v>106.7183</v>
      </c>
      <c r="E192" t="s">
        <v>8</v>
      </c>
      <c r="F192" t="s">
        <v>17</v>
      </c>
      <c r="G192">
        <v>400</v>
      </c>
      <c r="H192" t="str">
        <f t="shared" si="2"/>
        <v>Low</v>
      </c>
      <c r="I192" t="s">
        <v>37</v>
      </c>
      <c r="J192" t="s">
        <v>25</v>
      </c>
      <c r="P192">
        <v>106.7183</v>
      </c>
      <c r="Q192" t="s">
        <v>8</v>
      </c>
    </row>
    <row r="193" spans="1:18" x14ac:dyDescent="0.25">
      <c r="A193">
        <v>13</v>
      </c>
      <c r="B193">
        <v>27</v>
      </c>
      <c r="C193">
        <v>4</v>
      </c>
      <c r="D193">
        <v>123.9675</v>
      </c>
      <c r="E193" t="s">
        <v>8</v>
      </c>
      <c r="F193" t="s">
        <v>17</v>
      </c>
      <c r="G193">
        <v>400</v>
      </c>
      <c r="H193" t="str">
        <f t="shared" si="2"/>
        <v>Low</v>
      </c>
      <c r="I193" t="s">
        <v>37</v>
      </c>
      <c r="J193" t="s">
        <v>25</v>
      </c>
      <c r="P193">
        <v>123.9675</v>
      </c>
      <c r="Q193" t="s">
        <v>8</v>
      </c>
    </row>
    <row r="194" spans="1:18" x14ac:dyDescent="0.25">
      <c r="A194">
        <v>13</v>
      </c>
      <c r="B194">
        <v>27</v>
      </c>
      <c r="C194">
        <v>6</v>
      </c>
      <c r="D194">
        <v>118.935</v>
      </c>
      <c r="E194" t="s">
        <v>8</v>
      </c>
      <c r="F194" t="s">
        <v>17</v>
      </c>
      <c r="G194">
        <v>400</v>
      </c>
      <c r="H194" t="str">
        <f t="shared" si="2"/>
        <v>Low</v>
      </c>
      <c r="I194" t="s">
        <v>37</v>
      </c>
      <c r="J194" t="s">
        <v>25</v>
      </c>
      <c r="P194">
        <v>118.935</v>
      </c>
      <c r="Q194" t="s">
        <v>8</v>
      </c>
    </row>
    <row r="195" spans="1:18" x14ac:dyDescent="0.25">
      <c r="A195">
        <v>13</v>
      </c>
      <c r="B195">
        <v>27</v>
      </c>
      <c r="C195">
        <v>8</v>
      </c>
      <c r="D195">
        <v>107.40650000000001</v>
      </c>
      <c r="E195" t="s">
        <v>8</v>
      </c>
      <c r="F195" t="s">
        <v>17</v>
      </c>
      <c r="G195">
        <v>400</v>
      </c>
      <c r="H195" t="str">
        <f t="shared" ref="H195:H258" si="3">IF(G195&lt; 800, "Low", "High")</f>
        <v>Low</v>
      </c>
      <c r="I195" t="s">
        <v>37</v>
      </c>
      <c r="J195" t="s">
        <v>25</v>
      </c>
      <c r="P195">
        <v>107.40650000000001</v>
      </c>
      <c r="Q195" t="s">
        <v>8</v>
      </c>
    </row>
    <row r="196" spans="1:18" x14ac:dyDescent="0.25">
      <c r="A196">
        <v>13</v>
      </c>
      <c r="B196">
        <v>27</v>
      </c>
      <c r="C196">
        <v>10</v>
      </c>
      <c r="D196">
        <v>99.368600000000001</v>
      </c>
      <c r="E196" t="s">
        <v>8</v>
      </c>
      <c r="F196" t="s">
        <v>17</v>
      </c>
      <c r="G196">
        <v>400</v>
      </c>
      <c r="H196" t="str">
        <f t="shared" si="3"/>
        <v>Low</v>
      </c>
      <c r="I196" t="s">
        <v>37</v>
      </c>
      <c r="J196" t="s">
        <v>25</v>
      </c>
      <c r="P196">
        <v>99.368600000000001</v>
      </c>
      <c r="Q196" t="s">
        <v>8</v>
      </c>
    </row>
    <row r="197" spans="1:18" x14ac:dyDescent="0.25">
      <c r="A197">
        <v>13</v>
      </c>
      <c r="B197">
        <v>27</v>
      </c>
      <c r="C197">
        <v>12</v>
      </c>
      <c r="D197">
        <v>89.282300000000006</v>
      </c>
      <c r="E197" t="s">
        <v>8</v>
      </c>
      <c r="F197" t="s">
        <v>17</v>
      </c>
      <c r="G197">
        <v>400</v>
      </c>
      <c r="H197" t="str">
        <f t="shared" si="3"/>
        <v>Low</v>
      </c>
      <c r="I197" t="s">
        <v>37</v>
      </c>
      <c r="J197" t="s">
        <v>25</v>
      </c>
      <c r="P197">
        <v>89.282300000000006</v>
      </c>
      <c r="Q197" t="s">
        <v>8</v>
      </c>
    </row>
    <row r="198" spans="1:18" x14ac:dyDescent="0.25">
      <c r="A198">
        <v>13</v>
      </c>
      <c r="B198">
        <v>27</v>
      </c>
      <c r="C198">
        <v>24</v>
      </c>
      <c r="D198">
        <v>33.6997</v>
      </c>
      <c r="E198" t="s">
        <v>8</v>
      </c>
      <c r="F198" t="s">
        <v>17</v>
      </c>
      <c r="G198">
        <v>400</v>
      </c>
      <c r="H198" t="str">
        <f t="shared" si="3"/>
        <v>Low</v>
      </c>
      <c r="I198" t="s">
        <v>37</v>
      </c>
      <c r="J198" t="s">
        <v>25</v>
      </c>
      <c r="P198">
        <v>33.6997</v>
      </c>
      <c r="Q198" t="s">
        <v>8</v>
      </c>
    </row>
    <row r="199" spans="1:18" x14ac:dyDescent="0.25">
      <c r="A199">
        <v>13</v>
      </c>
      <c r="B199">
        <v>27</v>
      </c>
      <c r="C199">
        <v>36</v>
      </c>
      <c r="D199">
        <v>19.203800000000001</v>
      </c>
      <c r="E199" t="s">
        <v>8</v>
      </c>
      <c r="F199" t="s">
        <v>17</v>
      </c>
      <c r="G199">
        <v>400</v>
      </c>
      <c r="H199" t="str">
        <f t="shared" si="3"/>
        <v>Low</v>
      </c>
      <c r="I199" t="s">
        <v>37</v>
      </c>
      <c r="J199" t="s">
        <v>25</v>
      </c>
      <c r="P199">
        <v>19.203800000000001</v>
      </c>
      <c r="Q199" t="s">
        <v>8</v>
      </c>
    </row>
    <row r="200" spans="1:18" x14ac:dyDescent="0.25">
      <c r="A200">
        <v>13</v>
      </c>
      <c r="B200">
        <v>27</v>
      </c>
      <c r="C200">
        <v>48</v>
      </c>
      <c r="D200">
        <v>8.5267999999999997</v>
      </c>
      <c r="E200" t="s">
        <v>8</v>
      </c>
      <c r="F200" t="s">
        <v>17</v>
      </c>
      <c r="G200">
        <v>400</v>
      </c>
      <c r="H200" t="str">
        <f t="shared" si="3"/>
        <v>Low</v>
      </c>
      <c r="I200" t="s">
        <v>37</v>
      </c>
      <c r="J200" t="s">
        <v>25</v>
      </c>
      <c r="P200">
        <v>8.5267999999999997</v>
      </c>
      <c r="Q200" t="s">
        <v>8</v>
      </c>
    </row>
    <row r="201" spans="1:18" x14ac:dyDescent="0.25">
      <c r="A201">
        <v>14</v>
      </c>
      <c r="B201">
        <v>29</v>
      </c>
      <c r="C201">
        <v>0</v>
      </c>
      <c r="D201">
        <v>0</v>
      </c>
      <c r="E201" t="s">
        <v>8</v>
      </c>
      <c r="F201" t="s">
        <v>17</v>
      </c>
      <c r="G201">
        <v>400</v>
      </c>
      <c r="H201" t="str">
        <f t="shared" si="3"/>
        <v>Low</v>
      </c>
      <c r="I201" t="s">
        <v>27</v>
      </c>
      <c r="J201" t="s">
        <v>25</v>
      </c>
      <c r="P201">
        <v>0</v>
      </c>
      <c r="Q201" t="s">
        <v>19</v>
      </c>
      <c r="R201" t="s">
        <v>141</v>
      </c>
    </row>
    <row r="202" spans="1:18" x14ac:dyDescent="0.25">
      <c r="A202">
        <v>14</v>
      </c>
      <c r="B202">
        <v>29</v>
      </c>
      <c r="C202">
        <v>0.5</v>
      </c>
      <c r="D202">
        <v>40.542857142857144</v>
      </c>
      <c r="E202" t="s">
        <v>8</v>
      </c>
      <c r="F202" t="s">
        <v>17</v>
      </c>
      <c r="G202">
        <v>400</v>
      </c>
      <c r="H202" t="str">
        <f t="shared" si="3"/>
        <v>Low</v>
      </c>
      <c r="I202" t="s">
        <v>27</v>
      </c>
      <c r="J202" t="s">
        <v>25</v>
      </c>
      <c r="P202">
        <v>4.0542857142857144E-2</v>
      </c>
      <c r="Q202" t="s">
        <v>19</v>
      </c>
      <c r="R202" t="s">
        <v>141</v>
      </c>
    </row>
    <row r="203" spans="1:18" x14ac:dyDescent="0.25">
      <c r="A203">
        <v>14</v>
      </c>
      <c r="B203">
        <v>29</v>
      </c>
      <c r="C203">
        <v>1</v>
      </c>
      <c r="D203">
        <v>109.925</v>
      </c>
      <c r="E203" t="s">
        <v>8</v>
      </c>
      <c r="F203" t="s">
        <v>17</v>
      </c>
      <c r="G203">
        <v>400</v>
      </c>
      <c r="H203" t="str">
        <f t="shared" si="3"/>
        <v>Low</v>
      </c>
      <c r="I203" t="s">
        <v>27</v>
      </c>
      <c r="J203" t="s">
        <v>25</v>
      </c>
      <c r="P203">
        <v>0.10992499999999999</v>
      </c>
      <c r="Q203" t="s">
        <v>19</v>
      </c>
      <c r="R203" t="s">
        <v>141</v>
      </c>
    </row>
    <row r="204" spans="1:18" x14ac:dyDescent="0.25">
      <c r="A204">
        <v>14</v>
      </c>
      <c r="B204">
        <v>29</v>
      </c>
      <c r="C204">
        <v>1.5</v>
      </c>
      <c r="D204">
        <v>132.05000000000001</v>
      </c>
      <c r="E204" t="s">
        <v>8</v>
      </c>
      <c r="F204" t="s">
        <v>17</v>
      </c>
      <c r="G204">
        <v>400</v>
      </c>
      <c r="H204" t="str">
        <f t="shared" si="3"/>
        <v>Low</v>
      </c>
      <c r="I204" t="s">
        <v>27</v>
      </c>
      <c r="J204" t="s">
        <v>25</v>
      </c>
      <c r="P204">
        <v>0.13205</v>
      </c>
      <c r="Q204" t="s">
        <v>19</v>
      </c>
      <c r="R204" t="s">
        <v>141</v>
      </c>
    </row>
    <row r="205" spans="1:18" x14ac:dyDescent="0.25">
      <c r="A205">
        <v>14</v>
      </c>
      <c r="B205">
        <v>29</v>
      </c>
      <c r="C205">
        <v>2</v>
      </c>
      <c r="D205">
        <v>162.75</v>
      </c>
      <c r="E205" t="s">
        <v>8</v>
      </c>
      <c r="F205" t="s">
        <v>17</v>
      </c>
      <c r="G205">
        <v>400</v>
      </c>
      <c r="H205" t="str">
        <f t="shared" si="3"/>
        <v>Low</v>
      </c>
      <c r="I205" t="s">
        <v>27</v>
      </c>
      <c r="J205" t="s">
        <v>25</v>
      </c>
      <c r="P205">
        <v>0.16275000000000001</v>
      </c>
      <c r="Q205" t="s">
        <v>19</v>
      </c>
      <c r="R205" t="s">
        <v>141</v>
      </c>
    </row>
    <row r="206" spans="1:18" x14ac:dyDescent="0.25">
      <c r="A206">
        <v>14</v>
      </c>
      <c r="B206">
        <v>29</v>
      </c>
      <c r="C206">
        <v>2.5</v>
      </c>
      <c r="D206">
        <v>195.58750000000001</v>
      </c>
      <c r="E206" t="s">
        <v>8</v>
      </c>
      <c r="F206" t="s">
        <v>17</v>
      </c>
      <c r="G206">
        <v>400</v>
      </c>
      <c r="H206" t="str">
        <f t="shared" si="3"/>
        <v>Low</v>
      </c>
      <c r="I206" t="s">
        <v>27</v>
      </c>
      <c r="J206" t="s">
        <v>25</v>
      </c>
      <c r="P206">
        <v>0.1955875</v>
      </c>
      <c r="Q206" t="s">
        <v>19</v>
      </c>
      <c r="R206" t="s">
        <v>141</v>
      </c>
    </row>
    <row r="207" spans="1:18" x14ac:dyDescent="0.25">
      <c r="A207">
        <v>14</v>
      </c>
      <c r="B207">
        <v>29</v>
      </c>
      <c r="C207">
        <v>3</v>
      </c>
      <c r="D207">
        <v>196.8125</v>
      </c>
      <c r="E207" t="s">
        <v>8</v>
      </c>
      <c r="F207" t="s">
        <v>17</v>
      </c>
      <c r="G207">
        <v>400</v>
      </c>
      <c r="H207" t="str">
        <f t="shared" si="3"/>
        <v>Low</v>
      </c>
      <c r="I207" t="s">
        <v>27</v>
      </c>
      <c r="J207" t="s">
        <v>25</v>
      </c>
      <c r="P207">
        <v>0.1968125</v>
      </c>
      <c r="Q207" t="s">
        <v>19</v>
      </c>
      <c r="R207" t="s">
        <v>141</v>
      </c>
    </row>
    <row r="208" spans="1:18" x14ac:dyDescent="0.25">
      <c r="A208">
        <v>14</v>
      </c>
      <c r="B208">
        <v>29</v>
      </c>
      <c r="C208">
        <v>3.5</v>
      </c>
      <c r="D208">
        <v>189.04285714285712</v>
      </c>
      <c r="E208" t="s">
        <v>8</v>
      </c>
      <c r="F208" t="s">
        <v>17</v>
      </c>
      <c r="G208">
        <v>400</v>
      </c>
      <c r="H208" t="str">
        <f t="shared" si="3"/>
        <v>Low</v>
      </c>
      <c r="I208" t="s">
        <v>27</v>
      </c>
      <c r="J208" t="s">
        <v>25</v>
      </c>
      <c r="P208">
        <v>0.18904285714285712</v>
      </c>
      <c r="Q208" t="s">
        <v>19</v>
      </c>
      <c r="R208" t="s">
        <v>141</v>
      </c>
    </row>
    <row r="209" spans="1:18" x14ac:dyDescent="0.25">
      <c r="A209">
        <v>14</v>
      </c>
      <c r="B209">
        <v>29</v>
      </c>
      <c r="C209">
        <v>4</v>
      </c>
      <c r="D209">
        <v>145.91250000000002</v>
      </c>
      <c r="E209" t="s">
        <v>8</v>
      </c>
      <c r="F209" t="s">
        <v>17</v>
      </c>
      <c r="G209">
        <v>400</v>
      </c>
      <c r="H209" t="str">
        <f t="shared" si="3"/>
        <v>Low</v>
      </c>
      <c r="I209" t="s">
        <v>27</v>
      </c>
      <c r="J209" t="s">
        <v>25</v>
      </c>
      <c r="P209">
        <v>0.14591250000000003</v>
      </c>
      <c r="Q209" t="s">
        <v>19</v>
      </c>
      <c r="R209" t="s">
        <v>141</v>
      </c>
    </row>
    <row r="210" spans="1:18" x14ac:dyDescent="0.25">
      <c r="A210">
        <v>14</v>
      </c>
      <c r="B210">
        <v>29</v>
      </c>
      <c r="C210">
        <v>5</v>
      </c>
      <c r="D210">
        <v>83.259585714285706</v>
      </c>
      <c r="E210" t="s">
        <v>8</v>
      </c>
      <c r="F210" t="s">
        <v>17</v>
      </c>
      <c r="G210">
        <v>400</v>
      </c>
      <c r="H210" t="str">
        <f t="shared" si="3"/>
        <v>Low</v>
      </c>
      <c r="I210" t="s">
        <v>27</v>
      </c>
      <c r="J210" t="s">
        <v>25</v>
      </c>
      <c r="P210">
        <v>8.3259585714285711E-2</v>
      </c>
      <c r="Q210" t="s">
        <v>19</v>
      </c>
      <c r="R210" t="s">
        <v>141</v>
      </c>
    </row>
    <row r="211" spans="1:18" x14ac:dyDescent="0.25">
      <c r="A211">
        <v>14</v>
      </c>
      <c r="B211">
        <v>29</v>
      </c>
      <c r="C211">
        <v>6</v>
      </c>
      <c r="D211">
        <v>70.985714285714295</v>
      </c>
      <c r="E211" t="s">
        <v>8</v>
      </c>
      <c r="F211" t="s">
        <v>17</v>
      </c>
      <c r="G211">
        <v>400</v>
      </c>
      <c r="H211" t="str">
        <f t="shared" si="3"/>
        <v>Low</v>
      </c>
      <c r="I211" t="s">
        <v>27</v>
      </c>
      <c r="J211" t="s">
        <v>25</v>
      </c>
      <c r="P211">
        <v>7.0985714285714291E-2</v>
      </c>
      <c r="Q211" t="s">
        <v>19</v>
      </c>
      <c r="R211" t="s">
        <v>141</v>
      </c>
    </row>
    <row r="212" spans="1:18" x14ac:dyDescent="0.25">
      <c r="A212">
        <v>14</v>
      </c>
      <c r="B212">
        <v>29</v>
      </c>
      <c r="C212">
        <v>7</v>
      </c>
      <c r="D212">
        <v>48.075000000000003</v>
      </c>
      <c r="E212" t="s">
        <v>8</v>
      </c>
      <c r="F212" t="s">
        <v>17</v>
      </c>
      <c r="G212">
        <v>400</v>
      </c>
      <c r="H212" t="str">
        <f t="shared" si="3"/>
        <v>Low</v>
      </c>
      <c r="I212" t="s">
        <v>27</v>
      </c>
      <c r="J212" t="s">
        <v>25</v>
      </c>
      <c r="P212">
        <v>4.8075E-2</v>
      </c>
      <c r="Q212" t="s">
        <v>19</v>
      </c>
      <c r="R212" t="s">
        <v>141</v>
      </c>
    </row>
    <row r="213" spans="1:18" x14ac:dyDescent="0.25">
      <c r="A213">
        <v>14</v>
      </c>
      <c r="B213">
        <v>29</v>
      </c>
      <c r="C213">
        <v>8</v>
      </c>
      <c r="D213">
        <v>42.225000000000001</v>
      </c>
      <c r="E213" t="s">
        <v>8</v>
      </c>
      <c r="F213" t="s">
        <v>17</v>
      </c>
      <c r="G213">
        <v>400</v>
      </c>
      <c r="H213" t="str">
        <f t="shared" si="3"/>
        <v>Low</v>
      </c>
      <c r="I213" t="s">
        <v>27</v>
      </c>
      <c r="J213" t="s">
        <v>25</v>
      </c>
      <c r="P213">
        <v>4.2224999999999999E-2</v>
      </c>
      <c r="Q213" t="s">
        <v>19</v>
      </c>
      <c r="R213" t="s">
        <v>141</v>
      </c>
    </row>
    <row r="214" spans="1:18" x14ac:dyDescent="0.25">
      <c r="A214">
        <v>15</v>
      </c>
      <c r="B214">
        <v>29</v>
      </c>
      <c r="C214">
        <v>0</v>
      </c>
      <c r="D214">
        <v>0</v>
      </c>
      <c r="E214" t="s">
        <v>8</v>
      </c>
      <c r="F214" t="s">
        <v>17</v>
      </c>
      <c r="G214">
        <v>400</v>
      </c>
      <c r="H214" t="str">
        <f t="shared" si="3"/>
        <v>Low</v>
      </c>
      <c r="I214" t="s">
        <v>36</v>
      </c>
      <c r="J214" t="s">
        <v>25</v>
      </c>
      <c r="P214">
        <v>0</v>
      </c>
      <c r="Q214" t="s">
        <v>19</v>
      </c>
      <c r="R214" t="s">
        <v>141</v>
      </c>
    </row>
    <row r="215" spans="1:18" x14ac:dyDescent="0.25">
      <c r="A215">
        <v>15</v>
      </c>
      <c r="B215">
        <v>29</v>
      </c>
      <c r="C215">
        <v>1</v>
      </c>
      <c r="D215">
        <v>85.3</v>
      </c>
      <c r="E215" t="s">
        <v>8</v>
      </c>
      <c r="F215" t="s">
        <v>17</v>
      </c>
      <c r="G215">
        <v>400</v>
      </c>
      <c r="H215" t="str">
        <f t="shared" si="3"/>
        <v>Low</v>
      </c>
      <c r="I215" t="s">
        <v>36</v>
      </c>
      <c r="J215" t="s">
        <v>25</v>
      </c>
      <c r="P215">
        <v>8.5300000000000001E-2</v>
      </c>
      <c r="Q215" t="s">
        <v>19</v>
      </c>
      <c r="R215" t="s">
        <v>141</v>
      </c>
    </row>
    <row r="216" spans="1:18" x14ac:dyDescent="0.25">
      <c r="A216">
        <v>15</v>
      </c>
      <c r="B216">
        <v>29</v>
      </c>
      <c r="C216">
        <v>2</v>
      </c>
      <c r="D216">
        <v>378.2</v>
      </c>
      <c r="E216" t="s">
        <v>8</v>
      </c>
      <c r="F216" t="s">
        <v>17</v>
      </c>
      <c r="G216">
        <v>400</v>
      </c>
      <c r="H216" t="str">
        <f t="shared" si="3"/>
        <v>Low</v>
      </c>
      <c r="I216" t="s">
        <v>36</v>
      </c>
      <c r="J216" t="s">
        <v>25</v>
      </c>
      <c r="P216">
        <v>0.37819999999999998</v>
      </c>
      <c r="Q216" t="s">
        <v>19</v>
      </c>
      <c r="R216" t="s">
        <v>141</v>
      </c>
    </row>
    <row r="217" spans="1:18" x14ac:dyDescent="0.25">
      <c r="A217">
        <v>15</v>
      </c>
      <c r="B217">
        <v>29</v>
      </c>
      <c r="C217">
        <v>3</v>
      </c>
      <c r="D217">
        <v>540.6</v>
      </c>
      <c r="E217" t="s">
        <v>8</v>
      </c>
      <c r="F217" t="s">
        <v>17</v>
      </c>
      <c r="G217">
        <v>400</v>
      </c>
      <c r="H217" t="str">
        <f t="shared" si="3"/>
        <v>Low</v>
      </c>
      <c r="I217" t="s">
        <v>36</v>
      </c>
      <c r="J217" t="s">
        <v>25</v>
      </c>
      <c r="P217">
        <v>0.54059999999999997</v>
      </c>
      <c r="Q217" t="s">
        <v>19</v>
      </c>
      <c r="R217" t="s">
        <v>141</v>
      </c>
    </row>
    <row r="218" spans="1:18" x14ac:dyDescent="0.25">
      <c r="A218">
        <v>15</v>
      </c>
      <c r="B218">
        <v>29</v>
      </c>
      <c r="C218">
        <v>4</v>
      </c>
      <c r="D218">
        <v>603.5</v>
      </c>
      <c r="E218" t="s">
        <v>8</v>
      </c>
      <c r="F218" t="s">
        <v>17</v>
      </c>
      <c r="G218">
        <v>400</v>
      </c>
      <c r="H218" t="str">
        <f t="shared" si="3"/>
        <v>Low</v>
      </c>
      <c r="I218" t="s">
        <v>36</v>
      </c>
      <c r="J218" t="s">
        <v>25</v>
      </c>
      <c r="P218">
        <v>0.60350000000000004</v>
      </c>
      <c r="Q218" t="s">
        <v>19</v>
      </c>
      <c r="R218" t="s">
        <v>141</v>
      </c>
    </row>
    <row r="219" spans="1:18" x14ac:dyDescent="0.25">
      <c r="A219">
        <v>15</v>
      </c>
      <c r="B219">
        <v>29</v>
      </c>
      <c r="C219">
        <v>6</v>
      </c>
      <c r="D219">
        <v>463</v>
      </c>
      <c r="E219" t="s">
        <v>8</v>
      </c>
      <c r="F219" t="s">
        <v>17</v>
      </c>
      <c r="G219">
        <v>400</v>
      </c>
      <c r="H219" t="str">
        <f t="shared" si="3"/>
        <v>Low</v>
      </c>
      <c r="I219" t="s">
        <v>36</v>
      </c>
      <c r="J219" t="s">
        <v>25</v>
      </c>
      <c r="P219">
        <v>0.46300000000000002</v>
      </c>
      <c r="Q219" t="s">
        <v>19</v>
      </c>
      <c r="R219" t="s">
        <v>141</v>
      </c>
    </row>
    <row r="220" spans="1:18" x14ac:dyDescent="0.25">
      <c r="A220">
        <v>15</v>
      </c>
      <c r="B220">
        <v>29</v>
      </c>
      <c r="C220">
        <v>8</v>
      </c>
      <c r="D220">
        <v>291.7</v>
      </c>
      <c r="E220" t="s">
        <v>8</v>
      </c>
      <c r="F220" t="s">
        <v>17</v>
      </c>
      <c r="G220">
        <v>400</v>
      </c>
      <c r="H220" t="str">
        <f t="shared" si="3"/>
        <v>Low</v>
      </c>
      <c r="I220" t="s">
        <v>36</v>
      </c>
      <c r="J220" t="s">
        <v>25</v>
      </c>
      <c r="P220">
        <v>0.29170000000000001</v>
      </c>
      <c r="Q220" t="s">
        <v>19</v>
      </c>
      <c r="R220" t="s">
        <v>141</v>
      </c>
    </row>
    <row r="221" spans="1:18" x14ac:dyDescent="0.25">
      <c r="A221">
        <v>16</v>
      </c>
      <c r="B221">
        <v>29</v>
      </c>
      <c r="C221">
        <v>0</v>
      </c>
      <c r="D221">
        <v>0</v>
      </c>
      <c r="E221" t="s">
        <v>8</v>
      </c>
      <c r="F221" t="s">
        <v>17</v>
      </c>
      <c r="G221">
        <v>400</v>
      </c>
      <c r="H221" t="str">
        <f t="shared" si="3"/>
        <v>Low</v>
      </c>
      <c r="I221" t="s">
        <v>36</v>
      </c>
      <c r="J221" t="s">
        <v>25</v>
      </c>
      <c r="P221">
        <v>0</v>
      </c>
      <c r="Q221" t="s">
        <v>19</v>
      </c>
      <c r="R221" t="s">
        <v>141</v>
      </c>
    </row>
    <row r="222" spans="1:18" x14ac:dyDescent="0.25">
      <c r="A222">
        <v>16</v>
      </c>
      <c r="B222">
        <v>29</v>
      </c>
      <c r="C222">
        <v>1</v>
      </c>
      <c r="D222">
        <v>140</v>
      </c>
      <c r="E222" t="s">
        <v>8</v>
      </c>
      <c r="F222" t="s">
        <v>17</v>
      </c>
      <c r="G222">
        <v>400</v>
      </c>
      <c r="H222" t="str">
        <f t="shared" si="3"/>
        <v>Low</v>
      </c>
      <c r="I222" t="s">
        <v>37</v>
      </c>
      <c r="J222" t="s">
        <v>25</v>
      </c>
      <c r="P222">
        <v>0.14000000000000001</v>
      </c>
      <c r="Q222" t="s">
        <v>19</v>
      </c>
      <c r="R222" t="s">
        <v>141</v>
      </c>
    </row>
    <row r="223" spans="1:18" x14ac:dyDescent="0.25">
      <c r="A223">
        <v>16</v>
      </c>
      <c r="B223">
        <v>29</v>
      </c>
      <c r="C223">
        <v>2</v>
      </c>
      <c r="D223">
        <v>302.5</v>
      </c>
      <c r="E223" t="s">
        <v>8</v>
      </c>
      <c r="F223" t="s">
        <v>17</v>
      </c>
      <c r="G223">
        <v>400</v>
      </c>
      <c r="H223" t="str">
        <f t="shared" si="3"/>
        <v>Low</v>
      </c>
      <c r="I223" t="s">
        <v>37</v>
      </c>
      <c r="J223" t="s">
        <v>25</v>
      </c>
      <c r="P223">
        <v>0.30249999999999999</v>
      </c>
      <c r="Q223" t="s">
        <v>19</v>
      </c>
      <c r="R223" t="s">
        <v>141</v>
      </c>
    </row>
    <row r="224" spans="1:18" x14ac:dyDescent="0.25">
      <c r="A224">
        <v>16</v>
      </c>
      <c r="B224">
        <v>29</v>
      </c>
      <c r="C224">
        <v>3</v>
      </c>
      <c r="D224">
        <v>453.7</v>
      </c>
      <c r="E224" t="s">
        <v>8</v>
      </c>
      <c r="F224" t="s">
        <v>17</v>
      </c>
      <c r="G224">
        <v>400</v>
      </c>
      <c r="H224" t="str">
        <f t="shared" si="3"/>
        <v>Low</v>
      </c>
      <c r="I224" t="s">
        <v>37</v>
      </c>
      <c r="J224" t="s">
        <v>25</v>
      </c>
      <c r="P224">
        <v>0.45369999999999999</v>
      </c>
      <c r="Q224" t="s">
        <v>19</v>
      </c>
      <c r="R224" t="s">
        <v>141</v>
      </c>
    </row>
    <row r="225" spans="1:18" x14ac:dyDescent="0.25">
      <c r="A225">
        <v>16</v>
      </c>
      <c r="B225">
        <v>29</v>
      </c>
      <c r="C225">
        <v>4</v>
      </c>
      <c r="D225">
        <v>387.6</v>
      </c>
      <c r="E225" t="s">
        <v>8</v>
      </c>
      <c r="F225" t="s">
        <v>17</v>
      </c>
      <c r="G225">
        <v>400</v>
      </c>
      <c r="H225" t="str">
        <f t="shared" si="3"/>
        <v>Low</v>
      </c>
      <c r="I225" t="s">
        <v>37</v>
      </c>
      <c r="J225" t="s">
        <v>25</v>
      </c>
      <c r="P225">
        <v>0.3876</v>
      </c>
      <c r="Q225" t="s">
        <v>19</v>
      </c>
      <c r="R225" t="s">
        <v>141</v>
      </c>
    </row>
    <row r="226" spans="1:18" x14ac:dyDescent="0.25">
      <c r="A226">
        <v>16</v>
      </c>
      <c r="B226">
        <v>29</v>
      </c>
      <c r="C226">
        <v>6</v>
      </c>
      <c r="D226">
        <v>325.60000000000002</v>
      </c>
      <c r="E226" t="s">
        <v>8</v>
      </c>
      <c r="F226" t="s">
        <v>17</v>
      </c>
      <c r="G226">
        <v>400</v>
      </c>
      <c r="H226" t="str">
        <f t="shared" si="3"/>
        <v>Low</v>
      </c>
      <c r="I226" t="s">
        <v>37</v>
      </c>
      <c r="J226" t="s">
        <v>25</v>
      </c>
      <c r="P226">
        <v>0.3256</v>
      </c>
      <c r="Q226" t="s">
        <v>19</v>
      </c>
      <c r="R226" t="s">
        <v>141</v>
      </c>
    </row>
    <row r="227" spans="1:18" x14ac:dyDescent="0.25">
      <c r="A227">
        <v>16</v>
      </c>
      <c r="B227">
        <v>29</v>
      </c>
      <c r="C227">
        <v>8</v>
      </c>
      <c r="D227">
        <v>151.5</v>
      </c>
      <c r="E227" t="s">
        <v>8</v>
      </c>
      <c r="F227" t="s">
        <v>17</v>
      </c>
      <c r="G227">
        <v>400</v>
      </c>
      <c r="H227" t="str">
        <f t="shared" si="3"/>
        <v>Low</v>
      </c>
      <c r="I227" t="s">
        <v>37</v>
      </c>
      <c r="J227" t="s">
        <v>25</v>
      </c>
      <c r="P227">
        <v>0.1515</v>
      </c>
      <c r="Q227" t="s">
        <v>19</v>
      </c>
      <c r="R227" t="s">
        <v>141</v>
      </c>
    </row>
    <row r="228" spans="1:18" x14ac:dyDescent="0.25">
      <c r="A228">
        <v>17</v>
      </c>
      <c r="B228">
        <v>32</v>
      </c>
      <c r="C228">
        <v>0</v>
      </c>
      <c r="D228">
        <v>0</v>
      </c>
      <c r="E228" t="s">
        <v>8</v>
      </c>
      <c r="F228" t="s">
        <v>17</v>
      </c>
      <c r="G228">
        <v>400</v>
      </c>
      <c r="H228" t="str">
        <f t="shared" si="3"/>
        <v>Low</v>
      </c>
      <c r="I228" t="s">
        <v>37</v>
      </c>
      <c r="J228" t="s">
        <v>25</v>
      </c>
      <c r="P228">
        <v>0</v>
      </c>
      <c r="Q228" t="s">
        <v>8</v>
      </c>
    </row>
    <row r="229" spans="1:18" x14ac:dyDescent="0.25">
      <c r="A229">
        <v>17</v>
      </c>
      <c r="B229">
        <v>32</v>
      </c>
      <c r="C229">
        <v>1</v>
      </c>
      <c r="D229">
        <v>323.06630000000001</v>
      </c>
      <c r="E229" t="s">
        <v>8</v>
      </c>
      <c r="F229" t="s">
        <v>17</v>
      </c>
      <c r="G229">
        <v>400</v>
      </c>
      <c r="H229" t="str">
        <f t="shared" si="3"/>
        <v>Low</v>
      </c>
      <c r="I229" t="s">
        <v>37</v>
      </c>
      <c r="J229" t="s">
        <v>25</v>
      </c>
      <c r="P229">
        <v>323.06630000000001</v>
      </c>
      <c r="Q229" t="s">
        <v>8</v>
      </c>
    </row>
    <row r="230" spans="1:18" x14ac:dyDescent="0.25">
      <c r="A230">
        <v>17</v>
      </c>
      <c r="B230">
        <v>32</v>
      </c>
      <c r="C230">
        <v>2</v>
      </c>
      <c r="D230">
        <v>724.73680000000002</v>
      </c>
      <c r="E230" t="s">
        <v>8</v>
      </c>
      <c r="F230" t="s">
        <v>17</v>
      </c>
      <c r="G230">
        <v>400</v>
      </c>
      <c r="H230" t="str">
        <f t="shared" si="3"/>
        <v>Low</v>
      </c>
      <c r="I230" t="s">
        <v>37</v>
      </c>
      <c r="J230" t="s">
        <v>25</v>
      </c>
      <c r="P230">
        <v>724.73680000000002</v>
      </c>
      <c r="Q230" t="s">
        <v>8</v>
      </c>
    </row>
    <row r="231" spans="1:18" x14ac:dyDescent="0.25">
      <c r="A231">
        <v>17</v>
      </c>
      <c r="B231">
        <v>32</v>
      </c>
      <c r="C231">
        <v>3</v>
      </c>
      <c r="D231">
        <v>380.59480000000002</v>
      </c>
      <c r="E231" t="s">
        <v>8</v>
      </c>
      <c r="F231" t="s">
        <v>17</v>
      </c>
      <c r="G231">
        <v>400</v>
      </c>
      <c r="H231" t="str">
        <f t="shared" si="3"/>
        <v>Low</v>
      </c>
      <c r="I231" t="s">
        <v>37</v>
      </c>
      <c r="J231" t="s">
        <v>25</v>
      </c>
      <c r="P231">
        <v>380.59480000000002</v>
      </c>
      <c r="Q231" t="s">
        <v>8</v>
      </c>
    </row>
    <row r="232" spans="1:18" x14ac:dyDescent="0.25">
      <c r="A232">
        <v>17</v>
      </c>
      <c r="B232">
        <v>32</v>
      </c>
      <c r="C232">
        <v>4</v>
      </c>
      <c r="D232">
        <v>384.28030000000001</v>
      </c>
      <c r="E232" t="s">
        <v>8</v>
      </c>
      <c r="F232" t="s">
        <v>17</v>
      </c>
      <c r="G232">
        <v>400</v>
      </c>
      <c r="H232" t="str">
        <f t="shared" si="3"/>
        <v>Low</v>
      </c>
      <c r="I232" t="s">
        <v>37</v>
      </c>
      <c r="J232" t="s">
        <v>25</v>
      </c>
      <c r="P232">
        <v>384.28030000000001</v>
      </c>
      <c r="Q232" t="s">
        <v>8</v>
      </c>
    </row>
    <row r="233" spans="1:18" x14ac:dyDescent="0.25">
      <c r="A233">
        <v>17</v>
      </c>
      <c r="B233">
        <v>32</v>
      </c>
      <c r="C233">
        <v>4.5</v>
      </c>
      <c r="D233">
        <v>451.33710000000002</v>
      </c>
      <c r="E233" t="s">
        <v>8</v>
      </c>
      <c r="F233" t="s">
        <v>17</v>
      </c>
      <c r="G233">
        <v>400</v>
      </c>
      <c r="H233" t="str">
        <f t="shared" si="3"/>
        <v>Low</v>
      </c>
      <c r="I233" t="s">
        <v>37</v>
      </c>
      <c r="J233" t="s">
        <v>25</v>
      </c>
      <c r="P233">
        <v>451.33710000000002</v>
      </c>
      <c r="Q233" t="s">
        <v>8</v>
      </c>
    </row>
    <row r="234" spans="1:18" x14ac:dyDescent="0.25">
      <c r="A234">
        <v>17</v>
      </c>
      <c r="B234">
        <v>32</v>
      </c>
      <c r="C234">
        <v>5</v>
      </c>
      <c r="D234">
        <v>464.89190000000002</v>
      </c>
      <c r="E234" t="s">
        <v>8</v>
      </c>
      <c r="F234" t="s">
        <v>17</v>
      </c>
      <c r="G234">
        <v>400</v>
      </c>
      <c r="H234" t="str">
        <f t="shared" si="3"/>
        <v>Low</v>
      </c>
      <c r="I234" t="s">
        <v>37</v>
      </c>
      <c r="J234" t="s">
        <v>25</v>
      </c>
      <c r="P234">
        <v>464.89190000000002</v>
      </c>
      <c r="Q234" t="s">
        <v>8</v>
      </c>
    </row>
    <row r="235" spans="1:18" x14ac:dyDescent="0.25">
      <c r="A235">
        <v>17</v>
      </c>
      <c r="B235">
        <v>32</v>
      </c>
      <c r="C235">
        <v>5.5</v>
      </c>
      <c r="D235">
        <v>568.75109999999995</v>
      </c>
      <c r="E235" t="s">
        <v>8</v>
      </c>
      <c r="F235" t="s">
        <v>17</v>
      </c>
      <c r="G235">
        <v>400</v>
      </c>
      <c r="H235" t="str">
        <f t="shared" si="3"/>
        <v>Low</v>
      </c>
      <c r="I235" t="s">
        <v>37</v>
      </c>
      <c r="J235" t="s">
        <v>25</v>
      </c>
      <c r="P235">
        <v>568.75109999999995</v>
      </c>
      <c r="Q235" t="s">
        <v>8</v>
      </c>
    </row>
    <row r="236" spans="1:18" x14ac:dyDescent="0.25">
      <c r="A236">
        <v>17</v>
      </c>
      <c r="B236">
        <v>32</v>
      </c>
      <c r="C236">
        <v>6</v>
      </c>
      <c r="D236">
        <v>418.37299999999999</v>
      </c>
      <c r="E236" t="s">
        <v>8</v>
      </c>
      <c r="F236" t="s">
        <v>17</v>
      </c>
      <c r="G236">
        <v>400</v>
      </c>
      <c r="H236" t="str">
        <f t="shared" si="3"/>
        <v>Low</v>
      </c>
      <c r="I236" t="s">
        <v>37</v>
      </c>
      <c r="J236" t="s">
        <v>25</v>
      </c>
      <c r="P236">
        <v>418.37299999999999</v>
      </c>
      <c r="Q236" t="s">
        <v>8</v>
      </c>
    </row>
    <row r="237" spans="1:18" x14ac:dyDescent="0.25">
      <c r="A237">
        <v>17</v>
      </c>
      <c r="B237">
        <v>32</v>
      </c>
      <c r="C237">
        <v>8</v>
      </c>
      <c r="D237">
        <v>241.8141</v>
      </c>
      <c r="E237" t="s">
        <v>8</v>
      </c>
      <c r="F237" t="s">
        <v>17</v>
      </c>
      <c r="G237">
        <v>400</v>
      </c>
      <c r="H237" t="str">
        <f t="shared" si="3"/>
        <v>Low</v>
      </c>
      <c r="I237" t="s">
        <v>37</v>
      </c>
      <c r="J237" t="s">
        <v>25</v>
      </c>
      <c r="P237">
        <v>241.8141</v>
      </c>
      <c r="Q237" t="s">
        <v>8</v>
      </c>
    </row>
    <row r="238" spans="1:18" x14ac:dyDescent="0.25">
      <c r="A238">
        <v>17</v>
      </c>
      <c r="B238">
        <v>32</v>
      </c>
      <c r="C238">
        <v>10</v>
      </c>
      <c r="D238">
        <v>219.04839999999999</v>
      </c>
      <c r="E238" t="s">
        <v>8</v>
      </c>
      <c r="F238" t="s">
        <v>17</v>
      </c>
      <c r="G238">
        <v>400</v>
      </c>
      <c r="H238" t="str">
        <f t="shared" si="3"/>
        <v>Low</v>
      </c>
      <c r="I238" t="s">
        <v>37</v>
      </c>
      <c r="J238" t="s">
        <v>25</v>
      </c>
      <c r="P238">
        <v>219.04839999999999</v>
      </c>
      <c r="Q238" t="s">
        <v>8</v>
      </c>
    </row>
    <row r="239" spans="1:18" x14ac:dyDescent="0.25">
      <c r="A239">
        <v>17</v>
      </c>
      <c r="B239">
        <v>32</v>
      </c>
      <c r="C239">
        <v>24</v>
      </c>
      <c r="D239">
        <v>126.7454</v>
      </c>
      <c r="E239" t="s">
        <v>8</v>
      </c>
      <c r="F239" t="s">
        <v>17</v>
      </c>
      <c r="G239">
        <v>400</v>
      </c>
      <c r="H239" t="str">
        <f t="shared" si="3"/>
        <v>Low</v>
      </c>
      <c r="I239" t="s">
        <v>37</v>
      </c>
      <c r="J239" t="s">
        <v>25</v>
      </c>
      <c r="P239">
        <v>126.7454</v>
      </c>
      <c r="Q239" t="s">
        <v>8</v>
      </c>
    </row>
    <row r="240" spans="1:18" x14ac:dyDescent="0.25">
      <c r="A240">
        <v>18</v>
      </c>
      <c r="B240">
        <v>33</v>
      </c>
      <c r="C240">
        <v>0</v>
      </c>
      <c r="D240">
        <v>0</v>
      </c>
      <c r="E240" t="s">
        <v>8</v>
      </c>
      <c r="F240" t="s">
        <v>17</v>
      </c>
      <c r="G240">
        <v>400</v>
      </c>
      <c r="H240" t="str">
        <f t="shared" si="3"/>
        <v>Low</v>
      </c>
      <c r="I240" t="s">
        <v>37</v>
      </c>
      <c r="J240" t="s">
        <v>25</v>
      </c>
      <c r="P240">
        <v>0</v>
      </c>
      <c r="Q240" t="s">
        <v>8</v>
      </c>
    </row>
    <row r="241" spans="1:17" x14ac:dyDescent="0.25">
      <c r="A241">
        <v>18</v>
      </c>
      <c r="B241">
        <v>33</v>
      </c>
      <c r="C241">
        <v>1</v>
      </c>
      <c r="D241">
        <v>226.5779</v>
      </c>
      <c r="E241" t="s">
        <v>8</v>
      </c>
      <c r="F241" t="s">
        <v>17</v>
      </c>
      <c r="G241">
        <v>400</v>
      </c>
      <c r="H241" t="str">
        <f t="shared" si="3"/>
        <v>Low</v>
      </c>
      <c r="I241" t="s">
        <v>37</v>
      </c>
      <c r="J241" t="s">
        <v>25</v>
      </c>
      <c r="P241">
        <v>226.5779</v>
      </c>
      <c r="Q241" t="s">
        <v>8</v>
      </c>
    </row>
    <row r="242" spans="1:17" x14ac:dyDescent="0.25">
      <c r="A242">
        <v>18</v>
      </c>
      <c r="B242">
        <v>33</v>
      </c>
      <c r="C242">
        <v>2</v>
      </c>
      <c r="D242">
        <v>471.52379999999999</v>
      </c>
      <c r="E242" t="s">
        <v>8</v>
      </c>
      <c r="F242" t="s">
        <v>17</v>
      </c>
      <c r="G242">
        <v>400</v>
      </c>
      <c r="H242" t="str">
        <f t="shared" si="3"/>
        <v>Low</v>
      </c>
      <c r="I242" t="s">
        <v>37</v>
      </c>
      <c r="J242" t="s">
        <v>25</v>
      </c>
      <c r="P242">
        <v>471.52379999999999</v>
      </c>
      <c r="Q242" t="s">
        <v>8</v>
      </c>
    </row>
    <row r="243" spans="1:17" x14ac:dyDescent="0.25">
      <c r="A243">
        <v>18</v>
      </c>
      <c r="B243">
        <v>33</v>
      </c>
      <c r="C243">
        <v>3</v>
      </c>
      <c r="D243">
        <v>407.89960000000002</v>
      </c>
      <c r="E243" t="s">
        <v>8</v>
      </c>
      <c r="F243" t="s">
        <v>17</v>
      </c>
      <c r="G243">
        <v>400</v>
      </c>
      <c r="H243" t="str">
        <f t="shared" si="3"/>
        <v>Low</v>
      </c>
      <c r="I243" t="s">
        <v>37</v>
      </c>
      <c r="J243" t="s">
        <v>25</v>
      </c>
      <c r="P243">
        <v>407.89960000000002</v>
      </c>
      <c r="Q243" t="s">
        <v>8</v>
      </c>
    </row>
    <row r="244" spans="1:17" x14ac:dyDescent="0.25">
      <c r="A244">
        <v>18</v>
      </c>
      <c r="B244">
        <v>33</v>
      </c>
      <c r="C244">
        <v>4</v>
      </c>
      <c r="D244">
        <v>334.47949999999997</v>
      </c>
      <c r="E244" t="s">
        <v>8</v>
      </c>
      <c r="F244" t="s">
        <v>17</v>
      </c>
      <c r="G244">
        <v>400</v>
      </c>
      <c r="H244" t="str">
        <f t="shared" si="3"/>
        <v>Low</v>
      </c>
      <c r="I244" t="s">
        <v>37</v>
      </c>
      <c r="J244" t="s">
        <v>25</v>
      </c>
      <c r="P244">
        <v>334.47949999999997</v>
      </c>
      <c r="Q244" t="s">
        <v>8</v>
      </c>
    </row>
    <row r="245" spans="1:17" x14ac:dyDescent="0.25">
      <c r="A245">
        <v>18</v>
      </c>
      <c r="B245">
        <v>33</v>
      </c>
      <c r="C245">
        <v>4.5</v>
      </c>
      <c r="D245">
        <v>351.64769999999999</v>
      </c>
      <c r="E245" t="s">
        <v>8</v>
      </c>
      <c r="F245" t="s">
        <v>17</v>
      </c>
      <c r="G245">
        <v>400</v>
      </c>
      <c r="H245" t="str">
        <f t="shared" si="3"/>
        <v>Low</v>
      </c>
      <c r="I245" t="s">
        <v>37</v>
      </c>
      <c r="J245" t="s">
        <v>25</v>
      </c>
      <c r="P245">
        <v>351.64769999999999</v>
      </c>
      <c r="Q245" t="s">
        <v>8</v>
      </c>
    </row>
    <row r="246" spans="1:17" x14ac:dyDescent="0.25">
      <c r="A246">
        <v>18</v>
      </c>
      <c r="B246">
        <v>33</v>
      </c>
      <c r="C246">
        <v>5</v>
      </c>
      <c r="D246">
        <v>434.93560000000002</v>
      </c>
      <c r="E246" t="s">
        <v>8</v>
      </c>
      <c r="F246" t="s">
        <v>17</v>
      </c>
      <c r="G246">
        <v>400</v>
      </c>
      <c r="H246" t="str">
        <f t="shared" si="3"/>
        <v>Low</v>
      </c>
      <c r="I246" t="s">
        <v>37</v>
      </c>
      <c r="J246" t="s">
        <v>25</v>
      </c>
      <c r="P246">
        <v>434.93560000000002</v>
      </c>
      <c r="Q246" t="s">
        <v>8</v>
      </c>
    </row>
    <row r="247" spans="1:17" x14ac:dyDescent="0.25">
      <c r="A247">
        <v>18</v>
      </c>
      <c r="B247">
        <v>33</v>
      </c>
      <c r="C247">
        <v>5.5</v>
      </c>
      <c r="D247">
        <v>412.91860000000003</v>
      </c>
      <c r="E247" t="s">
        <v>8</v>
      </c>
      <c r="F247" t="s">
        <v>17</v>
      </c>
      <c r="G247">
        <v>400</v>
      </c>
      <c r="H247" t="str">
        <f t="shared" si="3"/>
        <v>Low</v>
      </c>
      <c r="I247" t="s">
        <v>37</v>
      </c>
      <c r="J247" t="s">
        <v>25</v>
      </c>
      <c r="P247">
        <v>412.91860000000003</v>
      </c>
      <c r="Q247" t="s">
        <v>8</v>
      </c>
    </row>
    <row r="248" spans="1:17" x14ac:dyDescent="0.25">
      <c r="A248">
        <v>18</v>
      </c>
      <c r="B248">
        <v>33</v>
      </c>
      <c r="C248">
        <v>6</v>
      </c>
      <c r="D248">
        <v>334.57810000000001</v>
      </c>
      <c r="E248" t="s">
        <v>8</v>
      </c>
      <c r="F248" t="s">
        <v>17</v>
      </c>
      <c r="G248">
        <v>400</v>
      </c>
      <c r="H248" t="str">
        <f t="shared" si="3"/>
        <v>Low</v>
      </c>
      <c r="I248" t="s">
        <v>37</v>
      </c>
      <c r="J248" t="s">
        <v>25</v>
      </c>
      <c r="P248">
        <v>334.57810000000001</v>
      </c>
      <c r="Q248" t="s">
        <v>8</v>
      </c>
    </row>
    <row r="249" spans="1:17" x14ac:dyDescent="0.25">
      <c r="A249">
        <v>18</v>
      </c>
      <c r="B249">
        <v>33</v>
      </c>
      <c r="C249">
        <v>8</v>
      </c>
      <c r="D249">
        <v>261.20310000000001</v>
      </c>
      <c r="E249" t="s">
        <v>8</v>
      </c>
      <c r="F249" t="s">
        <v>17</v>
      </c>
      <c r="G249">
        <v>400</v>
      </c>
      <c r="H249" t="str">
        <f t="shared" si="3"/>
        <v>Low</v>
      </c>
      <c r="I249" t="s">
        <v>37</v>
      </c>
      <c r="J249" t="s">
        <v>25</v>
      </c>
      <c r="P249">
        <v>261.20310000000001</v>
      </c>
      <c r="Q249" t="s">
        <v>8</v>
      </c>
    </row>
    <row r="250" spans="1:17" x14ac:dyDescent="0.25">
      <c r="A250">
        <v>18</v>
      </c>
      <c r="B250">
        <v>33</v>
      </c>
      <c r="C250">
        <v>10</v>
      </c>
      <c r="D250">
        <v>207.4325</v>
      </c>
      <c r="E250" t="s">
        <v>8</v>
      </c>
      <c r="F250" t="s">
        <v>17</v>
      </c>
      <c r="G250">
        <v>400</v>
      </c>
      <c r="H250" t="str">
        <f t="shared" si="3"/>
        <v>Low</v>
      </c>
      <c r="I250" t="s">
        <v>37</v>
      </c>
      <c r="J250" t="s">
        <v>25</v>
      </c>
      <c r="P250">
        <v>207.4325</v>
      </c>
      <c r="Q250" t="s">
        <v>8</v>
      </c>
    </row>
    <row r="251" spans="1:17" x14ac:dyDescent="0.25">
      <c r="A251">
        <v>18</v>
      </c>
      <c r="B251">
        <v>33</v>
      </c>
      <c r="C251">
        <v>24</v>
      </c>
      <c r="D251">
        <v>151.7877</v>
      </c>
      <c r="E251" t="s">
        <v>8</v>
      </c>
      <c r="F251" t="s">
        <v>17</v>
      </c>
      <c r="G251">
        <v>400</v>
      </c>
      <c r="H251" t="str">
        <f t="shared" si="3"/>
        <v>Low</v>
      </c>
      <c r="I251" t="s">
        <v>37</v>
      </c>
      <c r="J251" t="s">
        <v>25</v>
      </c>
      <c r="P251">
        <v>151.7877</v>
      </c>
      <c r="Q251" t="s">
        <v>8</v>
      </c>
    </row>
    <row r="252" spans="1:17" x14ac:dyDescent="0.25">
      <c r="A252">
        <v>19</v>
      </c>
      <c r="B252">
        <v>33</v>
      </c>
      <c r="C252">
        <v>0</v>
      </c>
      <c r="D252">
        <v>0</v>
      </c>
      <c r="E252" t="s">
        <v>8</v>
      </c>
      <c r="F252" t="s">
        <v>17</v>
      </c>
      <c r="G252">
        <v>800</v>
      </c>
      <c r="H252" t="str">
        <f t="shared" si="3"/>
        <v>High</v>
      </c>
      <c r="I252" t="s">
        <v>37</v>
      </c>
      <c r="J252" t="s">
        <v>25</v>
      </c>
      <c r="P252">
        <v>0</v>
      </c>
      <c r="Q252" t="s">
        <v>8</v>
      </c>
    </row>
    <row r="253" spans="1:17" x14ac:dyDescent="0.25">
      <c r="A253">
        <v>19</v>
      </c>
      <c r="B253">
        <v>33</v>
      </c>
      <c r="C253">
        <v>1</v>
      </c>
      <c r="D253">
        <v>373.5181</v>
      </c>
      <c r="E253" t="s">
        <v>8</v>
      </c>
      <c r="F253" t="s">
        <v>17</v>
      </c>
      <c r="G253">
        <v>800</v>
      </c>
      <c r="H253" t="str">
        <f t="shared" si="3"/>
        <v>High</v>
      </c>
      <c r="I253" t="s">
        <v>37</v>
      </c>
      <c r="J253" t="s">
        <v>25</v>
      </c>
      <c r="P253">
        <v>373.5181</v>
      </c>
      <c r="Q253" t="s">
        <v>8</v>
      </c>
    </row>
    <row r="254" spans="1:17" x14ac:dyDescent="0.25">
      <c r="A254">
        <v>19</v>
      </c>
      <c r="B254">
        <v>33</v>
      </c>
      <c r="C254">
        <v>2</v>
      </c>
      <c r="D254">
        <v>571.93200000000002</v>
      </c>
      <c r="E254" t="s">
        <v>8</v>
      </c>
      <c r="F254" t="s">
        <v>17</v>
      </c>
      <c r="G254">
        <v>800</v>
      </c>
      <c r="H254" t="str">
        <f t="shared" si="3"/>
        <v>High</v>
      </c>
      <c r="I254" t="s">
        <v>37</v>
      </c>
      <c r="J254" t="s">
        <v>25</v>
      </c>
      <c r="P254">
        <v>571.93200000000002</v>
      </c>
      <c r="Q254" t="s">
        <v>8</v>
      </c>
    </row>
    <row r="255" spans="1:17" x14ac:dyDescent="0.25">
      <c r="A255">
        <v>19</v>
      </c>
      <c r="B255">
        <v>33</v>
      </c>
      <c r="C255">
        <v>3</v>
      </c>
      <c r="D255">
        <v>537.697</v>
      </c>
      <c r="E255" t="s">
        <v>8</v>
      </c>
      <c r="F255" t="s">
        <v>17</v>
      </c>
      <c r="G255">
        <v>800</v>
      </c>
      <c r="H255" t="str">
        <f t="shared" si="3"/>
        <v>High</v>
      </c>
      <c r="I255" t="s">
        <v>37</v>
      </c>
      <c r="J255" t="s">
        <v>25</v>
      </c>
      <c r="P255">
        <v>537.697</v>
      </c>
      <c r="Q255" t="s">
        <v>8</v>
      </c>
    </row>
    <row r="256" spans="1:17" x14ac:dyDescent="0.25">
      <c r="A256">
        <v>19</v>
      </c>
      <c r="B256">
        <v>33</v>
      </c>
      <c r="C256">
        <v>4</v>
      </c>
      <c r="D256">
        <v>373.66320000000002</v>
      </c>
      <c r="E256" t="s">
        <v>8</v>
      </c>
      <c r="F256" t="s">
        <v>17</v>
      </c>
      <c r="G256">
        <v>800</v>
      </c>
      <c r="H256" t="str">
        <f t="shared" si="3"/>
        <v>High</v>
      </c>
      <c r="I256" t="s">
        <v>37</v>
      </c>
      <c r="J256" t="s">
        <v>25</v>
      </c>
      <c r="P256">
        <v>373.66320000000002</v>
      </c>
      <c r="Q256" t="s">
        <v>8</v>
      </c>
    </row>
    <row r="257" spans="1:17" x14ac:dyDescent="0.25">
      <c r="A257">
        <v>19</v>
      </c>
      <c r="B257">
        <v>33</v>
      </c>
      <c r="C257">
        <v>4.5</v>
      </c>
      <c r="D257">
        <v>488.79199999999997</v>
      </c>
      <c r="E257" t="s">
        <v>8</v>
      </c>
      <c r="F257" t="s">
        <v>17</v>
      </c>
      <c r="G257">
        <v>800</v>
      </c>
      <c r="H257" t="str">
        <f t="shared" si="3"/>
        <v>High</v>
      </c>
      <c r="I257" t="s">
        <v>37</v>
      </c>
      <c r="J257" t="s">
        <v>25</v>
      </c>
      <c r="P257">
        <v>488.79199999999997</v>
      </c>
      <c r="Q257" t="s">
        <v>8</v>
      </c>
    </row>
    <row r="258" spans="1:17" x14ac:dyDescent="0.25">
      <c r="A258">
        <v>19</v>
      </c>
      <c r="B258">
        <v>33</v>
      </c>
      <c r="C258">
        <v>5</v>
      </c>
      <c r="D258">
        <v>525.54930000000002</v>
      </c>
      <c r="E258" t="s">
        <v>8</v>
      </c>
      <c r="F258" t="s">
        <v>17</v>
      </c>
      <c r="G258">
        <v>800</v>
      </c>
      <c r="H258" t="str">
        <f t="shared" si="3"/>
        <v>High</v>
      </c>
      <c r="I258" t="s">
        <v>37</v>
      </c>
      <c r="J258" t="s">
        <v>25</v>
      </c>
      <c r="P258">
        <v>525.54930000000002</v>
      </c>
      <c r="Q258" t="s">
        <v>8</v>
      </c>
    </row>
    <row r="259" spans="1:17" x14ac:dyDescent="0.25">
      <c r="A259">
        <v>19</v>
      </c>
      <c r="B259">
        <v>33</v>
      </c>
      <c r="C259">
        <v>5.5</v>
      </c>
      <c r="D259">
        <v>505.98419999999999</v>
      </c>
      <c r="E259" t="s">
        <v>8</v>
      </c>
      <c r="F259" t="s">
        <v>17</v>
      </c>
      <c r="G259">
        <v>800</v>
      </c>
      <c r="H259" t="str">
        <f t="shared" ref="H259:H322" si="4">IF(G259&lt; 800, "Low", "High")</f>
        <v>High</v>
      </c>
      <c r="I259" t="s">
        <v>37</v>
      </c>
      <c r="J259" t="s">
        <v>25</v>
      </c>
      <c r="P259">
        <v>505.98419999999999</v>
      </c>
      <c r="Q259" t="s">
        <v>8</v>
      </c>
    </row>
    <row r="260" spans="1:17" x14ac:dyDescent="0.25">
      <c r="A260">
        <v>19</v>
      </c>
      <c r="B260">
        <v>33</v>
      </c>
      <c r="C260">
        <v>6</v>
      </c>
      <c r="D260">
        <v>415.39019999999999</v>
      </c>
      <c r="E260" t="s">
        <v>8</v>
      </c>
      <c r="F260" t="s">
        <v>17</v>
      </c>
      <c r="G260">
        <v>800</v>
      </c>
      <c r="H260" t="str">
        <f t="shared" si="4"/>
        <v>High</v>
      </c>
      <c r="I260" t="s">
        <v>37</v>
      </c>
      <c r="J260" t="s">
        <v>25</v>
      </c>
      <c r="P260">
        <v>415.39019999999999</v>
      </c>
      <c r="Q260" t="s">
        <v>8</v>
      </c>
    </row>
    <row r="261" spans="1:17" x14ac:dyDescent="0.25">
      <c r="A261">
        <v>19</v>
      </c>
      <c r="B261">
        <v>33</v>
      </c>
      <c r="C261">
        <v>8</v>
      </c>
      <c r="D261">
        <v>302.83859999999999</v>
      </c>
      <c r="E261" t="s">
        <v>8</v>
      </c>
      <c r="F261" t="s">
        <v>17</v>
      </c>
      <c r="G261">
        <v>800</v>
      </c>
      <c r="H261" t="str">
        <f t="shared" si="4"/>
        <v>High</v>
      </c>
      <c r="I261" t="s">
        <v>37</v>
      </c>
      <c r="J261" t="s">
        <v>25</v>
      </c>
      <c r="P261">
        <v>302.83859999999999</v>
      </c>
      <c r="Q261" t="s">
        <v>8</v>
      </c>
    </row>
    <row r="262" spans="1:17" x14ac:dyDescent="0.25">
      <c r="A262">
        <v>19</v>
      </c>
      <c r="B262">
        <v>33</v>
      </c>
      <c r="C262">
        <v>10</v>
      </c>
      <c r="D262">
        <v>271.10039999999998</v>
      </c>
      <c r="E262" t="s">
        <v>8</v>
      </c>
      <c r="F262" t="s">
        <v>17</v>
      </c>
      <c r="G262">
        <v>800</v>
      </c>
      <c r="H262" t="str">
        <f t="shared" si="4"/>
        <v>High</v>
      </c>
      <c r="I262" t="s">
        <v>37</v>
      </c>
      <c r="J262" t="s">
        <v>25</v>
      </c>
      <c r="P262">
        <v>271.10039999999998</v>
      </c>
      <c r="Q262" t="s">
        <v>8</v>
      </c>
    </row>
    <row r="263" spans="1:17" x14ac:dyDescent="0.25">
      <c r="A263">
        <v>19</v>
      </c>
      <c r="B263">
        <v>33</v>
      </c>
      <c r="C263">
        <v>24</v>
      </c>
      <c r="D263">
        <v>164.0299</v>
      </c>
      <c r="E263" t="s">
        <v>8</v>
      </c>
      <c r="F263" t="s">
        <v>17</v>
      </c>
      <c r="G263">
        <v>800</v>
      </c>
      <c r="H263" t="str">
        <f t="shared" si="4"/>
        <v>High</v>
      </c>
      <c r="I263" t="s">
        <v>37</v>
      </c>
      <c r="J263" t="s">
        <v>25</v>
      </c>
      <c r="P263">
        <v>164.0299</v>
      </c>
      <c r="Q263" t="s">
        <v>8</v>
      </c>
    </row>
    <row r="264" spans="1:17" x14ac:dyDescent="0.25">
      <c r="A264">
        <v>20</v>
      </c>
      <c r="B264">
        <v>33</v>
      </c>
      <c r="C264">
        <v>0</v>
      </c>
      <c r="D264">
        <v>0</v>
      </c>
      <c r="E264" t="s">
        <v>8</v>
      </c>
      <c r="F264" t="s">
        <v>17</v>
      </c>
      <c r="G264">
        <v>1200</v>
      </c>
      <c r="H264" t="str">
        <f t="shared" si="4"/>
        <v>High</v>
      </c>
      <c r="I264" t="s">
        <v>37</v>
      </c>
      <c r="J264" t="s">
        <v>25</v>
      </c>
      <c r="P264">
        <v>0</v>
      </c>
      <c r="Q264" t="s">
        <v>8</v>
      </c>
    </row>
    <row r="265" spans="1:17" x14ac:dyDescent="0.25">
      <c r="A265">
        <v>20</v>
      </c>
      <c r="B265">
        <v>33</v>
      </c>
      <c r="C265">
        <v>1</v>
      </c>
      <c r="D265">
        <v>385.75880000000001</v>
      </c>
      <c r="E265" t="s">
        <v>8</v>
      </c>
      <c r="F265" t="s">
        <v>17</v>
      </c>
      <c r="G265">
        <v>1200</v>
      </c>
      <c r="H265" t="str">
        <f t="shared" si="4"/>
        <v>High</v>
      </c>
      <c r="I265" t="s">
        <v>37</v>
      </c>
      <c r="J265" t="s">
        <v>25</v>
      </c>
      <c r="P265">
        <v>385.75880000000001</v>
      </c>
      <c r="Q265" t="s">
        <v>8</v>
      </c>
    </row>
    <row r="266" spans="1:17" x14ac:dyDescent="0.25">
      <c r="A266">
        <v>20</v>
      </c>
      <c r="B266">
        <v>33</v>
      </c>
      <c r="C266">
        <v>2</v>
      </c>
      <c r="D266">
        <v>787.44230000000005</v>
      </c>
      <c r="E266" t="s">
        <v>8</v>
      </c>
      <c r="F266" t="s">
        <v>17</v>
      </c>
      <c r="G266">
        <v>1200</v>
      </c>
      <c r="H266" t="str">
        <f t="shared" si="4"/>
        <v>High</v>
      </c>
      <c r="I266" t="s">
        <v>37</v>
      </c>
      <c r="J266" t="s">
        <v>25</v>
      </c>
      <c r="P266">
        <v>787.44230000000005</v>
      </c>
      <c r="Q266" t="s">
        <v>8</v>
      </c>
    </row>
    <row r="267" spans="1:17" x14ac:dyDescent="0.25">
      <c r="A267">
        <v>20</v>
      </c>
      <c r="B267">
        <v>33</v>
      </c>
      <c r="C267">
        <v>3</v>
      </c>
      <c r="D267">
        <v>745.85889999999995</v>
      </c>
      <c r="E267" t="s">
        <v>8</v>
      </c>
      <c r="F267" t="s">
        <v>17</v>
      </c>
      <c r="G267">
        <v>1200</v>
      </c>
      <c r="H267" t="str">
        <f t="shared" si="4"/>
        <v>High</v>
      </c>
      <c r="I267" t="s">
        <v>37</v>
      </c>
      <c r="J267" t="s">
        <v>25</v>
      </c>
      <c r="P267">
        <v>745.85889999999995</v>
      </c>
      <c r="Q267" t="s">
        <v>8</v>
      </c>
    </row>
    <row r="268" spans="1:17" x14ac:dyDescent="0.25">
      <c r="A268">
        <v>20</v>
      </c>
      <c r="B268">
        <v>33</v>
      </c>
      <c r="C268">
        <v>4</v>
      </c>
      <c r="D268">
        <v>750.8075</v>
      </c>
      <c r="E268" t="s">
        <v>8</v>
      </c>
      <c r="F268" t="s">
        <v>17</v>
      </c>
      <c r="G268">
        <v>1200</v>
      </c>
      <c r="H268" t="str">
        <f t="shared" si="4"/>
        <v>High</v>
      </c>
      <c r="I268" t="s">
        <v>37</v>
      </c>
      <c r="J268" t="s">
        <v>25</v>
      </c>
      <c r="P268">
        <v>750.8075</v>
      </c>
      <c r="Q268" t="s">
        <v>8</v>
      </c>
    </row>
    <row r="269" spans="1:17" x14ac:dyDescent="0.25">
      <c r="A269">
        <v>20</v>
      </c>
      <c r="B269">
        <v>33</v>
      </c>
      <c r="C269">
        <v>4.5</v>
      </c>
      <c r="D269">
        <v>804.70770000000005</v>
      </c>
      <c r="E269" t="s">
        <v>8</v>
      </c>
      <c r="F269" t="s">
        <v>17</v>
      </c>
      <c r="G269">
        <v>1200</v>
      </c>
      <c r="H269" t="str">
        <f t="shared" si="4"/>
        <v>High</v>
      </c>
      <c r="I269" t="s">
        <v>37</v>
      </c>
      <c r="J269" t="s">
        <v>25</v>
      </c>
      <c r="P269">
        <v>804.70770000000005</v>
      </c>
      <c r="Q269" t="s">
        <v>8</v>
      </c>
    </row>
    <row r="270" spans="1:17" x14ac:dyDescent="0.25">
      <c r="A270">
        <v>20</v>
      </c>
      <c r="B270">
        <v>33</v>
      </c>
      <c r="C270">
        <v>5</v>
      </c>
      <c r="D270">
        <v>1076.5713000000001</v>
      </c>
      <c r="E270" t="s">
        <v>8</v>
      </c>
      <c r="F270" t="s">
        <v>17</v>
      </c>
      <c r="G270">
        <v>1200</v>
      </c>
      <c r="H270" t="str">
        <f t="shared" si="4"/>
        <v>High</v>
      </c>
      <c r="I270" t="s">
        <v>37</v>
      </c>
      <c r="J270" t="s">
        <v>25</v>
      </c>
      <c r="P270">
        <v>1076.5713000000001</v>
      </c>
      <c r="Q270" t="s">
        <v>8</v>
      </c>
    </row>
    <row r="271" spans="1:17" x14ac:dyDescent="0.25">
      <c r="A271">
        <v>20</v>
      </c>
      <c r="B271">
        <v>33</v>
      </c>
      <c r="C271">
        <v>5.5</v>
      </c>
      <c r="D271">
        <v>785.16650000000004</v>
      </c>
      <c r="E271" t="s">
        <v>8</v>
      </c>
      <c r="F271" t="s">
        <v>17</v>
      </c>
      <c r="G271">
        <v>1200</v>
      </c>
      <c r="H271" t="str">
        <f t="shared" si="4"/>
        <v>High</v>
      </c>
      <c r="I271" t="s">
        <v>37</v>
      </c>
      <c r="J271" t="s">
        <v>25</v>
      </c>
      <c r="P271">
        <v>785.16650000000004</v>
      </c>
      <c r="Q271" t="s">
        <v>8</v>
      </c>
    </row>
    <row r="272" spans="1:17" x14ac:dyDescent="0.25">
      <c r="A272">
        <v>20</v>
      </c>
      <c r="B272">
        <v>33</v>
      </c>
      <c r="C272">
        <v>6</v>
      </c>
      <c r="D272">
        <v>687.22850000000005</v>
      </c>
      <c r="E272" t="s">
        <v>8</v>
      </c>
      <c r="F272" t="s">
        <v>17</v>
      </c>
      <c r="G272">
        <v>1200</v>
      </c>
      <c r="H272" t="str">
        <f t="shared" si="4"/>
        <v>High</v>
      </c>
      <c r="I272" t="s">
        <v>37</v>
      </c>
      <c r="J272" t="s">
        <v>25</v>
      </c>
      <c r="P272">
        <v>687.22850000000005</v>
      </c>
      <c r="Q272" t="s">
        <v>8</v>
      </c>
    </row>
    <row r="273" spans="1:18" x14ac:dyDescent="0.25">
      <c r="A273">
        <v>20</v>
      </c>
      <c r="B273">
        <v>33</v>
      </c>
      <c r="C273">
        <v>8</v>
      </c>
      <c r="D273">
        <v>484.06450000000001</v>
      </c>
      <c r="E273" t="s">
        <v>8</v>
      </c>
      <c r="F273" t="s">
        <v>17</v>
      </c>
      <c r="G273">
        <v>1200</v>
      </c>
      <c r="H273" t="str">
        <f t="shared" si="4"/>
        <v>High</v>
      </c>
      <c r="I273" t="s">
        <v>37</v>
      </c>
      <c r="J273" t="s">
        <v>25</v>
      </c>
      <c r="P273">
        <v>484.06450000000001</v>
      </c>
      <c r="Q273" t="s">
        <v>8</v>
      </c>
    </row>
    <row r="274" spans="1:18" x14ac:dyDescent="0.25">
      <c r="A274">
        <v>20</v>
      </c>
      <c r="B274">
        <v>33</v>
      </c>
      <c r="C274">
        <v>10</v>
      </c>
      <c r="D274">
        <v>422.93720000000002</v>
      </c>
      <c r="E274" t="s">
        <v>8</v>
      </c>
      <c r="F274" t="s">
        <v>17</v>
      </c>
      <c r="G274">
        <v>1200</v>
      </c>
      <c r="H274" t="str">
        <f t="shared" si="4"/>
        <v>High</v>
      </c>
      <c r="I274" t="s">
        <v>37</v>
      </c>
      <c r="J274" t="s">
        <v>25</v>
      </c>
      <c r="P274">
        <v>422.93720000000002</v>
      </c>
      <c r="Q274" t="s">
        <v>8</v>
      </c>
    </row>
    <row r="275" spans="1:18" x14ac:dyDescent="0.25">
      <c r="A275">
        <v>20</v>
      </c>
      <c r="B275">
        <v>33</v>
      </c>
      <c r="C275">
        <v>24</v>
      </c>
      <c r="D275">
        <v>173.82579999999999</v>
      </c>
      <c r="E275" t="s">
        <v>8</v>
      </c>
      <c r="F275" t="s">
        <v>17</v>
      </c>
      <c r="G275">
        <v>1200</v>
      </c>
      <c r="H275" t="str">
        <f t="shared" si="4"/>
        <v>High</v>
      </c>
      <c r="I275" t="s">
        <v>37</v>
      </c>
      <c r="J275" t="s">
        <v>25</v>
      </c>
      <c r="P275">
        <v>173.82579999999999</v>
      </c>
      <c r="Q275" t="s">
        <v>8</v>
      </c>
    </row>
    <row r="276" spans="1:18" x14ac:dyDescent="0.25">
      <c r="A276">
        <v>21</v>
      </c>
      <c r="B276">
        <v>35</v>
      </c>
      <c r="C276">
        <v>0</v>
      </c>
      <c r="D276">
        <v>0</v>
      </c>
      <c r="E276" t="s">
        <v>8</v>
      </c>
      <c r="F276" t="s">
        <v>17</v>
      </c>
      <c r="G276">
        <f>10*69</f>
        <v>690</v>
      </c>
      <c r="H276" t="str">
        <f t="shared" si="4"/>
        <v>Low</v>
      </c>
      <c r="I276" t="s">
        <v>36</v>
      </c>
      <c r="J276" t="s">
        <v>23</v>
      </c>
      <c r="P276">
        <v>0</v>
      </c>
      <c r="Q276" t="s">
        <v>84</v>
      </c>
      <c r="R276" t="s">
        <v>142</v>
      </c>
    </row>
    <row r="277" spans="1:18" x14ac:dyDescent="0.25">
      <c r="A277">
        <v>21</v>
      </c>
      <c r="B277">
        <v>35</v>
      </c>
      <c r="C277">
        <v>1</v>
      </c>
      <c r="D277">
        <v>378.3</v>
      </c>
      <c r="E277" t="s">
        <v>8</v>
      </c>
      <c r="F277" t="s">
        <v>17</v>
      </c>
      <c r="G277">
        <f t="shared" ref="G277:G293" si="5">10*69</f>
        <v>690</v>
      </c>
      <c r="H277" t="str">
        <f t="shared" si="4"/>
        <v>Low</v>
      </c>
      <c r="I277" t="s">
        <v>36</v>
      </c>
      <c r="J277" t="s">
        <v>23</v>
      </c>
      <c r="P277">
        <v>0.37830000000000003</v>
      </c>
      <c r="Q277" t="s">
        <v>84</v>
      </c>
      <c r="R277" t="s">
        <v>142</v>
      </c>
    </row>
    <row r="278" spans="1:18" x14ac:dyDescent="0.25">
      <c r="A278">
        <v>21</v>
      </c>
      <c r="B278">
        <v>35</v>
      </c>
      <c r="C278">
        <v>2</v>
      </c>
      <c r="D278">
        <v>635.29999999999995</v>
      </c>
      <c r="E278" t="s">
        <v>8</v>
      </c>
      <c r="F278" t="s">
        <v>17</v>
      </c>
      <c r="G278">
        <f t="shared" si="5"/>
        <v>690</v>
      </c>
      <c r="H278" t="str">
        <f t="shared" si="4"/>
        <v>Low</v>
      </c>
      <c r="I278" t="s">
        <v>36</v>
      </c>
      <c r="J278" t="s">
        <v>23</v>
      </c>
      <c r="P278">
        <v>0.63529999999999998</v>
      </c>
      <c r="Q278" t="s">
        <v>84</v>
      </c>
      <c r="R278" t="s">
        <v>142</v>
      </c>
    </row>
    <row r="279" spans="1:18" x14ac:dyDescent="0.25">
      <c r="A279">
        <v>21</v>
      </c>
      <c r="B279">
        <v>35</v>
      </c>
      <c r="C279">
        <v>3</v>
      </c>
      <c r="D279">
        <v>1028.8999999999999</v>
      </c>
      <c r="E279" t="s">
        <v>8</v>
      </c>
      <c r="F279" t="s">
        <v>17</v>
      </c>
      <c r="G279">
        <f t="shared" si="5"/>
        <v>690</v>
      </c>
      <c r="H279" t="str">
        <f t="shared" si="4"/>
        <v>Low</v>
      </c>
      <c r="I279" t="s">
        <v>36</v>
      </c>
      <c r="J279" t="s">
        <v>23</v>
      </c>
      <c r="P279">
        <v>1.0288999999999999</v>
      </c>
      <c r="Q279" t="s">
        <v>84</v>
      </c>
      <c r="R279" t="s">
        <v>142</v>
      </c>
    </row>
    <row r="280" spans="1:18" x14ac:dyDescent="0.25">
      <c r="A280">
        <v>21</v>
      </c>
      <c r="B280">
        <v>35</v>
      </c>
      <c r="C280">
        <v>4</v>
      </c>
      <c r="D280">
        <v>1177.5</v>
      </c>
      <c r="E280" t="s">
        <v>8</v>
      </c>
      <c r="F280" t="s">
        <v>17</v>
      </c>
      <c r="G280">
        <f t="shared" si="5"/>
        <v>690</v>
      </c>
      <c r="H280" t="str">
        <f t="shared" si="4"/>
        <v>Low</v>
      </c>
      <c r="I280" t="s">
        <v>36</v>
      </c>
      <c r="J280" t="s">
        <v>23</v>
      </c>
      <c r="P280">
        <v>1.1775</v>
      </c>
      <c r="Q280" t="s">
        <v>84</v>
      </c>
      <c r="R280" t="s">
        <v>142</v>
      </c>
    </row>
    <row r="281" spans="1:18" x14ac:dyDescent="0.25">
      <c r="A281">
        <v>21</v>
      </c>
      <c r="B281">
        <v>35</v>
      </c>
      <c r="C281">
        <v>6</v>
      </c>
      <c r="D281">
        <v>1349.6</v>
      </c>
      <c r="E281" t="s">
        <v>8</v>
      </c>
      <c r="F281" t="s">
        <v>17</v>
      </c>
      <c r="G281">
        <f t="shared" si="5"/>
        <v>690</v>
      </c>
      <c r="H281" t="str">
        <f t="shared" si="4"/>
        <v>Low</v>
      </c>
      <c r="I281" t="s">
        <v>36</v>
      </c>
      <c r="J281" t="s">
        <v>23</v>
      </c>
      <c r="P281">
        <v>1.3495999999999999</v>
      </c>
      <c r="Q281" t="s">
        <v>84</v>
      </c>
      <c r="R281" t="s">
        <v>142</v>
      </c>
    </row>
    <row r="282" spans="1:18" x14ac:dyDescent="0.25">
      <c r="A282">
        <v>21</v>
      </c>
      <c r="B282">
        <v>35</v>
      </c>
      <c r="C282">
        <v>8</v>
      </c>
      <c r="D282">
        <v>1279</v>
      </c>
      <c r="E282" t="s">
        <v>8</v>
      </c>
      <c r="F282" t="s">
        <v>17</v>
      </c>
      <c r="G282">
        <f t="shared" si="5"/>
        <v>690</v>
      </c>
      <c r="H282" t="str">
        <f t="shared" si="4"/>
        <v>Low</v>
      </c>
      <c r="I282" t="s">
        <v>36</v>
      </c>
      <c r="J282" t="s">
        <v>23</v>
      </c>
      <c r="P282">
        <v>1.2789999999999999</v>
      </c>
      <c r="Q282" t="s">
        <v>84</v>
      </c>
      <c r="R282" t="s">
        <v>142</v>
      </c>
    </row>
    <row r="283" spans="1:18" x14ac:dyDescent="0.25">
      <c r="A283">
        <v>21</v>
      </c>
      <c r="B283">
        <v>35</v>
      </c>
      <c r="C283">
        <v>12</v>
      </c>
      <c r="D283">
        <v>958.6</v>
      </c>
      <c r="E283" t="s">
        <v>8</v>
      </c>
      <c r="F283" t="s">
        <v>17</v>
      </c>
      <c r="G283">
        <f t="shared" si="5"/>
        <v>690</v>
      </c>
      <c r="H283" t="str">
        <f t="shared" si="4"/>
        <v>Low</v>
      </c>
      <c r="I283" t="s">
        <v>36</v>
      </c>
      <c r="J283" t="s">
        <v>23</v>
      </c>
      <c r="P283">
        <v>0.95860000000000001</v>
      </c>
      <c r="Q283" t="s">
        <v>84</v>
      </c>
      <c r="R283" t="s">
        <v>142</v>
      </c>
    </row>
    <row r="284" spans="1:18" x14ac:dyDescent="0.25">
      <c r="A284">
        <v>21</v>
      </c>
      <c r="B284">
        <v>35</v>
      </c>
      <c r="C284">
        <v>24</v>
      </c>
      <c r="D284">
        <v>344.1</v>
      </c>
      <c r="E284" t="s">
        <v>8</v>
      </c>
      <c r="F284" t="s">
        <v>17</v>
      </c>
      <c r="G284">
        <f t="shared" si="5"/>
        <v>690</v>
      </c>
      <c r="H284" t="str">
        <f t="shared" si="4"/>
        <v>Low</v>
      </c>
      <c r="I284" t="s">
        <v>36</v>
      </c>
      <c r="J284" t="s">
        <v>23</v>
      </c>
      <c r="P284">
        <v>0.34410000000000002</v>
      </c>
      <c r="Q284" t="s">
        <v>84</v>
      </c>
      <c r="R284" t="s">
        <v>142</v>
      </c>
    </row>
    <row r="285" spans="1:18" x14ac:dyDescent="0.25">
      <c r="A285">
        <v>22</v>
      </c>
      <c r="B285">
        <v>35</v>
      </c>
      <c r="C285">
        <v>0</v>
      </c>
      <c r="D285">
        <v>0</v>
      </c>
      <c r="E285" t="s">
        <v>8</v>
      </c>
      <c r="F285" t="s">
        <v>17</v>
      </c>
      <c r="G285">
        <f t="shared" si="5"/>
        <v>690</v>
      </c>
      <c r="H285" t="str">
        <f t="shared" si="4"/>
        <v>Low</v>
      </c>
      <c r="I285" t="s">
        <v>37</v>
      </c>
      <c r="J285" t="s">
        <v>23</v>
      </c>
      <c r="P285">
        <v>0</v>
      </c>
      <c r="Q285" t="s">
        <v>84</v>
      </c>
      <c r="R285" t="s">
        <v>142</v>
      </c>
    </row>
    <row r="286" spans="1:18" x14ac:dyDescent="0.25">
      <c r="A286">
        <v>22</v>
      </c>
      <c r="B286">
        <v>35</v>
      </c>
      <c r="C286">
        <v>1</v>
      </c>
      <c r="D286">
        <v>128.5</v>
      </c>
      <c r="E286" t="s">
        <v>8</v>
      </c>
      <c r="F286" t="s">
        <v>17</v>
      </c>
      <c r="G286">
        <f>10*69</f>
        <v>690</v>
      </c>
      <c r="H286" t="str">
        <f t="shared" si="4"/>
        <v>Low</v>
      </c>
      <c r="I286" t="s">
        <v>37</v>
      </c>
      <c r="J286" t="s">
        <v>23</v>
      </c>
      <c r="P286">
        <v>0.1285</v>
      </c>
      <c r="Q286" t="s">
        <v>84</v>
      </c>
      <c r="R286" t="s">
        <v>142</v>
      </c>
    </row>
    <row r="287" spans="1:18" x14ac:dyDescent="0.25">
      <c r="A287">
        <v>22</v>
      </c>
      <c r="B287">
        <v>35</v>
      </c>
      <c r="C287">
        <v>2</v>
      </c>
      <c r="D287">
        <v>211</v>
      </c>
      <c r="E287" t="s">
        <v>8</v>
      </c>
      <c r="F287" t="s">
        <v>17</v>
      </c>
      <c r="G287">
        <f t="shared" si="5"/>
        <v>690</v>
      </c>
      <c r="H287" t="str">
        <f t="shared" si="4"/>
        <v>Low</v>
      </c>
      <c r="I287" t="s">
        <v>37</v>
      </c>
      <c r="J287" t="s">
        <v>23</v>
      </c>
      <c r="P287">
        <v>0.21099999999999999</v>
      </c>
      <c r="Q287" t="s">
        <v>84</v>
      </c>
      <c r="R287" t="s">
        <v>142</v>
      </c>
    </row>
    <row r="288" spans="1:18" x14ac:dyDescent="0.25">
      <c r="A288">
        <v>22</v>
      </c>
      <c r="B288">
        <v>35</v>
      </c>
      <c r="C288">
        <v>3</v>
      </c>
      <c r="D288">
        <v>225.20000000000002</v>
      </c>
      <c r="E288" t="s">
        <v>8</v>
      </c>
      <c r="F288" t="s">
        <v>17</v>
      </c>
      <c r="G288">
        <f t="shared" si="5"/>
        <v>690</v>
      </c>
      <c r="H288" t="str">
        <f t="shared" si="4"/>
        <v>Low</v>
      </c>
      <c r="I288" t="s">
        <v>37</v>
      </c>
      <c r="J288" t="s">
        <v>23</v>
      </c>
      <c r="P288">
        <v>0.22520000000000001</v>
      </c>
      <c r="Q288" t="s">
        <v>84</v>
      </c>
      <c r="R288" t="s">
        <v>142</v>
      </c>
    </row>
    <row r="289" spans="1:18" x14ac:dyDescent="0.25">
      <c r="A289">
        <v>22</v>
      </c>
      <c r="B289">
        <v>35</v>
      </c>
      <c r="C289">
        <v>4</v>
      </c>
      <c r="D289">
        <v>206.4</v>
      </c>
      <c r="E289" t="s">
        <v>8</v>
      </c>
      <c r="F289" t="s">
        <v>17</v>
      </c>
      <c r="G289">
        <f t="shared" si="5"/>
        <v>690</v>
      </c>
      <c r="H289" t="str">
        <f t="shared" si="4"/>
        <v>Low</v>
      </c>
      <c r="I289" t="s">
        <v>37</v>
      </c>
      <c r="J289" t="s">
        <v>23</v>
      </c>
      <c r="P289">
        <v>0.2064</v>
      </c>
      <c r="Q289" t="s">
        <v>84</v>
      </c>
      <c r="R289" t="s">
        <v>142</v>
      </c>
    </row>
    <row r="290" spans="1:18" x14ac:dyDescent="0.25">
      <c r="A290">
        <v>22</v>
      </c>
      <c r="B290">
        <v>35</v>
      </c>
      <c r="C290">
        <v>6</v>
      </c>
      <c r="D290">
        <v>121.7</v>
      </c>
      <c r="E290" t="s">
        <v>8</v>
      </c>
      <c r="F290" t="s">
        <v>17</v>
      </c>
      <c r="G290">
        <f t="shared" si="5"/>
        <v>690</v>
      </c>
      <c r="H290" t="str">
        <f t="shared" si="4"/>
        <v>Low</v>
      </c>
      <c r="I290" t="s">
        <v>37</v>
      </c>
      <c r="J290" t="s">
        <v>23</v>
      </c>
      <c r="P290">
        <v>0.1217</v>
      </c>
      <c r="Q290" t="s">
        <v>84</v>
      </c>
      <c r="R290" t="s">
        <v>142</v>
      </c>
    </row>
    <row r="291" spans="1:18" x14ac:dyDescent="0.25">
      <c r="A291">
        <v>22</v>
      </c>
      <c r="B291">
        <v>35</v>
      </c>
      <c r="C291">
        <v>8</v>
      </c>
      <c r="D291">
        <v>110</v>
      </c>
      <c r="E291" t="s">
        <v>8</v>
      </c>
      <c r="F291" t="s">
        <v>17</v>
      </c>
      <c r="G291">
        <f t="shared" si="5"/>
        <v>690</v>
      </c>
      <c r="H291" t="str">
        <f t="shared" si="4"/>
        <v>Low</v>
      </c>
      <c r="I291" t="s">
        <v>37</v>
      </c>
      <c r="J291" t="s">
        <v>23</v>
      </c>
      <c r="P291">
        <v>0.11</v>
      </c>
      <c r="Q291" t="s">
        <v>84</v>
      </c>
      <c r="R291" t="s">
        <v>142</v>
      </c>
    </row>
    <row r="292" spans="1:18" x14ac:dyDescent="0.25">
      <c r="A292">
        <v>22</v>
      </c>
      <c r="B292">
        <v>35</v>
      </c>
      <c r="C292">
        <v>12</v>
      </c>
      <c r="D292">
        <v>79.5</v>
      </c>
      <c r="E292" t="s">
        <v>8</v>
      </c>
      <c r="F292" t="s">
        <v>17</v>
      </c>
      <c r="G292">
        <f t="shared" si="5"/>
        <v>690</v>
      </c>
      <c r="H292" t="str">
        <f t="shared" si="4"/>
        <v>Low</v>
      </c>
      <c r="I292" t="s">
        <v>37</v>
      </c>
      <c r="J292" t="s">
        <v>23</v>
      </c>
      <c r="P292">
        <v>7.9500000000000001E-2</v>
      </c>
      <c r="Q292" t="s">
        <v>84</v>
      </c>
      <c r="R292" t="s">
        <v>142</v>
      </c>
    </row>
    <row r="293" spans="1:18" x14ac:dyDescent="0.25">
      <c r="A293">
        <v>22</v>
      </c>
      <c r="B293">
        <v>35</v>
      </c>
      <c r="C293">
        <v>24</v>
      </c>
      <c r="D293">
        <v>40.099999999999994</v>
      </c>
      <c r="E293" t="s">
        <v>8</v>
      </c>
      <c r="F293" t="s">
        <v>17</v>
      </c>
      <c r="G293">
        <f t="shared" si="5"/>
        <v>690</v>
      </c>
      <c r="H293" t="str">
        <f t="shared" si="4"/>
        <v>Low</v>
      </c>
      <c r="I293" t="s">
        <v>37</v>
      </c>
      <c r="J293" t="s">
        <v>23</v>
      </c>
      <c r="P293">
        <v>4.0099999999999997E-2</v>
      </c>
      <c r="Q293" t="s">
        <v>84</v>
      </c>
      <c r="R293" t="s">
        <v>142</v>
      </c>
    </row>
    <row r="294" spans="1:18" x14ac:dyDescent="0.25">
      <c r="A294">
        <v>23</v>
      </c>
      <c r="B294">
        <v>36</v>
      </c>
      <c r="C294">
        <v>0</v>
      </c>
      <c r="D294">
        <v>0</v>
      </c>
      <c r="E294" t="s">
        <v>8</v>
      </c>
      <c r="F294" t="s">
        <v>17</v>
      </c>
      <c r="G294">
        <v>466.66666666666669</v>
      </c>
      <c r="H294" t="str">
        <f t="shared" si="4"/>
        <v>Low</v>
      </c>
      <c r="I294" t="s">
        <v>25</v>
      </c>
      <c r="J294" t="s">
        <v>23</v>
      </c>
      <c r="P294">
        <v>0</v>
      </c>
      <c r="Q294" t="s">
        <v>19</v>
      </c>
      <c r="R294" t="s">
        <v>141</v>
      </c>
    </row>
    <row r="295" spans="1:18" x14ac:dyDescent="0.25">
      <c r="A295">
        <v>23</v>
      </c>
      <c r="B295">
        <v>36</v>
      </c>
      <c r="C295">
        <v>1</v>
      </c>
      <c r="D295">
        <v>115.40000000000002</v>
      </c>
      <c r="E295" t="s">
        <v>8</v>
      </c>
      <c r="F295" t="s">
        <v>17</v>
      </c>
      <c r="G295">
        <v>466.66666666666669</v>
      </c>
      <c r="H295" t="str">
        <f t="shared" si="4"/>
        <v>Low</v>
      </c>
      <c r="I295" t="s">
        <v>25</v>
      </c>
      <c r="J295" t="s">
        <v>23</v>
      </c>
      <c r="P295">
        <v>0.11540000000000002</v>
      </c>
      <c r="Q295" t="s">
        <v>19</v>
      </c>
      <c r="R295" t="s">
        <v>141</v>
      </c>
    </row>
    <row r="296" spans="1:18" x14ac:dyDescent="0.25">
      <c r="A296">
        <v>23</v>
      </c>
      <c r="B296">
        <v>36</v>
      </c>
      <c r="C296">
        <v>2</v>
      </c>
      <c r="D296">
        <v>215.20000000000002</v>
      </c>
      <c r="E296" t="s">
        <v>8</v>
      </c>
      <c r="F296" t="s">
        <v>17</v>
      </c>
      <c r="G296">
        <v>466.66666666666669</v>
      </c>
      <c r="H296" t="str">
        <f t="shared" si="4"/>
        <v>Low</v>
      </c>
      <c r="I296" t="s">
        <v>25</v>
      </c>
      <c r="J296" t="s">
        <v>23</v>
      </c>
      <c r="P296">
        <v>0.21520000000000003</v>
      </c>
      <c r="Q296" t="s">
        <v>19</v>
      </c>
      <c r="R296" t="s">
        <v>141</v>
      </c>
    </row>
    <row r="297" spans="1:18" x14ac:dyDescent="0.25">
      <c r="A297">
        <v>23</v>
      </c>
      <c r="B297">
        <v>36</v>
      </c>
      <c r="C297">
        <v>4</v>
      </c>
      <c r="D297">
        <v>261.17500000000001</v>
      </c>
      <c r="E297" t="s">
        <v>8</v>
      </c>
      <c r="F297" t="s">
        <v>17</v>
      </c>
      <c r="G297">
        <v>466.66666666666669</v>
      </c>
      <c r="H297" t="str">
        <f t="shared" si="4"/>
        <v>Low</v>
      </c>
      <c r="I297" t="s">
        <v>25</v>
      </c>
      <c r="J297" t="s">
        <v>23</v>
      </c>
      <c r="P297">
        <v>0.26117499999999999</v>
      </c>
      <c r="Q297" t="s">
        <v>19</v>
      </c>
      <c r="R297" t="s">
        <v>141</v>
      </c>
    </row>
    <row r="298" spans="1:18" x14ac:dyDescent="0.25">
      <c r="A298">
        <v>23</v>
      </c>
      <c r="B298">
        <v>36</v>
      </c>
      <c r="C298">
        <v>6</v>
      </c>
      <c r="D298">
        <v>367.68</v>
      </c>
      <c r="E298" t="s">
        <v>8</v>
      </c>
      <c r="F298" t="s">
        <v>17</v>
      </c>
      <c r="G298">
        <v>466.66666666666669</v>
      </c>
      <c r="H298" t="str">
        <f t="shared" si="4"/>
        <v>Low</v>
      </c>
      <c r="I298" t="s">
        <v>25</v>
      </c>
      <c r="J298" t="s">
        <v>23</v>
      </c>
      <c r="P298">
        <v>0.36768000000000001</v>
      </c>
      <c r="Q298" t="s">
        <v>19</v>
      </c>
      <c r="R298" t="s">
        <v>141</v>
      </c>
    </row>
    <row r="299" spans="1:18" x14ac:dyDescent="0.25">
      <c r="A299">
        <v>23</v>
      </c>
      <c r="B299">
        <v>36</v>
      </c>
      <c r="C299">
        <v>14</v>
      </c>
      <c r="D299">
        <v>194.06</v>
      </c>
      <c r="E299" t="s">
        <v>8</v>
      </c>
      <c r="F299" t="s">
        <v>17</v>
      </c>
      <c r="G299">
        <v>466.66666666666669</v>
      </c>
      <c r="H299" t="str">
        <f t="shared" si="4"/>
        <v>Low</v>
      </c>
      <c r="I299" t="s">
        <v>25</v>
      </c>
      <c r="J299" t="s">
        <v>23</v>
      </c>
      <c r="P299">
        <v>0.19406000000000001</v>
      </c>
      <c r="Q299" t="s">
        <v>19</v>
      </c>
      <c r="R299" t="s">
        <v>141</v>
      </c>
    </row>
    <row r="300" spans="1:18" x14ac:dyDescent="0.25">
      <c r="A300">
        <v>23</v>
      </c>
      <c r="B300">
        <v>36</v>
      </c>
      <c r="C300">
        <v>24</v>
      </c>
      <c r="D300">
        <v>132.08000000000001</v>
      </c>
      <c r="E300" t="s">
        <v>8</v>
      </c>
      <c r="F300" t="s">
        <v>17</v>
      </c>
      <c r="G300">
        <v>466.66666666666669</v>
      </c>
      <c r="H300" t="str">
        <f t="shared" si="4"/>
        <v>Low</v>
      </c>
      <c r="I300" t="s">
        <v>25</v>
      </c>
      <c r="J300" t="s">
        <v>23</v>
      </c>
      <c r="P300">
        <v>0.13208</v>
      </c>
      <c r="Q300" t="s">
        <v>19</v>
      </c>
      <c r="R300" t="s">
        <v>141</v>
      </c>
    </row>
    <row r="301" spans="1:18" x14ac:dyDescent="0.25">
      <c r="A301">
        <v>24</v>
      </c>
      <c r="B301">
        <v>38</v>
      </c>
      <c r="C301">
        <v>0</v>
      </c>
      <c r="D301">
        <v>0</v>
      </c>
      <c r="E301" t="s">
        <v>8</v>
      </c>
      <c r="F301" t="s">
        <v>22</v>
      </c>
      <c r="G301">
        <v>400</v>
      </c>
      <c r="H301" t="str">
        <f t="shared" si="4"/>
        <v>Low</v>
      </c>
      <c r="I301" t="s">
        <v>36</v>
      </c>
      <c r="J301" t="s">
        <v>25</v>
      </c>
      <c r="P301">
        <v>0</v>
      </c>
      <c r="Q301" t="s">
        <v>8</v>
      </c>
    </row>
    <row r="302" spans="1:18" x14ac:dyDescent="0.25">
      <c r="A302">
        <v>24</v>
      </c>
      <c r="B302">
        <v>38</v>
      </c>
      <c r="C302">
        <v>0.5</v>
      </c>
      <c r="D302">
        <v>1.6897</v>
      </c>
      <c r="E302" t="s">
        <v>8</v>
      </c>
      <c r="F302" t="s">
        <v>22</v>
      </c>
      <c r="G302">
        <v>400</v>
      </c>
      <c r="H302" t="str">
        <f t="shared" si="4"/>
        <v>Low</v>
      </c>
      <c r="I302" t="s">
        <v>36</v>
      </c>
      <c r="J302" t="s">
        <v>25</v>
      </c>
      <c r="P302">
        <v>1.6897</v>
      </c>
      <c r="Q302" t="s">
        <v>8</v>
      </c>
    </row>
    <row r="303" spans="1:18" x14ac:dyDescent="0.25">
      <c r="A303">
        <v>24</v>
      </c>
      <c r="B303">
        <v>38</v>
      </c>
      <c r="C303">
        <v>1</v>
      </c>
      <c r="D303">
        <v>13.8186</v>
      </c>
      <c r="E303" t="s">
        <v>8</v>
      </c>
      <c r="F303" t="s">
        <v>22</v>
      </c>
      <c r="G303">
        <v>400</v>
      </c>
      <c r="H303" t="str">
        <f t="shared" si="4"/>
        <v>Low</v>
      </c>
      <c r="I303" t="s">
        <v>36</v>
      </c>
      <c r="J303" t="s">
        <v>25</v>
      </c>
      <c r="P303">
        <v>13.8186</v>
      </c>
      <c r="Q303" t="s">
        <v>8</v>
      </c>
    </row>
    <row r="304" spans="1:18" x14ac:dyDescent="0.25">
      <c r="A304">
        <v>24</v>
      </c>
      <c r="B304">
        <v>38</v>
      </c>
      <c r="C304">
        <v>1.5</v>
      </c>
      <c r="D304">
        <v>27.293900000000001</v>
      </c>
      <c r="E304" t="s">
        <v>8</v>
      </c>
      <c r="F304" t="s">
        <v>22</v>
      </c>
      <c r="G304">
        <v>400</v>
      </c>
      <c r="H304" t="str">
        <f t="shared" si="4"/>
        <v>Low</v>
      </c>
      <c r="I304" t="s">
        <v>36</v>
      </c>
      <c r="J304" t="s">
        <v>25</v>
      </c>
      <c r="P304">
        <v>27.293900000000001</v>
      </c>
      <c r="Q304" t="s">
        <v>8</v>
      </c>
    </row>
    <row r="305" spans="1:17" x14ac:dyDescent="0.25">
      <c r="A305">
        <v>24</v>
      </c>
      <c r="B305">
        <v>38</v>
      </c>
      <c r="C305">
        <v>2</v>
      </c>
      <c r="D305">
        <v>10.4641</v>
      </c>
      <c r="E305" t="s">
        <v>8</v>
      </c>
      <c r="F305" t="s">
        <v>22</v>
      </c>
      <c r="G305">
        <v>400</v>
      </c>
      <c r="H305" t="str">
        <f t="shared" si="4"/>
        <v>Low</v>
      </c>
      <c r="I305" t="s">
        <v>36</v>
      </c>
      <c r="J305" t="s">
        <v>25</v>
      </c>
      <c r="P305">
        <v>10.4641</v>
      </c>
      <c r="Q305" t="s">
        <v>8</v>
      </c>
    </row>
    <row r="306" spans="1:17" x14ac:dyDescent="0.25">
      <c r="A306">
        <v>24</v>
      </c>
      <c r="B306">
        <v>38</v>
      </c>
      <c r="C306">
        <v>3</v>
      </c>
      <c r="D306">
        <v>0.37630000000000002</v>
      </c>
      <c r="E306" t="s">
        <v>8</v>
      </c>
      <c r="F306" t="s">
        <v>22</v>
      </c>
      <c r="G306">
        <v>400</v>
      </c>
      <c r="H306" t="str">
        <f t="shared" si="4"/>
        <v>Low</v>
      </c>
      <c r="I306" t="s">
        <v>36</v>
      </c>
      <c r="J306" t="s">
        <v>25</v>
      </c>
      <c r="P306">
        <v>0.37630000000000002</v>
      </c>
      <c r="Q306" t="s">
        <v>8</v>
      </c>
    </row>
    <row r="307" spans="1:17" x14ac:dyDescent="0.25">
      <c r="A307">
        <v>24</v>
      </c>
      <c r="B307">
        <v>38</v>
      </c>
      <c r="C307">
        <v>4</v>
      </c>
      <c r="D307">
        <v>0</v>
      </c>
      <c r="E307" t="s">
        <v>8</v>
      </c>
      <c r="F307" t="s">
        <v>22</v>
      </c>
      <c r="G307">
        <v>400</v>
      </c>
      <c r="H307" t="str">
        <f t="shared" si="4"/>
        <v>Low</v>
      </c>
      <c r="I307" t="s">
        <v>36</v>
      </c>
      <c r="J307" t="s">
        <v>25</v>
      </c>
      <c r="P307">
        <v>0</v>
      </c>
      <c r="Q307" t="s">
        <v>8</v>
      </c>
    </row>
    <row r="308" spans="1:17" x14ac:dyDescent="0.25">
      <c r="A308">
        <v>24</v>
      </c>
      <c r="B308">
        <v>38</v>
      </c>
      <c r="C308">
        <v>6</v>
      </c>
      <c r="D308">
        <v>0</v>
      </c>
      <c r="E308" t="s">
        <v>8</v>
      </c>
      <c r="F308" t="s">
        <v>22</v>
      </c>
      <c r="G308">
        <v>400</v>
      </c>
      <c r="H308" t="str">
        <f t="shared" si="4"/>
        <v>Low</v>
      </c>
      <c r="I308" t="s">
        <v>36</v>
      </c>
      <c r="J308" t="s">
        <v>25</v>
      </c>
      <c r="P308">
        <v>0</v>
      </c>
      <c r="Q308" t="s">
        <v>8</v>
      </c>
    </row>
    <row r="309" spans="1:17" x14ac:dyDescent="0.25">
      <c r="A309">
        <v>24</v>
      </c>
      <c r="B309">
        <v>38</v>
      </c>
      <c r="C309">
        <v>8</v>
      </c>
      <c r="D309">
        <v>0</v>
      </c>
      <c r="E309" t="s">
        <v>8</v>
      </c>
      <c r="F309" t="s">
        <v>22</v>
      </c>
      <c r="G309">
        <v>400</v>
      </c>
      <c r="H309" t="str">
        <f t="shared" si="4"/>
        <v>Low</v>
      </c>
      <c r="I309" t="s">
        <v>36</v>
      </c>
      <c r="J309" t="s">
        <v>25</v>
      </c>
      <c r="P309">
        <v>0</v>
      </c>
      <c r="Q309" t="s">
        <v>8</v>
      </c>
    </row>
    <row r="310" spans="1:17" x14ac:dyDescent="0.25">
      <c r="A310">
        <v>24</v>
      </c>
      <c r="B310">
        <v>38</v>
      </c>
      <c r="C310">
        <v>12</v>
      </c>
      <c r="D310">
        <v>0</v>
      </c>
      <c r="E310" t="s">
        <v>8</v>
      </c>
      <c r="F310" t="s">
        <v>22</v>
      </c>
      <c r="G310">
        <v>400</v>
      </c>
      <c r="H310" t="str">
        <f t="shared" si="4"/>
        <v>Low</v>
      </c>
      <c r="I310" t="s">
        <v>36</v>
      </c>
      <c r="J310" t="s">
        <v>25</v>
      </c>
      <c r="P310">
        <v>0</v>
      </c>
      <c r="Q310" t="s">
        <v>8</v>
      </c>
    </row>
    <row r="311" spans="1:17" x14ac:dyDescent="0.25">
      <c r="A311">
        <v>24</v>
      </c>
      <c r="B311">
        <v>38</v>
      </c>
      <c r="C311">
        <v>24</v>
      </c>
      <c r="D311">
        <v>0</v>
      </c>
      <c r="E311" t="s">
        <v>8</v>
      </c>
      <c r="F311" t="s">
        <v>22</v>
      </c>
      <c r="G311">
        <v>400</v>
      </c>
      <c r="H311" t="str">
        <f t="shared" si="4"/>
        <v>Low</v>
      </c>
      <c r="I311" t="s">
        <v>36</v>
      </c>
      <c r="J311" t="s">
        <v>25</v>
      </c>
      <c r="P311">
        <v>0</v>
      </c>
      <c r="Q311" t="s">
        <v>8</v>
      </c>
    </row>
    <row r="312" spans="1:17" x14ac:dyDescent="0.25">
      <c r="A312">
        <v>24</v>
      </c>
      <c r="B312">
        <v>38</v>
      </c>
      <c r="C312">
        <v>0</v>
      </c>
      <c r="D312">
        <v>0</v>
      </c>
      <c r="E312" t="s">
        <v>8</v>
      </c>
      <c r="F312" t="s">
        <v>17</v>
      </c>
      <c r="G312">
        <v>400</v>
      </c>
      <c r="H312" t="str">
        <f t="shared" si="4"/>
        <v>Low</v>
      </c>
      <c r="I312" t="s">
        <v>36</v>
      </c>
      <c r="J312" t="s">
        <v>25</v>
      </c>
      <c r="P312">
        <v>0</v>
      </c>
      <c r="Q312" t="s">
        <v>8</v>
      </c>
    </row>
    <row r="313" spans="1:17" x14ac:dyDescent="0.25">
      <c r="A313">
        <v>24</v>
      </c>
      <c r="B313">
        <v>38</v>
      </c>
      <c r="C313">
        <v>0.5</v>
      </c>
      <c r="D313">
        <v>147.0419</v>
      </c>
      <c r="E313" t="s">
        <v>8</v>
      </c>
      <c r="F313" t="s">
        <v>17</v>
      </c>
      <c r="G313">
        <v>400</v>
      </c>
      <c r="H313" t="str">
        <f t="shared" si="4"/>
        <v>Low</v>
      </c>
      <c r="I313" t="s">
        <v>36</v>
      </c>
      <c r="J313" t="s">
        <v>25</v>
      </c>
      <c r="P313">
        <v>147.0419</v>
      </c>
      <c r="Q313" t="s">
        <v>8</v>
      </c>
    </row>
    <row r="314" spans="1:17" x14ac:dyDescent="0.25">
      <c r="A314">
        <v>24</v>
      </c>
      <c r="B314">
        <v>38</v>
      </c>
      <c r="C314">
        <v>1</v>
      </c>
      <c r="D314">
        <v>449.84530000000001</v>
      </c>
      <c r="E314" t="s">
        <v>8</v>
      </c>
      <c r="F314" t="s">
        <v>17</v>
      </c>
      <c r="G314">
        <v>400</v>
      </c>
      <c r="H314" t="str">
        <f t="shared" si="4"/>
        <v>Low</v>
      </c>
      <c r="I314" t="s">
        <v>36</v>
      </c>
      <c r="J314" t="s">
        <v>25</v>
      </c>
      <c r="P314">
        <v>449.84530000000001</v>
      </c>
      <c r="Q314" t="s">
        <v>8</v>
      </c>
    </row>
    <row r="315" spans="1:17" x14ac:dyDescent="0.25">
      <c r="A315">
        <v>24</v>
      </c>
      <c r="B315">
        <v>38</v>
      </c>
      <c r="C315">
        <v>1.5</v>
      </c>
      <c r="D315">
        <v>668.41330000000005</v>
      </c>
      <c r="E315" t="s">
        <v>8</v>
      </c>
      <c r="F315" t="s">
        <v>17</v>
      </c>
      <c r="G315">
        <v>400</v>
      </c>
      <c r="H315" t="str">
        <f t="shared" si="4"/>
        <v>Low</v>
      </c>
      <c r="I315" t="s">
        <v>36</v>
      </c>
      <c r="J315" t="s">
        <v>25</v>
      </c>
      <c r="P315">
        <v>668.41330000000005</v>
      </c>
      <c r="Q315" t="s">
        <v>8</v>
      </c>
    </row>
    <row r="316" spans="1:17" x14ac:dyDescent="0.25">
      <c r="A316">
        <v>24</v>
      </c>
      <c r="B316">
        <v>38</v>
      </c>
      <c r="C316">
        <v>2</v>
      </c>
      <c r="D316">
        <v>828.13440000000003</v>
      </c>
      <c r="E316" t="s">
        <v>8</v>
      </c>
      <c r="F316" t="s">
        <v>17</v>
      </c>
      <c r="G316">
        <v>400</v>
      </c>
      <c r="H316" t="str">
        <f t="shared" si="4"/>
        <v>Low</v>
      </c>
      <c r="I316" t="s">
        <v>36</v>
      </c>
      <c r="J316" t="s">
        <v>25</v>
      </c>
      <c r="P316">
        <v>828.13440000000003</v>
      </c>
      <c r="Q316" t="s">
        <v>8</v>
      </c>
    </row>
    <row r="317" spans="1:17" x14ac:dyDescent="0.25">
      <c r="A317">
        <v>24</v>
      </c>
      <c r="B317">
        <v>38</v>
      </c>
      <c r="C317">
        <v>3</v>
      </c>
      <c r="D317">
        <v>878.14110000000005</v>
      </c>
      <c r="E317" t="s">
        <v>8</v>
      </c>
      <c r="F317" t="s">
        <v>17</v>
      </c>
      <c r="G317">
        <v>400</v>
      </c>
      <c r="H317" t="str">
        <f t="shared" si="4"/>
        <v>Low</v>
      </c>
      <c r="I317" t="s">
        <v>36</v>
      </c>
      <c r="J317" t="s">
        <v>25</v>
      </c>
      <c r="P317">
        <v>878.14110000000005</v>
      </c>
      <c r="Q317" t="s">
        <v>8</v>
      </c>
    </row>
    <row r="318" spans="1:17" x14ac:dyDescent="0.25">
      <c r="A318">
        <v>24</v>
      </c>
      <c r="B318">
        <v>38</v>
      </c>
      <c r="C318">
        <v>4</v>
      </c>
      <c r="D318">
        <v>625.05759999999998</v>
      </c>
      <c r="E318" t="s">
        <v>8</v>
      </c>
      <c r="F318" t="s">
        <v>17</v>
      </c>
      <c r="G318">
        <v>400</v>
      </c>
      <c r="H318" t="str">
        <f t="shared" si="4"/>
        <v>Low</v>
      </c>
      <c r="I318" t="s">
        <v>36</v>
      </c>
      <c r="J318" t="s">
        <v>25</v>
      </c>
      <c r="P318">
        <v>625.05759999999998</v>
      </c>
      <c r="Q318" t="s">
        <v>8</v>
      </c>
    </row>
    <row r="319" spans="1:17" x14ac:dyDescent="0.25">
      <c r="A319">
        <v>24</v>
      </c>
      <c r="B319">
        <v>38</v>
      </c>
      <c r="C319">
        <v>6</v>
      </c>
      <c r="D319">
        <v>363.16399999999999</v>
      </c>
      <c r="E319" t="s">
        <v>8</v>
      </c>
      <c r="F319" t="s">
        <v>17</v>
      </c>
      <c r="G319">
        <v>400</v>
      </c>
      <c r="H319" t="str">
        <f t="shared" si="4"/>
        <v>Low</v>
      </c>
      <c r="I319" t="s">
        <v>36</v>
      </c>
      <c r="J319" t="s">
        <v>25</v>
      </c>
      <c r="P319">
        <v>363.16399999999999</v>
      </c>
      <c r="Q319" t="s">
        <v>8</v>
      </c>
    </row>
    <row r="320" spans="1:17" x14ac:dyDescent="0.25">
      <c r="A320">
        <v>24</v>
      </c>
      <c r="B320">
        <v>38</v>
      </c>
      <c r="C320">
        <v>8</v>
      </c>
      <c r="D320">
        <v>202.18979999999999</v>
      </c>
      <c r="E320" t="s">
        <v>8</v>
      </c>
      <c r="F320" t="s">
        <v>17</v>
      </c>
      <c r="G320">
        <v>400</v>
      </c>
      <c r="H320" t="str">
        <f t="shared" si="4"/>
        <v>Low</v>
      </c>
      <c r="I320" t="s">
        <v>36</v>
      </c>
      <c r="J320" t="s">
        <v>25</v>
      </c>
      <c r="P320">
        <v>202.18979999999999</v>
      </c>
      <c r="Q320" t="s">
        <v>8</v>
      </c>
    </row>
    <row r="321" spans="1:18" x14ac:dyDescent="0.25">
      <c r="A321">
        <v>24</v>
      </c>
      <c r="B321">
        <v>38</v>
      </c>
      <c r="C321">
        <v>12</v>
      </c>
      <c r="D321">
        <v>73.9041</v>
      </c>
      <c r="E321" t="s">
        <v>8</v>
      </c>
      <c r="F321" t="s">
        <v>17</v>
      </c>
      <c r="G321">
        <v>400</v>
      </c>
      <c r="H321" t="str">
        <f t="shared" si="4"/>
        <v>Low</v>
      </c>
      <c r="I321" t="s">
        <v>36</v>
      </c>
      <c r="J321" t="s">
        <v>25</v>
      </c>
      <c r="P321">
        <v>73.9041</v>
      </c>
      <c r="Q321" t="s">
        <v>8</v>
      </c>
    </row>
    <row r="322" spans="1:18" x14ac:dyDescent="0.25">
      <c r="A322">
        <v>24</v>
      </c>
      <c r="B322">
        <v>38</v>
      </c>
      <c r="C322">
        <v>24</v>
      </c>
      <c r="D322">
        <v>0</v>
      </c>
      <c r="E322" t="s">
        <v>8</v>
      </c>
      <c r="F322" t="s">
        <v>17</v>
      </c>
      <c r="G322">
        <v>400</v>
      </c>
      <c r="H322" t="str">
        <f t="shared" si="4"/>
        <v>Low</v>
      </c>
      <c r="I322" t="s">
        <v>36</v>
      </c>
      <c r="J322" t="s">
        <v>25</v>
      </c>
      <c r="P322">
        <v>0</v>
      </c>
      <c r="Q322" t="s">
        <v>8</v>
      </c>
    </row>
    <row r="323" spans="1:18" x14ac:dyDescent="0.25">
      <c r="A323">
        <v>25</v>
      </c>
      <c r="B323">
        <v>40</v>
      </c>
      <c r="C323">
        <v>0</v>
      </c>
      <c r="D323">
        <v>0</v>
      </c>
      <c r="E323" t="s">
        <v>8</v>
      </c>
      <c r="F323" t="s">
        <v>17</v>
      </c>
      <c r="G323">
        <v>400</v>
      </c>
      <c r="H323" t="str">
        <f t="shared" ref="H323:H386" si="6">IF(G323&lt; 800, "Low", "High")</f>
        <v>Low</v>
      </c>
      <c r="I323" t="s">
        <v>37</v>
      </c>
      <c r="J323" t="s">
        <v>25</v>
      </c>
      <c r="P323">
        <v>0</v>
      </c>
      <c r="Q323" t="s">
        <v>84</v>
      </c>
      <c r="R323" t="s">
        <v>142</v>
      </c>
    </row>
    <row r="324" spans="1:18" x14ac:dyDescent="0.25">
      <c r="A324">
        <v>25</v>
      </c>
      <c r="B324">
        <v>40</v>
      </c>
      <c r="C324">
        <v>1</v>
      </c>
      <c r="D324">
        <v>346.4</v>
      </c>
      <c r="E324" t="s">
        <v>8</v>
      </c>
      <c r="F324" t="s">
        <v>17</v>
      </c>
      <c r="G324">
        <v>400</v>
      </c>
      <c r="H324" t="str">
        <f t="shared" si="6"/>
        <v>Low</v>
      </c>
      <c r="I324" t="s">
        <v>37</v>
      </c>
      <c r="J324" t="s">
        <v>25</v>
      </c>
      <c r="P324">
        <v>0.34639999999999999</v>
      </c>
      <c r="Q324" t="s">
        <v>84</v>
      </c>
      <c r="R324" t="s">
        <v>142</v>
      </c>
    </row>
    <row r="325" spans="1:18" x14ac:dyDescent="0.25">
      <c r="A325">
        <v>25</v>
      </c>
      <c r="B325">
        <v>40</v>
      </c>
      <c r="C325">
        <v>2</v>
      </c>
      <c r="D325">
        <v>584</v>
      </c>
      <c r="E325" t="s">
        <v>8</v>
      </c>
      <c r="F325" t="s">
        <v>17</v>
      </c>
      <c r="G325">
        <v>400</v>
      </c>
      <c r="H325" t="str">
        <f t="shared" si="6"/>
        <v>Low</v>
      </c>
      <c r="I325" t="s">
        <v>37</v>
      </c>
      <c r="J325" t="s">
        <v>25</v>
      </c>
      <c r="P325">
        <v>0.58399999999999996</v>
      </c>
      <c r="Q325" t="s">
        <v>84</v>
      </c>
      <c r="R325" t="s">
        <v>142</v>
      </c>
    </row>
    <row r="326" spans="1:18" x14ac:dyDescent="0.25">
      <c r="A326">
        <v>25</v>
      </c>
      <c r="B326">
        <v>40</v>
      </c>
      <c r="C326">
        <v>3</v>
      </c>
      <c r="D326">
        <v>523.20000000000005</v>
      </c>
      <c r="E326" t="s">
        <v>8</v>
      </c>
      <c r="F326" t="s">
        <v>17</v>
      </c>
      <c r="G326">
        <v>400</v>
      </c>
      <c r="H326" t="str">
        <f t="shared" si="6"/>
        <v>Low</v>
      </c>
      <c r="I326" t="s">
        <v>37</v>
      </c>
      <c r="J326" t="s">
        <v>25</v>
      </c>
      <c r="P326">
        <v>0.5232</v>
      </c>
      <c r="Q326" t="s">
        <v>84</v>
      </c>
      <c r="R326" t="s">
        <v>142</v>
      </c>
    </row>
    <row r="327" spans="1:18" x14ac:dyDescent="0.25">
      <c r="A327">
        <v>25</v>
      </c>
      <c r="B327">
        <v>40</v>
      </c>
      <c r="C327">
        <v>4</v>
      </c>
      <c r="D327">
        <v>348.3</v>
      </c>
      <c r="E327" t="s">
        <v>8</v>
      </c>
      <c r="F327" t="s">
        <v>17</v>
      </c>
      <c r="G327">
        <v>400</v>
      </c>
      <c r="H327" t="str">
        <f t="shared" si="6"/>
        <v>Low</v>
      </c>
      <c r="I327" t="s">
        <v>37</v>
      </c>
      <c r="J327" t="s">
        <v>25</v>
      </c>
      <c r="P327">
        <v>0.3483</v>
      </c>
      <c r="Q327" t="s">
        <v>84</v>
      </c>
      <c r="R327" t="s">
        <v>142</v>
      </c>
    </row>
    <row r="328" spans="1:18" x14ac:dyDescent="0.25">
      <c r="A328">
        <v>25</v>
      </c>
      <c r="B328">
        <v>40</v>
      </c>
      <c r="C328">
        <v>5</v>
      </c>
      <c r="D328">
        <v>307.5</v>
      </c>
      <c r="E328" t="s">
        <v>8</v>
      </c>
      <c r="F328" t="s">
        <v>17</v>
      </c>
      <c r="G328">
        <v>400</v>
      </c>
      <c r="H328" t="str">
        <f t="shared" si="6"/>
        <v>Low</v>
      </c>
      <c r="I328" t="s">
        <v>37</v>
      </c>
      <c r="J328" t="s">
        <v>25</v>
      </c>
      <c r="P328">
        <v>0.3075</v>
      </c>
      <c r="Q328" t="s">
        <v>84</v>
      </c>
      <c r="R328" t="s">
        <v>142</v>
      </c>
    </row>
    <row r="329" spans="1:18" x14ac:dyDescent="0.25">
      <c r="A329">
        <v>25</v>
      </c>
      <c r="B329">
        <v>40</v>
      </c>
      <c r="C329">
        <v>6</v>
      </c>
      <c r="D329">
        <v>256.40000000000003</v>
      </c>
      <c r="E329" t="s">
        <v>8</v>
      </c>
      <c r="F329" t="s">
        <v>17</v>
      </c>
      <c r="G329">
        <v>400</v>
      </c>
      <c r="H329" t="str">
        <f t="shared" si="6"/>
        <v>Low</v>
      </c>
      <c r="I329" t="s">
        <v>37</v>
      </c>
      <c r="J329" t="s">
        <v>25</v>
      </c>
      <c r="P329">
        <v>0.25640000000000002</v>
      </c>
      <c r="Q329" t="s">
        <v>84</v>
      </c>
      <c r="R329" t="s">
        <v>142</v>
      </c>
    </row>
    <row r="330" spans="1:18" x14ac:dyDescent="0.25">
      <c r="A330">
        <v>25</v>
      </c>
      <c r="B330">
        <v>40</v>
      </c>
      <c r="C330">
        <v>7</v>
      </c>
      <c r="D330">
        <v>205.3</v>
      </c>
      <c r="E330" t="s">
        <v>8</v>
      </c>
      <c r="F330" t="s">
        <v>17</v>
      </c>
      <c r="G330">
        <v>400</v>
      </c>
      <c r="H330" t="str">
        <f t="shared" si="6"/>
        <v>Low</v>
      </c>
      <c r="I330" t="s">
        <v>37</v>
      </c>
      <c r="J330" t="s">
        <v>25</v>
      </c>
      <c r="P330">
        <v>0.20530000000000001</v>
      </c>
      <c r="Q330" t="s">
        <v>84</v>
      </c>
      <c r="R330" t="s">
        <v>142</v>
      </c>
    </row>
    <row r="331" spans="1:18" x14ac:dyDescent="0.25">
      <c r="A331">
        <v>25</v>
      </c>
      <c r="B331">
        <v>40</v>
      </c>
      <c r="C331">
        <v>8</v>
      </c>
      <c r="D331">
        <v>180</v>
      </c>
      <c r="E331" t="s">
        <v>8</v>
      </c>
      <c r="F331" t="s">
        <v>17</v>
      </c>
      <c r="G331">
        <v>400</v>
      </c>
      <c r="H331" t="str">
        <f t="shared" si="6"/>
        <v>Low</v>
      </c>
      <c r="I331" t="s">
        <v>37</v>
      </c>
      <c r="J331" t="s">
        <v>25</v>
      </c>
      <c r="P331">
        <v>0.18</v>
      </c>
      <c r="Q331" t="s">
        <v>84</v>
      </c>
      <c r="R331" t="s">
        <v>142</v>
      </c>
    </row>
    <row r="332" spans="1:18" x14ac:dyDescent="0.25">
      <c r="A332">
        <v>25</v>
      </c>
      <c r="B332">
        <v>40</v>
      </c>
      <c r="C332">
        <v>10</v>
      </c>
      <c r="D332">
        <v>154.79999999999998</v>
      </c>
      <c r="E332" t="s">
        <v>8</v>
      </c>
      <c r="F332" t="s">
        <v>17</v>
      </c>
      <c r="G332">
        <v>400</v>
      </c>
      <c r="H332" t="str">
        <f t="shared" si="6"/>
        <v>Low</v>
      </c>
      <c r="I332" t="s">
        <v>37</v>
      </c>
      <c r="J332" t="s">
        <v>25</v>
      </c>
      <c r="P332">
        <v>0.15479999999999999</v>
      </c>
      <c r="Q332" t="s">
        <v>84</v>
      </c>
      <c r="R332" t="s">
        <v>142</v>
      </c>
    </row>
    <row r="333" spans="1:18" x14ac:dyDescent="0.25">
      <c r="A333">
        <v>25</v>
      </c>
      <c r="B333">
        <v>40</v>
      </c>
      <c r="C333">
        <v>11</v>
      </c>
      <c r="D333">
        <v>150.19999999999999</v>
      </c>
      <c r="E333" t="s">
        <v>8</v>
      </c>
      <c r="F333" t="s">
        <v>17</v>
      </c>
      <c r="G333">
        <v>400</v>
      </c>
      <c r="H333" t="str">
        <f t="shared" si="6"/>
        <v>Low</v>
      </c>
      <c r="I333" t="s">
        <v>37</v>
      </c>
      <c r="J333" t="s">
        <v>25</v>
      </c>
      <c r="P333">
        <v>0.1502</v>
      </c>
      <c r="Q333" t="s">
        <v>84</v>
      </c>
      <c r="R333" t="s">
        <v>142</v>
      </c>
    </row>
    <row r="334" spans="1:18" x14ac:dyDescent="0.25">
      <c r="A334">
        <v>25</v>
      </c>
      <c r="B334">
        <v>40</v>
      </c>
      <c r="C334">
        <v>12</v>
      </c>
      <c r="D334">
        <v>119.8</v>
      </c>
      <c r="E334" t="s">
        <v>8</v>
      </c>
      <c r="F334" t="s">
        <v>17</v>
      </c>
      <c r="G334">
        <v>400</v>
      </c>
      <c r="H334" t="str">
        <f t="shared" si="6"/>
        <v>Low</v>
      </c>
      <c r="I334" t="s">
        <v>37</v>
      </c>
      <c r="J334" t="s">
        <v>25</v>
      </c>
      <c r="P334">
        <v>0.1198</v>
      </c>
      <c r="Q334" t="s">
        <v>84</v>
      </c>
      <c r="R334" t="s">
        <v>142</v>
      </c>
    </row>
    <row r="335" spans="1:18" x14ac:dyDescent="0.25">
      <c r="A335">
        <v>25</v>
      </c>
      <c r="B335">
        <v>40</v>
      </c>
      <c r="C335">
        <v>24</v>
      </c>
      <c r="D335">
        <v>59.1</v>
      </c>
      <c r="E335" t="s">
        <v>8</v>
      </c>
      <c r="F335" t="s">
        <v>17</v>
      </c>
      <c r="G335">
        <v>400</v>
      </c>
      <c r="H335" t="str">
        <f t="shared" si="6"/>
        <v>Low</v>
      </c>
      <c r="I335" t="s">
        <v>37</v>
      </c>
      <c r="J335" t="s">
        <v>25</v>
      </c>
      <c r="P335">
        <v>5.91E-2</v>
      </c>
      <c r="Q335" t="s">
        <v>84</v>
      </c>
      <c r="R335" t="s">
        <v>142</v>
      </c>
    </row>
    <row r="336" spans="1:18" x14ac:dyDescent="0.25">
      <c r="A336">
        <v>26</v>
      </c>
      <c r="B336">
        <v>43</v>
      </c>
      <c r="C336">
        <v>0</v>
      </c>
      <c r="D336">
        <v>0</v>
      </c>
      <c r="E336" t="s">
        <v>8</v>
      </c>
      <c r="F336" t="s">
        <v>22</v>
      </c>
      <c r="G336">
        <v>400</v>
      </c>
      <c r="H336" t="str">
        <f t="shared" si="6"/>
        <v>Low</v>
      </c>
      <c r="I336" t="s">
        <v>36</v>
      </c>
      <c r="J336" t="s">
        <v>23</v>
      </c>
      <c r="P336">
        <v>0</v>
      </c>
      <c r="Q336" t="s">
        <v>8</v>
      </c>
    </row>
    <row r="337" spans="1:17" x14ac:dyDescent="0.25">
      <c r="A337">
        <v>26</v>
      </c>
      <c r="B337">
        <v>43</v>
      </c>
      <c r="C337">
        <v>1</v>
      </c>
      <c r="D337">
        <v>9.0870999999999995</v>
      </c>
      <c r="E337" t="s">
        <v>8</v>
      </c>
      <c r="F337" t="s">
        <v>22</v>
      </c>
      <c r="G337">
        <v>400</v>
      </c>
      <c r="H337" t="str">
        <f t="shared" si="6"/>
        <v>Low</v>
      </c>
      <c r="I337" t="s">
        <v>36</v>
      </c>
      <c r="J337" t="s">
        <v>23</v>
      </c>
      <c r="P337">
        <v>9.0870999999999995</v>
      </c>
      <c r="Q337" t="s">
        <v>8</v>
      </c>
    </row>
    <row r="338" spans="1:17" x14ac:dyDescent="0.25">
      <c r="A338">
        <v>26</v>
      </c>
      <c r="B338">
        <v>43</v>
      </c>
      <c r="C338">
        <v>2</v>
      </c>
      <c r="D338">
        <v>17.053899999999999</v>
      </c>
      <c r="E338" t="s">
        <v>8</v>
      </c>
      <c r="F338" t="s">
        <v>22</v>
      </c>
      <c r="G338">
        <v>400</v>
      </c>
      <c r="H338" t="str">
        <f t="shared" si="6"/>
        <v>Low</v>
      </c>
      <c r="I338" t="s">
        <v>36</v>
      </c>
      <c r="J338" t="s">
        <v>23</v>
      </c>
      <c r="P338">
        <v>17.053899999999999</v>
      </c>
      <c r="Q338" t="s">
        <v>8</v>
      </c>
    </row>
    <row r="339" spans="1:17" x14ac:dyDescent="0.25">
      <c r="A339">
        <v>26</v>
      </c>
      <c r="B339">
        <v>43</v>
      </c>
      <c r="C339">
        <v>3</v>
      </c>
      <c r="D339">
        <v>12.8216</v>
      </c>
      <c r="E339" t="s">
        <v>8</v>
      </c>
      <c r="F339" t="s">
        <v>22</v>
      </c>
      <c r="G339">
        <v>400</v>
      </c>
      <c r="H339" t="str">
        <f t="shared" si="6"/>
        <v>Low</v>
      </c>
      <c r="I339" t="s">
        <v>36</v>
      </c>
      <c r="J339" t="s">
        <v>23</v>
      </c>
      <c r="P339">
        <v>12.8216</v>
      </c>
      <c r="Q339" t="s">
        <v>8</v>
      </c>
    </row>
    <row r="340" spans="1:17" x14ac:dyDescent="0.25">
      <c r="A340">
        <v>26</v>
      </c>
      <c r="B340">
        <v>43</v>
      </c>
      <c r="C340">
        <v>4</v>
      </c>
      <c r="D340">
        <v>10.9544</v>
      </c>
      <c r="E340" t="s">
        <v>8</v>
      </c>
      <c r="F340" t="s">
        <v>22</v>
      </c>
      <c r="G340">
        <v>400</v>
      </c>
      <c r="H340" t="str">
        <f t="shared" si="6"/>
        <v>Low</v>
      </c>
      <c r="I340" t="s">
        <v>36</v>
      </c>
      <c r="J340" t="s">
        <v>23</v>
      </c>
      <c r="P340">
        <v>10.9544</v>
      </c>
      <c r="Q340" t="s">
        <v>8</v>
      </c>
    </row>
    <row r="341" spans="1:17" x14ac:dyDescent="0.25">
      <c r="A341">
        <v>26</v>
      </c>
      <c r="B341">
        <v>43</v>
      </c>
      <c r="C341">
        <v>5</v>
      </c>
      <c r="D341">
        <v>5.8506</v>
      </c>
      <c r="E341" t="s">
        <v>8</v>
      </c>
      <c r="F341" t="s">
        <v>22</v>
      </c>
      <c r="G341">
        <v>400</v>
      </c>
      <c r="H341" t="str">
        <f t="shared" si="6"/>
        <v>Low</v>
      </c>
      <c r="I341" t="s">
        <v>36</v>
      </c>
      <c r="J341" t="s">
        <v>23</v>
      </c>
      <c r="P341">
        <v>5.8506</v>
      </c>
      <c r="Q341" t="s">
        <v>8</v>
      </c>
    </row>
    <row r="342" spans="1:17" x14ac:dyDescent="0.25">
      <c r="A342">
        <v>26</v>
      </c>
      <c r="B342">
        <v>43</v>
      </c>
      <c r="C342">
        <v>6</v>
      </c>
      <c r="D342">
        <v>2.9876</v>
      </c>
      <c r="E342" t="s">
        <v>8</v>
      </c>
      <c r="F342" t="s">
        <v>22</v>
      </c>
      <c r="G342">
        <v>400</v>
      </c>
      <c r="H342" t="str">
        <f t="shared" si="6"/>
        <v>Low</v>
      </c>
      <c r="I342" t="s">
        <v>36</v>
      </c>
      <c r="J342" t="s">
        <v>23</v>
      </c>
      <c r="P342">
        <v>2.9876</v>
      </c>
      <c r="Q342" t="s">
        <v>8</v>
      </c>
    </row>
    <row r="343" spans="1:17" x14ac:dyDescent="0.25">
      <c r="A343">
        <v>26</v>
      </c>
      <c r="B343">
        <v>43</v>
      </c>
      <c r="C343">
        <v>7</v>
      </c>
      <c r="D343">
        <v>0.87139999999999995</v>
      </c>
      <c r="E343" t="s">
        <v>8</v>
      </c>
      <c r="F343" t="s">
        <v>22</v>
      </c>
      <c r="G343">
        <v>400</v>
      </c>
      <c r="H343" t="str">
        <f t="shared" si="6"/>
        <v>Low</v>
      </c>
      <c r="I343" t="s">
        <v>36</v>
      </c>
      <c r="J343" t="s">
        <v>23</v>
      </c>
      <c r="P343">
        <v>0.87139999999999995</v>
      </c>
      <c r="Q343" t="s">
        <v>8</v>
      </c>
    </row>
    <row r="344" spans="1:17" x14ac:dyDescent="0.25">
      <c r="A344">
        <v>26</v>
      </c>
      <c r="B344">
        <v>43</v>
      </c>
      <c r="C344">
        <v>8</v>
      </c>
      <c r="D344">
        <v>0.87139999999999995</v>
      </c>
      <c r="E344" t="s">
        <v>8</v>
      </c>
      <c r="F344" t="s">
        <v>22</v>
      </c>
      <c r="G344">
        <v>400</v>
      </c>
      <c r="H344" t="str">
        <f t="shared" si="6"/>
        <v>Low</v>
      </c>
      <c r="I344" t="s">
        <v>36</v>
      </c>
      <c r="J344" t="s">
        <v>23</v>
      </c>
      <c r="P344">
        <v>0.87139999999999995</v>
      </c>
      <c r="Q344" t="s">
        <v>8</v>
      </c>
    </row>
    <row r="345" spans="1:17" x14ac:dyDescent="0.25">
      <c r="A345">
        <v>26</v>
      </c>
      <c r="B345">
        <v>43</v>
      </c>
      <c r="C345">
        <v>24</v>
      </c>
      <c r="D345" s="2">
        <v>0</v>
      </c>
      <c r="E345" t="s">
        <v>8</v>
      </c>
      <c r="F345" t="s">
        <v>22</v>
      </c>
      <c r="G345">
        <v>400</v>
      </c>
      <c r="H345" t="str">
        <f t="shared" si="6"/>
        <v>Low</v>
      </c>
      <c r="I345" t="s">
        <v>36</v>
      </c>
      <c r="J345" t="s">
        <v>23</v>
      </c>
      <c r="P345" s="2">
        <v>0</v>
      </c>
      <c r="Q345" t="s">
        <v>8</v>
      </c>
    </row>
    <row r="346" spans="1:17" x14ac:dyDescent="0.25">
      <c r="A346">
        <v>26</v>
      </c>
      <c r="B346">
        <v>43</v>
      </c>
      <c r="C346">
        <v>0</v>
      </c>
      <c r="D346">
        <v>0</v>
      </c>
      <c r="E346" t="s">
        <v>8</v>
      </c>
      <c r="F346" t="s">
        <v>17</v>
      </c>
      <c r="G346">
        <v>400</v>
      </c>
      <c r="H346" t="str">
        <f t="shared" si="6"/>
        <v>Low</v>
      </c>
      <c r="I346" t="s">
        <v>36</v>
      </c>
      <c r="J346" t="s">
        <v>23</v>
      </c>
      <c r="P346">
        <v>0</v>
      </c>
      <c r="Q346" t="s">
        <v>8</v>
      </c>
    </row>
    <row r="347" spans="1:17" x14ac:dyDescent="0.25">
      <c r="A347">
        <v>26</v>
      </c>
      <c r="B347">
        <v>43</v>
      </c>
      <c r="C347">
        <v>1</v>
      </c>
      <c r="D347">
        <v>116.4199</v>
      </c>
      <c r="E347" t="s">
        <v>8</v>
      </c>
      <c r="F347" t="s">
        <v>17</v>
      </c>
      <c r="G347">
        <v>400</v>
      </c>
      <c r="H347" t="str">
        <f t="shared" si="6"/>
        <v>Low</v>
      </c>
      <c r="I347" t="s">
        <v>36</v>
      </c>
      <c r="J347" t="s">
        <v>23</v>
      </c>
      <c r="P347">
        <v>116.4199</v>
      </c>
      <c r="Q347" t="s">
        <v>8</v>
      </c>
    </row>
    <row r="348" spans="1:17" x14ac:dyDescent="0.25">
      <c r="A348">
        <v>26</v>
      </c>
      <c r="B348">
        <v>43</v>
      </c>
      <c r="C348">
        <v>2</v>
      </c>
      <c r="D348">
        <v>247.77760000000001</v>
      </c>
      <c r="E348" t="s">
        <v>8</v>
      </c>
      <c r="F348" t="s">
        <v>17</v>
      </c>
      <c r="G348">
        <v>400</v>
      </c>
      <c r="H348" t="str">
        <f t="shared" si="6"/>
        <v>Low</v>
      </c>
      <c r="I348" t="s">
        <v>36</v>
      </c>
      <c r="J348" t="s">
        <v>23</v>
      </c>
      <c r="P348">
        <v>247.77760000000001</v>
      </c>
      <c r="Q348" t="s">
        <v>8</v>
      </c>
    </row>
    <row r="349" spans="1:17" x14ac:dyDescent="0.25">
      <c r="A349">
        <v>26</v>
      </c>
      <c r="B349">
        <v>43</v>
      </c>
      <c r="C349">
        <v>3</v>
      </c>
      <c r="D349">
        <v>323.61779999999999</v>
      </c>
      <c r="E349" t="s">
        <v>8</v>
      </c>
      <c r="F349" t="s">
        <v>17</v>
      </c>
      <c r="G349">
        <v>400</v>
      </c>
      <c r="H349" t="str">
        <f t="shared" si="6"/>
        <v>Low</v>
      </c>
      <c r="I349" t="s">
        <v>36</v>
      </c>
      <c r="J349" t="s">
        <v>23</v>
      </c>
      <c r="P349">
        <v>323.61779999999999</v>
      </c>
      <c r="Q349" t="s">
        <v>8</v>
      </c>
    </row>
    <row r="350" spans="1:17" x14ac:dyDescent="0.25">
      <c r="A350">
        <v>26</v>
      </c>
      <c r="B350">
        <v>43</v>
      </c>
      <c r="C350">
        <v>4</v>
      </c>
      <c r="D350">
        <v>339.67520000000002</v>
      </c>
      <c r="E350" t="s">
        <v>8</v>
      </c>
      <c r="F350" t="s">
        <v>17</v>
      </c>
      <c r="G350">
        <v>400</v>
      </c>
      <c r="H350" t="str">
        <f t="shared" si="6"/>
        <v>Low</v>
      </c>
      <c r="I350" t="s">
        <v>36</v>
      </c>
      <c r="J350" t="s">
        <v>23</v>
      </c>
      <c r="P350">
        <v>339.67520000000002</v>
      </c>
      <c r="Q350" t="s">
        <v>8</v>
      </c>
    </row>
    <row r="351" spans="1:17" x14ac:dyDescent="0.25">
      <c r="A351">
        <v>26</v>
      </c>
      <c r="B351">
        <v>43</v>
      </c>
      <c r="C351">
        <v>5</v>
      </c>
      <c r="D351">
        <v>291.67160000000001</v>
      </c>
      <c r="E351" t="s">
        <v>8</v>
      </c>
      <c r="F351" t="s">
        <v>17</v>
      </c>
      <c r="G351">
        <v>400</v>
      </c>
      <c r="H351" t="str">
        <f t="shared" si="6"/>
        <v>Low</v>
      </c>
      <c r="I351" t="s">
        <v>36</v>
      </c>
      <c r="J351" t="s">
        <v>23</v>
      </c>
      <c r="P351">
        <v>291.67160000000001</v>
      </c>
      <c r="Q351" t="s">
        <v>8</v>
      </c>
    </row>
    <row r="352" spans="1:17" x14ac:dyDescent="0.25">
      <c r="A352">
        <v>26</v>
      </c>
      <c r="B352">
        <v>43</v>
      </c>
      <c r="C352">
        <v>6</v>
      </c>
      <c r="D352">
        <v>272.49880000000002</v>
      </c>
      <c r="E352" t="s">
        <v>8</v>
      </c>
      <c r="F352" t="s">
        <v>17</v>
      </c>
      <c r="G352">
        <v>400</v>
      </c>
      <c r="H352" t="str">
        <f t="shared" si="6"/>
        <v>Low</v>
      </c>
      <c r="I352" t="s">
        <v>36</v>
      </c>
      <c r="J352" t="s">
        <v>23</v>
      </c>
      <c r="P352">
        <v>272.49880000000002</v>
      </c>
      <c r="Q352" t="s">
        <v>8</v>
      </c>
    </row>
    <row r="353" spans="1:17" x14ac:dyDescent="0.25">
      <c r="A353">
        <v>26</v>
      </c>
      <c r="B353">
        <v>43</v>
      </c>
      <c r="C353">
        <v>7</v>
      </c>
      <c r="D353">
        <v>228.7732</v>
      </c>
      <c r="E353" t="s">
        <v>8</v>
      </c>
      <c r="F353" t="s">
        <v>17</v>
      </c>
      <c r="G353">
        <v>400</v>
      </c>
      <c r="H353" t="str">
        <f t="shared" si="6"/>
        <v>Low</v>
      </c>
      <c r="I353" t="s">
        <v>36</v>
      </c>
      <c r="J353" t="s">
        <v>23</v>
      </c>
      <c r="P353">
        <v>228.7732</v>
      </c>
      <c r="Q353" t="s">
        <v>8</v>
      </c>
    </row>
    <row r="354" spans="1:17" x14ac:dyDescent="0.25">
      <c r="A354">
        <v>26</v>
      </c>
      <c r="B354">
        <v>43</v>
      </c>
      <c r="C354">
        <v>8</v>
      </c>
      <c r="D354">
        <v>229.88399999999999</v>
      </c>
      <c r="E354" t="s">
        <v>8</v>
      </c>
      <c r="F354" t="s">
        <v>17</v>
      </c>
      <c r="G354">
        <v>400</v>
      </c>
      <c r="H354" t="str">
        <f t="shared" si="6"/>
        <v>Low</v>
      </c>
      <c r="I354" t="s">
        <v>36</v>
      </c>
      <c r="J354" t="s">
        <v>23</v>
      </c>
      <c r="P354">
        <v>229.88399999999999</v>
      </c>
      <c r="Q354" t="s">
        <v>8</v>
      </c>
    </row>
    <row r="355" spans="1:17" x14ac:dyDescent="0.25">
      <c r="A355">
        <v>26</v>
      </c>
      <c r="B355">
        <v>43</v>
      </c>
      <c r="C355">
        <v>24</v>
      </c>
      <c r="D355">
        <v>56.5426</v>
      </c>
      <c r="E355" t="s">
        <v>8</v>
      </c>
      <c r="F355" t="s">
        <v>17</v>
      </c>
      <c r="G355">
        <v>400</v>
      </c>
      <c r="H355" t="str">
        <f t="shared" si="6"/>
        <v>Low</v>
      </c>
      <c r="I355" t="s">
        <v>36</v>
      </c>
      <c r="J355" t="s">
        <v>23</v>
      </c>
      <c r="P355">
        <v>56.5426</v>
      </c>
      <c r="Q355" t="s">
        <v>8</v>
      </c>
    </row>
    <row r="356" spans="1:17" x14ac:dyDescent="0.25">
      <c r="A356">
        <v>27</v>
      </c>
      <c r="B356">
        <v>44</v>
      </c>
      <c r="C356">
        <v>0</v>
      </c>
      <c r="D356">
        <v>0</v>
      </c>
      <c r="E356" t="s">
        <v>8</v>
      </c>
      <c r="F356" t="s">
        <v>22</v>
      </c>
      <c r="G356">
        <v>400</v>
      </c>
      <c r="H356" t="str">
        <f t="shared" si="6"/>
        <v>Low</v>
      </c>
      <c r="I356" t="s">
        <v>27</v>
      </c>
      <c r="J356" t="s">
        <v>25</v>
      </c>
      <c r="P356">
        <v>0</v>
      </c>
      <c r="Q356" t="s">
        <v>8</v>
      </c>
    </row>
    <row r="357" spans="1:17" x14ac:dyDescent="0.25">
      <c r="A357">
        <v>27</v>
      </c>
      <c r="B357">
        <v>44</v>
      </c>
      <c r="C357">
        <v>0.66</v>
      </c>
      <c r="D357">
        <v>48.9101</v>
      </c>
      <c r="E357" t="s">
        <v>8</v>
      </c>
      <c r="F357" t="s">
        <v>22</v>
      </c>
      <c r="G357">
        <v>400</v>
      </c>
      <c r="H357" t="str">
        <f t="shared" si="6"/>
        <v>Low</v>
      </c>
      <c r="I357" t="s">
        <v>27</v>
      </c>
      <c r="J357" t="s">
        <v>25</v>
      </c>
      <c r="P357">
        <v>48.9101</v>
      </c>
      <c r="Q357" t="s">
        <v>8</v>
      </c>
    </row>
    <row r="358" spans="1:17" x14ac:dyDescent="0.25">
      <c r="A358">
        <v>27</v>
      </c>
      <c r="B358">
        <v>44</v>
      </c>
      <c r="C358">
        <v>1</v>
      </c>
      <c r="D358">
        <v>49.517000000000003</v>
      </c>
      <c r="E358" t="s">
        <v>8</v>
      </c>
      <c r="F358" t="s">
        <v>22</v>
      </c>
      <c r="G358">
        <v>400</v>
      </c>
      <c r="H358" t="str">
        <f t="shared" si="6"/>
        <v>Low</v>
      </c>
      <c r="I358" t="s">
        <v>27</v>
      </c>
      <c r="J358" t="s">
        <v>25</v>
      </c>
      <c r="P358">
        <v>49.517000000000003</v>
      </c>
      <c r="Q358" t="s">
        <v>8</v>
      </c>
    </row>
    <row r="359" spans="1:17" x14ac:dyDescent="0.25">
      <c r="A359">
        <v>27</v>
      </c>
      <c r="B359">
        <v>44</v>
      </c>
      <c r="C359">
        <v>1.5</v>
      </c>
      <c r="D359">
        <v>58.523400000000002</v>
      </c>
      <c r="E359" t="s">
        <v>8</v>
      </c>
      <c r="F359" t="s">
        <v>22</v>
      </c>
      <c r="G359">
        <v>400</v>
      </c>
      <c r="H359" t="str">
        <f t="shared" si="6"/>
        <v>Low</v>
      </c>
      <c r="I359" t="s">
        <v>27</v>
      </c>
      <c r="J359" t="s">
        <v>25</v>
      </c>
      <c r="P359">
        <v>58.523400000000002</v>
      </c>
      <c r="Q359" t="s">
        <v>8</v>
      </c>
    </row>
    <row r="360" spans="1:17" x14ac:dyDescent="0.25">
      <c r="A360">
        <v>27</v>
      </c>
      <c r="B360">
        <v>44</v>
      </c>
      <c r="C360">
        <v>2</v>
      </c>
      <c r="D360">
        <v>91.700299999999999</v>
      </c>
      <c r="E360" t="s">
        <v>8</v>
      </c>
      <c r="F360" t="s">
        <v>22</v>
      </c>
      <c r="G360">
        <v>400</v>
      </c>
      <c r="H360" t="str">
        <f t="shared" si="6"/>
        <v>Low</v>
      </c>
      <c r="I360" t="s">
        <v>27</v>
      </c>
      <c r="J360" t="s">
        <v>25</v>
      </c>
      <c r="P360">
        <v>91.700299999999999</v>
      </c>
      <c r="Q360" t="s">
        <v>8</v>
      </c>
    </row>
    <row r="361" spans="1:17" x14ac:dyDescent="0.25">
      <c r="A361">
        <v>27</v>
      </c>
      <c r="B361">
        <v>44</v>
      </c>
      <c r="C361">
        <v>3</v>
      </c>
      <c r="D361">
        <v>52.727899999999998</v>
      </c>
      <c r="E361" t="s">
        <v>8</v>
      </c>
      <c r="F361" t="s">
        <v>22</v>
      </c>
      <c r="G361">
        <v>400</v>
      </c>
      <c r="H361" t="str">
        <f t="shared" si="6"/>
        <v>Low</v>
      </c>
      <c r="I361" t="s">
        <v>27</v>
      </c>
      <c r="J361" t="s">
        <v>25</v>
      </c>
      <c r="P361">
        <v>52.727899999999998</v>
      </c>
      <c r="Q361" t="s">
        <v>8</v>
      </c>
    </row>
    <row r="362" spans="1:17" x14ac:dyDescent="0.25">
      <c r="A362">
        <v>27</v>
      </c>
      <c r="B362">
        <v>44</v>
      </c>
      <c r="C362">
        <v>4</v>
      </c>
      <c r="D362">
        <v>31.457599999999999</v>
      </c>
      <c r="E362" t="s">
        <v>8</v>
      </c>
      <c r="F362" t="s">
        <v>22</v>
      </c>
      <c r="G362">
        <v>400</v>
      </c>
      <c r="H362" t="str">
        <f t="shared" si="6"/>
        <v>Low</v>
      </c>
      <c r="I362" t="s">
        <v>27</v>
      </c>
      <c r="J362" t="s">
        <v>25</v>
      </c>
      <c r="P362">
        <v>31.457599999999999</v>
      </c>
      <c r="Q362" t="s">
        <v>8</v>
      </c>
    </row>
    <row r="363" spans="1:17" x14ac:dyDescent="0.25">
      <c r="A363">
        <v>27</v>
      </c>
      <c r="B363">
        <v>44</v>
      </c>
      <c r="C363">
        <v>6</v>
      </c>
      <c r="D363">
        <v>25.175599999999999</v>
      </c>
      <c r="E363" t="s">
        <v>8</v>
      </c>
      <c r="F363" t="s">
        <v>22</v>
      </c>
      <c r="G363">
        <v>400</v>
      </c>
      <c r="H363" t="str">
        <f t="shared" si="6"/>
        <v>Low</v>
      </c>
      <c r="I363" t="s">
        <v>27</v>
      </c>
      <c r="J363" t="s">
        <v>25</v>
      </c>
      <c r="P363">
        <v>25.175599999999999</v>
      </c>
      <c r="Q363" t="s">
        <v>8</v>
      </c>
    </row>
    <row r="364" spans="1:17" x14ac:dyDescent="0.25">
      <c r="A364">
        <v>27</v>
      </c>
      <c r="B364">
        <v>44</v>
      </c>
      <c r="C364">
        <v>0</v>
      </c>
      <c r="D364">
        <v>0</v>
      </c>
      <c r="E364" t="s">
        <v>8</v>
      </c>
      <c r="F364" t="s">
        <v>17</v>
      </c>
      <c r="G364">
        <v>400</v>
      </c>
      <c r="H364" t="str">
        <f t="shared" si="6"/>
        <v>Low</v>
      </c>
      <c r="I364" t="s">
        <v>27</v>
      </c>
      <c r="J364" t="s">
        <v>25</v>
      </c>
      <c r="P364">
        <v>0</v>
      </c>
      <c r="Q364" t="s">
        <v>8</v>
      </c>
    </row>
    <row r="365" spans="1:17" x14ac:dyDescent="0.25">
      <c r="A365">
        <v>27</v>
      </c>
      <c r="B365">
        <v>44</v>
      </c>
      <c r="C365">
        <v>0.33</v>
      </c>
      <c r="D365">
        <v>55.1282</v>
      </c>
      <c r="E365" t="s">
        <v>8</v>
      </c>
      <c r="F365" t="s">
        <v>17</v>
      </c>
      <c r="G365">
        <v>400</v>
      </c>
      <c r="H365" t="str">
        <f t="shared" si="6"/>
        <v>Low</v>
      </c>
      <c r="I365" t="s">
        <v>27</v>
      </c>
      <c r="J365" t="s">
        <v>25</v>
      </c>
      <c r="P365">
        <v>55.1282</v>
      </c>
      <c r="Q365" t="s">
        <v>8</v>
      </c>
    </row>
    <row r="366" spans="1:17" x14ac:dyDescent="0.25">
      <c r="A366">
        <v>27</v>
      </c>
      <c r="B366">
        <v>44</v>
      </c>
      <c r="C366">
        <v>0.67</v>
      </c>
      <c r="D366">
        <v>59.497700000000002</v>
      </c>
      <c r="E366" t="s">
        <v>8</v>
      </c>
      <c r="F366" t="s">
        <v>17</v>
      </c>
      <c r="G366">
        <v>400</v>
      </c>
      <c r="H366" t="str">
        <f t="shared" si="6"/>
        <v>Low</v>
      </c>
      <c r="I366" t="s">
        <v>27</v>
      </c>
      <c r="J366" t="s">
        <v>25</v>
      </c>
      <c r="P366">
        <v>59.497700000000002</v>
      </c>
      <c r="Q366" t="s">
        <v>8</v>
      </c>
    </row>
    <row r="367" spans="1:17" x14ac:dyDescent="0.25">
      <c r="A367">
        <v>27</v>
      </c>
      <c r="B367">
        <v>44</v>
      </c>
      <c r="C367">
        <v>1</v>
      </c>
      <c r="D367">
        <v>144.36869999999999</v>
      </c>
      <c r="E367" t="s">
        <v>8</v>
      </c>
      <c r="F367" t="s">
        <v>17</v>
      </c>
      <c r="G367">
        <v>400</v>
      </c>
      <c r="H367" t="str">
        <f t="shared" si="6"/>
        <v>Low</v>
      </c>
      <c r="I367" t="s">
        <v>27</v>
      </c>
      <c r="J367" t="s">
        <v>25</v>
      </c>
      <c r="P367">
        <v>144.36869999999999</v>
      </c>
      <c r="Q367" t="s">
        <v>8</v>
      </c>
    </row>
    <row r="368" spans="1:17" x14ac:dyDescent="0.25">
      <c r="A368">
        <v>27</v>
      </c>
      <c r="B368">
        <v>44</v>
      </c>
      <c r="C368">
        <v>1.5</v>
      </c>
      <c r="D368">
        <v>276.67140000000001</v>
      </c>
      <c r="E368" t="s">
        <v>8</v>
      </c>
      <c r="F368" t="s">
        <v>17</v>
      </c>
      <c r="G368">
        <v>400</v>
      </c>
      <c r="H368" t="str">
        <f t="shared" si="6"/>
        <v>Low</v>
      </c>
      <c r="I368" t="s">
        <v>27</v>
      </c>
      <c r="J368" t="s">
        <v>25</v>
      </c>
      <c r="P368">
        <v>276.67140000000001</v>
      </c>
      <c r="Q368" t="s">
        <v>8</v>
      </c>
    </row>
    <row r="369" spans="1:18" x14ac:dyDescent="0.25">
      <c r="A369">
        <v>27</v>
      </c>
      <c r="B369">
        <v>44</v>
      </c>
      <c r="C369">
        <v>2</v>
      </c>
      <c r="D369">
        <v>434.32940000000002</v>
      </c>
      <c r="E369" t="s">
        <v>8</v>
      </c>
      <c r="F369" t="s">
        <v>17</v>
      </c>
      <c r="G369">
        <v>400</v>
      </c>
      <c r="H369" t="str">
        <f t="shared" si="6"/>
        <v>Low</v>
      </c>
      <c r="I369" t="s">
        <v>27</v>
      </c>
      <c r="J369" t="s">
        <v>25</v>
      </c>
      <c r="P369">
        <v>434.32940000000002</v>
      </c>
      <c r="Q369" t="s">
        <v>8</v>
      </c>
    </row>
    <row r="370" spans="1:18" x14ac:dyDescent="0.25">
      <c r="A370">
        <v>27</v>
      </c>
      <c r="B370">
        <v>44</v>
      </c>
      <c r="C370">
        <v>3</v>
      </c>
      <c r="D370">
        <v>561.06330000000003</v>
      </c>
      <c r="E370" t="s">
        <v>8</v>
      </c>
      <c r="F370" t="s">
        <v>17</v>
      </c>
      <c r="G370">
        <v>400</v>
      </c>
      <c r="H370" t="str">
        <f t="shared" si="6"/>
        <v>Low</v>
      </c>
      <c r="I370" t="s">
        <v>27</v>
      </c>
      <c r="J370" t="s">
        <v>25</v>
      </c>
      <c r="P370">
        <v>561.06330000000003</v>
      </c>
      <c r="Q370" t="s">
        <v>8</v>
      </c>
    </row>
    <row r="371" spans="1:18" x14ac:dyDescent="0.25">
      <c r="A371">
        <v>27</v>
      </c>
      <c r="B371">
        <v>44</v>
      </c>
      <c r="C371">
        <v>4</v>
      </c>
      <c r="D371">
        <v>533.36969999999997</v>
      </c>
      <c r="E371" t="s">
        <v>8</v>
      </c>
      <c r="F371" t="s">
        <v>17</v>
      </c>
      <c r="G371">
        <v>400</v>
      </c>
      <c r="H371" t="str">
        <f t="shared" si="6"/>
        <v>Low</v>
      </c>
      <c r="I371" t="s">
        <v>27</v>
      </c>
      <c r="J371" t="s">
        <v>25</v>
      </c>
      <c r="P371">
        <v>533.36969999999997</v>
      </c>
      <c r="Q371" t="s">
        <v>8</v>
      </c>
    </row>
    <row r="372" spans="1:18" x14ac:dyDescent="0.25">
      <c r="A372">
        <v>27</v>
      </c>
      <c r="B372">
        <v>44</v>
      </c>
      <c r="C372">
        <v>6</v>
      </c>
      <c r="D372">
        <v>411.83120000000002</v>
      </c>
      <c r="E372" t="s">
        <v>8</v>
      </c>
      <c r="F372" t="s">
        <v>17</v>
      </c>
      <c r="G372">
        <v>400</v>
      </c>
      <c r="H372" t="str">
        <f t="shared" si="6"/>
        <v>Low</v>
      </c>
      <c r="I372" t="s">
        <v>27</v>
      </c>
      <c r="J372" t="s">
        <v>25</v>
      </c>
      <c r="P372">
        <v>411.83120000000002</v>
      </c>
      <c r="Q372" t="s">
        <v>8</v>
      </c>
    </row>
    <row r="373" spans="1:18" x14ac:dyDescent="0.25">
      <c r="A373">
        <v>27</v>
      </c>
      <c r="B373">
        <v>44</v>
      </c>
      <c r="C373">
        <v>8</v>
      </c>
      <c r="D373">
        <v>323.37439999999998</v>
      </c>
      <c r="E373" t="s">
        <v>8</v>
      </c>
      <c r="F373" t="s">
        <v>17</v>
      </c>
      <c r="G373">
        <v>400</v>
      </c>
      <c r="H373" t="str">
        <f t="shared" si="6"/>
        <v>Low</v>
      </c>
      <c r="I373" t="s">
        <v>27</v>
      </c>
      <c r="J373" t="s">
        <v>25</v>
      </c>
      <c r="P373">
        <v>323.37439999999998</v>
      </c>
      <c r="Q373" t="s">
        <v>8</v>
      </c>
    </row>
    <row r="374" spans="1:18" x14ac:dyDescent="0.25">
      <c r="A374">
        <v>27</v>
      </c>
      <c r="B374">
        <v>44</v>
      </c>
      <c r="C374">
        <v>12</v>
      </c>
      <c r="D374">
        <v>241.31219999999999</v>
      </c>
      <c r="E374" t="s">
        <v>8</v>
      </c>
      <c r="F374" t="s">
        <v>17</v>
      </c>
      <c r="G374">
        <v>400</v>
      </c>
      <c r="H374" t="str">
        <f t="shared" si="6"/>
        <v>Low</v>
      </c>
      <c r="I374" t="s">
        <v>27</v>
      </c>
      <c r="J374" t="s">
        <v>25</v>
      </c>
      <c r="P374">
        <v>241.31219999999999</v>
      </c>
      <c r="Q374" t="s">
        <v>8</v>
      </c>
    </row>
    <row r="375" spans="1:18" x14ac:dyDescent="0.25">
      <c r="A375">
        <v>27</v>
      </c>
      <c r="B375">
        <v>44</v>
      </c>
      <c r="C375">
        <v>24</v>
      </c>
      <c r="D375">
        <v>138.5179</v>
      </c>
      <c r="E375" t="s">
        <v>8</v>
      </c>
      <c r="F375" t="s">
        <v>17</v>
      </c>
      <c r="G375">
        <v>400</v>
      </c>
      <c r="H375" t="str">
        <f t="shared" si="6"/>
        <v>Low</v>
      </c>
      <c r="I375" t="s">
        <v>27</v>
      </c>
      <c r="J375" t="s">
        <v>25</v>
      </c>
      <c r="P375">
        <v>138.5179</v>
      </c>
      <c r="Q375" t="s">
        <v>8</v>
      </c>
    </row>
    <row r="376" spans="1:18" x14ac:dyDescent="0.25">
      <c r="A376">
        <v>27</v>
      </c>
      <c r="B376">
        <v>44</v>
      </c>
      <c r="C376">
        <v>36</v>
      </c>
      <c r="D376">
        <v>57.7761</v>
      </c>
      <c r="E376" t="s">
        <v>8</v>
      </c>
      <c r="F376" t="s">
        <v>17</v>
      </c>
      <c r="G376">
        <v>400</v>
      </c>
      <c r="H376" t="str">
        <f t="shared" si="6"/>
        <v>Low</v>
      </c>
      <c r="I376" t="s">
        <v>27</v>
      </c>
      <c r="J376" t="s">
        <v>25</v>
      </c>
      <c r="P376">
        <v>57.7761</v>
      </c>
      <c r="Q376" t="s">
        <v>8</v>
      </c>
    </row>
    <row r="377" spans="1:18" x14ac:dyDescent="0.25">
      <c r="A377">
        <v>28</v>
      </c>
      <c r="B377">
        <v>51</v>
      </c>
      <c r="C377">
        <v>0</v>
      </c>
      <c r="D377">
        <v>0</v>
      </c>
      <c r="E377" t="s">
        <v>8</v>
      </c>
      <c r="F377" t="s">
        <v>17</v>
      </c>
      <c r="G377">
        <f>12.5*66.4</f>
        <v>830.00000000000011</v>
      </c>
      <c r="H377" t="str">
        <f t="shared" si="6"/>
        <v>High</v>
      </c>
      <c r="I377" t="s">
        <v>27</v>
      </c>
      <c r="J377" t="s">
        <v>23</v>
      </c>
      <c r="P377">
        <v>0</v>
      </c>
      <c r="Q377" t="s">
        <v>84</v>
      </c>
      <c r="R377" t="s">
        <v>142</v>
      </c>
    </row>
    <row r="378" spans="1:18" x14ac:dyDescent="0.25">
      <c r="A378">
        <v>28</v>
      </c>
      <c r="B378">
        <v>51</v>
      </c>
      <c r="C378">
        <v>1</v>
      </c>
      <c r="D378">
        <v>517.1</v>
      </c>
      <c r="E378" t="s">
        <v>8</v>
      </c>
      <c r="F378" t="s">
        <v>17</v>
      </c>
      <c r="G378">
        <f t="shared" ref="G378:G389" si="7">12.5*66.4</f>
        <v>830.00000000000011</v>
      </c>
      <c r="H378" t="str">
        <f t="shared" si="6"/>
        <v>High</v>
      </c>
      <c r="I378" t="s">
        <v>27</v>
      </c>
      <c r="J378" t="s">
        <v>23</v>
      </c>
      <c r="P378">
        <v>0.5171</v>
      </c>
      <c r="Q378" t="s">
        <v>84</v>
      </c>
      <c r="R378" t="s">
        <v>142</v>
      </c>
    </row>
    <row r="379" spans="1:18" x14ac:dyDescent="0.25">
      <c r="A379">
        <v>28</v>
      </c>
      <c r="B379">
        <v>51</v>
      </c>
      <c r="C379">
        <v>3</v>
      </c>
      <c r="D379">
        <v>1040.7</v>
      </c>
      <c r="E379" t="s">
        <v>8</v>
      </c>
      <c r="F379" t="s">
        <v>17</v>
      </c>
      <c r="G379">
        <f t="shared" si="7"/>
        <v>830.00000000000011</v>
      </c>
      <c r="H379" t="str">
        <f t="shared" si="6"/>
        <v>High</v>
      </c>
      <c r="I379" t="s">
        <v>27</v>
      </c>
      <c r="J379" t="s">
        <v>23</v>
      </c>
      <c r="P379">
        <v>1.0407</v>
      </c>
      <c r="Q379" t="s">
        <v>84</v>
      </c>
      <c r="R379" t="s">
        <v>142</v>
      </c>
    </row>
    <row r="380" spans="1:18" x14ac:dyDescent="0.25">
      <c r="A380">
        <v>28</v>
      </c>
      <c r="B380">
        <v>51</v>
      </c>
      <c r="C380">
        <v>5</v>
      </c>
      <c r="D380">
        <v>916.2</v>
      </c>
      <c r="E380" t="s">
        <v>8</v>
      </c>
      <c r="F380" t="s">
        <v>17</v>
      </c>
      <c r="G380">
        <f t="shared" si="7"/>
        <v>830.00000000000011</v>
      </c>
      <c r="H380" t="str">
        <f t="shared" si="6"/>
        <v>High</v>
      </c>
      <c r="I380" t="s">
        <v>27</v>
      </c>
      <c r="J380" t="s">
        <v>23</v>
      </c>
      <c r="P380">
        <v>0.91620000000000001</v>
      </c>
      <c r="Q380" t="s">
        <v>84</v>
      </c>
      <c r="R380" t="s">
        <v>142</v>
      </c>
    </row>
    <row r="381" spans="1:18" x14ac:dyDescent="0.25">
      <c r="A381">
        <v>28</v>
      </c>
      <c r="B381">
        <v>51</v>
      </c>
      <c r="C381">
        <v>6</v>
      </c>
      <c r="D381">
        <v>717</v>
      </c>
      <c r="E381" t="s">
        <v>8</v>
      </c>
      <c r="F381" t="s">
        <v>17</v>
      </c>
      <c r="G381">
        <f t="shared" si="7"/>
        <v>830.00000000000011</v>
      </c>
      <c r="H381" t="str">
        <f t="shared" si="6"/>
        <v>High</v>
      </c>
      <c r="I381" t="s">
        <v>27</v>
      </c>
      <c r="J381" t="s">
        <v>23</v>
      </c>
      <c r="P381">
        <v>0.71699999999999997</v>
      </c>
      <c r="Q381" t="s">
        <v>84</v>
      </c>
      <c r="R381" t="s">
        <v>142</v>
      </c>
    </row>
    <row r="382" spans="1:18" x14ac:dyDescent="0.25">
      <c r="A382">
        <v>28</v>
      </c>
      <c r="B382">
        <v>51</v>
      </c>
      <c r="C382">
        <v>8</v>
      </c>
      <c r="D382">
        <v>598.70000000000005</v>
      </c>
      <c r="E382" t="s">
        <v>8</v>
      </c>
      <c r="F382" t="s">
        <v>17</v>
      </c>
      <c r="G382">
        <f t="shared" si="7"/>
        <v>830.00000000000011</v>
      </c>
      <c r="H382" t="str">
        <f t="shared" si="6"/>
        <v>High</v>
      </c>
      <c r="I382" t="s">
        <v>27</v>
      </c>
      <c r="J382" t="s">
        <v>23</v>
      </c>
      <c r="P382">
        <v>0.59870000000000001</v>
      </c>
      <c r="Q382" t="s">
        <v>84</v>
      </c>
      <c r="R382" t="s">
        <v>142</v>
      </c>
    </row>
    <row r="383" spans="1:18" x14ac:dyDescent="0.25">
      <c r="A383">
        <v>28</v>
      </c>
      <c r="B383">
        <v>51</v>
      </c>
      <c r="C383">
        <v>9</v>
      </c>
      <c r="D383">
        <v>595.6</v>
      </c>
      <c r="E383" t="s">
        <v>8</v>
      </c>
      <c r="F383" t="s">
        <v>17</v>
      </c>
      <c r="G383">
        <f t="shared" si="7"/>
        <v>830.00000000000011</v>
      </c>
      <c r="H383" t="str">
        <f t="shared" si="6"/>
        <v>High</v>
      </c>
      <c r="I383" t="s">
        <v>27</v>
      </c>
      <c r="J383" t="s">
        <v>23</v>
      </c>
      <c r="P383">
        <v>0.59560000000000002</v>
      </c>
      <c r="Q383" t="s">
        <v>84</v>
      </c>
      <c r="R383" t="s">
        <v>142</v>
      </c>
    </row>
    <row r="384" spans="1:18" x14ac:dyDescent="0.25">
      <c r="A384">
        <v>28</v>
      </c>
      <c r="B384">
        <v>51</v>
      </c>
      <c r="C384">
        <v>11</v>
      </c>
      <c r="D384">
        <v>440</v>
      </c>
      <c r="E384" t="s">
        <v>8</v>
      </c>
      <c r="F384" t="s">
        <v>17</v>
      </c>
      <c r="G384">
        <f t="shared" si="7"/>
        <v>830.00000000000011</v>
      </c>
      <c r="H384" t="str">
        <f t="shared" si="6"/>
        <v>High</v>
      </c>
      <c r="I384" t="s">
        <v>27</v>
      </c>
      <c r="J384" t="s">
        <v>23</v>
      </c>
      <c r="P384">
        <v>0.44</v>
      </c>
      <c r="Q384" t="s">
        <v>84</v>
      </c>
      <c r="R384" t="s">
        <v>142</v>
      </c>
    </row>
    <row r="385" spans="1:18" x14ac:dyDescent="0.25">
      <c r="A385">
        <v>28</v>
      </c>
      <c r="B385">
        <v>51</v>
      </c>
      <c r="C385">
        <v>14</v>
      </c>
      <c r="D385">
        <v>300</v>
      </c>
      <c r="E385" t="s">
        <v>8</v>
      </c>
      <c r="F385" t="s">
        <v>17</v>
      </c>
      <c r="G385">
        <f t="shared" si="7"/>
        <v>830.00000000000011</v>
      </c>
      <c r="H385" t="str">
        <f t="shared" si="6"/>
        <v>High</v>
      </c>
      <c r="I385" t="s">
        <v>27</v>
      </c>
      <c r="J385" t="s">
        <v>23</v>
      </c>
      <c r="P385">
        <v>0.3</v>
      </c>
      <c r="Q385" t="s">
        <v>84</v>
      </c>
      <c r="R385" t="s">
        <v>142</v>
      </c>
    </row>
    <row r="386" spans="1:18" x14ac:dyDescent="0.25">
      <c r="A386">
        <v>28</v>
      </c>
      <c r="B386">
        <v>51</v>
      </c>
      <c r="C386">
        <v>18</v>
      </c>
      <c r="D386">
        <v>203.7</v>
      </c>
      <c r="E386" t="s">
        <v>8</v>
      </c>
      <c r="F386" t="s">
        <v>17</v>
      </c>
      <c r="G386">
        <f t="shared" si="7"/>
        <v>830.00000000000011</v>
      </c>
      <c r="H386" t="str">
        <f t="shared" si="6"/>
        <v>High</v>
      </c>
      <c r="I386" t="s">
        <v>27</v>
      </c>
      <c r="J386" t="s">
        <v>23</v>
      </c>
      <c r="P386">
        <v>0.20369999999999999</v>
      </c>
      <c r="Q386" t="s">
        <v>84</v>
      </c>
      <c r="R386" t="s">
        <v>142</v>
      </c>
    </row>
    <row r="387" spans="1:18" x14ac:dyDescent="0.25">
      <c r="A387">
        <v>28</v>
      </c>
      <c r="B387">
        <v>51</v>
      </c>
      <c r="C387">
        <v>24</v>
      </c>
      <c r="D387">
        <v>126.2</v>
      </c>
      <c r="E387" t="s">
        <v>8</v>
      </c>
      <c r="F387" t="s">
        <v>17</v>
      </c>
      <c r="G387">
        <f t="shared" si="7"/>
        <v>830.00000000000011</v>
      </c>
      <c r="H387" t="str">
        <f t="shared" ref="H387:H425" si="8">IF(G387&lt; 800, "Low", "High")</f>
        <v>High</v>
      </c>
      <c r="I387" t="s">
        <v>27</v>
      </c>
      <c r="J387" t="s">
        <v>23</v>
      </c>
      <c r="P387">
        <v>0.12620000000000001</v>
      </c>
      <c r="Q387" t="s">
        <v>84</v>
      </c>
      <c r="R387" t="s">
        <v>142</v>
      </c>
    </row>
    <row r="388" spans="1:18" x14ac:dyDescent="0.25">
      <c r="A388">
        <v>28</v>
      </c>
      <c r="B388">
        <v>51</v>
      </c>
      <c r="C388">
        <v>36</v>
      </c>
      <c r="D388">
        <v>89.6</v>
      </c>
      <c r="E388" t="s">
        <v>8</v>
      </c>
      <c r="F388" t="s">
        <v>17</v>
      </c>
      <c r="G388">
        <f t="shared" si="7"/>
        <v>830.00000000000011</v>
      </c>
      <c r="H388" t="str">
        <f t="shared" si="8"/>
        <v>High</v>
      </c>
      <c r="I388" t="s">
        <v>27</v>
      </c>
      <c r="J388" t="s">
        <v>23</v>
      </c>
      <c r="P388">
        <v>8.9599999999999999E-2</v>
      </c>
      <c r="Q388" t="s">
        <v>84</v>
      </c>
      <c r="R388" t="s">
        <v>142</v>
      </c>
    </row>
    <row r="389" spans="1:18" x14ac:dyDescent="0.25">
      <c r="A389">
        <v>28</v>
      </c>
      <c r="B389">
        <v>51</v>
      </c>
      <c r="C389">
        <v>48</v>
      </c>
      <c r="D389">
        <v>77.899999999999991</v>
      </c>
      <c r="E389" t="s">
        <v>8</v>
      </c>
      <c r="F389" t="s">
        <v>17</v>
      </c>
      <c r="G389">
        <f t="shared" si="7"/>
        <v>830.00000000000011</v>
      </c>
      <c r="H389" t="str">
        <f t="shared" si="8"/>
        <v>High</v>
      </c>
      <c r="I389" t="s">
        <v>27</v>
      </c>
      <c r="J389" t="s">
        <v>23</v>
      </c>
      <c r="P389">
        <v>7.7899999999999997E-2</v>
      </c>
      <c r="Q389" t="s">
        <v>84</v>
      </c>
      <c r="R389" t="s">
        <v>142</v>
      </c>
    </row>
    <row r="390" spans="1:18" x14ac:dyDescent="0.25">
      <c r="A390">
        <v>29</v>
      </c>
      <c r="B390">
        <v>52</v>
      </c>
      <c r="C390">
        <v>0</v>
      </c>
      <c r="D390">
        <v>0</v>
      </c>
      <c r="E390" t="s">
        <v>8</v>
      </c>
      <c r="F390" t="s">
        <v>17</v>
      </c>
      <c r="G390">
        <v>600</v>
      </c>
      <c r="H390" t="str">
        <f t="shared" si="8"/>
        <v>Low</v>
      </c>
      <c r="I390" t="s">
        <v>36</v>
      </c>
      <c r="J390" t="s">
        <v>25</v>
      </c>
      <c r="P390">
        <v>0</v>
      </c>
      <c r="Q390" t="s">
        <v>8</v>
      </c>
    </row>
    <row r="391" spans="1:18" x14ac:dyDescent="0.25">
      <c r="A391">
        <v>29</v>
      </c>
      <c r="B391">
        <v>52</v>
      </c>
      <c r="C391">
        <v>1</v>
      </c>
      <c r="D391">
        <v>192.3374</v>
      </c>
      <c r="E391" t="s">
        <v>8</v>
      </c>
      <c r="F391" t="s">
        <v>17</v>
      </c>
      <c r="G391">
        <v>600</v>
      </c>
      <c r="H391" t="str">
        <f t="shared" si="8"/>
        <v>Low</v>
      </c>
      <c r="I391" t="s">
        <v>36</v>
      </c>
      <c r="J391" t="s">
        <v>25</v>
      </c>
      <c r="P391">
        <v>192.3374</v>
      </c>
      <c r="Q391" t="s">
        <v>8</v>
      </c>
    </row>
    <row r="392" spans="1:18" x14ac:dyDescent="0.25">
      <c r="A392">
        <v>29</v>
      </c>
      <c r="B392">
        <v>52</v>
      </c>
      <c r="C392">
        <v>2</v>
      </c>
      <c r="D392">
        <v>336.87509999999997</v>
      </c>
      <c r="E392" t="s">
        <v>8</v>
      </c>
      <c r="F392" t="s">
        <v>17</v>
      </c>
      <c r="G392">
        <v>600</v>
      </c>
      <c r="H392" t="str">
        <f t="shared" si="8"/>
        <v>Low</v>
      </c>
      <c r="I392" t="s">
        <v>36</v>
      </c>
      <c r="J392" t="s">
        <v>25</v>
      </c>
      <c r="P392">
        <v>336.87509999999997</v>
      </c>
      <c r="Q392" t="s">
        <v>8</v>
      </c>
    </row>
    <row r="393" spans="1:18" x14ac:dyDescent="0.25">
      <c r="A393">
        <v>29</v>
      </c>
      <c r="B393">
        <v>52</v>
      </c>
      <c r="C393">
        <v>4</v>
      </c>
      <c r="D393">
        <v>361.68920000000003</v>
      </c>
      <c r="E393" t="s">
        <v>8</v>
      </c>
      <c r="F393" t="s">
        <v>17</v>
      </c>
      <c r="G393">
        <v>600</v>
      </c>
      <c r="H393" t="str">
        <f t="shared" si="8"/>
        <v>Low</v>
      </c>
      <c r="I393" t="s">
        <v>36</v>
      </c>
      <c r="J393" t="s">
        <v>25</v>
      </c>
      <c r="P393">
        <v>361.68920000000003</v>
      </c>
      <c r="Q393" t="s">
        <v>8</v>
      </c>
    </row>
    <row r="394" spans="1:18" x14ac:dyDescent="0.25">
      <c r="A394">
        <v>29</v>
      </c>
      <c r="B394">
        <v>52</v>
      </c>
      <c r="C394">
        <v>8</v>
      </c>
      <c r="D394">
        <v>255.708</v>
      </c>
      <c r="E394" t="s">
        <v>8</v>
      </c>
      <c r="F394" t="s">
        <v>17</v>
      </c>
      <c r="G394">
        <v>600</v>
      </c>
      <c r="H394" t="str">
        <f t="shared" si="8"/>
        <v>Low</v>
      </c>
      <c r="I394" t="s">
        <v>36</v>
      </c>
      <c r="J394" t="s">
        <v>25</v>
      </c>
      <c r="P394">
        <v>255.708</v>
      </c>
      <c r="Q394" t="s">
        <v>8</v>
      </c>
    </row>
    <row r="395" spans="1:18" x14ac:dyDescent="0.25">
      <c r="A395">
        <v>29</v>
      </c>
      <c r="B395">
        <v>52</v>
      </c>
      <c r="C395">
        <v>24</v>
      </c>
      <c r="D395">
        <v>167.02850000000001</v>
      </c>
      <c r="E395" t="s">
        <v>8</v>
      </c>
      <c r="F395" t="s">
        <v>17</v>
      </c>
      <c r="G395">
        <v>600</v>
      </c>
      <c r="H395" t="str">
        <f t="shared" si="8"/>
        <v>Low</v>
      </c>
      <c r="I395" t="s">
        <v>36</v>
      </c>
      <c r="J395" t="s">
        <v>25</v>
      </c>
      <c r="P395">
        <v>167.02850000000001</v>
      </c>
      <c r="Q395" t="s">
        <v>8</v>
      </c>
    </row>
    <row r="396" spans="1:18" x14ac:dyDescent="0.25">
      <c r="A396">
        <v>29</v>
      </c>
      <c r="B396">
        <v>52</v>
      </c>
      <c r="C396">
        <v>48</v>
      </c>
      <c r="D396">
        <v>72.810500000000005</v>
      </c>
      <c r="E396" t="s">
        <v>8</v>
      </c>
      <c r="F396" t="s">
        <v>17</v>
      </c>
      <c r="G396">
        <v>600</v>
      </c>
      <c r="H396" t="str">
        <f t="shared" si="8"/>
        <v>Low</v>
      </c>
      <c r="I396" t="s">
        <v>36</v>
      </c>
      <c r="J396" t="s">
        <v>25</v>
      </c>
      <c r="P396">
        <v>72.810500000000005</v>
      </c>
      <c r="Q396" t="s">
        <v>8</v>
      </c>
    </row>
    <row r="397" spans="1:18" x14ac:dyDescent="0.25">
      <c r="A397">
        <v>29</v>
      </c>
      <c r="B397">
        <v>52</v>
      </c>
      <c r="C397">
        <v>72</v>
      </c>
      <c r="D397">
        <v>43.645699999999998</v>
      </c>
      <c r="E397" t="s">
        <v>8</v>
      </c>
      <c r="F397" t="s">
        <v>17</v>
      </c>
      <c r="G397">
        <v>600</v>
      </c>
      <c r="H397" t="str">
        <f t="shared" si="8"/>
        <v>Low</v>
      </c>
      <c r="I397" t="s">
        <v>36</v>
      </c>
      <c r="J397" t="s">
        <v>25</v>
      </c>
      <c r="P397">
        <v>43.645699999999998</v>
      </c>
      <c r="Q397" t="s">
        <v>8</v>
      </c>
    </row>
    <row r="398" spans="1:18" x14ac:dyDescent="0.25">
      <c r="A398">
        <v>30</v>
      </c>
      <c r="B398">
        <v>53</v>
      </c>
      <c r="C398">
        <v>0</v>
      </c>
      <c r="D398">
        <v>0</v>
      </c>
      <c r="E398" t="s">
        <v>8</v>
      </c>
      <c r="F398" t="s">
        <v>17</v>
      </c>
      <c r="G398">
        <v>800</v>
      </c>
      <c r="H398" t="str">
        <f t="shared" si="8"/>
        <v>High</v>
      </c>
      <c r="I398" t="s">
        <v>36</v>
      </c>
      <c r="J398" t="s">
        <v>25</v>
      </c>
      <c r="P398">
        <v>0</v>
      </c>
      <c r="Q398" t="s">
        <v>8</v>
      </c>
    </row>
    <row r="399" spans="1:18" x14ac:dyDescent="0.25">
      <c r="A399">
        <v>30</v>
      </c>
      <c r="B399">
        <v>53</v>
      </c>
      <c r="C399">
        <v>0.5</v>
      </c>
      <c r="D399">
        <v>77.25</v>
      </c>
      <c r="E399" t="s">
        <v>8</v>
      </c>
      <c r="F399" t="s">
        <v>17</v>
      </c>
      <c r="G399">
        <v>800</v>
      </c>
      <c r="H399" t="str">
        <f t="shared" si="8"/>
        <v>High</v>
      </c>
      <c r="I399" t="s">
        <v>36</v>
      </c>
      <c r="J399" t="s">
        <v>25</v>
      </c>
      <c r="P399">
        <v>77.25</v>
      </c>
      <c r="Q399" t="s">
        <v>8</v>
      </c>
    </row>
    <row r="400" spans="1:18" x14ac:dyDescent="0.25">
      <c r="A400">
        <v>30</v>
      </c>
      <c r="B400">
        <v>53</v>
      </c>
      <c r="C400">
        <v>0.75</v>
      </c>
      <c r="D400">
        <v>131.1</v>
      </c>
      <c r="E400" t="s">
        <v>8</v>
      </c>
      <c r="F400" t="s">
        <v>17</v>
      </c>
      <c r="G400">
        <v>800</v>
      </c>
      <c r="H400" t="str">
        <f t="shared" si="8"/>
        <v>High</v>
      </c>
      <c r="I400" t="s">
        <v>36</v>
      </c>
      <c r="J400" t="s">
        <v>25</v>
      </c>
      <c r="P400">
        <v>131.1</v>
      </c>
      <c r="Q400" t="s">
        <v>8</v>
      </c>
    </row>
    <row r="401" spans="1:17" x14ac:dyDescent="0.25">
      <c r="A401">
        <v>30</v>
      </c>
      <c r="B401">
        <v>53</v>
      </c>
      <c r="C401">
        <v>1</v>
      </c>
      <c r="D401">
        <v>184.95999999999998</v>
      </c>
      <c r="E401" t="s">
        <v>8</v>
      </c>
      <c r="F401" t="s">
        <v>17</v>
      </c>
      <c r="G401">
        <v>800</v>
      </c>
      <c r="H401" t="str">
        <f t="shared" si="8"/>
        <v>High</v>
      </c>
      <c r="I401" t="s">
        <v>36</v>
      </c>
      <c r="J401" t="s">
        <v>25</v>
      </c>
      <c r="P401">
        <v>184.95999999999998</v>
      </c>
      <c r="Q401" t="s">
        <v>8</v>
      </c>
    </row>
    <row r="402" spans="1:17" x14ac:dyDescent="0.25">
      <c r="A402">
        <v>30</v>
      </c>
      <c r="B402">
        <v>53</v>
      </c>
      <c r="C402">
        <v>1.5</v>
      </c>
      <c r="D402">
        <v>372.33</v>
      </c>
      <c r="E402" t="s">
        <v>8</v>
      </c>
      <c r="F402" t="s">
        <v>17</v>
      </c>
      <c r="G402">
        <v>800</v>
      </c>
      <c r="H402" t="str">
        <f t="shared" si="8"/>
        <v>High</v>
      </c>
      <c r="I402" t="s">
        <v>36</v>
      </c>
      <c r="J402" t="s">
        <v>25</v>
      </c>
      <c r="P402">
        <v>372.33</v>
      </c>
      <c r="Q402" t="s">
        <v>8</v>
      </c>
    </row>
    <row r="403" spans="1:17" x14ac:dyDescent="0.25">
      <c r="A403">
        <v>30</v>
      </c>
      <c r="B403">
        <v>53</v>
      </c>
      <c r="C403">
        <v>2</v>
      </c>
      <c r="D403">
        <v>696.75</v>
      </c>
      <c r="E403" t="s">
        <v>8</v>
      </c>
      <c r="F403" t="s">
        <v>17</v>
      </c>
      <c r="G403">
        <v>800</v>
      </c>
      <c r="H403" t="str">
        <f t="shared" si="8"/>
        <v>High</v>
      </c>
      <c r="I403" t="s">
        <v>36</v>
      </c>
      <c r="J403" t="s">
        <v>25</v>
      </c>
      <c r="P403">
        <v>696.75</v>
      </c>
      <c r="Q403" t="s">
        <v>8</v>
      </c>
    </row>
    <row r="404" spans="1:17" x14ac:dyDescent="0.25">
      <c r="A404">
        <v>30</v>
      </c>
      <c r="B404">
        <v>53</v>
      </c>
      <c r="C404">
        <v>2.5</v>
      </c>
      <c r="D404">
        <v>950.91</v>
      </c>
      <c r="E404" t="s">
        <v>8</v>
      </c>
      <c r="F404" t="s">
        <v>17</v>
      </c>
      <c r="G404">
        <v>800</v>
      </c>
      <c r="H404" t="str">
        <f t="shared" si="8"/>
        <v>High</v>
      </c>
      <c r="I404" t="s">
        <v>36</v>
      </c>
      <c r="J404" t="s">
        <v>25</v>
      </c>
      <c r="P404">
        <v>950.91</v>
      </c>
      <c r="Q404" t="s">
        <v>8</v>
      </c>
    </row>
    <row r="405" spans="1:17" x14ac:dyDescent="0.25">
      <c r="A405">
        <v>30</v>
      </c>
      <c r="B405">
        <v>53</v>
      </c>
      <c r="C405">
        <v>3</v>
      </c>
      <c r="D405">
        <v>1206.22</v>
      </c>
      <c r="E405" t="s">
        <v>8</v>
      </c>
      <c r="F405" t="s">
        <v>17</v>
      </c>
      <c r="G405">
        <v>800</v>
      </c>
      <c r="H405" t="str">
        <f t="shared" si="8"/>
        <v>High</v>
      </c>
      <c r="I405" t="s">
        <v>36</v>
      </c>
      <c r="J405" t="s">
        <v>25</v>
      </c>
      <c r="P405">
        <v>1206.22</v>
      </c>
      <c r="Q405" t="s">
        <v>8</v>
      </c>
    </row>
    <row r="406" spans="1:17" x14ac:dyDescent="0.25">
      <c r="A406">
        <v>30</v>
      </c>
      <c r="B406">
        <v>53</v>
      </c>
      <c r="C406">
        <v>4</v>
      </c>
      <c r="D406">
        <v>1562.23</v>
      </c>
      <c r="E406" t="s">
        <v>8</v>
      </c>
      <c r="F406" t="s">
        <v>17</v>
      </c>
      <c r="G406">
        <v>800</v>
      </c>
      <c r="H406" t="str">
        <f t="shared" si="8"/>
        <v>High</v>
      </c>
      <c r="I406" t="s">
        <v>36</v>
      </c>
      <c r="J406" t="s">
        <v>25</v>
      </c>
      <c r="P406">
        <v>1562.23</v>
      </c>
      <c r="Q406" t="s">
        <v>8</v>
      </c>
    </row>
    <row r="407" spans="1:17" x14ac:dyDescent="0.25">
      <c r="A407">
        <v>30</v>
      </c>
      <c r="B407">
        <v>53</v>
      </c>
      <c r="C407">
        <v>6</v>
      </c>
      <c r="D407">
        <v>1701.3400000000001</v>
      </c>
      <c r="E407" t="s">
        <v>8</v>
      </c>
      <c r="F407" t="s">
        <v>17</v>
      </c>
      <c r="G407">
        <v>800</v>
      </c>
      <c r="H407" t="str">
        <f t="shared" si="8"/>
        <v>High</v>
      </c>
      <c r="I407" t="s">
        <v>36</v>
      </c>
      <c r="J407" t="s">
        <v>25</v>
      </c>
      <c r="P407">
        <v>1701.3400000000001</v>
      </c>
      <c r="Q407" t="s">
        <v>8</v>
      </c>
    </row>
    <row r="408" spans="1:17" x14ac:dyDescent="0.25">
      <c r="A408">
        <v>30</v>
      </c>
      <c r="B408">
        <v>53</v>
      </c>
      <c r="C408">
        <v>8</v>
      </c>
      <c r="D408">
        <v>1438.6599999999999</v>
      </c>
      <c r="E408" t="s">
        <v>8</v>
      </c>
      <c r="F408" t="s">
        <v>17</v>
      </c>
      <c r="G408">
        <v>800</v>
      </c>
      <c r="H408" t="str">
        <f t="shared" si="8"/>
        <v>High</v>
      </c>
      <c r="I408" t="s">
        <v>36</v>
      </c>
      <c r="J408" t="s">
        <v>25</v>
      </c>
      <c r="P408">
        <v>1438.6599999999999</v>
      </c>
      <c r="Q408" t="s">
        <v>8</v>
      </c>
    </row>
    <row r="409" spans="1:17" x14ac:dyDescent="0.25">
      <c r="A409">
        <v>30</v>
      </c>
      <c r="B409">
        <v>53</v>
      </c>
      <c r="C409">
        <v>12</v>
      </c>
      <c r="D409">
        <v>892.16</v>
      </c>
      <c r="E409" t="s">
        <v>8</v>
      </c>
      <c r="F409" t="s">
        <v>17</v>
      </c>
      <c r="G409">
        <v>800</v>
      </c>
      <c r="H409" t="str">
        <f t="shared" si="8"/>
        <v>High</v>
      </c>
      <c r="I409" t="s">
        <v>36</v>
      </c>
      <c r="J409" t="s">
        <v>25</v>
      </c>
      <c r="P409">
        <v>892.16</v>
      </c>
      <c r="Q409" t="s">
        <v>8</v>
      </c>
    </row>
    <row r="410" spans="1:17" x14ac:dyDescent="0.25">
      <c r="A410">
        <v>30</v>
      </c>
      <c r="B410">
        <v>53</v>
      </c>
      <c r="C410">
        <v>24</v>
      </c>
      <c r="D410">
        <v>445.31</v>
      </c>
      <c r="E410" t="s">
        <v>8</v>
      </c>
      <c r="F410" t="s">
        <v>17</v>
      </c>
      <c r="G410">
        <v>800</v>
      </c>
      <c r="H410" t="str">
        <f t="shared" si="8"/>
        <v>High</v>
      </c>
      <c r="I410" t="s">
        <v>36</v>
      </c>
      <c r="J410" t="s">
        <v>25</v>
      </c>
      <c r="P410">
        <v>445.31</v>
      </c>
      <c r="Q410" t="s">
        <v>8</v>
      </c>
    </row>
    <row r="411" spans="1:17" x14ac:dyDescent="0.25">
      <c r="A411">
        <v>30</v>
      </c>
      <c r="B411">
        <v>53</v>
      </c>
      <c r="C411">
        <v>48</v>
      </c>
      <c r="D411">
        <v>94</v>
      </c>
      <c r="E411" t="s">
        <v>8</v>
      </c>
      <c r="F411" t="s">
        <v>17</v>
      </c>
      <c r="G411">
        <v>800</v>
      </c>
      <c r="H411" t="str">
        <f t="shared" si="8"/>
        <v>High</v>
      </c>
      <c r="I411" t="s">
        <v>36</v>
      </c>
      <c r="J411" t="s">
        <v>25</v>
      </c>
      <c r="P411">
        <v>94</v>
      </c>
      <c r="Q411" t="s">
        <v>8</v>
      </c>
    </row>
    <row r="412" spans="1:17" x14ac:dyDescent="0.25">
      <c r="A412">
        <v>31</v>
      </c>
      <c r="B412">
        <v>53</v>
      </c>
      <c r="C412">
        <v>0</v>
      </c>
      <c r="D412">
        <v>0</v>
      </c>
      <c r="E412" t="s">
        <v>8</v>
      </c>
      <c r="F412" t="s">
        <v>17</v>
      </c>
      <c r="G412">
        <v>800</v>
      </c>
      <c r="H412" t="str">
        <f t="shared" si="8"/>
        <v>High</v>
      </c>
      <c r="I412" t="s">
        <v>37</v>
      </c>
      <c r="J412" t="s">
        <v>25</v>
      </c>
      <c r="P412">
        <v>0</v>
      </c>
      <c r="Q412" t="s">
        <v>8</v>
      </c>
    </row>
    <row r="413" spans="1:17" x14ac:dyDescent="0.25">
      <c r="A413">
        <v>31</v>
      </c>
      <c r="B413">
        <v>53</v>
      </c>
      <c r="C413">
        <v>0.5</v>
      </c>
      <c r="D413">
        <v>59.67</v>
      </c>
      <c r="E413" t="s">
        <v>8</v>
      </c>
      <c r="F413" t="s">
        <v>17</v>
      </c>
      <c r="G413">
        <v>800</v>
      </c>
      <c r="H413" t="str">
        <f t="shared" si="8"/>
        <v>High</v>
      </c>
      <c r="I413" t="s">
        <v>37</v>
      </c>
      <c r="J413" t="s">
        <v>25</v>
      </c>
      <c r="P413">
        <v>59.67</v>
      </c>
      <c r="Q413" t="s">
        <v>8</v>
      </c>
    </row>
    <row r="414" spans="1:17" x14ac:dyDescent="0.25">
      <c r="A414">
        <v>31</v>
      </c>
      <c r="B414">
        <v>53</v>
      </c>
      <c r="C414">
        <v>0.75</v>
      </c>
      <c r="D414">
        <v>107.66</v>
      </c>
      <c r="E414" t="s">
        <v>8</v>
      </c>
      <c r="F414" t="s">
        <v>17</v>
      </c>
      <c r="G414">
        <v>800</v>
      </c>
      <c r="H414" t="str">
        <f t="shared" si="8"/>
        <v>High</v>
      </c>
      <c r="I414" t="s">
        <v>37</v>
      </c>
      <c r="J414" t="s">
        <v>25</v>
      </c>
      <c r="P414">
        <v>107.66</v>
      </c>
      <c r="Q414" t="s">
        <v>8</v>
      </c>
    </row>
    <row r="415" spans="1:17" x14ac:dyDescent="0.25">
      <c r="A415">
        <v>31</v>
      </c>
      <c r="B415">
        <v>53</v>
      </c>
      <c r="C415">
        <v>1</v>
      </c>
      <c r="D415">
        <v>136.93</v>
      </c>
      <c r="E415" t="s">
        <v>8</v>
      </c>
      <c r="F415" t="s">
        <v>17</v>
      </c>
      <c r="G415">
        <v>800</v>
      </c>
      <c r="H415" t="str">
        <f t="shared" si="8"/>
        <v>High</v>
      </c>
      <c r="I415" t="s">
        <v>37</v>
      </c>
      <c r="J415" t="s">
        <v>25</v>
      </c>
      <c r="P415">
        <v>136.93</v>
      </c>
      <c r="Q415" t="s">
        <v>8</v>
      </c>
    </row>
    <row r="416" spans="1:17" x14ac:dyDescent="0.25">
      <c r="A416">
        <v>31</v>
      </c>
      <c r="B416">
        <v>53</v>
      </c>
      <c r="C416">
        <v>1.5</v>
      </c>
      <c r="D416">
        <v>179.03</v>
      </c>
      <c r="E416" t="s">
        <v>8</v>
      </c>
      <c r="F416" t="s">
        <v>17</v>
      </c>
      <c r="G416">
        <v>800</v>
      </c>
      <c r="H416" t="str">
        <f t="shared" si="8"/>
        <v>High</v>
      </c>
      <c r="I416" t="s">
        <v>37</v>
      </c>
      <c r="J416" t="s">
        <v>25</v>
      </c>
      <c r="P416">
        <v>179.03</v>
      </c>
      <c r="Q416" t="s">
        <v>8</v>
      </c>
    </row>
    <row r="417" spans="1:17" x14ac:dyDescent="0.25">
      <c r="A417">
        <v>31</v>
      </c>
      <c r="B417">
        <v>53</v>
      </c>
      <c r="C417">
        <v>2</v>
      </c>
      <c r="D417">
        <v>208.23000000000002</v>
      </c>
      <c r="E417" t="s">
        <v>8</v>
      </c>
      <c r="F417" t="s">
        <v>17</v>
      </c>
      <c r="G417">
        <v>800</v>
      </c>
      <c r="H417" t="str">
        <f t="shared" si="8"/>
        <v>High</v>
      </c>
      <c r="I417" t="s">
        <v>37</v>
      </c>
      <c r="J417" t="s">
        <v>25</v>
      </c>
      <c r="P417">
        <v>208.23000000000002</v>
      </c>
      <c r="Q417" t="s">
        <v>8</v>
      </c>
    </row>
    <row r="418" spans="1:17" x14ac:dyDescent="0.25">
      <c r="A418">
        <v>31</v>
      </c>
      <c r="B418">
        <v>53</v>
      </c>
      <c r="C418">
        <v>2.5</v>
      </c>
      <c r="D418">
        <v>233.93</v>
      </c>
      <c r="E418" t="s">
        <v>8</v>
      </c>
      <c r="F418" t="s">
        <v>17</v>
      </c>
      <c r="G418">
        <v>800</v>
      </c>
      <c r="H418" t="str">
        <f t="shared" si="8"/>
        <v>High</v>
      </c>
      <c r="I418" t="s">
        <v>37</v>
      </c>
      <c r="J418" t="s">
        <v>25</v>
      </c>
      <c r="P418">
        <v>233.93</v>
      </c>
      <c r="Q418" t="s">
        <v>8</v>
      </c>
    </row>
    <row r="419" spans="1:17" x14ac:dyDescent="0.25">
      <c r="A419">
        <v>31</v>
      </c>
      <c r="B419">
        <v>53</v>
      </c>
      <c r="C419">
        <v>3</v>
      </c>
      <c r="D419">
        <v>237.38000000000002</v>
      </c>
      <c r="E419" t="s">
        <v>8</v>
      </c>
      <c r="F419" t="s">
        <v>17</v>
      </c>
      <c r="G419">
        <v>800</v>
      </c>
      <c r="H419" t="str">
        <f t="shared" si="8"/>
        <v>High</v>
      </c>
      <c r="I419" t="s">
        <v>37</v>
      </c>
      <c r="J419" t="s">
        <v>25</v>
      </c>
      <c r="P419">
        <v>237.38000000000002</v>
      </c>
      <c r="Q419" t="s">
        <v>8</v>
      </c>
    </row>
    <row r="420" spans="1:17" x14ac:dyDescent="0.25">
      <c r="A420">
        <v>31</v>
      </c>
      <c r="B420">
        <v>53</v>
      </c>
      <c r="C420">
        <v>4</v>
      </c>
      <c r="D420">
        <v>238.41000000000003</v>
      </c>
      <c r="E420" t="s">
        <v>8</v>
      </c>
      <c r="F420" t="s">
        <v>17</v>
      </c>
      <c r="G420">
        <v>800</v>
      </c>
      <c r="H420" t="str">
        <f t="shared" si="8"/>
        <v>High</v>
      </c>
      <c r="I420" t="s">
        <v>37</v>
      </c>
      <c r="J420" t="s">
        <v>25</v>
      </c>
      <c r="P420">
        <v>238.41000000000003</v>
      </c>
      <c r="Q420" t="s">
        <v>8</v>
      </c>
    </row>
    <row r="421" spans="1:17" x14ac:dyDescent="0.25">
      <c r="A421">
        <v>31</v>
      </c>
      <c r="B421">
        <v>53</v>
      </c>
      <c r="C421">
        <v>6</v>
      </c>
      <c r="D421">
        <v>183.07</v>
      </c>
      <c r="E421" t="s">
        <v>8</v>
      </c>
      <c r="F421" t="s">
        <v>17</v>
      </c>
      <c r="G421">
        <v>800</v>
      </c>
      <c r="H421" t="str">
        <f t="shared" si="8"/>
        <v>High</v>
      </c>
      <c r="I421" t="s">
        <v>37</v>
      </c>
      <c r="J421" t="s">
        <v>25</v>
      </c>
      <c r="P421">
        <v>183.07</v>
      </c>
      <c r="Q421" t="s">
        <v>8</v>
      </c>
    </row>
    <row r="422" spans="1:17" x14ac:dyDescent="0.25">
      <c r="A422">
        <v>31</v>
      </c>
      <c r="B422">
        <v>53</v>
      </c>
      <c r="C422">
        <v>8</v>
      </c>
      <c r="D422">
        <v>148.82</v>
      </c>
      <c r="E422" t="s">
        <v>8</v>
      </c>
      <c r="F422" t="s">
        <v>17</v>
      </c>
      <c r="G422">
        <v>800</v>
      </c>
      <c r="H422" t="str">
        <f t="shared" si="8"/>
        <v>High</v>
      </c>
      <c r="I422" t="s">
        <v>37</v>
      </c>
      <c r="J422" t="s">
        <v>25</v>
      </c>
      <c r="P422">
        <v>148.82</v>
      </c>
      <c r="Q422" t="s">
        <v>8</v>
      </c>
    </row>
    <row r="423" spans="1:17" x14ac:dyDescent="0.25">
      <c r="A423">
        <v>31</v>
      </c>
      <c r="B423">
        <v>53</v>
      </c>
      <c r="C423">
        <v>12</v>
      </c>
      <c r="D423">
        <v>128.33000000000001</v>
      </c>
      <c r="E423" t="s">
        <v>8</v>
      </c>
      <c r="F423" t="s">
        <v>17</v>
      </c>
      <c r="G423">
        <v>800</v>
      </c>
      <c r="H423" t="str">
        <f t="shared" si="8"/>
        <v>High</v>
      </c>
      <c r="I423" t="s">
        <v>37</v>
      </c>
      <c r="J423" t="s">
        <v>25</v>
      </c>
      <c r="P423">
        <v>128.33000000000001</v>
      </c>
      <c r="Q423" t="s">
        <v>8</v>
      </c>
    </row>
    <row r="424" spans="1:17" x14ac:dyDescent="0.25">
      <c r="A424">
        <v>31</v>
      </c>
      <c r="B424">
        <v>53</v>
      </c>
      <c r="C424">
        <v>24</v>
      </c>
      <c r="D424">
        <v>99.71</v>
      </c>
      <c r="E424" t="s">
        <v>8</v>
      </c>
      <c r="F424" t="s">
        <v>17</v>
      </c>
      <c r="G424">
        <v>800</v>
      </c>
      <c r="H424" t="str">
        <f t="shared" si="8"/>
        <v>High</v>
      </c>
      <c r="I424" t="s">
        <v>37</v>
      </c>
      <c r="J424" t="s">
        <v>25</v>
      </c>
      <c r="P424">
        <v>99.71</v>
      </c>
      <c r="Q424" t="s">
        <v>8</v>
      </c>
    </row>
    <row r="425" spans="1:17" x14ac:dyDescent="0.25">
      <c r="A425">
        <v>31</v>
      </c>
      <c r="B425">
        <v>53</v>
      </c>
      <c r="C425">
        <v>48</v>
      </c>
      <c r="D425">
        <v>52.99</v>
      </c>
      <c r="E425" t="s">
        <v>8</v>
      </c>
      <c r="F425" t="s">
        <v>17</v>
      </c>
      <c r="G425">
        <v>800</v>
      </c>
      <c r="H425" t="str">
        <f t="shared" si="8"/>
        <v>High</v>
      </c>
      <c r="I425" t="s">
        <v>37</v>
      </c>
      <c r="J425" t="s">
        <v>25</v>
      </c>
      <c r="P425">
        <v>52.99</v>
      </c>
      <c r="Q425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8"/>
  <sheetViews>
    <sheetView workbookViewId="0">
      <selection activeCell="A2" sqref="A2:I26"/>
    </sheetView>
  </sheetViews>
  <sheetFormatPr defaultRowHeight="15" x14ac:dyDescent="0.25"/>
  <cols>
    <col min="2" max="2" width="13.7109375" bestFit="1" customWidth="1"/>
    <col min="3" max="3" width="10.85546875" bestFit="1" customWidth="1"/>
    <col min="4" max="7" width="10.85546875" customWidth="1"/>
    <col min="8" max="8" width="13.28515625" bestFit="1" customWidth="1"/>
    <col min="9" max="9" width="10.85546875" customWidth="1"/>
    <col min="11" max="11" width="11.425781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3</v>
      </c>
    </row>
    <row r="2" spans="1:13" x14ac:dyDescent="0.25">
      <c r="A2">
        <v>0</v>
      </c>
      <c r="B2">
        <v>0</v>
      </c>
      <c r="C2" t="s">
        <v>24</v>
      </c>
      <c r="D2">
        <v>1200</v>
      </c>
      <c r="E2" t="s">
        <v>36</v>
      </c>
      <c r="F2" t="s">
        <v>23</v>
      </c>
      <c r="G2" t="s">
        <v>278</v>
      </c>
      <c r="H2" t="s">
        <v>273</v>
      </c>
      <c r="I2" t="s">
        <v>275</v>
      </c>
      <c r="K2" t="s">
        <v>2</v>
      </c>
      <c r="L2" t="s">
        <v>4</v>
      </c>
    </row>
    <row r="3" spans="1:13" x14ac:dyDescent="0.25">
      <c r="A3">
        <v>1</v>
      </c>
      <c r="B3">
        <v>239.5206</v>
      </c>
      <c r="C3" t="s">
        <v>24</v>
      </c>
      <c r="D3">
        <v>1200</v>
      </c>
      <c r="E3" t="s">
        <v>36</v>
      </c>
      <c r="F3" t="s">
        <v>23</v>
      </c>
      <c r="G3" t="s">
        <v>278</v>
      </c>
      <c r="H3" t="s">
        <v>273</v>
      </c>
      <c r="I3" t="s">
        <v>275</v>
      </c>
      <c r="K3" t="s">
        <v>5</v>
      </c>
      <c r="L3" t="s">
        <v>31</v>
      </c>
    </row>
    <row r="4" spans="1:13" x14ac:dyDescent="0.25">
      <c r="A4">
        <v>2</v>
      </c>
      <c r="B4">
        <v>345.4821</v>
      </c>
      <c r="C4" t="s">
        <v>24</v>
      </c>
      <c r="D4">
        <v>1200</v>
      </c>
      <c r="E4" t="s">
        <v>36</v>
      </c>
      <c r="F4" t="s">
        <v>23</v>
      </c>
      <c r="G4" t="s">
        <v>278</v>
      </c>
      <c r="H4" t="s">
        <v>273</v>
      </c>
      <c r="I4" t="s">
        <v>275</v>
      </c>
      <c r="K4" t="s">
        <v>9</v>
      </c>
      <c r="L4">
        <v>14</v>
      </c>
      <c r="M4" t="s">
        <v>506</v>
      </c>
    </row>
    <row r="5" spans="1:13" x14ac:dyDescent="0.25">
      <c r="A5">
        <v>3</v>
      </c>
      <c r="B5">
        <v>428.77699999999999</v>
      </c>
      <c r="C5" t="s">
        <v>24</v>
      </c>
      <c r="D5">
        <v>1200</v>
      </c>
      <c r="E5" t="s">
        <v>36</v>
      </c>
      <c r="F5" t="s">
        <v>23</v>
      </c>
      <c r="G5" t="s">
        <v>278</v>
      </c>
      <c r="H5" t="s">
        <v>273</v>
      </c>
      <c r="I5" t="s">
        <v>275</v>
      </c>
      <c r="K5" t="s">
        <v>15</v>
      </c>
      <c r="L5" t="s">
        <v>32</v>
      </c>
    </row>
    <row r="6" spans="1:13" x14ac:dyDescent="0.25">
      <c r="A6">
        <v>4</v>
      </c>
      <c r="B6">
        <v>489.45440000000002</v>
      </c>
      <c r="C6" t="s">
        <v>24</v>
      </c>
      <c r="D6">
        <v>1200</v>
      </c>
      <c r="E6" t="s">
        <v>36</v>
      </c>
      <c r="F6" t="s">
        <v>23</v>
      </c>
      <c r="G6" t="s">
        <v>278</v>
      </c>
      <c r="H6" t="s">
        <v>273</v>
      </c>
      <c r="I6" t="s">
        <v>275</v>
      </c>
      <c r="K6" t="s">
        <v>12</v>
      </c>
      <c r="L6" t="s">
        <v>13</v>
      </c>
    </row>
    <row r="7" spans="1:13" x14ac:dyDescent="0.25">
      <c r="A7">
        <v>6</v>
      </c>
      <c r="B7">
        <v>393.11399999999998</v>
      </c>
      <c r="C7" t="s">
        <v>24</v>
      </c>
      <c r="D7">
        <v>1200</v>
      </c>
      <c r="E7" t="s">
        <v>36</v>
      </c>
      <c r="F7" t="s">
        <v>23</v>
      </c>
      <c r="G7" t="s">
        <v>278</v>
      </c>
      <c r="H7" t="s">
        <v>273</v>
      </c>
      <c r="I7" t="s">
        <v>275</v>
      </c>
      <c r="K7" t="s">
        <v>10</v>
      </c>
      <c r="L7" t="s">
        <v>33</v>
      </c>
    </row>
    <row r="8" spans="1:13" x14ac:dyDescent="0.25">
      <c r="A8">
        <v>12</v>
      </c>
      <c r="B8">
        <v>289.11380000000003</v>
      </c>
      <c r="C8" t="s">
        <v>24</v>
      </c>
      <c r="D8">
        <v>1200</v>
      </c>
      <c r="E8" t="s">
        <v>36</v>
      </c>
      <c r="F8" t="s">
        <v>23</v>
      </c>
      <c r="G8" t="s">
        <v>278</v>
      </c>
      <c r="H8" t="s">
        <v>273</v>
      </c>
      <c r="I8" t="s">
        <v>275</v>
      </c>
      <c r="K8" t="s">
        <v>270</v>
      </c>
      <c r="L8" t="s">
        <v>284</v>
      </c>
      <c r="M8" t="s">
        <v>507</v>
      </c>
    </row>
    <row r="9" spans="1:13" x14ac:dyDescent="0.25">
      <c r="A9">
        <v>24</v>
      </c>
      <c r="B9">
        <v>51.936500000000002</v>
      </c>
      <c r="C9" t="s">
        <v>24</v>
      </c>
      <c r="D9">
        <v>1200</v>
      </c>
      <c r="E9" t="s">
        <v>36</v>
      </c>
      <c r="F9" t="s">
        <v>23</v>
      </c>
      <c r="G9" t="s">
        <v>278</v>
      </c>
      <c r="H9" t="s">
        <v>273</v>
      </c>
      <c r="I9" t="s">
        <v>275</v>
      </c>
      <c r="K9" t="s">
        <v>271</v>
      </c>
      <c r="L9" t="s">
        <v>273</v>
      </c>
    </row>
    <row r="10" spans="1:13" x14ac:dyDescent="0.25">
      <c r="A10">
        <v>36</v>
      </c>
      <c r="B10">
        <v>29.037500000000001</v>
      </c>
      <c r="C10" t="s">
        <v>24</v>
      </c>
      <c r="D10">
        <v>1200</v>
      </c>
      <c r="E10" t="s">
        <v>36</v>
      </c>
      <c r="F10" t="s">
        <v>23</v>
      </c>
      <c r="G10" t="s">
        <v>278</v>
      </c>
      <c r="H10" t="s">
        <v>273</v>
      </c>
      <c r="I10" t="s">
        <v>275</v>
      </c>
      <c r="K10" t="s">
        <v>283</v>
      </c>
      <c r="L10" t="s">
        <v>466</v>
      </c>
    </row>
    <row r="11" spans="1:13" x14ac:dyDescent="0.25">
      <c r="A11">
        <v>48</v>
      </c>
      <c r="B11">
        <v>6.0622999999999996</v>
      </c>
      <c r="C11" t="s">
        <v>24</v>
      </c>
      <c r="D11">
        <v>1200</v>
      </c>
      <c r="E11" t="s">
        <v>36</v>
      </c>
      <c r="F11" t="s">
        <v>23</v>
      </c>
      <c r="G11" t="s">
        <v>278</v>
      </c>
      <c r="H11" t="s">
        <v>273</v>
      </c>
      <c r="I11" t="s">
        <v>275</v>
      </c>
      <c r="K11" t="s">
        <v>498</v>
      </c>
      <c r="L11" t="s">
        <v>27</v>
      </c>
    </row>
    <row r="12" spans="1:13" x14ac:dyDescent="0.25">
      <c r="A12">
        <v>72</v>
      </c>
      <c r="B12">
        <v>9.8699999999999996E-2</v>
      </c>
      <c r="C12" t="s">
        <v>24</v>
      </c>
      <c r="D12">
        <v>1200</v>
      </c>
      <c r="E12" t="s">
        <v>36</v>
      </c>
      <c r="F12" t="s">
        <v>23</v>
      </c>
      <c r="G12" t="s">
        <v>278</v>
      </c>
      <c r="H12" t="s">
        <v>273</v>
      </c>
      <c r="I12" t="s">
        <v>275</v>
      </c>
    </row>
    <row r="13" spans="1:13" x14ac:dyDescent="0.25">
      <c r="A13">
        <v>96</v>
      </c>
      <c r="B13">
        <v>9.7699999999999995E-2</v>
      </c>
      <c r="C13" t="s">
        <v>24</v>
      </c>
      <c r="D13">
        <v>1200</v>
      </c>
      <c r="E13" t="s">
        <v>36</v>
      </c>
      <c r="F13" t="s">
        <v>23</v>
      </c>
      <c r="G13" t="s">
        <v>278</v>
      </c>
      <c r="H13" t="s">
        <v>273</v>
      </c>
      <c r="I13" t="s">
        <v>275</v>
      </c>
    </row>
    <row r="14" spans="1:13" x14ac:dyDescent="0.25">
      <c r="A14">
        <v>0</v>
      </c>
      <c r="B14">
        <v>0</v>
      </c>
      <c r="C14" t="s">
        <v>24</v>
      </c>
      <c r="D14">
        <v>1200</v>
      </c>
      <c r="E14" t="s">
        <v>37</v>
      </c>
      <c r="F14" t="s">
        <v>23</v>
      </c>
      <c r="G14" t="s">
        <v>278</v>
      </c>
      <c r="H14" t="s">
        <v>273</v>
      </c>
      <c r="I14" t="s">
        <v>275</v>
      </c>
    </row>
    <row r="15" spans="1:13" x14ac:dyDescent="0.25">
      <c r="A15">
        <v>1</v>
      </c>
      <c r="B15">
        <v>5.5</v>
      </c>
      <c r="C15" t="s">
        <v>24</v>
      </c>
      <c r="D15">
        <v>1200</v>
      </c>
      <c r="E15" t="s">
        <v>37</v>
      </c>
      <c r="F15" t="s">
        <v>23</v>
      </c>
      <c r="G15" t="s">
        <v>278</v>
      </c>
      <c r="H15" t="s">
        <v>273</v>
      </c>
      <c r="I15" t="s">
        <v>275</v>
      </c>
    </row>
    <row r="16" spans="1:13" x14ac:dyDescent="0.25">
      <c r="A16">
        <v>2</v>
      </c>
      <c r="B16">
        <v>56.9069</v>
      </c>
      <c r="C16" t="s">
        <v>24</v>
      </c>
      <c r="D16">
        <v>1200</v>
      </c>
      <c r="E16" t="s">
        <v>37</v>
      </c>
      <c r="F16" t="s">
        <v>23</v>
      </c>
      <c r="G16" t="s">
        <v>278</v>
      </c>
      <c r="H16" t="s">
        <v>273</v>
      </c>
      <c r="I16" t="s">
        <v>275</v>
      </c>
    </row>
    <row r="17" spans="1:9" x14ac:dyDescent="0.25">
      <c r="A17">
        <v>3</v>
      </c>
      <c r="B17">
        <v>39.365600000000001</v>
      </c>
      <c r="C17" t="s">
        <v>24</v>
      </c>
      <c r="D17">
        <v>1200</v>
      </c>
      <c r="E17" t="s">
        <v>37</v>
      </c>
      <c r="F17" t="s">
        <v>23</v>
      </c>
      <c r="G17" t="s">
        <v>278</v>
      </c>
      <c r="H17" t="s">
        <v>273</v>
      </c>
      <c r="I17" t="s">
        <v>275</v>
      </c>
    </row>
    <row r="18" spans="1:9" x14ac:dyDescent="0.25">
      <c r="A18">
        <v>4</v>
      </c>
      <c r="B18">
        <v>62.773699999999998</v>
      </c>
      <c r="C18" t="s">
        <v>24</v>
      </c>
      <c r="D18">
        <v>1200</v>
      </c>
      <c r="E18" t="s">
        <v>37</v>
      </c>
      <c r="F18" t="s">
        <v>23</v>
      </c>
      <c r="G18" t="s">
        <v>278</v>
      </c>
      <c r="H18" t="s">
        <v>273</v>
      </c>
      <c r="I18" t="s">
        <v>275</v>
      </c>
    </row>
    <row r="19" spans="1:9" x14ac:dyDescent="0.25">
      <c r="A19">
        <v>6</v>
      </c>
      <c r="B19">
        <v>68.088999999999999</v>
      </c>
      <c r="C19" t="s">
        <v>24</v>
      </c>
      <c r="D19">
        <v>1200</v>
      </c>
      <c r="E19" t="s">
        <v>37</v>
      </c>
      <c r="F19" t="s">
        <v>23</v>
      </c>
      <c r="G19" t="s">
        <v>278</v>
      </c>
      <c r="H19" t="s">
        <v>273</v>
      </c>
      <c r="I19" t="s">
        <v>275</v>
      </c>
    </row>
    <row r="20" spans="1:9" x14ac:dyDescent="0.25">
      <c r="A20">
        <v>8</v>
      </c>
      <c r="B20">
        <v>45.490400000000001</v>
      </c>
      <c r="C20" t="s">
        <v>24</v>
      </c>
      <c r="D20">
        <v>1200</v>
      </c>
      <c r="E20" t="s">
        <v>37</v>
      </c>
      <c r="F20" t="s">
        <v>23</v>
      </c>
      <c r="G20" t="s">
        <v>278</v>
      </c>
      <c r="H20" t="s">
        <v>273</v>
      </c>
      <c r="I20" t="s">
        <v>275</v>
      </c>
    </row>
    <row r="21" spans="1:9" x14ac:dyDescent="0.25">
      <c r="A21">
        <v>12</v>
      </c>
      <c r="B21">
        <v>24.8142</v>
      </c>
      <c r="C21" t="s">
        <v>24</v>
      </c>
      <c r="D21">
        <v>1200</v>
      </c>
      <c r="E21" t="s">
        <v>37</v>
      </c>
      <c r="F21" t="s">
        <v>23</v>
      </c>
      <c r="G21" t="s">
        <v>278</v>
      </c>
      <c r="H21" t="s">
        <v>273</v>
      </c>
      <c r="I21" t="s">
        <v>275</v>
      </c>
    </row>
    <row r="22" spans="1:9" x14ac:dyDescent="0.25">
      <c r="A22">
        <v>24</v>
      </c>
      <c r="B22">
        <v>51.9221</v>
      </c>
      <c r="C22" t="s">
        <v>24</v>
      </c>
      <c r="D22">
        <v>1200</v>
      </c>
      <c r="E22" t="s">
        <v>37</v>
      </c>
      <c r="F22" t="s">
        <v>23</v>
      </c>
      <c r="G22" t="s">
        <v>278</v>
      </c>
      <c r="H22" t="s">
        <v>273</v>
      </c>
      <c r="I22" t="s">
        <v>275</v>
      </c>
    </row>
    <row r="23" spans="1:9" x14ac:dyDescent="0.25">
      <c r="A23">
        <v>36</v>
      </c>
      <c r="B23">
        <v>58.5657</v>
      </c>
      <c r="C23" t="s">
        <v>24</v>
      </c>
      <c r="D23">
        <v>1200</v>
      </c>
      <c r="E23" t="s">
        <v>37</v>
      </c>
      <c r="F23" t="s">
        <v>23</v>
      </c>
      <c r="G23" t="s">
        <v>278</v>
      </c>
      <c r="H23" t="s">
        <v>273</v>
      </c>
      <c r="I23" t="s">
        <v>275</v>
      </c>
    </row>
    <row r="24" spans="1:9" x14ac:dyDescent="0.25">
      <c r="A24">
        <v>48</v>
      </c>
      <c r="B24">
        <v>7.7870999999999997</v>
      </c>
      <c r="C24" t="s">
        <v>24</v>
      </c>
      <c r="D24">
        <v>1200</v>
      </c>
      <c r="E24" t="s">
        <v>37</v>
      </c>
      <c r="F24" t="s">
        <v>23</v>
      </c>
      <c r="G24" t="s">
        <v>278</v>
      </c>
      <c r="H24" t="s">
        <v>273</v>
      </c>
      <c r="I24" t="s">
        <v>275</v>
      </c>
    </row>
    <row r="25" spans="1:9" x14ac:dyDescent="0.25">
      <c r="A25">
        <v>72</v>
      </c>
      <c r="B25">
        <v>5.3407</v>
      </c>
      <c r="C25" t="s">
        <v>24</v>
      </c>
      <c r="D25">
        <v>1200</v>
      </c>
      <c r="E25" t="s">
        <v>37</v>
      </c>
      <c r="F25" t="s">
        <v>23</v>
      </c>
      <c r="G25" t="s">
        <v>278</v>
      </c>
      <c r="H25" t="s">
        <v>273</v>
      </c>
      <c r="I25" t="s">
        <v>275</v>
      </c>
    </row>
    <row r="26" spans="1:9" x14ac:dyDescent="0.25">
      <c r="A26">
        <v>96</v>
      </c>
      <c r="B26">
        <v>1.0995999999999999</v>
      </c>
      <c r="C26" t="s">
        <v>24</v>
      </c>
      <c r="D26">
        <v>1200</v>
      </c>
      <c r="E26" t="s">
        <v>37</v>
      </c>
      <c r="F26" t="s">
        <v>23</v>
      </c>
      <c r="G26" t="s">
        <v>278</v>
      </c>
      <c r="H26" t="s">
        <v>273</v>
      </c>
      <c r="I26" t="s">
        <v>275</v>
      </c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  <row r="28" spans="1:9" x14ac:dyDescent="0.25">
      <c r="A28" s="10"/>
      <c r="B28" s="10"/>
      <c r="C28" s="10"/>
      <c r="D28" s="10"/>
      <c r="E28" s="10"/>
      <c r="F28" s="10"/>
      <c r="G28" s="10"/>
      <c r="H28" s="10"/>
      <c r="I28" s="10"/>
    </row>
    <row r="29" spans="1:9" x14ac:dyDescent="0.25">
      <c r="A29" s="10"/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10"/>
      <c r="B30" s="10"/>
      <c r="C30" s="10"/>
      <c r="D30" s="10"/>
      <c r="E30" s="10"/>
      <c r="F30" s="10"/>
      <c r="G30" s="10"/>
      <c r="H30" s="10"/>
      <c r="I30" s="10"/>
    </row>
    <row r="31" spans="1:9" x14ac:dyDescent="0.25">
      <c r="A31" s="10"/>
      <c r="B31" s="10"/>
      <c r="C31" s="10"/>
      <c r="D31" s="10"/>
      <c r="E31" s="10"/>
      <c r="F31" s="10"/>
      <c r="G31" s="10"/>
      <c r="H31" s="10"/>
      <c r="I31" s="10"/>
    </row>
    <row r="32" spans="1:9" x14ac:dyDescent="0.25">
      <c r="A32" s="10"/>
      <c r="B32" s="10"/>
      <c r="C32" s="10"/>
      <c r="D32" s="10"/>
      <c r="E32" s="10"/>
      <c r="F32" s="10"/>
      <c r="G32" s="10"/>
      <c r="H32" s="10"/>
      <c r="I32" s="10"/>
    </row>
    <row r="33" spans="1:9" x14ac:dyDescent="0.25">
      <c r="A33" s="10"/>
      <c r="B33" s="10"/>
      <c r="C33" s="10"/>
      <c r="D33" s="10"/>
      <c r="E33" s="10"/>
      <c r="F33" s="10"/>
      <c r="G33" s="10"/>
      <c r="H33" s="10"/>
      <c r="I33" s="10"/>
    </row>
    <row r="34" spans="1:9" x14ac:dyDescent="0.25">
      <c r="A34" s="10"/>
      <c r="B34" s="10"/>
      <c r="C34" s="10"/>
      <c r="D34" s="10"/>
      <c r="E34" s="10"/>
      <c r="F34" s="10"/>
      <c r="G34" s="10"/>
      <c r="H34" s="10"/>
      <c r="I34" s="10"/>
    </row>
    <row r="35" spans="1:9" x14ac:dyDescent="0.25">
      <c r="A35" s="10"/>
      <c r="B35" s="10"/>
      <c r="C35" s="10"/>
      <c r="D35" s="10"/>
      <c r="E35" s="10"/>
      <c r="F35" s="10"/>
      <c r="G35" s="10"/>
      <c r="H35" s="10"/>
      <c r="I35" s="10"/>
    </row>
    <row r="36" spans="1:9" x14ac:dyDescent="0.25">
      <c r="A36" s="10"/>
      <c r="B36" s="10"/>
      <c r="C36" s="10"/>
      <c r="D36" s="10"/>
      <c r="E36" s="10"/>
      <c r="F36" s="10"/>
      <c r="G36" s="10"/>
      <c r="H36" s="10"/>
      <c r="I36" s="10"/>
    </row>
    <row r="37" spans="1:9" x14ac:dyDescent="0.25">
      <c r="A37" s="10"/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10"/>
      <c r="B38" s="10"/>
      <c r="C38" s="10"/>
      <c r="D38" s="10"/>
      <c r="E38" s="10"/>
      <c r="F38" s="10"/>
      <c r="G38" s="10"/>
      <c r="H38" s="10"/>
      <c r="I38" s="10"/>
    </row>
    <row r="39" spans="1:9" x14ac:dyDescent="0.25">
      <c r="A39" s="10"/>
      <c r="B39" s="10"/>
      <c r="C39" s="10"/>
      <c r="D39" s="10"/>
      <c r="E39" s="10"/>
      <c r="F39" s="10"/>
      <c r="G39" s="10"/>
      <c r="H39" s="10"/>
      <c r="I39" s="10"/>
    </row>
    <row r="40" spans="1:9" x14ac:dyDescent="0.25">
      <c r="A40" s="10"/>
      <c r="B40" s="10"/>
      <c r="C40" s="10"/>
      <c r="D40" s="10"/>
      <c r="E40" s="10"/>
      <c r="F40" s="10"/>
      <c r="G40" s="10"/>
      <c r="H40" s="10"/>
      <c r="I40" s="10"/>
    </row>
    <row r="41" spans="1:9" x14ac:dyDescent="0.25">
      <c r="A41" s="10"/>
      <c r="B41" s="10"/>
      <c r="C41" s="10"/>
      <c r="D41" s="10"/>
      <c r="E41" s="10"/>
      <c r="F41" s="10"/>
      <c r="G41" s="10"/>
      <c r="H41" s="10"/>
      <c r="I41" s="10"/>
    </row>
    <row r="42" spans="1:9" x14ac:dyDescent="0.25">
      <c r="A42" s="10"/>
      <c r="B42" s="10"/>
      <c r="C42" s="10"/>
      <c r="D42" s="10"/>
      <c r="E42" s="10"/>
      <c r="F42" s="10"/>
      <c r="G42" s="10"/>
      <c r="H42" s="10"/>
      <c r="I42" s="10"/>
    </row>
    <row r="43" spans="1:9" x14ac:dyDescent="0.25">
      <c r="A43" s="10"/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A44" s="10"/>
      <c r="B44" s="10"/>
      <c r="C44" s="10"/>
      <c r="D44" s="10"/>
      <c r="E44" s="10"/>
      <c r="F44" s="10"/>
      <c r="G44" s="10"/>
      <c r="H44" s="10"/>
      <c r="I44" s="10"/>
    </row>
    <row r="45" spans="1:9" x14ac:dyDescent="0.25">
      <c r="A45" s="10"/>
      <c r="B45" s="10"/>
      <c r="C45" s="10"/>
      <c r="D45" s="10"/>
      <c r="E45" s="10"/>
      <c r="F45" s="10"/>
      <c r="G45" s="10"/>
      <c r="H45" s="10"/>
      <c r="I45" s="10"/>
    </row>
    <row r="46" spans="1:9" x14ac:dyDescent="0.25">
      <c r="A46" s="10"/>
      <c r="B46" s="10"/>
      <c r="C46" s="10"/>
      <c r="D46" s="10"/>
      <c r="E46" s="10"/>
      <c r="F46" s="10"/>
      <c r="G46" s="10"/>
      <c r="H46" s="10"/>
      <c r="I46" s="10"/>
    </row>
    <row r="47" spans="1:9" x14ac:dyDescent="0.25">
      <c r="A47" s="10"/>
      <c r="B47" s="10"/>
      <c r="C47" s="10"/>
      <c r="D47" s="10"/>
      <c r="E47" s="10"/>
      <c r="F47" s="10"/>
      <c r="G47" s="10"/>
      <c r="H47" s="10"/>
      <c r="I47" s="10"/>
    </row>
    <row r="48" spans="1:9" x14ac:dyDescent="0.25">
      <c r="A48" s="10"/>
      <c r="B48" s="10"/>
      <c r="C48" s="10"/>
      <c r="D48" s="10"/>
      <c r="E48" s="10"/>
      <c r="F48" s="10"/>
      <c r="G48" s="10"/>
      <c r="H48" s="10"/>
      <c r="I48" s="10"/>
    </row>
    <row r="49" spans="1:9" x14ac:dyDescent="0.25">
      <c r="A49" s="10"/>
      <c r="B49" s="10"/>
      <c r="C49" s="10"/>
      <c r="D49" s="10"/>
      <c r="E49" s="10"/>
      <c r="F49" s="10"/>
      <c r="G49" s="10"/>
      <c r="H49" s="10"/>
      <c r="I49" s="10"/>
    </row>
    <row r="50" spans="1:9" x14ac:dyDescent="0.25">
      <c r="A50" s="10"/>
      <c r="B50" s="10"/>
      <c r="C50" s="10"/>
      <c r="D50" s="10"/>
      <c r="E50" s="10"/>
      <c r="F50" s="10"/>
      <c r="G50" s="10"/>
      <c r="H50" s="10"/>
      <c r="I50" s="10"/>
    </row>
    <row r="51" spans="1:9" x14ac:dyDescent="0.25">
      <c r="A51" s="10"/>
      <c r="B51" s="10"/>
      <c r="C51" s="10"/>
      <c r="D51" s="10"/>
      <c r="E51" s="10"/>
      <c r="F51" s="10"/>
      <c r="G51" s="10"/>
      <c r="H51" s="10"/>
      <c r="I51" s="10"/>
    </row>
    <row r="52" spans="1:9" x14ac:dyDescent="0.25">
      <c r="A52" s="10"/>
      <c r="B52" s="10"/>
      <c r="C52" s="10"/>
      <c r="D52" s="10"/>
      <c r="E52" s="10"/>
      <c r="F52" s="10"/>
      <c r="G52" s="10"/>
      <c r="H52" s="10"/>
      <c r="I52" s="10"/>
    </row>
    <row r="53" spans="1:9" x14ac:dyDescent="0.25">
      <c r="A53" s="10"/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10"/>
      <c r="B54" s="10"/>
      <c r="C54" s="10"/>
      <c r="D54" s="10"/>
      <c r="E54" s="10"/>
      <c r="F54" s="10"/>
      <c r="G54" s="10"/>
      <c r="H54" s="10"/>
      <c r="I54" s="10"/>
    </row>
    <row r="55" spans="1:9" x14ac:dyDescent="0.25">
      <c r="A55" s="10"/>
      <c r="B55" s="10"/>
      <c r="C55" s="10"/>
      <c r="D55" s="10"/>
      <c r="E55" s="10"/>
      <c r="F55" s="10"/>
      <c r="G55" s="10"/>
      <c r="H55" s="10"/>
      <c r="I55" s="10"/>
    </row>
    <row r="56" spans="1:9" x14ac:dyDescent="0.25">
      <c r="A56" s="10"/>
      <c r="B56" s="10"/>
      <c r="C56" s="10"/>
      <c r="D56" s="10"/>
      <c r="E56" s="10"/>
      <c r="F56" s="10"/>
      <c r="G56" s="10"/>
      <c r="H56" s="10"/>
      <c r="I56" s="10"/>
    </row>
    <row r="57" spans="1:9" x14ac:dyDescent="0.25">
      <c r="A57" s="10"/>
      <c r="B57" s="10"/>
      <c r="C57" s="10"/>
      <c r="D57" s="10"/>
      <c r="E57" s="10"/>
      <c r="F57" s="10"/>
      <c r="G57" s="10"/>
      <c r="H57" s="10"/>
      <c r="I57" s="10"/>
    </row>
    <row r="58" spans="1:9" x14ac:dyDescent="0.25">
      <c r="A58" s="10"/>
      <c r="B58" s="10"/>
      <c r="C58" s="10"/>
      <c r="D58" s="10"/>
      <c r="E58" s="10"/>
      <c r="F58" s="10"/>
      <c r="G58" s="10"/>
      <c r="H58" s="10"/>
      <c r="I58" s="10"/>
    </row>
    <row r="59" spans="1:9" x14ac:dyDescent="0.25">
      <c r="A59" s="10"/>
      <c r="B59" s="10"/>
      <c r="C59" s="10"/>
      <c r="D59" s="10"/>
      <c r="E59" s="10"/>
      <c r="F59" s="10"/>
      <c r="G59" s="10"/>
      <c r="H59" s="10"/>
      <c r="I59" s="10"/>
    </row>
    <row r="60" spans="1:9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9" x14ac:dyDescent="0.25">
      <c r="A61" s="10"/>
      <c r="B61" s="10"/>
      <c r="C61" s="10"/>
      <c r="D61" s="10"/>
      <c r="E61" s="10"/>
      <c r="F61" s="10"/>
      <c r="G61" s="10"/>
      <c r="H61" s="10"/>
      <c r="I61" s="10"/>
    </row>
    <row r="62" spans="1:9" x14ac:dyDescent="0.25">
      <c r="A62" s="10"/>
      <c r="B62" s="10"/>
      <c r="C62" s="10"/>
      <c r="D62" s="10"/>
      <c r="E62" s="10"/>
      <c r="F62" s="10"/>
      <c r="G62" s="10"/>
      <c r="H62" s="10"/>
      <c r="I62" s="10"/>
    </row>
    <row r="63" spans="1:9" x14ac:dyDescent="0.25">
      <c r="A63" s="10"/>
      <c r="B63" s="10"/>
      <c r="C63" s="10"/>
      <c r="D63" s="10"/>
      <c r="E63" s="10"/>
      <c r="F63" s="10"/>
      <c r="G63" s="10"/>
      <c r="H63" s="10"/>
      <c r="I63" s="10"/>
    </row>
    <row r="64" spans="1:9" x14ac:dyDescent="0.25">
      <c r="A64" s="10"/>
      <c r="B64" s="10"/>
      <c r="C64" s="10"/>
      <c r="D64" s="10"/>
      <c r="E64" s="10"/>
      <c r="F64" s="10"/>
      <c r="G64" s="10"/>
      <c r="H64" s="10"/>
      <c r="I64" s="10"/>
    </row>
    <row r="65" spans="1:9" x14ac:dyDescent="0.25">
      <c r="A65" s="10"/>
      <c r="B65" s="10"/>
      <c r="C65" s="10"/>
      <c r="D65" s="10"/>
      <c r="E65" s="10"/>
      <c r="F65" s="10"/>
      <c r="G65" s="10"/>
      <c r="H65" s="10"/>
      <c r="I65" s="10"/>
    </row>
    <row r="66" spans="1:9" x14ac:dyDescent="0.25">
      <c r="A66" s="10"/>
      <c r="B66" s="10"/>
      <c r="C66" s="10"/>
      <c r="D66" s="10"/>
      <c r="E66" s="10"/>
      <c r="F66" s="10"/>
      <c r="G66" s="10"/>
      <c r="H66" s="10"/>
      <c r="I66" s="10"/>
    </row>
    <row r="67" spans="1:9" x14ac:dyDescent="0.25">
      <c r="A67" s="10"/>
      <c r="B67" s="10"/>
      <c r="C67" s="10"/>
      <c r="D67" s="10"/>
      <c r="E67" s="10"/>
      <c r="F67" s="10"/>
      <c r="G67" s="10"/>
      <c r="H67" s="10"/>
      <c r="I67" s="10"/>
    </row>
    <row r="68" spans="1:9" x14ac:dyDescent="0.25">
      <c r="A68" s="10"/>
      <c r="B68" s="10"/>
      <c r="C68" s="10"/>
      <c r="D68" s="10"/>
      <c r="E68" s="10"/>
      <c r="F68" s="10"/>
      <c r="G68" s="10"/>
      <c r="H68" s="10"/>
      <c r="I68" s="10"/>
    </row>
    <row r="69" spans="1:9" x14ac:dyDescent="0.25">
      <c r="A69" s="10"/>
      <c r="B69" s="10"/>
      <c r="C69" s="10"/>
      <c r="D69" s="10"/>
      <c r="E69" s="10"/>
      <c r="F69" s="10"/>
      <c r="G69" s="10"/>
      <c r="H69" s="10"/>
      <c r="I69" s="10"/>
    </row>
    <row r="70" spans="1:9" x14ac:dyDescent="0.25">
      <c r="A70" s="10"/>
      <c r="B70" s="10"/>
      <c r="C70" s="10"/>
      <c r="D70" s="10"/>
      <c r="E70" s="10"/>
      <c r="F70" s="10"/>
      <c r="G70" s="10"/>
      <c r="H70" s="10"/>
      <c r="I70" s="10"/>
    </row>
    <row r="71" spans="1:9" x14ac:dyDescent="0.25">
      <c r="A71" s="10"/>
      <c r="B71" s="10"/>
      <c r="C71" s="10"/>
      <c r="D71" s="10"/>
      <c r="E71" s="10"/>
      <c r="F71" s="10"/>
      <c r="G71" s="10"/>
      <c r="H71" s="10"/>
      <c r="I71" s="10"/>
    </row>
    <row r="72" spans="1:9" x14ac:dyDescent="0.25">
      <c r="A72" s="10"/>
      <c r="B72" s="10"/>
      <c r="C72" s="10"/>
      <c r="D72" s="10"/>
      <c r="E72" s="10"/>
      <c r="F72" s="10"/>
      <c r="G72" s="10"/>
      <c r="H72" s="10"/>
      <c r="I72" s="10"/>
    </row>
    <row r="73" spans="1:9" x14ac:dyDescent="0.25">
      <c r="A73" s="10"/>
      <c r="B73" s="10"/>
      <c r="C73" s="10"/>
      <c r="D73" s="10"/>
      <c r="E73" s="10"/>
      <c r="F73" s="10"/>
      <c r="G73" s="10"/>
      <c r="H73" s="10"/>
      <c r="I73" s="10"/>
    </row>
    <row r="74" spans="1:9" x14ac:dyDescent="0.25">
      <c r="A74" s="10"/>
      <c r="B74" s="10"/>
      <c r="C74" s="10"/>
      <c r="D74" s="10"/>
      <c r="E74" s="10"/>
      <c r="F74" s="10"/>
      <c r="G74" s="10"/>
      <c r="H74" s="10"/>
      <c r="I74" s="10"/>
    </row>
    <row r="75" spans="1:9" x14ac:dyDescent="0.25">
      <c r="A75" s="10"/>
      <c r="B75" s="10"/>
      <c r="C75" s="10"/>
      <c r="D75" s="10"/>
      <c r="E75" s="10"/>
      <c r="F75" s="10"/>
      <c r="G75" s="10"/>
      <c r="H75" s="10"/>
      <c r="I75" s="10"/>
    </row>
    <row r="76" spans="1:9" x14ac:dyDescent="0.25">
      <c r="A76" s="10"/>
      <c r="B76" s="10"/>
      <c r="C76" s="10"/>
      <c r="D76" s="10"/>
      <c r="E76" s="10"/>
      <c r="F76" s="10"/>
      <c r="G76" s="10"/>
      <c r="H76" s="10"/>
      <c r="I76" s="10"/>
    </row>
    <row r="77" spans="1:9" x14ac:dyDescent="0.25">
      <c r="A77" s="10"/>
      <c r="B77" s="10"/>
      <c r="C77" s="10"/>
      <c r="D77" s="10"/>
      <c r="E77" s="10"/>
      <c r="F77" s="10"/>
      <c r="G77" s="10"/>
      <c r="H77" s="10"/>
      <c r="I77" s="10"/>
    </row>
    <row r="78" spans="1:9" x14ac:dyDescent="0.25">
      <c r="A78" s="10"/>
      <c r="B78" s="10"/>
      <c r="C78" s="10"/>
      <c r="D78" s="10"/>
      <c r="E78" s="10"/>
      <c r="F78" s="10"/>
      <c r="G78" s="10"/>
      <c r="H78" s="10"/>
      <c r="I78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workbookViewId="0">
      <selection activeCell="A2" sqref="A2:I15"/>
    </sheetView>
  </sheetViews>
  <sheetFormatPr defaultRowHeight="15" x14ac:dyDescent="0.25"/>
  <cols>
    <col min="2" max="2" width="13.7109375" bestFit="1" customWidth="1"/>
    <col min="5" max="9" width="10.85546875" customWidth="1"/>
    <col min="11" max="11" width="11.42578125" bestFit="1" customWidth="1"/>
  </cols>
  <sheetData>
    <row r="1" spans="1:13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3" x14ac:dyDescent="0.25">
      <c r="A2">
        <v>0</v>
      </c>
      <c r="B2">
        <v>0</v>
      </c>
      <c r="C2" t="s">
        <v>22</v>
      </c>
      <c r="D2">
        <v>400</v>
      </c>
      <c r="E2" t="s">
        <v>36</v>
      </c>
      <c r="F2" t="s">
        <v>39</v>
      </c>
      <c r="G2" t="s">
        <v>278</v>
      </c>
      <c r="H2" t="s">
        <v>275</v>
      </c>
      <c r="I2" t="s">
        <v>275</v>
      </c>
      <c r="K2" t="s">
        <v>2</v>
      </c>
      <c r="L2" t="s">
        <v>19</v>
      </c>
    </row>
    <row r="3" spans="1:13" x14ac:dyDescent="0.25">
      <c r="A3">
        <v>2</v>
      </c>
      <c r="B3">
        <v>0.1186</v>
      </c>
      <c r="C3" t="s">
        <v>22</v>
      </c>
      <c r="D3">
        <v>400</v>
      </c>
      <c r="E3" t="s">
        <v>36</v>
      </c>
      <c r="F3" t="s">
        <v>39</v>
      </c>
      <c r="G3" t="s">
        <v>278</v>
      </c>
      <c r="H3" t="s">
        <v>275</v>
      </c>
      <c r="I3" t="s">
        <v>275</v>
      </c>
      <c r="K3" t="s">
        <v>5</v>
      </c>
      <c r="L3" t="s">
        <v>6</v>
      </c>
    </row>
    <row r="4" spans="1:13" x14ac:dyDescent="0.25">
      <c r="A4">
        <v>4</v>
      </c>
      <c r="B4">
        <v>9.9500000000000005E-2</v>
      </c>
      <c r="C4" t="s">
        <v>22</v>
      </c>
      <c r="D4">
        <v>400</v>
      </c>
      <c r="E4" t="s">
        <v>36</v>
      </c>
      <c r="F4" t="s">
        <v>39</v>
      </c>
      <c r="G4" t="s">
        <v>278</v>
      </c>
      <c r="H4" t="s">
        <v>275</v>
      </c>
      <c r="I4" t="s">
        <v>275</v>
      </c>
      <c r="K4" t="s">
        <v>9</v>
      </c>
      <c r="L4">
        <v>8</v>
      </c>
    </row>
    <row r="5" spans="1:13" x14ac:dyDescent="0.25">
      <c r="A5">
        <v>8</v>
      </c>
      <c r="B5">
        <v>2.7799999999999998E-2</v>
      </c>
      <c r="C5" t="s">
        <v>22</v>
      </c>
      <c r="D5">
        <v>400</v>
      </c>
      <c r="E5" t="s">
        <v>36</v>
      </c>
      <c r="F5" t="s">
        <v>39</v>
      </c>
      <c r="G5" t="s">
        <v>278</v>
      </c>
      <c r="H5" t="s">
        <v>275</v>
      </c>
      <c r="I5" t="s">
        <v>275</v>
      </c>
      <c r="K5" t="s">
        <v>15</v>
      </c>
      <c r="L5" t="s">
        <v>20</v>
      </c>
    </row>
    <row r="6" spans="1:13" x14ac:dyDescent="0.25">
      <c r="A6">
        <v>12</v>
      </c>
      <c r="B6">
        <v>1.95E-2</v>
      </c>
      <c r="C6" t="s">
        <v>22</v>
      </c>
      <c r="D6">
        <v>400</v>
      </c>
      <c r="E6" t="s">
        <v>36</v>
      </c>
      <c r="F6" t="s">
        <v>39</v>
      </c>
      <c r="G6" t="s">
        <v>278</v>
      </c>
      <c r="H6" t="s">
        <v>275</v>
      </c>
      <c r="I6" t="s">
        <v>275</v>
      </c>
      <c r="K6" t="s">
        <v>12</v>
      </c>
      <c r="L6" t="s">
        <v>14</v>
      </c>
    </row>
    <row r="7" spans="1:13" x14ac:dyDescent="0.25">
      <c r="A7">
        <v>0</v>
      </c>
      <c r="B7">
        <v>0</v>
      </c>
      <c r="C7" t="s">
        <v>17</v>
      </c>
      <c r="D7">
        <v>400</v>
      </c>
      <c r="E7" t="s">
        <v>36</v>
      </c>
      <c r="F7" t="s">
        <v>39</v>
      </c>
      <c r="G7" t="s">
        <v>278</v>
      </c>
      <c r="H7" t="s">
        <v>275</v>
      </c>
      <c r="I7" t="s">
        <v>275</v>
      </c>
      <c r="K7" t="s">
        <v>10</v>
      </c>
      <c r="L7" t="s">
        <v>21</v>
      </c>
    </row>
    <row r="8" spans="1:13" x14ac:dyDescent="0.25">
      <c r="A8">
        <v>2</v>
      </c>
      <c r="B8">
        <v>0.86650000000000005</v>
      </c>
      <c r="C8" t="s">
        <v>17</v>
      </c>
      <c r="D8">
        <v>400</v>
      </c>
      <c r="E8" t="s">
        <v>36</v>
      </c>
      <c r="F8" t="s">
        <v>39</v>
      </c>
      <c r="G8" t="s">
        <v>278</v>
      </c>
      <c r="H8" t="s">
        <v>275</v>
      </c>
      <c r="I8" t="s">
        <v>275</v>
      </c>
      <c r="K8" t="s">
        <v>270</v>
      </c>
      <c r="L8" t="s">
        <v>289</v>
      </c>
      <c r="M8" t="s">
        <v>509</v>
      </c>
    </row>
    <row r="9" spans="1:13" x14ac:dyDescent="0.25">
      <c r="A9">
        <v>4</v>
      </c>
      <c r="B9">
        <v>1.0781000000000001</v>
      </c>
      <c r="C9" t="s">
        <v>17</v>
      </c>
      <c r="D9">
        <v>400</v>
      </c>
      <c r="E9" t="s">
        <v>36</v>
      </c>
      <c r="F9" t="s">
        <v>39</v>
      </c>
      <c r="G9" t="s">
        <v>278</v>
      </c>
      <c r="H9" t="s">
        <v>275</v>
      </c>
      <c r="I9" t="s">
        <v>275</v>
      </c>
      <c r="K9" t="s">
        <v>271</v>
      </c>
      <c r="L9" t="s">
        <v>275</v>
      </c>
    </row>
    <row r="10" spans="1:13" x14ac:dyDescent="0.25">
      <c r="A10">
        <v>8</v>
      </c>
      <c r="B10">
        <v>0.79810000000000003</v>
      </c>
      <c r="C10" t="s">
        <v>17</v>
      </c>
      <c r="D10">
        <v>400</v>
      </c>
      <c r="E10" t="s">
        <v>36</v>
      </c>
      <c r="F10" t="s">
        <v>39</v>
      </c>
      <c r="G10" t="s">
        <v>278</v>
      </c>
      <c r="H10" t="s">
        <v>275</v>
      </c>
      <c r="I10" t="s">
        <v>275</v>
      </c>
      <c r="K10" t="s">
        <v>283</v>
      </c>
      <c r="L10" t="s">
        <v>275</v>
      </c>
    </row>
    <row r="11" spans="1:13" x14ac:dyDescent="0.25">
      <c r="A11">
        <v>12</v>
      </c>
      <c r="B11">
        <v>0.67049999999999998</v>
      </c>
      <c r="C11" t="s">
        <v>17</v>
      </c>
      <c r="D11">
        <v>400</v>
      </c>
      <c r="E11" t="s">
        <v>36</v>
      </c>
      <c r="F11" t="s">
        <v>39</v>
      </c>
      <c r="G11" t="s">
        <v>278</v>
      </c>
      <c r="H11" t="s">
        <v>275</v>
      </c>
      <c r="I11" t="s">
        <v>275</v>
      </c>
      <c r="K11" t="s">
        <v>498</v>
      </c>
      <c r="L11" t="s">
        <v>510</v>
      </c>
      <c r="M11" t="s">
        <v>511</v>
      </c>
    </row>
    <row r="12" spans="1:13" x14ac:dyDescent="0.25">
      <c r="A12">
        <v>24</v>
      </c>
      <c r="B12">
        <v>0.30320000000000003</v>
      </c>
      <c r="C12" t="s">
        <v>17</v>
      </c>
      <c r="D12">
        <v>400</v>
      </c>
      <c r="E12" t="s">
        <v>36</v>
      </c>
      <c r="F12" t="s">
        <v>39</v>
      </c>
      <c r="G12" t="s">
        <v>278</v>
      </c>
      <c r="H12" t="s">
        <v>275</v>
      </c>
      <c r="I12" t="s">
        <v>275</v>
      </c>
    </row>
    <row r="13" spans="1:13" x14ac:dyDescent="0.25">
      <c r="A13">
        <v>36</v>
      </c>
      <c r="B13">
        <v>0.14779999999999999</v>
      </c>
      <c r="C13" t="s">
        <v>17</v>
      </c>
      <c r="D13">
        <v>400</v>
      </c>
      <c r="E13" t="s">
        <v>36</v>
      </c>
      <c r="F13" t="s">
        <v>39</v>
      </c>
      <c r="G13" t="s">
        <v>278</v>
      </c>
      <c r="H13" t="s">
        <v>275</v>
      </c>
      <c r="I13" t="s">
        <v>275</v>
      </c>
    </row>
    <row r="14" spans="1:13" x14ac:dyDescent="0.25">
      <c r="A14">
        <v>48</v>
      </c>
      <c r="B14">
        <v>7.4300000000000005E-2</v>
      </c>
      <c r="C14" t="s">
        <v>17</v>
      </c>
      <c r="D14">
        <v>400</v>
      </c>
      <c r="E14" t="s">
        <v>36</v>
      </c>
      <c r="F14" t="s">
        <v>39</v>
      </c>
      <c r="G14" t="s">
        <v>278</v>
      </c>
      <c r="H14" t="s">
        <v>275</v>
      </c>
      <c r="I14" t="s">
        <v>275</v>
      </c>
    </row>
    <row r="15" spans="1:13" x14ac:dyDescent="0.25">
      <c r="A15">
        <v>72</v>
      </c>
      <c r="B15">
        <v>2.7799999999999998E-2</v>
      </c>
      <c r="C15" t="s">
        <v>17</v>
      </c>
      <c r="D15">
        <v>400</v>
      </c>
      <c r="E15" t="s">
        <v>36</v>
      </c>
      <c r="F15" t="s">
        <v>39</v>
      </c>
      <c r="G15" t="s">
        <v>278</v>
      </c>
      <c r="H15" t="s">
        <v>275</v>
      </c>
      <c r="I15" t="s">
        <v>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workbookViewId="0">
      <selection activeCell="A2" sqref="A2:I25"/>
    </sheetView>
  </sheetViews>
  <sheetFormatPr defaultRowHeight="15" x14ac:dyDescent="0.25"/>
  <cols>
    <col min="5" max="9" width="10.85546875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27</v>
      </c>
      <c r="F2" t="s">
        <v>23</v>
      </c>
      <c r="G2" t="s">
        <v>27</v>
      </c>
      <c r="H2" t="s">
        <v>275</v>
      </c>
      <c r="I2" t="s">
        <v>275</v>
      </c>
      <c r="K2" t="s">
        <v>2</v>
      </c>
      <c r="L2" t="s">
        <v>8</v>
      </c>
    </row>
    <row r="3" spans="1:12" x14ac:dyDescent="0.25">
      <c r="A3">
        <v>0.5</v>
      </c>
      <c r="B3">
        <v>14.539400000000001</v>
      </c>
      <c r="C3" t="s">
        <v>22</v>
      </c>
      <c r="D3">
        <v>400</v>
      </c>
      <c r="E3" t="s">
        <v>27</v>
      </c>
      <c r="F3" t="s">
        <v>23</v>
      </c>
      <c r="G3" t="s">
        <v>27</v>
      </c>
      <c r="H3" t="s">
        <v>275</v>
      </c>
      <c r="I3" t="s">
        <v>275</v>
      </c>
      <c r="K3" t="s">
        <v>5</v>
      </c>
      <c r="L3" t="s">
        <v>6</v>
      </c>
    </row>
    <row r="4" spans="1:12" x14ac:dyDescent="0.25">
      <c r="A4">
        <v>1</v>
      </c>
      <c r="B4">
        <v>57.102200000000003</v>
      </c>
      <c r="C4" t="s">
        <v>22</v>
      </c>
      <c r="D4">
        <v>400</v>
      </c>
      <c r="E4" t="s">
        <v>27</v>
      </c>
      <c r="F4" t="s">
        <v>23</v>
      </c>
      <c r="G4" t="s">
        <v>27</v>
      </c>
      <c r="H4" t="s">
        <v>275</v>
      </c>
      <c r="I4" t="s">
        <v>275</v>
      </c>
      <c r="K4" t="s">
        <v>9</v>
      </c>
      <c r="L4">
        <v>20</v>
      </c>
    </row>
    <row r="5" spans="1:12" x14ac:dyDescent="0.25">
      <c r="A5">
        <v>2</v>
      </c>
      <c r="B5">
        <v>78.724400000000003</v>
      </c>
      <c r="C5" t="s">
        <v>22</v>
      </c>
      <c r="D5">
        <v>400</v>
      </c>
      <c r="E5" t="s">
        <v>27</v>
      </c>
      <c r="F5" t="s">
        <v>23</v>
      </c>
      <c r="G5" t="s">
        <v>27</v>
      </c>
      <c r="H5" t="s">
        <v>275</v>
      </c>
      <c r="I5" t="s">
        <v>275</v>
      </c>
      <c r="K5" t="s">
        <v>15</v>
      </c>
      <c r="L5" t="s">
        <v>23</v>
      </c>
    </row>
    <row r="6" spans="1:12" x14ac:dyDescent="0.25">
      <c r="A6">
        <v>3</v>
      </c>
      <c r="B6">
        <v>70.7911</v>
      </c>
      <c r="C6" t="s">
        <v>22</v>
      </c>
      <c r="D6">
        <v>400</v>
      </c>
      <c r="E6" t="s">
        <v>27</v>
      </c>
      <c r="F6" t="s">
        <v>23</v>
      </c>
      <c r="G6" t="s">
        <v>27</v>
      </c>
      <c r="H6" t="s">
        <v>275</v>
      </c>
      <c r="I6" t="s">
        <v>275</v>
      </c>
      <c r="K6" t="s">
        <v>12</v>
      </c>
      <c r="L6" t="s">
        <v>14</v>
      </c>
    </row>
    <row r="7" spans="1:12" x14ac:dyDescent="0.25">
      <c r="A7">
        <v>4</v>
      </c>
      <c r="B7">
        <v>45.221200000000003</v>
      </c>
      <c r="C7" t="s">
        <v>22</v>
      </c>
      <c r="D7">
        <v>400</v>
      </c>
      <c r="E7" t="s">
        <v>27</v>
      </c>
      <c r="F7" t="s">
        <v>23</v>
      </c>
      <c r="G7" t="s">
        <v>27</v>
      </c>
      <c r="H7" t="s">
        <v>275</v>
      </c>
      <c r="I7" t="s">
        <v>275</v>
      </c>
      <c r="K7" t="s">
        <v>10</v>
      </c>
    </row>
    <row r="8" spans="1:12" x14ac:dyDescent="0.25">
      <c r="A8">
        <v>5</v>
      </c>
      <c r="B8">
        <v>29.510999999999999</v>
      </c>
      <c r="C8" t="s">
        <v>22</v>
      </c>
      <c r="D8">
        <v>400</v>
      </c>
      <c r="E8" t="s">
        <v>27</v>
      </c>
      <c r="F8" t="s">
        <v>23</v>
      </c>
      <c r="G8" t="s">
        <v>27</v>
      </c>
      <c r="H8" t="s">
        <v>275</v>
      </c>
      <c r="I8" t="s">
        <v>275</v>
      </c>
      <c r="K8" t="s">
        <v>270</v>
      </c>
      <c r="L8" t="s">
        <v>27</v>
      </c>
    </row>
    <row r="9" spans="1:12" x14ac:dyDescent="0.25">
      <c r="A9">
        <v>7</v>
      </c>
      <c r="B9">
        <v>10.15</v>
      </c>
      <c r="C9" t="s">
        <v>22</v>
      </c>
      <c r="D9">
        <v>400</v>
      </c>
      <c r="E9" t="s">
        <v>27</v>
      </c>
      <c r="F9" t="s">
        <v>23</v>
      </c>
      <c r="G9" t="s">
        <v>27</v>
      </c>
      <c r="H9" t="s">
        <v>275</v>
      </c>
      <c r="I9" t="s">
        <v>275</v>
      </c>
      <c r="K9" t="s">
        <v>271</v>
      </c>
      <c r="L9" t="s">
        <v>275</v>
      </c>
    </row>
    <row r="10" spans="1:12" x14ac:dyDescent="0.25">
      <c r="A10">
        <v>9</v>
      </c>
      <c r="B10">
        <v>5.5865</v>
      </c>
      <c r="C10" t="s">
        <v>22</v>
      </c>
      <c r="D10">
        <v>400</v>
      </c>
      <c r="E10" t="s">
        <v>27</v>
      </c>
      <c r="F10" t="s">
        <v>23</v>
      </c>
      <c r="G10" t="s">
        <v>27</v>
      </c>
      <c r="H10" t="s">
        <v>275</v>
      </c>
      <c r="I10" t="s">
        <v>275</v>
      </c>
      <c r="K10" t="s">
        <v>283</v>
      </c>
      <c r="L10" t="s">
        <v>275</v>
      </c>
    </row>
    <row r="11" spans="1:12" x14ac:dyDescent="0.25">
      <c r="A11">
        <v>12</v>
      </c>
      <c r="B11">
        <v>2.8241999999999998</v>
      </c>
      <c r="C11" t="s">
        <v>22</v>
      </c>
      <c r="D11">
        <v>400</v>
      </c>
      <c r="E11" t="s">
        <v>27</v>
      </c>
      <c r="F11" t="s">
        <v>23</v>
      </c>
      <c r="G11" t="s">
        <v>27</v>
      </c>
      <c r="H11" t="s">
        <v>275</v>
      </c>
      <c r="I11" t="s">
        <v>275</v>
      </c>
    </row>
    <row r="12" spans="1:12" x14ac:dyDescent="0.25">
      <c r="A12">
        <v>24</v>
      </c>
      <c r="B12">
        <v>0.75609999999999999</v>
      </c>
      <c r="C12" t="s">
        <v>22</v>
      </c>
      <c r="D12">
        <v>400</v>
      </c>
      <c r="E12" t="s">
        <v>27</v>
      </c>
      <c r="F12" t="s">
        <v>23</v>
      </c>
      <c r="G12" t="s">
        <v>27</v>
      </c>
      <c r="H12" t="s">
        <v>275</v>
      </c>
      <c r="I12" t="s">
        <v>275</v>
      </c>
    </row>
    <row r="13" spans="1:12" x14ac:dyDescent="0.25">
      <c r="A13">
        <v>36</v>
      </c>
      <c r="B13">
        <v>0.2351</v>
      </c>
      <c r="C13" t="s">
        <v>22</v>
      </c>
      <c r="D13">
        <v>400</v>
      </c>
      <c r="E13" t="s">
        <v>27</v>
      </c>
      <c r="F13" t="s">
        <v>23</v>
      </c>
      <c r="G13" t="s">
        <v>27</v>
      </c>
      <c r="H13" t="s">
        <v>275</v>
      </c>
      <c r="I13" t="s">
        <v>275</v>
      </c>
    </row>
    <row r="14" spans="1:12" x14ac:dyDescent="0.25">
      <c r="A14">
        <v>0</v>
      </c>
      <c r="B14">
        <v>0</v>
      </c>
      <c r="C14" t="s">
        <v>24</v>
      </c>
      <c r="D14">
        <v>400</v>
      </c>
      <c r="E14" t="s">
        <v>27</v>
      </c>
      <c r="F14" t="s">
        <v>23</v>
      </c>
      <c r="G14" t="s">
        <v>27</v>
      </c>
      <c r="H14" t="s">
        <v>275</v>
      </c>
      <c r="I14" t="s">
        <v>275</v>
      </c>
    </row>
    <row r="15" spans="1:12" x14ac:dyDescent="0.25">
      <c r="A15">
        <v>0.5</v>
      </c>
      <c r="B15">
        <v>50.2149</v>
      </c>
      <c r="C15" t="s">
        <v>24</v>
      </c>
      <c r="D15">
        <v>400</v>
      </c>
      <c r="E15" t="s">
        <v>27</v>
      </c>
      <c r="F15" t="s">
        <v>23</v>
      </c>
      <c r="G15" t="s">
        <v>27</v>
      </c>
      <c r="H15" t="s">
        <v>275</v>
      </c>
      <c r="I15" t="s">
        <v>275</v>
      </c>
    </row>
    <row r="16" spans="1:12" x14ac:dyDescent="0.25">
      <c r="A16">
        <v>1</v>
      </c>
      <c r="B16">
        <v>229.0275</v>
      </c>
      <c r="C16" t="s">
        <v>24</v>
      </c>
      <c r="D16">
        <v>400</v>
      </c>
      <c r="E16" t="s">
        <v>27</v>
      </c>
      <c r="F16" t="s">
        <v>23</v>
      </c>
      <c r="G16" t="s">
        <v>27</v>
      </c>
      <c r="H16" t="s">
        <v>275</v>
      </c>
      <c r="I16" t="s">
        <v>275</v>
      </c>
    </row>
    <row r="17" spans="1:9" x14ac:dyDescent="0.25">
      <c r="A17">
        <v>2</v>
      </c>
      <c r="B17">
        <v>463.88589999999999</v>
      </c>
      <c r="C17" t="s">
        <v>24</v>
      </c>
      <c r="D17">
        <v>400</v>
      </c>
      <c r="E17" t="s">
        <v>27</v>
      </c>
      <c r="F17" t="s">
        <v>23</v>
      </c>
      <c r="G17" t="s">
        <v>27</v>
      </c>
      <c r="H17" t="s">
        <v>275</v>
      </c>
      <c r="I17" t="s">
        <v>275</v>
      </c>
    </row>
    <row r="18" spans="1:9" x14ac:dyDescent="0.25">
      <c r="A18">
        <v>3</v>
      </c>
      <c r="B18">
        <v>562.596</v>
      </c>
      <c r="C18" t="s">
        <v>24</v>
      </c>
      <c r="D18">
        <v>400</v>
      </c>
      <c r="E18" t="s">
        <v>27</v>
      </c>
      <c r="F18" t="s">
        <v>23</v>
      </c>
      <c r="G18" t="s">
        <v>27</v>
      </c>
      <c r="H18" t="s">
        <v>275</v>
      </c>
      <c r="I18" t="s">
        <v>275</v>
      </c>
    </row>
    <row r="19" spans="1:9" x14ac:dyDescent="0.25">
      <c r="A19">
        <v>4</v>
      </c>
      <c r="B19">
        <v>587.51260000000002</v>
      </c>
      <c r="C19" t="s">
        <v>24</v>
      </c>
      <c r="D19">
        <v>400</v>
      </c>
      <c r="E19" t="s">
        <v>27</v>
      </c>
      <c r="F19" t="s">
        <v>23</v>
      </c>
      <c r="G19" t="s">
        <v>27</v>
      </c>
      <c r="H19" t="s">
        <v>275</v>
      </c>
      <c r="I19" t="s">
        <v>275</v>
      </c>
    </row>
    <row r="20" spans="1:9" x14ac:dyDescent="0.25">
      <c r="A20">
        <v>5</v>
      </c>
      <c r="B20">
        <v>528.29</v>
      </c>
      <c r="C20" t="s">
        <v>24</v>
      </c>
      <c r="D20">
        <v>400</v>
      </c>
      <c r="E20" t="s">
        <v>27</v>
      </c>
      <c r="F20" t="s">
        <v>23</v>
      </c>
      <c r="G20" t="s">
        <v>27</v>
      </c>
      <c r="H20" t="s">
        <v>275</v>
      </c>
      <c r="I20" t="s">
        <v>275</v>
      </c>
    </row>
    <row r="21" spans="1:9" x14ac:dyDescent="0.25">
      <c r="A21">
        <v>7</v>
      </c>
      <c r="B21">
        <v>367.81659999999999</v>
      </c>
      <c r="C21" t="s">
        <v>24</v>
      </c>
      <c r="D21">
        <v>400</v>
      </c>
      <c r="E21" t="s">
        <v>27</v>
      </c>
      <c r="F21" t="s">
        <v>23</v>
      </c>
      <c r="G21" t="s">
        <v>27</v>
      </c>
      <c r="H21" t="s">
        <v>275</v>
      </c>
      <c r="I21" t="s">
        <v>275</v>
      </c>
    </row>
    <row r="22" spans="1:9" x14ac:dyDescent="0.25">
      <c r="A22">
        <v>9</v>
      </c>
      <c r="B22">
        <v>303.82429999999999</v>
      </c>
      <c r="C22" t="s">
        <v>24</v>
      </c>
      <c r="D22">
        <v>400</v>
      </c>
      <c r="E22" t="s">
        <v>27</v>
      </c>
      <c r="F22" t="s">
        <v>23</v>
      </c>
      <c r="G22" t="s">
        <v>27</v>
      </c>
      <c r="H22" t="s">
        <v>275</v>
      </c>
      <c r="I22" t="s">
        <v>275</v>
      </c>
    </row>
    <row r="23" spans="1:9" x14ac:dyDescent="0.25">
      <c r="A23">
        <v>12</v>
      </c>
      <c r="B23">
        <v>211.64080000000001</v>
      </c>
      <c r="C23" t="s">
        <v>24</v>
      </c>
      <c r="D23">
        <v>400</v>
      </c>
      <c r="E23" t="s">
        <v>27</v>
      </c>
      <c r="F23" t="s">
        <v>23</v>
      </c>
      <c r="G23" t="s">
        <v>27</v>
      </c>
      <c r="H23" t="s">
        <v>275</v>
      </c>
      <c r="I23" t="s">
        <v>275</v>
      </c>
    </row>
    <row r="24" spans="1:9" x14ac:dyDescent="0.25">
      <c r="A24">
        <v>24</v>
      </c>
      <c r="B24">
        <v>76.424199999999999</v>
      </c>
      <c r="C24" t="s">
        <v>24</v>
      </c>
      <c r="D24">
        <v>400</v>
      </c>
      <c r="E24" t="s">
        <v>27</v>
      </c>
      <c r="F24" t="s">
        <v>23</v>
      </c>
      <c r="G24" t="s">
        <v>27</v>
      </c>
      <c r="H24" t="s">
        <v>275</v>
      </c>
      <c r="I24" t="s">
        <v>275</v>
      </c>
    </row>
    <row r="25" spans="1:9" x14ac:dyDescent="0.25">
      <c r="A25">
        <v>36</v>
      </c>
      <c r="B25">
        <v>23.762799999999999</v>
      </c>
      <c r="C25" t="s">
        <v>24</v>
      </c>
      <c r="D25">
        <v>400</v>
      </c>
      <c r="E25" t="s">
        <v>27</v>
      </c>
      <c r="F25" t="s">
        <v>23</v>
      </c>
      <c r="G25" t="s">
        <v>27</v>
      </c>
      <c r="H25" t="s">
        <v>275</v>
      </c>
      <c r="I25" t="s">
        <v>275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>
      <selection activeCell="A2" sqref="A2:J23"/>
    </sheetView>
  </sheetViews>
  <sheetFormatPr defaultRowHeight="15" x14ac:dyDescent="0.25"/>
  <cols>
    <col min="2" max="2" width="13.7109375" bestFit="1" customWidth="1"/>
  </cols>
  <sheetData>
    <row r="1" spans="1:12" x14ac:dyDescent="0.25">
      <c r="A1" t="s">
        <v>0</v>
      </c>
      <c r="B1" t="s">
        <v>7</v>
      </c>
      <c r="C1" t="s">
        <v>16</v>
      </c>
      <c r="D1" t="s">
        <v>42</v>
      </c>
      <c r="E1" t="s">
        <v>35</v>
      </c>
      <c r="F1" t="s">
        <v>38</v>
      </c>
      <c r="G1" t="s">
        <v>277</v>
      </c>
      <c r="H1" t="s">
        <v>272</v>
      </c>
      <c r="I1" t="s">
        <v>274</v>
      </c>
      <c r="K1" t="s">
        <v>1</v>
      </c>
      <c r="L1" t="s">
        <v>18</v>
      </c>
    </row>
    <row r="2" spans="1:12" x14ac:dyDescent="0.25">
      <c r="A2">
        <v>0</v>
      </c>
      <c r="B2">
        <v>0</v>
      </c>
      <c r="C2" t="s">
        <v>22</v>
      </c>
      <c r="D2">
        <v>400</v>
      </c>
      <c r="E2" t="s">
        <v>37</v>
      </c>
      <c r="F2" t="s">
        <v>25</v>
      </c>
      <c r="G2" t="s">
        <v>267</v>
      </c>
      <c r="H2" t="s">
        <v>25</v>
      </c>
      <c r="I2" t="s">
        <v>481</v>
      </c>
      <c r="K2" t="s">
        <v>2</v>
      </c>
      <c r="L2" t="s">
        <v>8</v>
      </c>
    </row>
    <row r="3" spans="1:12" x14ac:dyDescent="0.25">
      <c r="A3">
        <v>1</v>
      </c>
      <c r="B3">
        <v>7.1467999999999998</v>
      </c>
      <c r="C3" t="s">
        <v>22</v>
      </c>
      <c r="D3">
        <v>400</v>
      </c>
      <c r="E3" t="s">
        <v>37</v>
      </c>
      <c r="F3" t="s">
        <v>25</v>
      </c>
      <c r="G3" t="s">
        <v>267</v>
      </c>
      <c r="H3" t="s">
        <v>25</v>
      </c>
      <c r="I3" t="s">
        <v>481</v>
      </c>
      <c r="K3" t="s">
        <v>5</v>
      </c>
      <c r="L3" t="s">
        <v>6</v>
      </c>
    </row>
    <row r="4" spans="1:12" x14ac:dyDescent="0.25">
      <c r="A4">
        <v>2</v>
      </c>
      <c r="B4">
        <v>21.0672</v>
      </c>
      <c r="C4" t="s">
        <v>22</v>
      </c>
      <c r="D4">
        <v>400</v>
      </c>
      <c r="E4" t="s">
        <v>37</v>
      </c>
      <c r="F4" t="s">
        <v>25</v>
      </c>
      <c r="G4" t="s">
        <v>267</v>
      </c>
      <c r="H4" t="s">
        <v>25</v>
      </c>
      <c r="I4" t="s">
        <v>481</v>
      </c>
      <c r="K4" t="s">
        <v>9</v>
      </c>
      <c r="L4">
        <v>7</v>
      </c>
    </row>
    <row r="5" spans="1:12" x14ac:dyDescent="0.25">
      <c r="A5">
        <v>3</v>
      </c>
      <c r="B5">
        <v>21.8536</v>
      </c>
      <c r="C5" t="s">
        <v>22</v>
      </c>
      <c r="D5">
        <v>400</v>
      </c>
      <c r="E5" t="s">
        <v>37</v>
      </c>
      <c r="F5" t="s">
        <v>25</v>
      </c>
      <c r="G5" t="s">
        <v>267</v>
      </c>
      <c r="H5" t="s">
        <v>25</v>
      </c>
      <c r="I5" t="s">
        <v>481</v>
      </c>
      <c r="K5" t="s">
        <v>15</v>
      </c>
      <c r="L5" t="s">
        <v>25</v>
      </c>
    </row>
    <row r="6" spans="1:12" x14ac:dyDescent="0.25">
      <c r="A6">
        <v>4</v>
      </c>
      <c r="B6">
        <v>24.844100000000001</v>
      </c>
      <c r="C6" t="s">
        <v>22</v>
      </c>
      <c r="D6">
        <v>400</v>
      </c>
      <c r="E6" t="s">
        <v>37</v>
      </c>
      <c r="F6" t="s">
        <v>25</v>
      </c>
      <c r="G6" t="s">
        <v>267</v>
      </c>
      <c r="H6" t="s">
        <v>25</v>
      </c>
      <c r="I6" t="s">
        <v>481</v>
      </c>
      <c r="K6" t="s">
        <v>12</v>
      </c>
      <c r="L6" t="s">
        <v>14</v>
      </c>
    </row>
    <row r="7" spans="1:12" x14ac:dyDescent="0.25">
      <c r="A7">
        <v>6</v>
      </c>
      <c r="B7">
        <v>22.2577</v>
      </c>
      <c r="C7" t="s">
        <v>22</v>
      </c>
      <c r="D7">
        <v>400</v>
      </c>
      <c r="E7" t="s">
        <v>37</v>
      </c>
      <c r="F7" t="s">
        <v>25</v>
      </c>
      <c r="G7" t="s">
        <v>267</v>
      </c>
      <c r="H7" t="s">
        <v>25</v>
      </c>
      <c r="I7" t="s">
        <v>481</v>
      </c>
      <c r="K7" t="s">
        <v>10</v>
      </c>
      <c r="L7" t="s">
        <v>512</v>
      </c>
    </row>
    <row r="8" spans="1:12" x14ac:dyDescent="0.25">
      <c r="A8">
        <v>8</v>
      </c>
      <c r="B8">
        <v>9.0690000000000008</v>
      </c>
      <c r="C8" t="s">
        <v>22</v>
      </c>
      <c r="D8">
        <v>400</v>
      </c>
      <c r="E8" t="s">
        <v>37</v>
      </c>
      <c r="F8" t="s">
        <v>25</v>
      </c>
      <c r="G8" t="s">
        <v>267</v>
      </c>
      <c r="H8" t="s">
        <v>25</v>
      </c>
      <c r="I8" t="s">
        <v>481</v>
      </c>
      <c r="K8" t="s">
        <v>270</v>
      </c>
      <c r="L8" t="s">
        <v>291</v>
      </c>
    </row>
    <row r="9" spans="1:12" x14ac:dyDescent="0.25">
      <c r="A9">
        <v>12</v>
      </c>
      <c r="B9">
        <v>3.4340999999999999</v>
      </c>
      <c r="C9" t="s">
        <v>22</v>
      </c>
      <c r="D9">
        <v>400</v>
      </c>
      <c r="E9" t="s">
        <v>37</v>
      </c>
      <c r="F9" t="s">
        <v>25</v>
      </c>
      <c r="G9" t="s">
        <v>267</v>
      </c>
      <c r="H9" t="s">
        <v>25</v>
      </c>
      <c r="I9" t="s">
        <v>481</v>
      </c>
      <c r="K9" t="s">
        <v>271</v>
      </c>
      <c r="L9" t="s">
        <v>292</v>
      </c>
    </row>
    <row r="10" spans="1:12" x14ac:dyDescent="0.25">
      <c r="A10">
        <v>24</v>
      </c>
      <c r="B10">
        <v>0.8377</v>
      </c>
      <c r="C10" t="s">
        <v>22</v>
      </c>
      <c r="D10">
        <v>400</v>
      </c>
      <c r="E10" t="s">
        <v>37</v>
      </c>
      <c r="F10" t="s">
        <v>25</v>
      </c>
      <c r="G10" t="s">
        <v>267</v>
      </c>
      <c r="H10" t="s">
        <v>25</v>
      </c>
      <c r="I10" t="s">
        <v>481</v>
      </c>
      <c r="K10" t="s">
        <v>283</v>
      </c>
      <c r="L10" t="s">
        <v>377</v>
      </c>
    </row>
    <row r="11" spans="1:12" x14ac:dyDescent="0.25">
      <c r="A11">
        <v>36</v>
      </c>
      <c r="B11">
        <v>0.40250000000000002</v>
      </c>
      <c r="C11" t="s">
        <v>22</v>
      </c>
      <c r="D11">
        <v>400</v>
      </c>
      <c r="E11" t="s">
        <v>37</v>
      </c>
      <c r="F11" t="s">
        <v>25</v>
      </c>
      <c r="G11" t="s">
        <v>267</v>
      </c>
      <c r="H11" t="s">
        <v>25</v>
      </c>
      <c r="I11" t="s">
        <v>481</v>
      </c>
    </row>
    <row r="12" spans="1:12" x14ac:dyDescent="0.25">
      <c r="A12">
        <v>48</v>
      </c>
      <c r="B12">
        <v>0.161</v>
      </c>
      <c r="C12" t="s">
        <v>22</v>
      </c>
      <c r="D12">
        <v>400</v>
      </c>
      <c r="E12" t="s">
        <v>37</v>
      </c>
      <c r="F12" t="s">
        <v>25</v>
      </c>
      <c r="G12" t="s">
        <v>267</v>
      </c>
      <c r="H12" t="s">
        <v>25</v>
      </c>
      <c r="I12" t="s">
        <v>481</v>
      </c>
    </row>
    <row r="13" spans="1:12" x14ac:dyDescent="0.25">
      <c r="A13">
        <v>0</v>
      </c>
      <c r="B13">
        <v>0</v>
      </c>
      <c r="C13" t="s">
        <v>24</v>
      </c>
      <c r="D13">
        <v>400</v>
      </c>
      <c r="E13" t="s">
        <v>37</v>
      </c>
      <c r="F13" t="s">
        <v>25</v>
      </c>
      <c r="G13" t="s">
        <v>267</v>
      </c>
      <c r="H13" t="s">
        <v>25</v>
      </c>
      <c r="I13" t="s">
        <v>481</v>
      </c>
    </row>
    <row r="14" spans="1:12" x14ac:dyDescent="0.25">
      <c r="A14">
        <v>1</v>
      </c>
      <c r="B14">
        <v>37.7699</v>
      </c>
      <c r="C14" t="s">
        <v>24</v>
      </c>
      <c r="D14">
        <v>400</v>
      </c>
      <c r="E14" t="s">
        <v>37</v>
      </c>
      <c r="F14" t="s">
        <v>25</v>
      </c>
      <c r="G14" t="s">
        <v>267</v>
      </c>
      <c r="H14" t="s">
        <v>25</v>
      </c>
      <c r="I14" t="s">
        <v>481</v>
      </c>
    </row>
    <row r="15" spans="1:12" x14ac:dyDescent="0.25">
      <c r="A15">
        <v>2</v>
      </c>
      <c r="B15">
        <v>142.66829999999999</v>
      </c>
      <c r="C15" t="s">
        <v>24</v>
      </c>
      <c r="D15">
        <v>400</v>
      </c>
      <c r="E15" t="s">
        <v>37</v>
      </c>
      <c r="F15" t="s">
        <v>25</v>
      </c>
      <c r="G15" t="s">
        <v>267</v>
      </c>
      <c r="H15" t="s">
        <v>25</v>
      </c>
      <c r="I15" t="s">
        <v>481</v>
      </c>
    </row>
    <row r="16" spans="1:12" x14ac:dyDescent="0.25">
      <c r="A16">
        <v>3</v>
      </c>
      <c r="B16">
        <v>252.10830000000001</v>
      </c>
      <c r="C16" t="s">
        <v>24</v>
      </c>
      <c r="D16">
        <v>400</v>
      </c>
      <c r="E16" t="s">
        <v>37</v>
      </c>
      <c r="F16" t="s">
        <v>25</v>
      </c>
      <c r="G16" t="s">
        <v>267</v>
      </c>
      <c r="H16" t="s">
        <v>25</v>
      </c>
      <c r="I16" t="s">
        <v>481</v>
      </c>
    </row>
    <row r="17" spans="1:9" x14ac:dyDescent="0.25">
      <c r="A17">
        <v>4</v>
      </c>
      <c r="B17">
        <v>351.3623</v>
      </c>
      <c r="C17" t="s">
        <v>24</v>
      </c>
      <c r="D17">
        <v>400</v>
      </c>
      <c r="E17" t="s">
        <v>37</v>
      </c>
      <c r="F17" t="s">
        <v>25</v>
      </c>
      <c r="G17" t="s">
        <v>267</v>
      </c>
      <c r="H17" t="s">
        <v>25</v>
      </c>
      <c r="I17" t="s">
        <v>481</v>
      </c>
    </row>
    <row r="18" spans="1:9" x14ac:dyDescent="0.25">
      <c r="A18">
        <v>6</v>
      </c>
      <c r="B18">
        <v>414.62630000000001</v>
      </c>
      <c r="C18" t="s">
        <v>24</v>
      </c>
      <c r="D18">
        <v>400</v>
      </c>
      <c r="E18" t="s">
        <v>37</v>
      </c>
      <c r="F18" t="s">
        <v>25</v>
      </c>
      <c r="G18" t="s">
        <v>267</v>
      </c>
      <c r="H18" t="s">
        <v>25</v>
      </c>
      <c r="I18" t="s">
        <v>481</v>
      </c>
    </row>
    <row r="19" spans="1:9" x14ac:dyDescent="0.25">
      <c r="A19">
        <v>8</v>
      </c>
      <c r="B19">
        <v>359.2955</v>
      </c>
      <c r="C19" t="s">
        <v>24</v>
      </c>
      <c r="D19">
        <v>400</v>
      </c>
      <c r="E19" t="s">
        <v>37</v>
      </c>
      <c r="F19" t="s">
        <v>25</v>
      </c>
      <c r="G19" t="s">
        <v>267</v>
      </c>
      <c r="H19" t="s">
        <v>25</v>
      </c>
      <c r="I19" t="s">
        <v>481</v>
      </c>
    </row>
    <row r="20" spans="1:9" x14ac:dyDescent="0.25">
      <c r="A20">
        <v>12</v>
      </c>
      <c r="B20">
        <v>251.33080000000001</v>
      </c>
      <c r="C20" t="s">
        <v>24</v>
      </c>
      <c r="D20">
        <v>400</v>
      </c>
      <c r="E20" t="s">
        <v>37</v>
      </c>
      <c r="F20" t="s">
        <v>25</v>
      </c>
      <c r="G20" t="s">
        <v>267</v>
      </c>
      <c r="H20" t="s">
        <v>25</v>
      </c>
      <c r="I20" t="s">
        <v>481</v>
      </c>
    </row>
    <row r="21" spans="1:9" x14ac:dyDescent="0.25">
      <c r="A21">
        <v>24</v>
      </c>
      <c r="B21">
        <v>104.0056</v>
      </c>
      <c r="C21" t="s">
        <v>24</v>
      </c>
      <c r="D21">
        <v>400</v>
      </c>
      <c r="E21" t="s">
        <v>37</v>
      </c>
      <c r="F21" t="s">
        <v>25</v>
      </c>
      <c r="G21" t="s">
        <v>267</v>
      </c>
      <c r="H21" t="s">
        <v>25</v>
      </c>
      <c r="I21" t="s">
        <v>481</v>
      </c>
    </row>
    <row r="22" spans="1:9" x14ac:dyDescent="0.25">
      <c r="A22">
        <v>36</v>
      </c>
      <c r="B22">
        <v>40.081200000000003</v>
      </c>
      <c r="C22" t="s">
        <v>24</v>
      </c>
      <c r="D22">
        <v>400</v>
      </c>
      <c r="E22" t="s">
        <v>37</v>
      </c>
      <c r="F22" t="s">
        <v>25</v>
      </c>
      <c r="G22" t="s">
        <v>267</v>
      </c>
      <c r="H22" t="s">
        <v>25</v>
      </c>
      <c r="I22" t="s">
        <v>481</v>
      </c>
    </row>
    <row r="23" spans="1:9" x14ac:dyDescent="0.25">
      <c r="A23">
        <v>48</v>
      </c>
      <c r="B23">
        <v>17.3916</v>
      </c>
      <c r="C23" t="s">
        <v>24</v>
      </c>
      <c r="D23">
        <v>400</v>
      </c>
      <c r="E23" t="s">
        <v>37</v>
      </c>
      <c r="F23" t="s">
        <v>25</v>
      </c>
      <c r="G23" t="s">
        <v>267</v>
      </c>
      <c r="H23" t="s">
        <v>25</v>
      </c>
      <c r="I23" t="s">
        <v>481</v>
      </c>
    </row>
    <row r="31" spans="1:9" x14ac:dyDescent="0.25">
      <c r="A31">
        <v>72.291499999999999</v>
      </c>
      <c r="B31">
        <v>3.3530000000000002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Overall_Data</vt:lpstr>
      <vt:lpstr>New_STAN_Compatible</vt:lpstr>
      <vt:lpstr>Sheet1</vt:lpstr>
      <vt:lpstr>Ref 2 </vt:lpstr>
      <vt:lpstr>Ref 3</vt:lpstr>
      <vt:lpstr>Ref 4_S</vt:lpstr>
      <vt:lpstr>Ref 8 </vt:lpstr>
      <vt:lpstr>Ref 9</vt:lpstr>
      <vt:lpstr>Ref 10</vt:lpstr>
      <vt:lpstr>Ref 11</vt:lpstr>
      <vt:lpstr>Ref 12</vt:lpstr>
      <vt:lpstr>Ref 21</vt:lpstr>
      <vt:lpstr>Ref 22</vt:lpstr>
      <vt:lpstr>Ref 23</vt:lpstr>
      <vt:lpstr>Ref 26</vt:lpstr>
      <vt:lpstr>Ref 27</vt:lpstr>
      <vt:lpstr>Ref 29_S</vt:lpstr>
      <vt:lpstr>Ref 32_S</vt:lpstr>
      <vt:lpstr>Ref 33</vt:lpstr>
      <vt:lpstr>Ref 34</vt:lpstr>
      <vt:lpstr>Ref 35</vt:lpstr>
      <vt:lpstr>Ref 36</vt:lpstr>
      <vt:lpstr>Ref 38</vt:lpstr>
      <vt:lpstr>Ref 40</vt:lpstr>
      <vt:lpstr>Ref 42</vt:lpstr>
      <vt:lpstr>Ref 43</vt:lpstr>
      <vt:lpstr>Ref 44</vt:lpstr>
      <vt:lpstr>Ref 48</vt:lpstr>
      <vt:lpstr>Ref 51</vt:lpstr>
      <vt:lpstr>Ref 52</vt:lpstr>
      <vt:lpstr>Ref 53</vt:lpstr>
      <vt:lpstr>Ref 58</vt:lpstr>
      <vt:lpstr>Ref 60</vt:lpstr>
      <vt:lpstr>Ref 62</vt:lpstr>
      <vt:lpstr>OLD_STAN_COMP</vt:lpstr>
      <vt:lpstr>Multiple</vt:lpstr>
      <vt:lpstr>Ref 4_M</vt:lpstr>
      <vt:lpstr>Ref 5</vt:lpstr>
      <vt:lpstr>Ref 24</vt:lpstr>
      <vt:lpstr>Ref 28</vt:lpstr>
      <vt:lpstr>Ref 29_M</vt:lpstr>
      <vt:lpstr>Ref 32_M</vt:lpstr>
      <vt:lpstr>Ref 46</vt:lpstr>
      <vt:lpstr>Ref 47</vt:lpstr>
      <vt:lpstr>Ref 55</vt:lpstr>
      <vt:lpstr>Ref 56</vt:lpstr>
      <vt:lpstr>Ref 57</vt:lpstr>
      <vt:lpstr>Ref 59</vt:lpstr>
      <vt:lpstr>Ref 61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dcterms:created xsi:type="dcterms:W3CDTF">2019-05-14T22:01:23Z</dcterms:created>
  <dcterms:modified xsi:type="dcterms:W3CDTF">2021-01-21T16:11:44Z</dcterms:modified>
</cp:coreProperties>
</file>