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w1716\Documents\Q_Drive_Copy\Loa_Loa\Drug Efficacy Modelling\Albendazole Modelling\Albendazole PK Paper\albendazole_pk\Data\"/>
    </mc:Choice>
  </mc:AlternateContent>
  <xr:revisionPtr revIDLastSave="0" documentId="13_ncr:1_{D616D507-22B2-43FD-9389-F25569ADFA5E}" xr6:coauthVersionLast="47" xr6:coauthVersionMax="47" xr10:uidLastSave="{00000000-0000-0000-0000-000000000000}"/>
  <bookViews>
    <workbookView xWindow="-120" yWindow="-120" windowWidth="29040" windowHeight="15840" tabRatio="953" xr2:uid="{00000000-000D-0000-FFFF-FFFF00000000}"/>
  </bookViews>
  <sheets>
    <sheet name="Overall_Data" sheetId="26" r:id="rId1"/>
    <sheet name="Ref 2 " sheetId="1" r:id="rId2"/>
    <sheet name="Ref 3" sheetId="2" r:id="rId3"/>
    <sheet name="Ref 4" sheetId="8" r:id="rId4"/>
    <sheet name="Ref 8 " sheetId="3" r:id="rId5"/>
    <sheet name="Ref 9" sheetId="4" r:id="rId6"/>
    <sheet name="Ref 10" sheetId="5" r:id="rId7"/>
    <sheet name="Ref 11" sheetId="6" r:id="rId8"/>
    <sheet name="Ref 12" sheetId="7" r:id="rId9"/>
    <sheet name="Ref 21" sheetId="12" r:id="rId10"/>
    <sheet name="Ref 22" sheetId="38" r:id="rId11"/>
    <sheet name="Ref 23" sheetId="13" r:id="rId12"/>
    <sheet name="Ref 26" sheetId="14" r:id="rId13"/>
    <sheet name="Ref 27" sheetId="15" r:id="rId14"/>
    <sheet name="Ref 29" sheetId="16" r:id="rId15"/>
    <sheet name="Ref 32" sheetId="17" r:id="rId16"/>
    <sheet name="Ref 33" sheetId="18" r:id="rId17"/>
    <sheet name="Ref 34" sheetId="43" r:id="rId18"/>
    <sheet name="Ref 35" sheetId="19" r:id="rId19"/>
    <sheet name="Ref 36" sheetId="20" r:id="rId20"/>
    <sheet name="Ref 38" sheetId="21" r:id="rId21"/>
    <sheet name="Ref 40" sheetId="22" r:id="rId22"/>
    <sheet name="Ref 42" sheetId="39" r:id="rId23"/>
    <sheet name="Ref 43" sheetId="23" r:id="rId24"/>
    <sheet name="Ref 44" sheetId="24" r:id="rId25"/>
    <sheet name="Ref 48" sheetId="45" r:id="rId26"/>
    <sheet name="Ref 51" sheetId="27" r:id="rId27"/>
    <sheet name="Ref 52" sheetId="28" r:id="rId28"/>
    <sheet name="Ref 53" sheetId="29" r:id="rId29"/>
    <sheet name="Ref 58" sheetId="34" r:id="rId30"/>
    <sheet name="Ref 60" sheetId="35" r:id="rId31"/>
    <sheet name="Ref 62" sheetId="46" r:id="rId32"/>
    <sheet name="Overall Input Data" sheetId="5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4" i="55" l="1"/>
  <c r="D795" i="55"/>
  <c r="D796" i="55"/>
  <c r="D797" i="55"/>
  <c r="D798" i="55"/>
  <c r="D799" i="55"/>
  <c r="D800" i="55"/>
  <c r="D801" i="55"/>
  <c r="D793" i="55"/>
  <c r="F801" i="55"/>
  <c r="F800" i="55"/>
  <c r="F799" i="55"/>
  <c r="F798" i="55"/>
  <c r="F797" i="55"/>
  <c r="F796" i="55"/>
  <c r="F795" i="55"/>
  <c r="F794" i="55"/>
  <c r="F793" i="55"/>
  <c r="D46" i="39"/>
  <c r="D45" i="39"/>
  <c r="D44" i="39"/>
  <c r="D43" i="39"/>
  <c r="D42" i="39"/>
  <c r="D41" i="39"/>
  <c r="D40" i="39"/>
  <c r="D39" i="39"/>
  <c r="D38" i="39"/>
  <c r="E36" i="26" l="1"/>
  <c r="D738" i="55" l="1"/>
  <c r="D739" i="55"/>
  <c r="D740" i="55"/>
  <c r="D741" i="55"/>
  <c r="D742" i="55"/>
  <c r="D743" i="55"/>
  <c r="D744" i="55"/>
  <c r="D745" i="55"/>
  <c r="D746" i="55"/>
  <c r="D737" i="55"/>
  <c r="I664" i="55"/>
  <c r="I665" i="55"/>
  <c r="I666" i="55"/>
  <c r="I667" i="55"/>
  <c r="I668" i="55"/>
  <c r="I669" i="55"/>
  <c r="I670" i="55"/>
  <c r="I671" i="55"/>
  <c r="I672" i="55"/>
  <c r="I673" i="55"/>
  <c r="I674" i="55"/>
  <c r="I675" i="55"/>
  <c r="I676" i="55"/>
  <c r="I677" i="55"/>
  <c r="I678" i="55"/>
  <c r="I679" i="55"/>
  <c r="I680" i="55"/>
  <c r="I681" i="55"/>
  <c r="I682" i="55"/>
  <c r="I683" i="55"/>
  <c r="I684" i="55"/>
  <c r="I685" i="55"/>
  <c r="I686" i="55"/>
  <c r="I687" i="55"/>
  <c r="I688" i="55"/>
  <c r="I689" i="55"/>
  <c r="I690" i="55"/>
  <c r="I663" i="55"/>
  <c r="D643" i="55"/>
  <c r="D644" i="55"/>
  <c r="D645" i="55"/>
  <c r="D646" i="55"/>
  <c r="D647" i="55"/>
  <c r="D648" i="55"/>
  <c r="D649" i="55"/>
  <c r="D650" i="55"/>
  <c r="D651" i="55"/>
  <c r="D652" i="55"/>
  <c r="D653" i="55"/>
  <c r="D654" i="55"/>
  <c r="D642" i="55"/>
  <c r="F654" i="55"/>
  <c r="F653" i="55"/>
  <c r="F652" i="55"/>
  <c r="F651" i="55"/>
  <c r="F650" i="55"/>
  <c r="F649" i="55"/>
  <c r="F648" i="55"/>
  <c r="F647" i="55"/>
  <c r="F646" i="55"/>
  <c r="F645" i="55"/>
  <c r="F644" i="55"/>
  <c r="F643" i="55"/>
  <c r="F642" i="55"/>
  <c r="I576" i="55"/>
  <c r="I577" i="55"/>
  <c r="I578" i="55"/>
  <c r="I579" i="55"/>
  <c r="I580" i="55"/>
  <c r="I581" i="55"/>
  <c r="I582" i="55"/>
  <c r="I583" i="55"/>
  <c r="I584" i="55"/>
  <c r="I585" i="55"/>
  <c r="I586" i="55"/>
  <c r="I587" i="55"/>
  <c r="I588" i="55"/>
  <c r="I589" i="55"/>
  <c r="I590" i="55"/>
  <c r="I591" i="55"/>
  <c r="I592" i="55"/>
  <c r="I593" i="55"/>
  <c r="I594" i="55"/>
  <c r="I595" i="55"/>
  <c r="I596" i="55"/>
  <c r="I597" i="55"/>
  <c r="I598" i="55"/>
  <c r="I599" i="55"/>
  <c r="I600" i="55"/>
  <c r="I601" i="55"/>
  <c r="I602" i="55"/>
  <c r="I603" i="55"/>
  <c r="I604" i="55"/>
  <c r="I605" i="55"/>
  <c r="I606" i="55"/>
  <c r="I607" i="55"/>
  <c r="I608" i="55"/>
  <c r="I609" i="55"/>
  <c r="I610" i="55"/>
  <c r="I611" i="55"/>
  <c r="I612" i="55"/>
  <c r="I613" i="55"/>
  <c r="I614" i="55"/>
  <c r="I615" i="55"/>
  <c r="I616" i="55"/>
  <c r="I617" i="55"/>
  <c r="I575" i="55"/>
  <c r="D520" i="55"/>
  <c r="D521" i="55"/>
  <c r="D522" i="55"/>
  <c r="D523" i="55"/>
  <c r="D524" i="55"/>
  <c r="D525" i="55"/>
  <c r="D526" i="55"/>
  <c r="D527" i="55"/>
  <c r="D528" i="55"/>
  <c r="D529" i="55"/>
  <c r="D530" i="55"/>
  <c r="D531" i="55"/>
  <c r="D532" i="55"/>
  <c r="D533" i="55"/>
  <c r="D534" i="55"/>
  <c r="D535" i="55"/>
  <c r="D536" i="55"/>
  <c r="D537" i="55"/>
  <c r="D538" i="55"/>
  <c r="D539" i="55"/>
  <c r="D540" i="55"/>
  <c r="D541" i="55"/>
  <c r="D542" i="55"/>
  <c r="D543" i="55"/>
  <c r="D544" i="55"/>
  <c r="D545" i="55"/>
  <c r="D546" i="55"/>
  <c r="D547" i="55"/>
  <c r="D548" i="55"/>
  <c r="D549" i="55"/>
  <c r="D550" i="55"/>
  <c r="D551" i="55"/>
  <c r="D552" i="55"/>
  <c r="D553" i="55"/>
  <c r="D554" i="55"/>
  <c r="D519" i="55"/>
  <c r="F554" i="55"/>
  <c r="F553" i="55"/>
  <c r="F552" i="55"/>
  <c r="F551" i="55"/>
  <c r="F550" i="55"/>
  <c r="F549" i="55"/>
  <c r="F548" i="55"/>
  <c r="F547" i="55"/>
  <c r="F546" i="55"/>
  <c r="F545" i="55"/>
  <c r="F544" i="55"/>
  <c r="F543" i="55"/>
  <c r="F542" i="55"/>
  <c r="F541" i="55"/>
  <c r="F540" i="55"/>
  <c r="F539" i="55"/>
  <c r="F538" i="55"/>
  <c r="F537" i="55"/>
  <c r="F536" i="55"/>
  <c r="F535" i="55"/>
  <c r="F534" i="55"/>
  <c r="F533" i="55"/>
  <c r="F532" i="55"/>
  <c r="F531" i="55"/>
  <c r="F530" i="55"/>
  <c r="F529" i="55"/>
  <c r="F528" i="55"/>
  <c r="F527" i="55"/>
  <c r="F526" i="55"/>
  <c r="F525" i="55"/>
  <c r="F524" i="55"/>
  <c r="F523" i="55"/>
  <c r="F522" i="55"/>
  <c r="F521" i="55"/>
  <c r="F520" i="55"/>
  <c r="F519" i="55"/>
  <c r="D507" i="55"/>
  <c r="D508" i="55"/>
  <c r="D509" i="55"/>
  <c r="D510" i="55"/>
  <c r="D511" i="55"/>
  <c r="D512" i="55"/>
  <c r="D513" i="55"/>
  <c r="D514" i="55"/>
  <c r="D515" i="55"/>
  <c r="D516" i="55"/>
  <c r="D517" i="55"/>
  <c r="D518" i="55"/>
  <c r="D506" i="55"/>
  <c r="D456" i="55"/>
  <c r="D457" i="55"/>
  <c r="D458" i="55"/>
  <c r="D459" i="55"/>
  <c r="D460" i="55"/>
  <c r="D461" i="55"/>
  <c r="D455" i="55"/>
  <c r="D420" i="55"/>
  <c r="D421" i="55"/>
  <c r="D422" i="55"/>
  <c r="D423" i="55"/>
  <c r="D424" i="55"/>
  <c r="D425" i="55"/>
  <c r="D426" i="55"/>
  <c r="D427" i="55"/>
  <c r="D428" i="55"/>
  <c r="D429" i="55"/>
  <c r="D430" i="55"/>
  <c r="D431" i="55"/>
  <c r="D432" i="55"/>
  <c r="D433" i="55"/>
  <c r="D434" i="55"/>
  <c r="D435" i="55"/>
  <c r="D436" i="55"/>
  <c r="D437" i="55"/>
  <c r="D438" i="55"/>
  <c r="D439" i="55"/>
  <c r="D440" i="55"/>
  <c r="D441" i="55"/>
  <c r="D442" i="55"/>
  <c r="D443" i="55"/>
  <c r="D444" i="55"/>
  <c r="D445" i="55"/>
  <c r="D446" i="55"/>
  <c r="D447" i="55"/>
  <c r="D448" i="55"/>
  <c r="D449" i="55"/>
  <c r="D450" i="55"/>
  <c r="D451" i="55"/>
  <c r="D452" i="55"/>
  <c r="D453" i="55"/>
  <c r="D454" i="55"/>
  <c r="D419" i="55"/>
  <c r="F454" i="55"/>
  <c r="F453" i="55"/>
  <c r="F452" i="55"/>
  <c r="F451" i="55"/>
  <c r="F450" i="55"/>
  <c r="F449" i="55"/>
  <c r="F448" i="55"/>
  <c r="F447" i="55"/>
  <c r="F446" i="55"/>
  <c r="F445" i="55"/>
  <c r="F444" i="55"/>
  <c r="F443" i="55"/>
  <c r="F442" i="55"/>
  <c r="F441" i="55"/>
  <c r="F440" i="55"/>
  <c r="F439" i="55"/>
  <c r="F438" i="55"/>
  <c r="F437" i="55"/>
  <c r="F436" i="55"/>
  <c r="F435" i="55"/>
  <c r="F434" i="55"/>
  <c r="F433" i="55"/>
  <c r="F432" i="55"/>
  <c r="F431" i="55"/>
  <c r="F430" i="55"/>
  <c r="F429" i="55"/>
  <c r="F428" i="55"/>
  <c r="F427" i="55"/>
  <c r="F426" i="55"/>
  <c r="F425" i="55"/>
  <c r="F424" i="55"/>
  <c r="F423" i="55"/>
  <c r="F422" i="55"/>
  <c r="F421" i="55"/>
  <c r="F420" i="55"/>
  <c r="F419" i="55"/>
  <c r="I384" i="55"/>
  <c r="I385" i="55"/>
  <c r="I386" i="55"/>
  <c r="I387" i="55"/>
  <c r="I388" i="55"/>
  <c r="I389" i="55"/>
  <c r="I390" i="55"/>
  <c r="I391" i="55"/>
  <c r="I392" i="55"/>
  <c r="I393" i="55"/>
  <c r="I394" i="55"/>
  <c r="I395" i="55"/>
  <c r="I396" i="55"/>
  <c r="I397" i="55"/>
  <c r="I398" i="55"/>
  <c r="I399" i="55"/>
  <c r="I400" i="55"/>
  <c r="I401" i="55"/>
  <c r="I402" i="55"/>
  <c r="I403" i="55"/>
  <c r="I404" i="55"/>
  <c r="I405" i="55"/>
  <c r="I406" i="55"/>
  <c r="I407" i="55"/>
  <c r="I408" i="55"/>
  <c r="I409" i="55"/>
  <c r="I410" i="55"/>
  <c r="I411" i="55"/>
  <c r="I412" i="55"/>
  <c r="I413" i="55"/>
  <c r="I414" i="55"/>
  <c r="I415" i="55"/>
  <c r="I416" i="55"/>
  <c r="I417" i="55"/>
  <c r="I418" i="55"/>
  <c r="I383" i="55"/>
  <c r="I348" i="55"/>
  <c r="I349" i="55"/>
  <c r="I350" i="55"/>
  <c r="I351" i="55"/>
  <c r="I352" i="55"/>
  <c r="I353" i="55"/>
  <c r="I354" i="55"/>
  <c r="I355" i="55"/>
  <c r="I356" i="55"/>
  <c r="I357" i="55"/>
  <c r="I358" i="55"/>
  <c r="I359" i="55"/>
  <c r="I360" i="55"/>
  <c r="I361" i="55"/>
  <c r="I362" i="55"/>
  <c r="I363" i="55"/>
  <c r="I364" i="55"/>
  <c r="I365" i="55"/>
  <c r="I366" i="55"/>
  <c r="I367" i="55"/>
  <c r="I368" i="55"/>
  <c r="I369" i="55"/>
  <c r="I370" i="55"/>
  <c r="I371" i="55"/>
  <c r="I372" i="55"/>
  <c r="I373" i="55"/>
  <c r="I374" i="55"/>
  <c r="I375" i="55"/>
  <c r="I376" i="55"/>
  <c r="I377" i="55"/>
  <c r="I378" i="55"/>
  <c r="I379" i="55"/>
  <c r="I380" i="55"/>
  <c r="I381" i="55"/>
  <c r="I382" i="55"/>
  <c r="I347" i="55"/>
  <c r="I336" i="55"/>
  <c r="I337" i="55"/>
  <c r="I338" i="55"/>
  <c r="I339" i="55"/>
  <c r="I340" i="55"/>
  <c r="I341" i="55"/>
  <c r="I342" i="55"/>
  <c r="I343" i="55"/>
  <c r="I344" i="55"/>
  <c r="I345" i="55"/>
  <c r="I346" i="55"/>
  <c r="I335" i="55"/>
  <c r="D309" i="55"/>
  <c r="D310" i="55"/>
  <c r="D311" i="55"/>
  <c r="D312" i="55"/>
  <c r="D313" i="55"/>
  <c r="D314" i="55"/>
  <c r="D315" i="55"/>
  <c r="D316" i="55"/>
  <c r="D317" i="55"/>
  <c r="D318" i="55"/>
  <c r="D319" i="55"/>
  <c r="D320" i="55"/>
  <c r="D321" i="55"/>
  <c r="D322" i="55"/>
  <c r="D323" i="55"/>
  <c r="D324" i="55"/>
  <c r="D325" i="55"/>
  <c r="D326" i="55"/>
  <c r="D327" i="55"/>
  <c r="D328" i="55"/>
  <c r="D329" i="55"/>
  <c r="D330" i="55"/>
  <c r="D331" i="55"/>
  <c r="D332" i="55"/>
  <c r="D333" i="55"/>
  <c r="D334" i="55"/>
  <c r="D308" i="55"/>
  <c r="I281" i="55"/>
  <c r="I282" i="55"/>
  <c r="I283" i="55"/>
  <c r="I284" i="55"/>
  <c r="I285" i="55"/>
  <c r="I286" i="55"/>
  <c r="I287" i="55"/>
  <c r="I288" i="55"/>
  <c r="I289" i="55"/>
  <c r="I290" i="55"/>
  <c r="I291" i="55"/>
  <c r="I292" i="55"/>
  <c r="I293" i="55"/>
  <c r="I294" i="55"/>
  <c r="I295" i="55"/>
  <c r="I296" i="55"/>
  <c r="I297" i="55"/>
  <c r="I298" i="55"/>
  <c r="I299" i="55"/>
  <c r="I300" i="55"/>
  <c r="I301" i="55"/>
  <c r="I302" i="55"/>
  <c r="I303" i="55"/>
  <c r="I304" i="55"/>
  <c r="I305" i="55"/>
  <c r="I306" i="55"/>
  <c r="I307" i="55"/>
  <c r="I280" i="55"/>
  <c r="I255" i="55"/>
  <c r="I256" i="55"/>
  <c r="I257" i="55"/>
  <c r="I258" i="55"/>
  <c r="I259" i="55"/>
  <c r="I260" i="55"/>
  <c r="I261" i="55"/>
  <c r="I262" i="55"/>
  <c r="I263" i="55"/>
  <c r="I264" i="55"/>
  <c r="I265" i="55"/>
  <c r="I266" i="55"/>
  <c r="I267" i="55"/>
  <c r="I268" i="55"/>
  <c r="I269" i="55"/>
  <c r="I270" i="55"/>
  <c r="I271" i="55"/>
  <c r="I272" i="55"/>
  <c r="I273" i="55"/>
  <c r="I274" i="55"/>
  <c r="I275" i="55"/>
  <c r="I276" i="55"/>
  <c r="I277" i="55"/>
  <c r="I278" i="55"/>
  <c r="I279" i="55"/>
  <c r="I254" i="55"/>
  <c r="D255" i="55"/>
  <c r="D256" i="55"/>
  <c r="D257" i="55"/>
  <c r="D258" i="55"/>
  <c r="D259" i="55"/>
  <c r="D260" i="55"/>
  <c r="D261" i="55"/>
  <c r="D262" i="55"/>
  <c r="D263" i="55"/>
  <c r="D264" i="55"/>
  <c r="D265" i="55"/>
  <c r="D266" i="55"/>
  <c r="D267" i="55"/>
  <c r="D268" i="55"/>
  <c r="D269" i="55"/>
  <c r="D270" i="55"/>
  <c r="D271" i="55"/>
  <c r="D272" i="55"/>
  <c r="D273" i="55"/>
  <c r="D274" i="55"/>
  <c r="D275" i="55"/>
  <c r="D276" i="55"/>
  <c r="D277" i="55"/>
  <c r="D278" i="55"/>
  <c r="D279" i="55"/>
  <c r="D254" i="55"/>
  <c r="D220" i="55"/>
  <c r="D221" i="55"/>
  <c r="D222" i="55"/>
  <c r="D223" i="55"/>
  <c r="D224" i="55"/>
  <c r="D225" i="55"/>
  <c r="D226" i="55"/>
  <c r="D227" i="55"/>
  <c r="D228" i="55"/>
  <c r="D229" i="55"/>
  <c r="D219" i="55"/>
  <c r="D210" i="55"/>
  <c r="D211" i="55"/>
  <c r="D212" i="55"/>
  <c r="D213" i="55"/>
  <c r="D214" i="55"/>
  <c r="D215" i="55"/>
  <c r="D216" i="55"/>
  <c r="D217" i="55"/>
  <c r="D218" i="55"/>
  <c r="D209" i="55"/>
  <c r="D190" i="55"/>
  <c r="D191" i="55"/>
  <c r="D192" i="55"/>
  <c r="D193" i="55"/>
  <c r="D194" i="55"/>
  <c r="D195" i="55"/>
  <c r="D196" i="55"/>
  <c r="D197" i="55"/>
  <c r="D198" i="55"/>
  <c r="D199" i="55"/>
  <c r="D200" i="55"/>
  <c r="D201" i="55"/>
  <c r="D202" i="55"/>
  <c r="D203" i="55"/>
  <c r="D204" i="55"/>
  <c r="D205" i="55"/>
  <c r="D206" i="55"/>
  <c r="D207" i="55"/>
  <c r="D208" i="55"/>
  <c r="D189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75" i="55"/>
  <c r="D37" i="19" l="1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P14" i="26"/>
  <c r="P32" i="26"/>
  <c r="P28" i="26"/>
  <c r="P25" i="26"/>
  <c r="P24" i="26"/>
  <c r="P21" i="26"/>
  <c r="P20" i="26"/>
  <c r="P19" i="26"/>
  <c r="P17" i="26"/>
  <c r="P16" i="26"/>
  <c r="L3" i="27" l="1"/>
  <c r="A29" i="15" l="1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D3" i="39" l="1"/>
  <c r="D4" i="39"/>
  <c r="D5" i="39"/>
  <c r="D6" i="39"/>
  <c r="D7" i="39"/>
  <c r="D8" i="39"/>
  <c r="D9" i="39"/>
  <c r="D10" i="39"/>
  <c r="D2" i="39"/>
  <c r="D30" i="39"/>
  <c r="D31" i="39"/>
  <c r="D32" i="39"/>
  <c r="D33" i="39"/>
  <c r="D34" i="39"/>
  <c r="D35" i="39"/>
  <c r="D36" i="39"/>
  <c r="D37" i="39"/>
  <c r="D29" i="39"/>
  <c r="D21" i="39"/>
  <c r="D22" i="39"/>
  <c r="D23" i="39"/>
  <c r="D24" i="39"/>
  <c r="D25" i="39"/>
  <c r="D26" i="39"/>
  <c r="D27" i="39"/>
  <c r="D28" i="39"/>
  <c r="D20" i="39"/>
  <c r="D19" i="39"/>
  <c r="D12" i="39"/>
  <c r="D13" i="39"/>
  <c r="D14" i="39"/>
  <c r="D15" i="39"/>
  <c r="D16" i="39"/>
  <c r="D17" i="39"/>
  <c r="D18" i="39"/>
  <c r="D11" i="39"/>
  <c r="Y16" i="38"/>
  <c r="Y17" i="38"/>
  <c r="Y18" i="38"/>
  <c r="Y19" i="38"/>
  <c r="Y20" i="38"/>
  <c r="Y21" i="38"/>
  <c r="Y22" i="38"/>
  <c r="Y23" i="38"/>
  <c r="Y24" i="38"/>
  <c r="Y25" i="38"/>
  <c r="Y15" i="38"/>
  <c r="L3" i="38"/>
  <c r="D3" i="27" l="1"/>
  <c r="D4" i="27"/>
  <c r="D5" i="27"/>
  <c r="D6" i="27"/>
  <c r="D7" i="27"/>
  <c r="D8" i="27"/>
  <c r="D9" i="27"/>
  <c r="D10" i="27"/>
  <c r="D11" i="27"/>
  <c r="D12" i="27"/>
  <c r="D13" i="27"/>
  <c r="D14" i="27"/>
  <c r="D2" i="27"/>
  <c r="D3" i="20" l="1"/>
  <c r="D4" i="20"/>
  <c r="D5" i="20"/>
  <c r="D6" i="20"/>
  <c r="D7" i="20"/>
  <c r="D8" i="20"/>
  <c r="B8" i="20"/>
  <c r="B7" i="20"/>
  <c r="B6" i="20"/>
  <c r="B5" i="20"/>
  <c r="B4" i="20"/>
  <c r="B3" i="20"/>
  <c r="B2" i="20"/>
  <c r="D2" i="20"/>
  <c r="D12" i="19"/>
  <c r="D13" i="19"/>
  <c r="D14" i="19"/>
  <c r="D15" i="19"/>
  <c r="D16" i="19"/>
  <c r="D17" i="19"/>
  <c r="D18" i="19"/>
  <c r="D19" i="19"/>
  <c r="D3" i="19"/>
  <c r="D4" i="19"/>
  <c r="D5" i="19"/>
  <c r="D6" i="19"/>
  <c r="D7" i="19"/>
  <c r="D8" i="19"/>
  <c r="D9" i="19"/>
  <c r="D10" i="19"/>
  <c r="D11" i="19"/>
  <c r="D2" i="19"/>
  <c r="L3" i="19"/>
  <c r="B14" i="16"/>
  <c r="B13" i="16"/>
  <c r="B10" i="16"/>
  <c r="B9" i="16"/>
  <c r="B5" i="16"/>
  <c r="B8" i="16"/>
  <c r="B7" i="16"/>
  <c r="B6" i="16"/>
  <c r="B4" i="16"/>
  <c r="B2" i="16"/>
  <c r="V89" i="16"/>
  <c r="B12" i="16" s="1"/>
  <c r="V81" i="16"/>
  <c r="B11" i="16" s="1"/>
  <c r="V65" i="16"/>
  <c r="V17" i="16"/>
  <c r="B3" i="16" s="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B3" i="12"/>
  <c r="B4" i="12"/>
  <c r="B5" i="12"/>
  <c r="B6" i="12"/>
  <c r="B7" i="12"/>
  <c r="B8" i="12"/>
  <c r="B9" i="12"/>
  <c r="B10" i="12"/>
  <c r="B11" i="12"/>
  <c r="B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2" i="12"/>
  <c r="M13" i="12" l="1"/>
</calcChain>
</file>

<file path=xl/sharedStrings.xml><?xml version="1.0" encoding="utf-8"?>
<sst xmlns="http://schemas.openxmlformats.org/spreadsheetml/2006/main" count="15601" uniqueCount="449">
  <si>
    <t>Time</t>
  </si>
  <si>
    <t>Metabolite:</t>
  </si>
  <si>
    <t>Units:</t>
  </si>
  <si>
    <t>Albendazole Sulfoxide</t>
  </si>
  <si>
    <t>ug/l</t>
  </si>
  <si>
    <t>Dose:</t>
  </si>
  <si>
    <t>400mg</t>
  </si>
  <si>
    <t>Concentration</t>
  </si>
  <si>
    <t>ng/ml</t>
  </si>
  <si>
    <t>n:</t>
  </si>
  <si>
    <t>Notes:</t>
  </si>
  <si>
    <t>Data from Awadzi et al 1993 paper - make sure not to duplicate</t>
  </si>
  <si>
    <t>Form:</t>
  </si>
  <si>
    <t>Pill</t>
  </si>
  <si>
    <t>pill</t>
  </si>
  <si>
    <t>Sex:</t>
  </si>
  <si>
    <t>Metabolite</t>
  </si>
  <si>
    <t>Alb_SO</t>
  </si>
  <si>
    <t>Albendazole &amp; Albendazole Sulfoxide</t>
  </si>
  <si>
    <t>ug/ml</t>
  </si>
  <si>
    <t>4 male, 4 female</t>
  </si>
  <si>
    <t>Also measured urine concentrations</t>
  </si>
  <si>
    <t>Alb</t>
  </si>
  <si>
    <t>Male</t>
  </si>
  <si>
    <t>Alb-SO</t>
  </si>
  <si>
    <t>Mixture</t>
  </si>
  <si>
    <t>200mg</t>
  </si>
  <si>
    <t>Unclear</t>
  </si>
  <si>
    <t>Abendazole Sulfoxide</t>
  </si>
  <si>
    <t>Fatty meal given</t>
  </si>
  <si>
    <t>umol/l</t>
  </si>
  <si>
    <t>1200mg</t>
  </si>
  <si>
    <t>Males</t>
  </si>
  <si>
    <t>Fasted and Unfasted States Examined</t>
  </si>
  <si>
    <t>Notes</t>
  </si>
  <si>
    <t>State</t>
  </si>
  <si>
    <t>Fatty_meal</t>
  </si>
  <si>
    <t>Fasted</t>
  </si>
  <si>
    <t>Sex</t>
  </si>
  <si>
    <t>Mixed</t>
  </si>
  <si>
    <t xml:space="preserve">Raw Data: </t>
  </si>
  <si>
    <t>Individual</t>
  </si>
  <si>
    <t>Dose</t>
  </si>
  <si>
    <t>Bodyweight</t>
  </si>
  <si>
    <t>By weight, but weight reported</t>
  </si>
  <si>
    <t>Fasted state</t>
  </si>
  <si>
    <t>Mixture (doesn't say)</t>
  </si>
  <si>
    <t>Unclear whether fasted or with meal</t>
  </si>
  <si>
    <t>Fasted and Fatty Meal both assessed</t>
  </si>
  <si>
    <t>5 Male 1 Female (Mixture)</t>
  </si>
  <si>
    <t>Mixture (4 men, 5 women)</t>
  </si>
  <si>
    <t>Alb-SO-+</t>
  </si>
  <si>
    <t>Alb-SO--</t>
  </si>
  <si>
    <t xml:space="preserve">Mixture </t>
  </si>
  <si>
    <t>Fatty Meal</t>
  </si>
  <si>
    <t>Raw Data:</t>
  </si>
  <si>
    <t>For main experiment</t>
  </si>
  <si>
    <t>Mixture (8 men 4 women)</t>
  </si>
  <si>
    <t>Mixture (6 men 4 women)</t>
  </si>
  <si>
    <t>400, 800 or  1200</t>
  </si>
  <si>
    <t>Consistently (I think) seeing bimodal peak initially following ingestion. Seen here and in</t>
  </si>
  <si>
    <t>mg/L</t>
  </si>
  <si>
    <t>(10mg per kg, mean weight = 69kg)</t>
  </si>
  <si>
    <t>200 (1 person), 300 (4 people)</t>
  </si>
  <si>
    <t>5 (children)</t>
  </si>
  <si>
    <t>10 (children)</t>
  </si>
  <si>
    <t>Taken following glass of milk, and an hour after breakfast was consumed</t>
  </si>
  <si>
    <t>Mixture (4 men, 6 women)</t>
  </si>
  <si>
    <t>mg/liter</t>
  </si>
  <si>
    <t>Fasted overnight followed by Coca cola just before (to make stomach pH all the same)</t>
  </si>
  <si>
    <t>Oily fish on bread. Plasma also collected and data available, blood data used here</t>
  </si>
  <si>
    <t>Mixture (14 out of 34 males and 8 females)</t>
  </si>
  <si>
    <t>Standard Breakfast</t>
  </si>
  <si>
    <t>Paper_Index</t>
  </si>
  <si>
    <t>Title</t>
  </si>
  <si>
    <t>Author</t>
  </si>
  <si>
    <t>Year</t>
  </si>
  <si>
    <t>Metabolites Reported</t>
  </si>
  <si>
    <t>Study Details</t>
  </si>
  <si>
    <t>Units</t>
  </si>
  <si>
    <t>2 hours after normal breakfast</t>
  </si>
  <si>
    <t>12.5mg/kg --&gt; 12.5 * mean weight 66.4kg</t>
  </si>
  <si>
    <t>mg/l</t>
  </si>
  <si>
    <t>Fatty breakfast</t>
  </si>
  <si>
    <t>Fatty meal and fasted state both examined</t>
  </si>
  <si>
    <t>Mixture (9 men and 7 women)</t>
  </si>
  <si>
    <t>The co-administration of ivermectin and albendazole safety, pharmacokinetics and efficacy against Onchocerca volvulus</t>
  </si>
  <si>
    <t>Awadzi</t>
  </si>
  <si>
    <t>Overnight fast</t>
  </si>
  <si>
    <t>The safety, tolerability and pharmacokinetics of levamisole alone, levamisole plus ivermectin, and levamisole plus albendazole, and their efficacy against Onchocerca volvulus</t>
  </si>
  <si>
    <t>Temporal_ID</t>
  </si>
  <si>
    <t>Ref_ID</t>
  </si>
  <si>
    <t>The chemotherapy of onchocerciasis XVII. A clinical evaluation of albendazole in patients with onchocerciasis; effects of food and pretreatment with ivermectin on drug response and pharmacokinetics.</t>
  </si>
  <si>
    <t>Both</t>
  </si>
  <si>
    <t>Assessment of serum pharmacokinetics and urinary excretion of albendazole and its metabolites in human volunteers.</t>
  </si>
  <si>
    <t>Ceballos</t>
  </si>
  <si>
    <t>Simultaneous determination of albendazole and its major active metabolite in human plasma using a sensitive and specific liquid chromatographic-tandem mass spectrometric method</t>
  </si>
  <si>
    <t>Chen</t>
  </si>
  <si>
    <t>Effect of ritonavir on the pharmacokinetics of the benzimidazoles albendazole and mebendazole: an interaction study in healthy volunteers</t>
  </si>
  <si>
    <t>Corti</t>
  </si>
  <si>
    <t xml:space="preserve">Male </t>
  </si>
  <si>
    <t>Cotting</t>
  </si>
  <si>
    <t>Albendazole kinetics in patients with echinococcosis: delayed absorption and impaired elimination in cholestasis.</t>
  </si>
  <si>
    <t>Jung</t>
  </si>
  <si>
    <t>Clinical pharmacokinetics of albendazole in patients with brain cysticercosis</t>
  </si>
  <si>
    <t>HPLC assay for albendazole and metabolites in human plasma for clinical pharmacokinetic studies</t>
  </si>
  <si>
    <t>Kitzman</t>
  </si>
  <si>
    <t>Increased systematic availability of albendazole when taken with a fatty meal</t>
  </si>
  <si>
    <t>Lange</t>
  </si>
  <si>
    <t>Albendazole-praziquantel interactions in health volunteers: kinetic disposition, metabolism and enantioselectivity</t>
  </si>
  <si>
    <t>Monteiro Lima</t>
  </si>
  <si>
    <t>Pharmacokinetics of albendazole in man</t>
  </si>
  <si>
    <t>Marriner</t>
  </si>
  <si>
    <t>Multiple experiments, be sure to disaggregate data properly when fitting</t>
  </si>
  <si>
    <t>Time dependent pharmacokinetics of albendazole in humans</t>
  </si>
  <si>
    <t>Mirfazaelian</t>
  </si>
  <si>
    <t>Dose dependent pharmacokinetics of albendazole in human</t>
  </si>
  <si>
    <t>Effect of grapefruit juice or cimetidine coadministration on albendazole bioavailability</t>
  </si>
  <si>
    <t>Nagy</t>
  </si>
  <si>
    <t>Pharmacokinetics of albendazole in children with hyatid disease</t>
  </si>
  <si>
    <t>Okelo</t>
  </si>
  <si>
    <t>Pharmacokinetic investigation of albendazole and praziquantel in Thai childrne infected with Giardia intesinalis</t>
  </si>
  <si>
    <t>Pengsaa</t>
  </si>
  <si>
    <t>Relative bioavailability of three newly developed albendazole formulations: a randomised crossover study with healthy volunteers</t>
  </si>
  <si>
    <t>Rigter</t>
  </si>
  <si>
    <t>Pharmacokinetics of Albendazole, Albendazole Sulfoxide, and Albendazole Sulfone Determined from Plasma, Blood, Dried-Blood Spots, and Mitra Samples of Hookworm-Infected Adolescents.</t>
  </si>
  <si>
    <t>Schulz</t>
  </si>
  <si>
    <t>The pharmacokinetics, safety and tolerability of the co-administration of diethylcarbamazine and albendazole</t>
  </si>
  <si>
    <t>Shenoy</t>
  </si>
  <si>
    <t>Albendazole-soybean oil emulsion for the treatment of human cystic echinococcosis: evaluation of bioavailability and bioequivalence</t>
  </si>
  <si>
    <t>Mingjie</t>
  </si>
  <si>
    <t>Albendazole sulphoxide concentrations in plasma of endemic normals from a lymphatic filariasis endemic region using liquid chromatography</t>
  </si>
  <si>
    <t>Sarin</t>
  </si>
  <si>
    <t>Influence of a Mexican diet on the bioavailability of albendazole</t>
  </si>
  <si>
    <t>Sergio Mares</t>
  </si>
  <si>
    <t>Dose_mg</t>
  </si>
  <si>
    <t>Raw_Units</t>
  </si>
  <si>
    <t>Raw_Concentration</t>
  </si>
  <si>
    <t>No conversion required. Ng --&gt; ug = / 1000, l -&gt; ml = *1000</t>
  </si>
  <si>
    <t>ug -&gt; ng = * 1000</t>
  </si>
  <si>
    <t>Conv = *10^6 for mg -&gt; ng, but /10^3 for l -&gt; ml, overall * 1000</t>
  </si>
  <si>
    <t>MW of Alb-SO is 284.348. *1000 to turn umol to nmol. *284.348 to turn nmol to ng. /1000 to turn l to ml. Overall *284.349</t>
  </si>
  <si>
    <t>MW of Alb-SO is 284.348. *1000 to turn umol to nmol. *284.348 to turn nmol to ng. /1000 to turn l to ml. Overall *284.350</t>
  </si>
  <si>
    <t>MW of Alb-SO is 284.348. *1000 to turn umol to nmol. *284.348 to turn nmol to ng. /1000 to turn l to ml. Overall *284.351</t>
  </si>
  <si>
    <t>MW of Alb-SO is 284.348. *1000 to turn umol to nmol. *284.348 to turn nmol to ng. /1000 to turn l to ml. Overall *284.352</t>
  </si>
  <si>
    <t>MW of Alb-SO is 284.348. *1000 to turn umol to nmol. *284.348 to turn nmol to ng. /1000 to turn l to ml. Overall *284.353</t>
  </si>
  <si>
    <t>MW of Alb-SO is 284.348. *1000 to turn umol to nmol. *284.348 to turn nmol to ng. /1000 to turn l to ml. Overall *284.354</t>
  </si>
  <si>
    <t>MW of Alb-SO is 284.348. *1000 to turn umol to nmol. *284.348 to turn nmol to ng. /1000 to turn l to ml. Overall *284.355</t>
  </si>
  <si>
    <t>MW of Alb-SO is 284.348. *1000 to turn umol to nmol. *284.348 to turn nmol to ng. /1000 to turn l to ml. Overall *284.356</t>
  </si>
  <si>
    <t>MW of Alb-SO is 284.348. *1000 to turn umol to nmol. *284.348 to turn nmol to ng. /1000 to turn l to ml. Overall *284.357</t>
  </si>
  <si>
    <t>MW of Alb-SO is 284.348. *1000 to turn umol to nmol. *284.348 to turn nmol to ng. /1000 to turn l to ml. Overall *284.358</t>
  </si>
  <si>
    <t>MW of Alb-SO is 284.348. *1000 to turn umol to nmol. *284.348 to turn nmol to ng. /1000 to turn l to ml. Overall *284.359</t>
  </si>
  <si>
    <t>MW of Alb-SO is 284.348. *1000 to turn umol to nmol. *284.348 to turn nmol to ng. /1000 to turn l to ml. Overall *284.360</t>
  </si>
  <si>
    <t>MW of Alb-SO is 284.348. *1000 to turn umol to nmol. *284.348 to turn nmol to ng. /1000 to turn l to ml. Overall *284.361</t>
  </si>
  <si>
    <t>MW of Alb-SO is 284.348. *1000 to turn umol to nmol. *284.348 to turn nmol to ng. /1000 to turn l to ml. Overall *284.362</t>
  </si>
  <si>
    <t>MW of Alb-SO is 284.348. *1000 to turn umol to nmol. *284.348 to turn nmol to ng. /1000 to turn l to ml. Overall *284.363</t>
  </si>
  <si>
    <t>MW of Alb-SO is 284.348. *1000 to turn umol to nmol. *284.348 to turn nmol to ng. /1000 to turn l to ml. Overall *284.364</t>
  </si>
  <si>
    <t>MW of Alb-SO is 284.348. *1000 to turn umol to nmol. *284.348 to turn nmol to ng. /1000 to turn l to ml. Overall *284.365</t>
  </si>
  <si>
    <t>MW of Alb-SO is 284.348. *1000 to turn umol to nmol. *284.348 to turn nmol to ng. /1000 to turn l to ml. Overall *284.366</t>
  </si>
  <si>
    <t>MW of Alb-SO is 284.348. *1000 to turn umol to nmol. *284.348 to turn nmol to ng. /1000 to turn l to ml. Overall *284.367</t>
  </si>
  <si>
    <t>Liquid chromatography--tandem mass spectrometry method for simultaneous determination of albendazole and albendazole sulfoxide in human plasma for bioequivalence studies</t>
  </si>
  <si>
    <t>Rathod</t>
  </si>
  <si>
    <t>COMPARATIVE ENANTIOSELECTIVITY IN THE SULFOXIDATION OF ALBENDAZOLE IN MAN, DOGS AND RATS</t>
  </si>
  <si>
    <t>Delatour</t>
  </si>
  <si>
    <t>AlbSO</t>
  </si>
  <si>
    <t>Dose Number</t>
  </si>
  <si>
    <t xml:space="preserve">Female </t>
  </si>
  <si>
    <t>Alb and AlbSO</t>
  </si>
  <si>
    <t>Single</t>
  </si>
  <si>
    <t>3 other time series present - 1x Indian generic albendazole standard pill, 1x brand chewable tablet, 1x Indian generic chewable tablet - CONSIDER EXTRACTING</t>
  </si>
  <si>
    <t>65-80kg, 72.5 average assumed, 10mg/kg</t>
  </si>
  <si>
    <t>15mg per kg, average weight 26.2kg</t>
  </si>
  <si>
    <t>(5 males 3 females)</t>
  </si>
  <si>
    <t>Average</t>
  </si>
  <si>
    <t>Children</t>
  </si>
  <si>
    <t>Clinical pharmacokinetics of albendazole in children with neurocysticercosis.</t>
  </si>
  <si>
    <t>Variable</t>
  </si>
  <si>
    <t>various mg/kg used. 6 males, individual weights not reported but range 55-92 so mean of 77kg used</t>
  </si>
  <si>
    <t>good demonstration intra-individual variability, see Figure 2</t>
  </si>
  <si>
    <t>Effect of dose increase or cimetidine co-administration on albendazole bioavailability</t>
  </si>
  <si>
    <t>Schipper</t>
  </si>
  <si>
    <t>LC-MS/MS method for simultaneous determination of diethylcarbamazine, albendazole and albendazole metabolites in human plasma: Application to a clinical pharmacokinetic study</t>
  </si>
  <si>
    <t>Chhonker</t>
  </si>
  <si>
    <t>Assessments of pharmacokinetic drug interactions and tolerability of albendazole, praziquantel and ivermectin combinations</t>
  </si>
  <si>
    <t>Na-Bangchang</t>
  </si>
  <si>
    <t>Efficacy, Safety, and Pharmacokinetics of Coadministered Diethylcarbamazine, Albendazole, and Ivermectin for Treatment of Bancroftian Filariasis</t>
  </si>
  <si>
    <t>Thomsen</t>
  </si>
  <si>
    <t>Edi</t>
  </si>
  <si>
    <t>Pharmacokinetics, safety, and efficacy of a single co-administered dose of diethylcarbamazine, albendazole and ivermectin in adults with and without Wuchereria bancrofti infection in Coˆte d’Ivoire</t>
  </si>
  <si>
    <t>Two regimen: regimen 1 = albendazole + ivermectin</t>
  </si>
  <si>
    <t>regimen 2 = albendazole + ivermectin + praziquantel</t>
  </si>
  <si>
    <t>Regimen 1</t>
  </si>
  <si>
    <t>Regimen 2</t>
  </si>
  <si>
    <t>Multiple drugs (IVM + DEC or just DEC). Peanut butter and biscuits given before drug administration; unclear whether this counts as a "fatty" meal or not</t>
  </si>
  <si>
    <t>Peanut butter and biscuits given as a meal before taking drugs</t>
  </si>
  <si>
    <t>unsure whether to count that as a fatty meal, but am doing so</t>
  </si>
  <si>
    <t>for the time being</t>
  </si>
  <si>
    <t>Regimen 1 = just dec</t>
  </si>
  <si>
    <t>Two regimen: regimen 2 = ivm + dec</t>
  </si>
  <si>
    <t>DEC, IVM and Alb all given</t>
  </si>
  <si>
    <t>32 &amp; 24 (infected and uninfected)</t>
  </si>
  <si>
    <t>DEC, IVM and Alb all given together</t>
  </si>
  <si>
    <t>Infected</t>
  </si>
  <si>
    <t>Age Group</t>
  </si>
  <si>
    <t>Disease Status</t>
  </si>
  <si>
    <t>Other Drugs</t>
  </si>
  <si>
    <t>Adults</t>
  </si>
  <si>
    <t>Ivermectin</t>
  </si>
  <si>
    <t>1 = Albendazole Only, other = + Ivermectin</t>
  </si>
  <si>
    <t>Age:</t>
  </si>
  <si>
    <t>Disease:</t>
  </si>
  <si>
    <t>Disease</t>
  </si>
  <si>
    <t>Onchocerciasis</t>
  </si>
  <si>
    <t>Drug</t>
  </si>
  <si>
    <t>None</t>
  </si>
  <si>
    <t xml:space="preserve">Onchocerciasis </t>
  </si>
  <si>
    <t>Age</t>
  </si>
  <si>
    <t>Adult</t>
  </si>
  <si>
    <t>Levamisole</t>
  </si>
  <si>
    <t>1 = Albendazole Only, other = + Levimasole</t>
  </si>
  <si>
    <t>Drug: 1 Ivermectin, 1 just ALB</t>
  </si>
  <si>
    <t>Drug: 1 Levimasole, 1 just ALB</t>
  </si>
  <si>
    <t>Drug:</t>
  </si>
  <si>
    <t>18-50</t>
  </si>
  <si>
    <t>18-40</t>
  </si>
  <si>
    <t>Healthy</t>
  </si>
  <si>
    <t>Adults &gt; 20 years</t>
  </si>
  <si>
    <t xml:space="preserve">some had LF, others did not </t>
  </si>
  <si>
    <t>Neurocysticercosis</t>
  </si>
  <si>
    <t>1 = Albendazole Only, the other 2 = with short or long term ritonavir</t>
  </si>
  <si>
    <t>20-46</t>
  </si>
  <si>
    <t>Heathy</t>
  </si>
  <si>
    <t>Either none or short/long term ritonavir</t>
  </si>
  <si>
    <t>Short_Ritonavir</t>
  </si>
  <si>
    <t>Long_Ritonavir</t>
  </si>
  <si>
    <t>Echinococcosis</t>
  </si>
  <si>
    <t xml:space="preserve">None </t>
  </si>
  <si>
    <t>35 - 68</t>
  </si>
  <si>
    <t>1-15 years</t>
  </si>
  <si>
    <t>None (Just albendazole)</t>
  </si>
  <si>
    <t>31-56</t>
  </si>
  <si>
    <t>hyatid disease (5 with E.granulosus, 1 with E.multilocularis)</t>
  </si>
  <si>
    <t>22-34</t>
  </si>
  <si>
    <t>none</t>
  </si>
  <si>
    <t>1 with praziquantel, 1 just albendazole</t>
  </si>
  <si>
    <t>Praziquantel</t>
  </si>
  <si>
    <t>No Drug</t>
  </si>
  <si>
    <t>Both enantiomers measured, add both together for final data. Diff enantiomers don't appear to line up re sampling times so have just used timepoints where both were measured</t>
  </si>
  <si>
    <t>Hydatid disease for 5 individuals</t>
  </si>
  <si>
    <t>Albendazole Only</t>
  </si>
  <si>
    <t>Hydatid</t>
  </si>
  <si>
    <t>Healthy/Infected</t>
  </si>
  <si>
    <t>Various</t>
  </si>
  <si>
    <t>21-44</t>
  </si>
  <si>
    <t xml:space="preserve">day 1 </t>
  </si>
  <si>
    <t>Adults 21-44</t>
  </si>
  <si>
    <t>18-55</t>
  </si>
  <si>
    <t>Ivermectin + Praziquantel</t>
  </si>
  <si>
    <t>1 = Alb + IVM, 2 = Alb + IVM + Praziquantel</t>
  </si>
  <si>
    <t>19-21</t>
  </si>
  <si>
    <t>2 fatty meal, 3 fasting, does not say which is which</t>
  </si>
  <si>
    <t>Children 6 -13 years</t>
  </si>
  <si>
    <t>Hydatid Disease</t>
  </si>
  <si>
    <t>Giardia intestinalis</t>
  </si>
  <si>
    <t>1 regime - Alb only, other = Alb + Praziquantel</t>
  </si>
  <si>
    <t>Giardia intestinalis infection</t>
  </si>
  <si>
    <t>7 -11 years</t>
  </si>
  <si>
    <t>1 = Alb Alone, 2 = Alb + Praziquantel</t>
  </si>
  <si>
    <t>18 - 41</t>
  </si>
  <si>
    <t>None (cimetidine given but only results for one person not the aggregated data which is what I've used here)</t>
  </si>
  <si>
    <t>Hookworm</t>
  </si>
  <si>
    <t>Adolescents 15 -18</t>
  </si>
  <si>
    <t>Oxantel Pamoate</t>
  </si>
  <si>
    <t>18-52</t>
  </si>
  <si>
    <t>Diethylcarbamazine</t>
  </si>
  <si>
    <t>One regimen = just Alb, the other = Alb + DEC</t>
  </si>
  <si>
    <t>1 = Alb Alone, 2 = Alb + DEC</t>
  </si>
  <si>
    <t>Wucheria bancrofti</t>
  </si>
  <si>
    <t>Alb + DEC</t>
  </si>
  <si>
    <t>Alb + DEC + IVM</t>
  </si>
  <si>
    <t xml:space="preserve">Adults </t>
  </si>
  <si>
    <t>23-42</t>
  </si>
  <si>
    <t>18-33 years</t>
  </si>
  <si>
    <t>Ivm  + DEC</t>
  </si>
  <si>
    <t>IVM + DEC</t>
  </si>
  <si>
    <t>Unclear but suspect adults</t>
  </si>
  <si>
    <t>Converted_Concentration</t>
  </si>
  <si>
    <t>Unit_Notes</t>
  </si>
  <si>
    <t>No conversion required</t>
  </si>
  <si>
    <t>MW of Alb-SO is 284.348. *1000 to turn umol to nmol. *284.348 to turn nmol to ng. /1000 to turn l to ml. Overall *284.368</t>
  </si>
  <si>
    <t>MW of Alb-SO is 284.348. *1000 to turn umol to nmol. *284.348 to turn nmol to ng. /1000 to turn l to ml. Overall *284.369</t>
  </si>
  <si>
    <t>MW of Alb-SO is 284.348. *1000 to turn umol to nmol. *284.348 to turn nmol to ng. /1000 to turn l to ml. Overall *284.370</t>
  </si>
  <si>
    <t>MW of Alb-SO is 284.348. *1000 to turn umol to nmol. *284.348 to turn nmol to ng. /1000 to turn l to ml. Overall *284.371</t>
  </si>
  <si>
    <t>MW of Alb-SO is 284.348. *1000 to turn umol to nmol. *284.348 to turn nmol to ng. /1000 to turn l to ml. Overall *284.372</t>
  </si>
  <si>
    <t>MW of Alb-SO is 284.348. *1000 to turn umol to nmol. *284.348 to turn nmol to ng. /1000 to turn l to ml. Overall *284.373</t>
  </si>
  <si>
    <t>MW of Alb-SO is 284.348. *1000 to turn umol to nmol. *284.348 to turn nmol to ng. /1000 to turn l to ml. Overall *284.374</t>
  </si>
  <si>
    <t>Disease_Binary</t>
  </si>
  <si>
    <t>Drug_Binary</t>
  </si>
  <si>
    <t>1200mg trial is just albendazole</t>
  </si>
  <si>
    <t>4 volunteers for fasted vs fatty food meal, 10 just given a single oral dose</t>
  </si>
  <si>
    <t>4 or 10</t>
  </si>
  <si>
    <t>SINGLE DOSE REGIMEN</t>
  </si>
  <si>
    <t>None/Ivermectin</t>
  </si>
  <si>
    <t>None/Levimasole</t>
  </si>
  <si>
    <t>Fasted/Fatty Meal</t>
  </si>
  <si>
    <t>None/Short Ritonavir/Long Ritonavir</t>
  </si>
  <si>
    <t>None/Praziquantel</t>
  </si>
  <si>
    <t>Ivermectin/Ivermectin &amp; Praziquantel</t>
  </si>
  <si>
    <t>None/DEC</t>
  </si>
  <si>
    <t>DEC/DEC + Ivermectin</t>
  </si>
  <si>
    <t>DEC + Ivermectin</t>
  </si>
  <si>
    <t>Sex Ratio</t>
  </si>
  <si>
    <t>6 men 2 women</t>
  </si>
  <si>
    <t>n</t>
  </si>
  <si>
    <t>0.5/0.75</t>
  </si>
  <si>
    <t>12 males 11 females</t>
  </si>
  <si>
    <t>Mixture (14 boys, 6 girls)</t>
  </si>
  <si>
    <t>6 males 6 females</t>
  </si>
  <si>
    <t xml:space="preserve">Unclear </t>
  </si>
  <si>
    <t>0.63/0.5</t>
  </si>
  <si>
    <t>20 males 12 females, 12 males 12 females</t>
  </si>
  <si>
    <t>14/14</t>
  </si>
  <si>
    <t>36/39</t>
  </si>
  <si>
    <t>Weight</t>
  </si>
  <si>
    <t>56/61.5</t>
  </si>
  <si>
    <t>mean 36 (25-50, just Alb) and mean 39 (22-54, Alb and Ivermectin)</t>
  </si>
  <si>
    <t xml:space="preserve">Weight </t>
  </si>
  <si>
    <t>Weight:</t>
  </si>
  <si>
    <t>56 (45-65, just Alb) and 61.5 (52-82.5, Alb and Ivermectin)</t>
  </si>
  <si>
    <t>No</t>
  </si>
  <si>
    <t>for Ivermectin Alone, see Ref 2, for Levamisole 53.4 (43-65)</t>
  </si>
  <si>
    <t>for Ivermectin alone, see Ref 2, for Levamisole 43 (19-60)</t>
  </si>
  <si>
    <t>14/22</t>
  </si>
  <si>
    <t>36/43</t>
  </si>
  <si>
    <t>56/53.4</t>
  </si>
  <si>
    <t>for each study</t>
  </si>
  <si>
    <t>assume mean of 34</t>
  </si>
  <si>
    <t>34/34</t>
  </si>
  <si>
    <t>mean 34 assumed</t>
  </si>
  <si>
    <t>53-75kg</t>
  </si>
  <si>
    <t>mean 64kg assumed</t>
  </si>
  <si>
    <t>Fasting state, IVM + DEC</t>
  </si>
  <si>
    <t>mean 31 years</t>
  </si>
  <si>
    <t xml:space="preserve">60-101 </t>
  </si>
  <si>
    <t>mean 73kg</t>
  </si>
  <si>
    <t>female</t>
  </si>
  <si>
    <t xml:space="preserve">Individual Data </t>
  </si>
  <si>
    <t>Available</t>
  </si>
  <si>
    <t>45 mean</t>
  </si>
  <si>
    <t xml:space="preserve">Weight: </t>
  </si>
  <si>
    <t>48.8-82</t>
  </si>
  <si>
    <t>67 mean</t>
  </si>
  <si>
    <t>mean 7.1</t>
  </si>
  <si>
    <t>12-52.5kg</t>
  </si>
  <si>
    <t>mean 26.2</t>
  </si>
  <si>
    <t>mean 43 assumed</t>
  </si>
  <si>
    <t>57.5-99</t>
  </si>
  <si>
    <t>mean 70.8</t>
  </si>
  <si>
    <t>26 mean</t>
  </si>
  <si>
    <t>50.8-81.1</t>
  </si>
  <si>
    <t>mean 64.2kg</t>
  </si>
  <si>
    <t>5 females 58.7 (51-65.5)</t>
  </si>
  <si>
    <t>5 males 76 (68-85)</t>
  </si>
  <si>
    <t xml:space="preserve">5 females 18-25, 5 males 26-37 </t>
  </si>
  <si>
    <t>3 men 1 woman or 5 males 5 females (note for the 10, 2 had very very low levels of AlbSO and aren't reported here)</t>
  </si>
  <si>
    <t>4/8</t>
  </si>
  <si>
    <t>Unclear/27</t>
  </si>
  <si>
    <t>Unclear/67.4</t>
  </si>
  <si>
    <t>29.58 mean</t>
  </si>
  <si>
    <t>51-77</t>
  </si>
  <si>
    <t>67.67 mean</t>
  </si>
  <si>
    <t>51-77kg</t>
  </si>
  <si>
    <t>mean 64 kg assumed</t>
  </si>
  <si>
    <t>mean 33 assumed</t>
  </si>
  <si>
    <t>21 mean</t>
  </si>
  <si>
    <t>53.1 mean</t>
  </si>
  <si>
    <t>43-63.1</t>
  </si>
  <si>
    <t>23 participants</t>
  </si>
  <si>
    <t>20 mean</t>
  </si>
  <si>
    <t>55-92</t>
  </si>
  <si>
    <t>69kg</t>
  </si>
  <si>
    <t>Cimetidine</t>
  </si>
  <si>
    <t>Fasted and unfasted compared, then grapfruit juice and grapefruit juice with cimetidine compared</t>
  </si>
  <si>
    <t>Grapefruit Juice</t>
  </si>
  <si>
    <t>20-31</t>
  </si>
  <si>
    <t>mean 9 assumed</t>
  </si>
  <si>
    <t xml:space="preserve"> </t>
  </si>
  <si>
    <t>Alb only mean = 8.5, Prazi mean = 9.1</t>
  </si>
  <si>
    <t>17-45</t>
  </si>
  <si>
    <t>Alb only mean = 21, Prazi mean = 24</t>
  </si>
  <si>
    <t>10/10</t>
  </si>
  <si>
    <t>8.5/9.1</t>
  </si>
  <si>
    <t>21/24</t>
  </si>
  <si>
    <t>mean 29 years assumed</t>
  </si>
  <si>
    <t>55 - 110</t>
  </si>
  <si>
    <t>83 kg mean assumed</t>
  </si>
  <si>
    <t>Weight: 55-92, mean of 77 assumed</t>
  </si>
  <si>
    <t>mean 20 assumed</t>
  </si>
  <si>
    <t>No (only for 1 subject)</t>
  </si>
  <si>
    <t>45-65</t>
  </si>
  <si>
    <t>16 year mean assumed</t>
  </si>
  <si>
    <t>55 mean assumed</t>
  </si>
  <si>
    <t>mean 35 assumed</t>
  </si>
  <si>
    <t xml:space="preserve">46-66.5 </t>
  </si>
  <si>
    <t>mean 56.5 assumed</t>
  </si>
  <si>
    <t>19-50 for regimen 1 and 19-59 for regimen 2</t>
  </si>
  <si>
    <t>means of 34 and 39 assumed</t>
  </si>
  <si>
    <t>49 for regimen 1 and 53 for regimen 2 - means given in paper</t>
  </si>
  <si>
    <t>34/39</t>
  </si>
  <si>
    <t>12/12</t>
  </si>
  <si>
    <t>49/53</t>
  </si>
  <si>
    <t>24-38</t>
  </si>
  <si>
    <t>mean 29</t>
  </si>
  <si>
    <t>55-81</t>
  </si>
  <si>
    <t>mean 32 assumed</t>
  </si>
  <si>
    <t>59.8 mean</t>
  </si>
  <si>
    <t>24.7 mean</t>
  </si>
  <si>
    <t>50-82</t>
  </si>
  <si>
    <t>62.9 mean</t>
  </si>
  <si>
    <t xml:space="preserve">exact age unclear </t>
  </si>
  <si>
    <t xml:space="preserve">65-80 </t>
  </si>
  <si>
    <t>72 mean assumed</t>
  </si>
  <si>
    <t>no exact numbers given</t>
  </si>
  <si>
    <t>infected 44 median, uninfected 36 median</t>
  </si>
  <si>
    <t>Not reported</t>
  </si>
  <si>
    <t>32/24</t>
  </si>
  <si>
    <t>44/36</t>
  </si>
  <si>
    <t>Number</t>
  </si>
  <si>
    <t>Age_Cont</t>
  </si>
  <si>
    <t>Age_Binary</t>
  </si>
  <si>
    <t>Sex_Ratio</t>
  </si>
  <si>
    <t>Sex_Binary</t>
  </si>
  <si>
    <t>Feeding_State</t>
  </si>
  <si>
    <t>Dose_Binary</t>
  </si>
  <si>
    <t>Yes</t>
  </si>
  <si>
    <t>Low</t>
  </si>
  <si>
    <t>High</t>
  </si>
  <si>
    <t>NA</t>
  </si>
  <si>
    <t>Unclear but adults used</t>
  </si>
  <si>
    <t xml:space="preserve">Pills given daily for 15 days. Day 1 pharmacokinetics reported here </t>
  </si>
  <si>
    <t>None/Cimetidine</t>
  </si>
  <si>
    <t>DEC + IVM</t>
  </si>
  <si>
    <t>IVM</t>
  </si>
  <si>
    <t>DEC</t>
  </si>
  <si>
    <t>IVM + PQ</t>
  </si>
  <si>
    <t>Ritonavir</t>
  </si>
  <si>
    <t>Total:</t>
  </si>
  <si>
    <t># Time Series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</si>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</sst>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F0F1E"/>
      <name val="Arial"/>
      <family val="2"/>
    </font>
    <font>
      <b/>
      <sz val="18"/>
      <color theme="1"/>
      <name val="Calibri"/>
      <family val="2"/>
      <scheme val="minor"/>
    </font>
    <font>
      <sz val="11"/>
      <color rgb="FF0F0F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6" fontId="0" fillId="0" borderId="0" xfId="0" applyNumberFormat="1"/>
    <xf numFmtId="0" fontId="4" fillId="0" borderId="0" xfId="0" applyFont="1"/>
    <xf numFmtId="49" fontId="0" fillId="0" borderId="0" xfId="0" applyNumberFormat="1" applyFill="1"/>
    <xf numFmtId="0" fontId="6" fillId="0" borderId="0" xfId="1"/>
    <xf numFmtId="0" fontId="1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Fill="1" applyAlignment="1"/>
    <xf numFmtId="0" fontId="4" fillId="0" borderId="0" xfId="0" applyFont="1" applyFill="1"/>
    <xf numFmtId="0" fontId="7" fillId="0" borderId="0" xfId="0" applyFont="1" applyFill="1"/>
    <xf numFmtId="0" fontId="1" fillId="0" borderId="0" xfId="0" applyFon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5" fillId="0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ont="1" applyBorder="1"/>
    <xf numFmtId="0" fontId="0" fillId="0" borderId="0" xfId="0" applyFont="1" applyFill="1" applyBorder="1"/>
    <xf numFmtId="49" fontId="0" fillId="0" borderId="0" xfId="0" applyNumberFormat="1" applyFill="1" applyBorder="1"/>
    <xf numFmtId="49" fontId="0" fillId="0" borderId="0" xfId="0" applyNumberFormat="1" applyBorder="1"/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/>
    <xf numFmtId="0" fontId="0" fillId="0" borderId="1" xfId="0" applyFont="1" applyBorder="1"/>
    <xf numFmtId="0" fontId="1" fillId="0" borderId="7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1" fillId="0" borderId="8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1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FD78-57C4-4ECD-B84A-53E357BECB52}">
  <dimension ref="A1:XEZ53"/>
  <sheetViews>
    <sheetView tabSelected="1" zoomScale="70" zoomScaleNormal="70" workbookViewId="0">
      <selection activeCell="E11" sqref="E11"/>
    </sheetView>
  </sheetViews>
  <sheetFormatPr defaultRowHeight="15" x14ac:dyDescent="0.25"/>
  <cols>
    <col min="1" max="1" width="16.85546875" customWidth="1"/>
    <col min="2" max="2" width="21.7109375" customWidth="1"/>
    <col min="5" max="5" width="17.140625" bestFit="1" customWidth="1"/>
    <col min="6" max="6" width="11.140625" customWidth="1"/>
    <col min="7" max="7" width="11.28515625" customWidth="1"/>
    <col min="8" max="8" width="9.42578125" customWidth="1"/>
    <col min="9" max="9" width="12" customWidth="1"/>
    <col min="10" max="13" width="14.7109375" customWidth="1"/>
    <col min="14" max="14" width="14.85546875" bestFit="1" customWidth="1"/>
    <col min="15" max="16" width="11.7109375" customWidth="1"/>
    <col min="17" max="17" width="16.85546875" bestFit="1" customWidth="1"/>
    <col min="18" max="18" width="13.42578125" customWidth="1"/>
    <col min="19" max="19" width="15.7109375" bestFit="1" customWidth="1"/>
    <col min="20" max="20" width="34.5703125" bestFit="1" customWidth="1"/>
    <col min="21" max="21" width="153.5703125" bestFit="1" customWidth="1"/>
  </cols>
  <sheetData>
    <row r="1" spans="1:21" ht="23.25" x14ac:dyDescent="0.35">
      <c r="A1" s="11" t="s">
        <v>301</v>
      </c>
    </row>
    <row r="2" spans="1:21" ht="23.25" x14ac:dyDescent="0.35">
      <c r="A2" s="11"/>
    </row>
    <row r="3" spans="1:21" x14ac:dyDescent="0.25">
      <c r="A3" s="46" t="s">
        <v>448</v>
      </c>
      <c r="B3" s="47"/>
      <c r="C3" s="47"/>
      <c r="D3" s="48"/>
      <c r="E3" s="49"/>
      <c r="F3" s="50" t="s">
        <v>77</v>
      </c>
      <c r="G3" s="47"/>
      <c r="H3" s="48"/>
      <c r="I3" s="46" t="s">
        <v>78</v>
      </c>
      <c r="J3" s="50"/>
      <c r="K3" s="50"/>
      <c r="L3" s="50"/>
      <c r="M3" s="50"/>
      <c r="N3" s="50"/>
      <c r="O3" s="47"/>
      <c r="P3" s="47"/>
      <c r="Q3" s="47"/>
      <c r="R3" s="51"/>
      <c r="S3" s="51"/>
      <c r="T3" s="52"/>
      <c r="U3" s="58" t="s">
        <v>34</v>
      </c>
    </row>
    <row r="4" spans="1:21" x14ac:dyDescent="0.25">
      <c r="A4" s="28" t="s">
        <v>73</v>
      </c>
      <c r="B4" s="20" t="s">
        <v>74</v>
      </c>
      <c r="C4" s="20" t="s">
        <v>75</v>
      </c>
      <c r="D4" s="29" t="s">
        <v>76</v>
      </c>
      <c r="E4" s="28" t="s">
        <v>447</v>
      </c>
      <c r="F4" s="20" t="s">
        <v>22</v>
      </c>
      <c r="G4" s="20" t="s">
        <v>164</v>
      </c>
      <c r="H4" s="29" t="s">
        <v>79</v>
      </c>
      <c r="I4" s="28" t="s">
        <v>42</v>
      </c>
      <c r="J4" s="20" t="s">
        <v>165</v>
      </c>
      <c r="K4" s="20" t="s">
        <v>313</v>
      </c>
      <c r="L4" s="20" t="s">
        <v>216</v>
      </c>
      <c r="M4" s="20" t="s">
        <v>323</v>
      </c>
      <c r="N4" s="20" t="s">
        <v>346</v>
      </c>
      <c r="O4" s="20" t="s">
        <v>38</v>
      </c>
      <c r="P4" s="20" t="s">
        <v>311</v>
      </c>
      <c r="Q4" s="20" t="s">
        <v>35</v>
      </c>
      <c r="R4" s="20" t="s">
        <v>203</v>
      </c>
      <c r="S4" s="20" t="s">
        <v>204</v>
      </c>
      <c r="T4" s="29" t="s">
        <v>205</v>
      </c>
      <c r="U4" s="55"/>
    </row>
    <row r="5" spans="1:21" x14ac:dyDescent="0.25">
      <c r="A5" s="30">
        <v>2</v>
      </c>
      <c r="B5" s="22" t="s">
        <v>86</v>
      </c>
      <c r="C5" s="21" t="s">
        <v>87</v>
      </c>
      <c r="D5" s="31">
        <v>2003</v>
      </c>
      <c r="E5" s="30">
        <v>2</v>
      </c>
      <c r="F5" s="23">
        <v>0</v>
      </c>
      <c r="G5" s="23">
        <v>1</v>
      </c>
      <c r="H5" s="31" t="s">
        <v>4</v>
      </c>
      <c r="I5" s="37">
        <v>400</v>
      </c>
      <c r="J5" s="23" t="s">
        <v>168</v>
      </c>
      <c r="K5" s="23" t="s">
        <v>321</v>
      </c>
      <c r="L5" s="23" t="s">
        <v>322</v>
      </c>
      <c r="M5" s="23" t="s">
        <v>324</v>
      </c>
      <c r="N5" s="23" t="s">
        <v>329</v>
      </c>
      <c r="O5" s="38" t="s">
        <v>23</v>
      </c>
      <c r="P5" s="23">
        <v>1</v>
      </c>
      <c r="Q5" s="23" t="s">
        <v>37</v>
      </c>
      <c r="R5" s="23" t="s">
        <v>206</v>
      </c>
      <c r="S5" s="23" t="s">
        <v>202</v>
      </c>
      <c r="T5" s="31" t="s">
        <v>302</v>
      </c>
      <c r="U5" s="55" t="s">
        <v>208</v>
      </c>
    </row>
    <row r="6" spans="1:21" x14ac:dyDescent="0.25">
      <c r="A6" s="30">
        <v>3</v>
      </c>
      <c r="B6" s="22" t="s">
        <v>89</v>
      </c>
      <c r="C6" s="21" t="s">
        <v>87</v>
      </c>
      <c r="D6" s="31">
        <v>2004</v>
      </c>
      <c r="E6" s="30">
        <v>2</v>
      </c>
      <c r="F6" s="23">
        <v>0</v>
      </c>
      <c r="G6" s="23">
        <v>1</v>
      </c>
      <c r="H6" s="31" t="s">
        <v>8</v>
      </c>
      <c r="I6" s="37">
        <v>400</v>
      </c>
      <c r="J6" s="23" t="s">
        <v>168</v>
      </c>
      <c r="K6" s="23" t="s">
        <v>332</v>
      </c>
      <c r="L6" s="23" t="s">
        <v>333</v>
      </c>
      <c r="M6" s="23" t="s">
        <v>334</v>
      </c>
      <c r="N6" s="23" t="s">
        <v>329</v>
      </c>
      <c r="O6" s="38" t="s">
        <v>23</v>
      </c>
      <c r="P6" s="23">
        <v>1</v>
      </c>
      <c r="Q6" s="23" t="s">
        <v>37</v>
      </c>
      <c r="R6" s="23" t="s">
        <v>206</v>
      </c>
      <c r="S6" s="23" t="s">
        <v>202</v>
      </c>
      <c r="T6" s="31" t="s">
        <v>303</v>
      </c>
      <c r="U6" s="55" t="s">
        <v>219</v>
      </c>
    </row>
    <row r="7" spans="1:21" s="7" customFormat="1" x14ac:dyDescent="0.25">
      <c r="A7" s="30">
        <v>4</v>
      </c>
      <c r="B7" s="24" t="s">
        <v>92</v>
      </c>
      <c r="C7" s="21" t="s">
        <v>87</v>
      </c>
      <c r="D7" s="32">
        <v>1994</v>
      </c>
      <c r="E7" s="30">
        <v>2</v>
      </c>
      <c r="F7" s="21">
        <v>0</v>
      </c>
      <c r="G7" s="21">
        <v>1</v>
      </c>
      <c r="H7" s="32" t="s">
        <v>4</v>
      </c>
      <c r="I7" s="30">
        <v>1200</v>
      </c>
      <c r="J7" s="21" t="s">
        <v>168</v>
      </c>
      <c r="K7" s="21" t="s">
        <v>321</v>
      </c>
      <c r="L7" s="21" t="s">
        <v>337</v>
      </c>
      <c r="M7" s="21" t="s">
        <v>27</v>
      </c>
      <c r="N7" s="21" t="s">
        <v>329</v>
      </c>
      <c r="O7" s="39" t="s">
        <v>23</v>
      </c>
      <c r="P7" s="21">
        <v>1</v>
      </c>
      <c r="Q7" s="21" t="s">
        <v>304</v>
      </c>
      <c r="R7" s="21" t="s">
        <v>206</v>
      </c>
      <c r="S7" s="21" t="s">
        <v>202</v>
      </c>
      <c r="T7" s="32" t="s">
        <v>214</v>
      </c>
      <c r="U7" s="56"/>
    </row>
    <row r="8" spans="1:21" x14ac:dyDescent="0.25">
      <c r="A8" s="30">
        <v>8</v>
      </c>
      <c r="B8" s="24" t="s">
        <v>94</v>
      </c>
      <c r="C8" s="21" t="s">
        <v>95</v>
      </c>
      <c r="D8" s="31">
        <v>2018</v>
      </c>
      <c r="E8" s="30">
        <v>1</v>
      </c>
      <c r="F8" s="23">
        <v>1</v>
      </c>
      <c r="G8" s="23">
        <v>1</v>
      </c>
      <c r="H8" s="31" t="s">
        <v>19</v>
      </c>
      <c r="I8" s="37">
        <v>400</v>
      </c>
      <c r="J8" s="23" t="s">
        <v>168</v>
      </c>
      <c r="K8" s="23">
        <v>8</v>
      </c>
      <c r="L8" s="23">
        <v>34</v>
      </c>
      <c r="M8" s="23">
        <v>64</v>
      </c>
      <c r="N8" s="21" t="s">
        <v>329</v>
      </c>
      <c r="O8" s="38" t="s">
        <v>25</v>
      </c>
      <c r="P8" s="21">
        <v>0.5</v>
      </c>
      <c r="Q8" s="23" t="s">
        <v>54</v>
      </c>
      <c r="R8" s="23" t="s">
        <v>206</v>
      </c>
      <c r="S8" s="23" t="s">
        <v>225</v>
      </c>
      <c r="T8" s="31" t="s">
        <v>214</v>
      </c>
      <c r="U8" s="55"/>
    </row>
    <row r="9" spans="1:21" x14ac:dyDescent="0.25">
      <c r="A9" s="30">
        <v>9</v>
      </c>
      <c r="B9" s="21" t="s">
        <v>96</v>
      </c>
      <c r="C9" s="21" t="s">
        <v>97</v>
      </c>
      <c r="D9" s="31">
        <v>2004</v>
      </c>
      <c r="E9" s="30">
        <v>1</v>
      </c>
      <c r="F9" s="23">
        <v>1</v>
      </c>
      <c r="G9" s="23">
        <v>1</v>
      </c>
      <c r="H9" s="31" t="s">
        <v>8</v>
      </c>
      <c r="I9" s="37">
        <v>400</v>
      </c>
      <c r="J9" s="23" t="s">
        <v>168</v>
      </c>
      <c r="K9" s="23">
        <v>20</v>
      </c>
      <c r="L9" s="23" t="s">
        <v>27</v>
      </c>
      <c r="M9" s="23" t="s">
        <v>27</v>
      </c>
      <c r="N9" s="21" t="s">
        <v>329</v>
      </c>
      <c r="O9" s="38" t="s">
        <v>23</v>
      </c>
      <c r="P9" s="23">
        <v>1</v>
      </c>
      <c r="Q9" s="23" t="s">
        <v>27</v>
      </c>
      <c r="R9" s="23" t="s">
        <v>27</v>
      </c>
      <c r="S9" s="23" t="s">
        <v>225</v>
      </c>
      <c r="T9" s="31" t="s">
        <v>214</v>
      </c>
      <c r="U9" s="55"/>
    </row>
    <row r="10" spans="1:21" x14ac:dyDescent="0.25">
      <c r="A10" s="30">
        <v>10</v>
      </c>
      <c r="B10" s="25" t="s">
        <v>181</v>
      </c>
      <c r="C10" s="21" t="s">
        <v>182</v>
      </c>
      <c r="D10" s="31">
        <v>2018</v>
      </c>
      <c r="E10" s="30">
        <v>1</v>
      </c>
      <c r="F10" s="23">
        <v>1</v>
      </c>
      <c r="G10" s="23">
        <v>1</v>
      </c>
      <c r="H10" s="31" t="s">
        <v>8</v>
      </c>
      <c r="I10" s="37">
        <v>400</v>
      </c>
      <c r="J10" s="23" t="s">
        <v>168</v>
      </c>
      <c r="K10" s="23">
        <v>7</v>
      </c>
      <c r="L10" s="23" t="s">
        <v>27</v>
      </c>
      <c r="M10" s="23" t="s">
        <v>27</v>
      </c>
      <c r="N10" s="21" t="s">
        <v>329</v>
      </c>
      <c r="O10" s="38" t="s">
        <v>25</v>
      </c>
      <c r="P10" s="38" t="s">
        <v>27</v>
      </c>
      <c r="Q10" s="23" t="s">
        <v>37</v>
      </c>
      <c r="R10" s="23" t="s">
        <v>206</v>
      </c>
      <c r="S10" s="23" t="s">
        <v>25</v>
      </c>
      <c r="T10" s="31" t="s">
        <v>310</v>
      </c>
      <c r="U10" s="55"/>
    </row>
    <row r="11" spans="1:21" x14ac:dyDescent="0.25">
      <c r="A11" s="30">
        <v>11</v>
      </c>
      <c r="B11" s="21" t="s">
        <v>98</v>
      </c>
      <c r="C11" s="21" t="s">
        <v>99</v>
      </c>
      <c r="D11" s="31">
        <v>2009</v>
      </c>
      <c r="E11" s="30">
        <v>3</v>
      </c>
      <c r="F11" s="23">
        <v>1</v>
      </c>
      <c r="G11" s="23">
        <v>1</v>
      </c>
      <c r="H11" s="31" t="s">
        <v>4</v>
      </c>
      <c r="I11" s="37">
        <v>400</v>
      </c>
      <c r="J11" s="23" t="s">
        <v>168</v>
      </c>
      <c r="K11" s="23">
        <v>8</v>
      </c>
      <c r="L11" s="23">
        <v>31</v>
      </c>
      <c r="M11" s="23">
        <v>73</v>
      </c>
      <c r="N11" s="21" t="s">
        <v>329</v>
      </c>
      <c r="O11" s="38" t="s">
        <v>100</v>
      </c>
      <c r="P11" s="23">
        <v>1</v>
      </c>
      <c r="Q11" s="23" t="s">
        <v>37</v>
      </c>
      <c r="R11" s="23" t="s">
        <v>206</v>
      </c>
      <c r="S11" s="23" t="s">
        <v>225</v>
      </c>
      <c r="T11" s="31" t="s">
        <v>305</v>
      </c>
      <c r="U11" s="55" t="s">
        <v>229</v>
      </c>
    </row>
    <row r="12" spans="1:21" x14ac:dyDescent="0.25">
      <c r="A12" s="30">
        <v>12</v>
      </c>
      <c r="B12" s="21" t="s">
        <v>102</v>
      </c>
      <c r="C12" s="21" t="s">
        <v>101</v>
      </c>
      <c r="D12" s="31">
        <v>1990</v>
      </c>
      <c r="E12" s="30">
        <v>1</v>
      </c>
      <c r="F12" s="23">
        <v>0</v>
      </c>
      <c r="G12" s="23">
        <v>1</v>
      </c>
      <c r="H12" s="31" t="s">
        <v>30</v>
      </c>
      <c r="I12" s="37">
        <v>200</v>
      </c>
      <c r="J12" s="23" t="s">
        <v>168</v>
      </c>
      <c r="K12" s="23">
        <v>1</v>
      </c>
      <c r="L12" s="23" t="s">
        <v>27</v>
      </c>
      <c r="M12" s="23" t="s">
        <v>27</v>
      </c>
      <c r="N12" s="21" t="s">
        <v>347</v>
      </c>
      <c r="O12" s="38" t="s">
        <v>25</v>
      </c>
      <c r="P12" s="23">
        <v>0</v>
      </c>
      <c r="Q12" s="23" t="s">
        <v>54</v>
      </c>
      <c r="R12" s="23" t="s">
        <v>206</v>
      </c>
      <c r="S12" s="23" t="s">
        <v>202</v>
      </c>
      <c r="T12" s="31" t="s">
        <v>214</v>
      </c>
      <c r="U12" s="55"/>
    </row>
    <row r="13" spans="1:21" x14ac:dyDescent="0.25">
      <c r="A13" s="30">
        <v>21</v>
      </c>
      <c r="B13" s="21" t="s">
        <v>104</v>
      </c>
      <c r="C13" s="21" t="s">
        <v>103</v>
      </c>
      <c r="D13" s="31">
        <v>1992</v>
      </c>
      <c r="E13" s="30">
        <v>1</v>
      </c>
      <c r="F13" s="23">
        <v>0</v>
      </c>
      <c r="G13" s="23">
        <v>1</v>
      </c>
      <c r="H13" s="31" t="s">
        <v>19</v>
      </c>
      <c r="I13" s="37">
        <v>998.0625</v>
      </c>
      <c r="J13" s="23" t="s">
        <v>168</v>
      </c>
      <c r="K13" s="23">
        <v>8</v>
      </c>
      <c r="L13" s="23">
        <v>45</v>
      </c>
      <c r="M13" s="23">
        <v>67</v>
      </c>
      <c r="N13" s="21" t="s">
        <v>347</v>
      </c>
      <c r="O13" s="38" t="s">
        <v>25</v>
      </c>
      <c r="P13" s="23">
        <v>0.75</v>
      </c>
      <c r="Q13" s="23" t="s">
        <v>37</v>
      </c>
      <c r="R13" s="23" t="s">
        <v>206</v>
      </c>
      <c r="S13" s="23" t="s">
        <v>202</v>
      </c>
      <c r="T13" s="31" t="s">
        <v>214</v>
      </c>
      <c r="U13" s="55"/>
    </row>
    <row r="14" spans="1:21" x14ac:dyDescent="0.25">
      <c r="A14" s="30">
        <v>22</v>
      </c>
      <c r="B14" s="25" t="s">
        <v>175</v>
      </c>
      <c r="C14" s="21" t="s">
        <v>103</v>
      </c>
      <c r="D14" s="31">
        <v>1997</v>
      </c>
      <c r="E14" s="30">
        <v>1</v>
      </c>
      <c r="F14" s="23">
        <v>0</v>
      </c>
      <c r="G14" s="23">
        <v>1</v>
      </c>
      <c r="H14" s="31" t="s">
        <v>19</v>
      </c>
      <c r="I14" s="37">
        <v>393</v>
      </c>
      <c r="J14" s="23" t="s">
        <v>168</v>
      </c>
      <c r="K14" s="23">
        <v>8</v>
      </c>
      <c r="L14" s="23">
        <v>7</v>
      </c>
      <c r="M14" s="23">
        <v>26.2</v>
      </c>
      <c r="N14" s="21" t="s">
        <v>347</v>
      </c>
      <c r="O14" s="38" t="s">
        <v>25</v>
      </c>
      <c r="P14" s="23">
        <f>5/8</f>
        <v>0.625</v>
      </c>
      <c r="Q14" s="23" t="s">
        <v>54</v>
      </c>
      <c r="R14" s="23" t="s">
        <v>174</v>
      </c>
      <c r="S14" s="23" t="s">
        <v>202</v>
      </c>
      <c r="T14" s="31" t="s">
        <v>214</v>
      </c>
      <c r="U14" s="55" t="s">
        <v>174</v>
      </c>
    </row>
    <row r="15" spans="1:21" x14ac:dyDescent="0.25">
      <c r="A15" s="30">
        <v>23</v>
      </c>
      <c r="B15" s="21" t="s">
        <v>105</v>
      </c>
      <c r="C15" s="21" t="s">
        <v>106</v>
      </c>
      <c r="D15" s="31">
        <v>2002</v>
      </c>
      <c r="E15" s="30">
        <v>1</v>
      </c>
      <c r="F15" s="23">
        <v>1</v>
      </c>
      <c r="G15" s="23">
        <v>1</v>
      </c>
      <c r="H15" s="31" t="s">
        <v>8</v>
      </c>
      <c r="I15" s="37">
        <v>400</v>
      </c>
      <c r="J15" s="23" t="s">
        <v>168</v>
      </c>
      <c r="K15" s="23">
        <v>1</v>
      </c>
      <c r="L15" s="23" t="s">
        <v>27</v>
      </c>
      <c r="M15" s="23" t="s">
        <v>27</v>
      </c>
      <c r="N15" s="21" t="s">
        <v>347</v>
      </c>
      <c r="O15" s="38" t="s">
        <v>27</v>
      </c>
      <c r="P15" s="23" t="s">
        <v>27</v>
      </c>
      <c r="Q15" s="23" t="s">
        <v>27</v>
      </c>
      <c r="R15" s="23" t="s">
        <v>27</v>
      </c>
      <c r="S15" s="23" t="s">
        <v>225</v>
      </c>
      <c r="T15" s="31" t="s">
        <v>214</v>
      </c>
      <c r="U15" s="55"/>
    </row>
    <row r="16" spans="1:21" x14ac:dyDescent="0.25">
      <c r="A16" s="30">
        <v>26</v>
      </c>
      <c r="B16" s="21" t="s">
        <v>107</v>
      </c>
      <c r="C16" s="21" t="s">
        <v>108</v>
      </c>
      <c r="D16" s="31">
        <v>1988</v>
      </c>
      <c r="E16" s="30">
        <v>2</v>
      </c>
      <c r="F16" s="23">
        <v>0</v>
      </c>
      <c r="G16" s="23">
        <v>1</v>
      </c>
      <c r="H16" s="31" t="s">
        <v>30</v>
      </c>
      <c r="I16" s="37">
        <v>400</v>
      </c>
      <c r="J16" s="23" t="s">
        <v>168</v>
      </c>
      <c r="K16" s="23">
        <v>6</v>
      </c>
      <c r="L16" s="23">
        <v>43</v>
      </c>
      <c r="M16" s="23">
        <v>70.8</v>
      </c>
      <c r="N16" s="21" t="s">
        <v>329</v>
      </c>
      <c r="O16" s="38" t="s">
        <v>25</v>
      </c>
      <c r="P16" s="23">
        <f>5/6</f>
        <v>0.83333333333333337</v>
      </c>
      <c r="Q16" s="23" t="s">
        <v>304</v>
      </c>
      <c r="R16" s="23" t="s">
        <v>206</v>
      </c>
      <c r="S16" s="23" t="s">
        <v>202</v>
      </c>
      <c r="T16" s="31" t="s">
        <v>214</v>
      </c>
      <c r="U16" s="55"/>
    </row>
    <row r="17" spans="1:1024 1028:2048 2052:3072 3076:4096 4100:5120 5124:6144 6148:7168 7172:8192 8196:9216 9220:10240 10244:11264 11268:12288 12292:13312 13316:14336 14340:15360 15364:16380" x14ac:dyDescent="0.25">
      <c r="A17" s="30">
        <v>27</v>
      </c>
      <c r="B17" s="21" t="s">
        <v>109</v>
      </c>
      <c r="C17" s="21" t="s">
        <v>110</v>
      </c>
      <c r="D17" s="31">
        <v>2010</v>
      </c>
      <c r="E17" s="30">
        <v>2</v>
      </c>
      <c r="F17" s="23">
        <v>0</v>
      </c>
      <c r="G17" s="23">
        <v>1</v>
      </c>
      <c r="H17" s="31" t="s">
        <v>8</v>
      </c>
      <c r="I17" s="37">
        <v>400</v>
      </c>
      <c r="J17" s="23" t="s">
        <v>168</v>
      </c>
      <c r="K17" s="23">
        <v>9</v>
      </c>
      <c r="L17" s="23">
        <v>26</v>
      </c>
      <c r="M17" s="23">
        <v>64.2</v>
      </c>
      <c r="N17" s="21" t="s">
        <v>329</v>
      </c>
      <c r="O17" s="38" t="s">
        <v>25</v>
      </c>
      <c r="P17" s="23">
        <f>4/9</f>
        <v>0.44444444444444442</v>
      </c>
      <c r="Q17" s="23" t="s">
        <v>37</v>
      </c>
      <c r="R17" s="23" t="s">
        <v>206</v>
      </c>
      <c r="S17" s="23" t="s">
        <v>225</v>
      </c>
      <c r="T17" s="31" t="s">
        <v>306</v>
      </c>
      <c r="U17" s="55"/>
    </row>
    <row r="18" spans="1:1024 1028:2048 2052:3072 3076:4096 4100:5120 5124:6144 6148:7168 7172:8192 8196:9216 9220:10240 10244:11264 11268:12288 12292:13312 13316:14336 14340:15360 15364:16380" s="7" customFormat="1" x14ac:dyDescent="0.25">
      <c r="A18" s="30">
        <v>29</v>
      </c>
      <c r="B18" s="21" t="s">
        <v>111</v>
      </c>
      <c r="C18" s="21" t="s">
        <v>112</v>
      </c>
      <c r="D18" s="32">
        <v>1986</v>
      </c>
      <c r="E18" s="30">
        <v>3</v>
      </c>
      <c r="F18" s="21">
        <v>0</v>
      </c>
      <c r="G18" s="21">
        <v>1</v>
      </c>
      <c r="H18" s="32" t="s">
        <v>19</v>
      </c>
      <c r="I18" s="30">
        <v>400</v>
      </c>
      <c r="J18" s="21" t="s">
        <v>168</v>
      </c>
      <c r="K18" s="40" t="s">
        <v>365</v>
      </c>
      <c r="L18" s="21" t="s">
        <v>366</v>
      </c>
      <c r="M18" s="21" t="s">
        <v>367</v>
      </c>
      <c r="N18" s="21" t="s">
        <v>347</v>
      </c>
      <c r="O18" s="39" t="s">
        <v>25</v>
      </c>
      <c r="P18" s="21" t="s">
        <v>314</v>
      </c>
      <c r="Q18" s="23" t="s">
        <v>304</v>
      </c>
      <c r="R18" s="21" t="s">
        <v>206</v>
      </c>
      <c r="S18" s="21" t="s">
        <v>251</v>
      </c>
      <c r="T18" s="32" t="s">
        <v>214</v>
      </c>
      <c r="U18" s="56" t="s">
        <v>113</v>
      </c>
    </row>
    <row r="19" spans="1:1024 1028:2048 2052:3072 3076:4096 4100:5120 5124:6144 6148:7168 7172:8192 8196:9216 9220:10240 10244:11264 11268:12288 12292:13312 13316:14336 14340:15360 15364:16380" s="7" customFormat="1" x14ac:dyDescent="0.25">
      <c r="A19" s="30">
        <v>32</v>
      </c>
      <c r="B19" s="21" t="s">
        <v>114</v>
      </c>
      <c r="C19" s="21" t="s">
        <v>115</v>
      </c>
      <c r="D19" s="32">
        <v>2003</v>
      </c>
      <c r="E19" s="30">
        <v>1</v>
      </c>
      <c r="F19" s="21">
        <v>0</v>
      </c>
      <c r="G19" s="21">
        <v>1</v>
      </c>
      <c r="H19" s="32" t="s">
        <v>8</v>
      </c>
      <c r="I19" s="30">
        <v>800</v>
      </c>
      <c r="J19" s="21" t="s">
        <v>168</v>
      </c>
      <c r="K19" s="21">
        <v>12</v>
      </c>
      <c r="L19" s="21">
        <v>30</v>
      </c>
      <c r="M19" s="21">
        <v>67.7</v>
      </c>
      <c r="N19" s="21" t="s">
        <v>329</v>
      </c>
      <c r="O19" s="39" t="s">
        <v>25</v>
      </c>
      <c r="P19" s="21">
        <f>8/12</f>
        <v>0.66666666666666663</v>
      </c>
      <c r="Q19" s="21" t="s">
        <v>37</v>
      </c>
      <c r="R19" s="21" t="s">
        <v>206</v>
      </c>
      <c r="S19" s="21" t="s">
        <v>225</v>
      </c>
      <c r="T19" s="32" t="s">
        <v>214</v>
      </c>
      <c r="U19" s="56"/>
    </row>
    <row r="20" spans="1:1024 1028:2048 2052:3072 3076:4096 4100:5120 5124:6144 6148:7168 7172:8192 8196:9216 9220:10240 10244:11264 11268:12288 12292:13312 13316:14336 14340:15360 15364:16380" x14ac:dyDescent="0.25">
      <c r="A20" s="30">
        <v>33</v>
      </c>
      <c r="B20" s="21" t="s">
        <v>116</v>
      </c>
      <c r="C20" s="21" t="s">
        <v>115</v>
      </c>
      <c r="D20" s="31">
        <v>2002</v>
      </c>
      <c r="E20" s="30">
        <v>3</v>
      </c>
      <c r="F20" s="23">
        <v>0</v>
      </c>
      <c r="G20" s="23">
        <v>1</v>
      </c>
      <c r="H20" s="31" t="s">
        <v>8</v>
      </c>
      <c r="I20" s="37" t="s">
        <v>25</v>
      </c>
      <c r="J20" s="23" t="s">
        <v>168</v>
      </c>
      <c r="K20" s="21">
        <v>10</v>
      </c>
      <c r="L20" s="21">
        <v>33</v>
      </c>
      <c r="M20" s="21">
        <v>64</v>
      </c>
      <c r="N20" s="21" t="s">
        <v>329</v>
      </c>
      <c r="O20" s="38" t="s">
        <v>25</v>
      </c>
      <c r="P20" s="23">
        <f>6/10</f>
        <v>0.6</v>
      </c>
      <c r="Q20" s="23" t="s">
        <v>37</v>
      </c>
      <c r="R20" s="23" t="s">
        <v>206</v>
      </c>
      <c r="S20" s="23" t="s">
        <v>225</v>
      </c>
      <c r="T20" s="31" t="s">
        <v>214</v>
      </c>
      <c r="U20" s="55" t="s">
        <v>113</v>
      </c>
    </row>
    <row r="21" spans="1:1024 1028:2048 2052:3072 3076:4096 4100:5120 5124:6144 6148:7168 7172:8192 8196:9216 9220:10240 10244:11264 11268:12288 12292:13312 13316:14336 14340:15360 15364:16380" x14ac:dyDescent="0.25">
      <c r="A21" s="30">
        <v>34</v>
      </c>
      <c r="B21" s="25" t="s">
        <v>183</v>
      </c>
      <c r="C21" s="21" t="s">
        <v>184</v>
      </c>
      <c r="D21" s="31">
        <v>2006</v>
      </c>
      <c r="E21" s="30">
        <v>2</v>
      </c>
      <c r="F21" s="23">
        <v>0</v>
      </c>
      <c r="G21" s="23">
        <v>1</v>
      </c>
      <c r="H21" s="31" t="s">
        <v>8</v>
      </c>
      <c r="I21" s="37">
        <v>400</v>
      </c>
      <c r="J21" s="23" t="s">
        <v>168</v>
      </c>
      <c r="K21" s="21">
        <v>23</v>
      </c>
      <c r="L21" s="21">
        <v>21</v>
      </c>
      <c r="M21" s="21">
        <v>53.1</v>
      </c>
      <c r="N21" s="21" t="s">
        <v>329</v>
      </c>
      <c r="O21" s="38" t="s">
        <v>25</v>
      </c>
      <c r="P21" s="23">
        <f>12/23</f>
        <v>0.52173913043478259</v>
      </c>
      <c r="Q21" s="23" t="s">
        <v>37</v>
      </c>
      <c r="R21" s="23" t="s">
        <v>206</v>
      </c>
      <c r="S21" s="23" t="s">
        <v>225</v>
      </c>
      <c r="T21" s="31" t="s">
        <v>307</v>
      </c>
      <c r="U21" s="55" t="s">
        <v>258</v>
      </c>
    </row>
    <row r="22" spans="1:1024 1028:2048 2052:3072 3076:4096 4100:5120 5124:6144 6148:7168 7172:8192 8196:9216 9220:10240 10244:11264 11268:12288 12292:13312 13316:14336 14340:15360 15364:16380" x14ac:dyDescent="0.25">
      <c r="A22" s="30">
        <v>35</v>
      </c>
      <c r="B22" s="21" t="s">
        <v>117</v>
      </c>
      <c r="C22" s="21" t="s">
        <v>118</v>
      </c>
      <c r="D22" s="31">
        <v>2002</v>
      </c>
      <c r="E22" s="30">
        <v>4</v>
      </c>
      <c r="F22" s="23">
        <v>0</v>
      </c>
      <c r="G22" s="23">
        <v>1</v>
      </c>
      <c r="H22" s="31" t="s">
        <v>61</v>
      </c>
      <c r="I22" s="37">
        <v>690</v>
      </c>
      <c r="J22" s="23" t="s">
        <v>168</v>
      </c>
      <c r="K22" s="21">
        <v>6</v>
      </c>
      <c r="L22" s="21">
        <v>20</v>
      </c>
      <c r="M22" s="21">
        <v>69</v>
      </c>
      <c r="N22" s="21" t="s">
        <v>329</v>
      </c>
      <c r="O22" s="38" t="s">
        <v>23</v>
      </c>
      <c r="P22" s="23">
        <v>1</v>
      </c>
      <c r="Q22" s="23" t="s">
        <v>304</v>
      </c>
      <c r="R22" s="23" t="s">
        <v>206</v>
      </c>
      <c r="S22" s="23" t="s">
        <v>225</v>
      </c>
      <c r="T22" s="31" t="s">
        <v>214</v>
      </c>
      <c r="U22" s="55"/>
    </row>
    <row r="23" spans="1:1024 1028:2048 2052:3072 3076:4096 4100:5120 5124:6144 6148:7168 7172:8192 8196:9216 9220:10240 10244:11264 11268:12288 12292:13312 13316:14336 14340:15360 15364:16380" x14ac:dyDescent="0.25">
      <c r="A23" s="30">
        <v>36</v>
      </c>
      <c r="B23" s="21" t="s">
        <v>119</v>
      </c>
      <c r="C23" s="21" t="s">
        <v>120</v>
      </c>
      <c r="D23" s="31">
        <v>1993</v>
      </c>
      <c r="E23" s="30">
        <v>1</v>
      </c>
      <c r="F23" s="23">
        <v>0</v>
      </c>
      <c r="G23" s="23">
        <v>1</v>
      </c>
      <c r="H23" s="31" t="s">
        <v>19</v>
      </c>
      <c r="I23" s="37" t="s">
        <v>25</v>
      </c>
      <c r="J23" s="23" t="s">
        <v>168</v>
      </c>
      <c r="K23" s="21">
        <v>5</v>
      </c>
      <c r="L23" s="21">
        <v>9</v>
      </c>
      <c r="M23" s="21">
        <v>26.8</v>
      </c>
      <c r="N23" s="21" t="s">
        <v>347</v>
      </c>
      <c r="O23" s="38" t="s">
        <v>23</v>
      </c>
      <c r="P23" s="23">
        <v>1</v>
      </c>
      <c r="Q23" s="23" t="s">
        <v>25</v>
      </c>
      <c r="R23" s="23" t="s">
        <v>174</v>
      </c>
      <c r="S23" s="23" t="s">
        <v>202</v>
      </c>
      <c r="T23" s="31" t="s">
        <v>214</v>
      </c>
      <c r="U23" s="55"/>
    </row>
    <row r="24" spans="1:1024 1028:2048 2052:3072 3076:4096 4100:5120 5124:6144 6148:7168 7172:8192 8196:9216 9220:10240 10244:11264 11268:12288 12292:13312 13316:14336 14340:15360 15364:16380" x14ac:dyDescent="0.25">
      <c r="A24" s="30">
        <v>38</v>
      </c>
      <c r="B24" s="21" t="s">
        <v>121</v>
      </c>
      <c r="C24" s="21" t="s">
        <v>122</v>
      </c>
      <c r="D24" s="31">
        <v>2004</v>
      </c>
      <c r="E24" s="30">
        <v>2</v>
      </c>
      <c r="F24" s="23">
        <v>1</v>
      </c>
      <c r="G24" s="23">
        <v>1</v>
      </c>
      <c r="H24" s="31" t="s">
        <v>8</v>
      </c>
      <c r="I24" s="37">
        <v>400</v>
      </c>
      <c r="J24" s="23" t="s">
        <v>168</v>
      </c>
      <c r="K24" s="41" t="s">
        <v>390</v>
      </c>
      <c r="L24" s="23" t="s">
        <v>391</v>
      </c>
      <c r="M24" s="23" t="s">
        <v>392</v>
      </c>
      <c r="N24" s="21" t="s">
        <v>329</v>
      </c>
      <c r="O24" s="38" t="s">
        <v>25</v>
      </c>
      <c r="P24" s="23">
        <f>14/20</f>
        <v>0.7</v>
      </c>
      <c r="Q24" s="23" t="s">
        <v>54</v>
      </c>
      <c r="R24" s="23" t="s">
        <v>174</v>
      </c>
      <c r="S24" s="23" t="s">
        <v>202</v>
      </c>
      <c r="T24" s="31" t="s">
        <v>306</v>
      </c>
      <c r="U24" s="55" t="s">
        <v>267</v>
      </c>
    </row>
    <row r="25" spans="1:1024 1028:2048 2052:3072 3076:4096 4100:5120 5124:6144 6148:7168 7172:8192 8196:9216 9220:10240 10244:11264 11268:12288 12292:13312 13316:14336 14340:15360 15364:16380" x14ac:dyDescent="0.25">
      <c r="A25" s="30">
        <v>40</v>
      </c>
      <c r="B25" s="21" t="s">
        <v>123</v>
      </c>
      <c r="C25" s="21" t="s">
        <v>124</v>
      </c>
      <c r="D25" s="31">
        <v>2004</v>
      </c>
      <c r="E25" s="30">
        <v>1</v>
      </c>
      <c r="F25" s="23">
        <v>0</v>
      </c>
      <c r="G25" s="23">
        <v>1</v>
      </c>
      <c r="H25" s="31" t="s">
        <v>68</v>
      </c>
      <c r="I25" s="37">
        <v>400</v>
      </c>
      <c r="J25" s="23" t="s">
        <v>168</v>
      </c>
      <c r="K25" s="21">
        <v>10</v>
      </c>
      <c r="L25" s="21">
        <v>29</v>
      </c>
      <c r="M25" s="21">
        <v>83</v>
      </c>
      <c r="N25" s="21" t="s">
        <v>329</v>
      </c>
      <c r="O25" s="38" t="s">
        <v>25</v>
      </c>
      <c r="P25" s="23">
        <f>4/10</f>
        <v>0.4</v>
      </c>
      <c r="Q25" s="23" t="s">
        <v>37</v>
      </c>
      <c r="R25" s="23" t="s">
        <v>206</v>
      </c>
      <c r="S25" s="23" t="s">
        <v>225</v>
      </c>
      <c r="T25" s="31" t="s">
        <v>214</v>
      </c>
      <c r="U25" s="55"/>
    </row>
    <row r="26" spans="1:1024 1028:2048 2052:3072 3076:4096 4100:5120 5124:6144 6148:7168 7172:8192 8196:9216 9220:10240 10244:11264 11268:12288 12292:13312 13316:14336 14340:15360 15364:16380" x14ac:dyDescent="0.25">
      <c r="A26" s="30">
        <v>42</v>
      </c>
      <c r="B26" s="25" t="s">
        <v>179</v>
      </c>
      <c r="C26" s="21" t="s">
        <v>180</v>
      </c>
      <c r="D26" s="31">
        <v>2000</v>
      </c>
      <c r="E26" s="30">
        <v>5</v>
      </c>
      <c r="F26" s="23">
        <v>0</v>
      </c>
      <c r="G26" s="23">
        <v>1</v>
      </c>
      <c r="H26" s="31" t="s">
        <v>82</v>
      </c>
      <c r="I26" s="37" t="s">
        <v>25</v>
      </c>
      <c r="J26" s="23" t="s">
        <v>168</v>
      </c>
      <c r="K26" s="21">
        <v>6</v>
      </c>
      <c r="L26" s="21">
        <v>20</v>
      </c>
      <c r="M26" s="21">
        <v>77</v>
      </c>
      <c r="N26" s="21" t="s">
        <v>398</v>
      </c>
      <c r="O26" s="38" t="s">
        <v>23</v>
      </c>
      <c r="P26" s="23">
        <v>1</v>
      </c>
      <c r="Q26" s="23" t="s">
        <v>37</v>
      </c>
      <c r="R26" s="23" t="s">
        <v>206</v>
      </c>
      <c r="S26" s="23" t="s">
        <v>225</v>
      </c>
      <c r="T26" s="31" t="s">
        <v>440</v>
      </c>
      <c r="U26" s="55"/>
    </row>
    <row r="27" spans="1:1024 1028:2048 2052:3072 3076:4096 4100:5120 5124:6144 6148:7168 7172:8192 8196:9216 9220:10240 10244:11264 11268:12288 12292:13312 13316:14336 14340:15360 15364:16380" x14ac:dyDescent="0.25">
      <c r="A27" s="30">
        <v>43</v>
      </c>
      <c r="B27" s="21" t="s">
        <v>125</v>
      </c>
      <c r="C27" s="21" t="s">
        <v>126</v>
      </c>
      <c r="D27" s="31">
        <v>2019</v>
      </c>
      <c r="E27" s="30">
        <v>1</v>
      </c>
      <c r="F27" s="23">
        <v>1</v>
      </c>
      <c r="G27" s="23">
        <v>1</v>
      </c>
      <c r="H27" s="31" t="s">
        <v>8</v>
      </c>
      <c r="I27" s="37">
        <v>400</v>
      </c>
      <c r="J27" s="23" t="s">
        <v>168</v>
      </c>
      <c r="K27" s="21">
        <v>10</v>
      </c>
      <c r="L27" s="21">
        <v>16</v>
      </c>
      <c r="M27" s="21">
        <v>55</v>
      </c>
      <c r="N27" s="21" t="s">
        <v>329</v>
      </c>
      <c r="O27" s="38" t="s">
        <v>23</v>
      </c>
      <c r="P27" s="23">
        <v>1</v>
      </c>
      <c r="Q27" s="23" t="s">
        <v>54</v>
      </c>
      <c r="R27" s="23" t="s">
        <v>174</v>
      </c>
      <c r="S27" s="23" t="s">
        <v>202</v>
      </c>
      <c r="T27" s="31" t="s">
        <v>272</v>
      </c>
      <c r="U27" s="55"/>
    </row>
    <row r="28" spans="1:1024 1028:2048 2052:3072 3076:4096 4100:5120 5124:6144 6148:7168 7172:8192 8196:9216 9220:10240 10244:11264 11268:12288 12292:13312 13316:14336 14340:15360 15364:16380" x14ac:dyDescent="0.25">
      <c r="A28" s="30">
        <v>44</v>
      </c>
      <c r="B28" s="21" t="s">
        <v>127</v>
      </c>
      <c r="C28" s="21" t="s">
        <v>128</v>
      </c>
      <c r="D28" s="31">
        <v>2002</v>
      </c>
      <c r="E28" s="30">
        <v>2</v>
      </c>
      <c r="F28" s="23">
        <v>1</v>
      </c>
      <c r="G28" s="23">
        <v>1</v>
      </c>
      <c r="H28" s="31" t="s">
        <v>8</v>
      </c>
      <c r="I28" s="37">
        <v>400</v>
      </c>
      <c r="J28" s="23" t="s">
        <v>168</v>
      </c>
      <c r="K28" s="21">
        <v>14</v>
      </c>
      <c r="L28" s="21">
        <v>35</v>
      </c>
      <c r="M28" s="21">
        <v>36.5</v>
      </c>
      <c r="N28" s="21" t="s">
        <v>329</v>
      </c>
      <c r="O28" s="38" t="s">
        <v>25</v>
      </c>
      <c r="P28" s="23">
        <f>34/42</f>
        <v>0.80952380952380953</v>
      </c>
      <c r="Q28" s="23" t="s">
        <v>27</v>
      </c>
      <c r="R28" s="23" t="s">
        <v>206</v>
      </c>
      <c r="S28" s="23" t="s">
        <v>225</v>
      </c>
      <c r="T28" s="31" t="s">
        <v>308</v>
      </c>
      <c r="U28" s="55" t="s">
        <v>276</v>
      </c>
    </row>
    <row r="29" spans="1:1024 1028:2048 2052:3072 3076:4096 4100:5120 5124:6144 6148:7168 7172:8192 8196:9216 9220:10240 10244:11264 11268:12288 12292:13312 13316:14336 14340:15360 15364:16380" x14ac:dyDescent="0.25">
      <c r="A29" s="30">
        <v>48</v>
      </c>
      <c r="B29" s="25" t="s">
        <v>185</v>
      </c>
      <c r="C29" s="21" t="s">
        <v>186</v>
      </c>
      <c r="D29" s="31">
        <v>2016</v>
      </c>
      <c r="E29" s="35">
        <v>2</v>
      </c>
      <c r="F29" s="23">
        <v>0</v>
      </c>
      <c r="G29" s="36">
        <v>1</v>
      </c>
      <c r="H29" s="31" t="s">
        <v>8</v>
      </c>
      <c r="I29" s="37">
        <v>400</v>
      </c>
      <c r="J29" s="23" t="s">
        <v>168</v>
      </c>
      <c r="K29" s="41" t="s">
        <v>409</v>
      </c>
      <c r="L29" s="23" t="s">
        <v>408</v>
      </c>
      <c r="M29" s="23" t="s">
        <v>410</v>
      </c>
      <c r="N29" s="21" t="s">
        <v>329</v>
      </c>
      <c r="O29" s="42" t="s">
        <v>25</v>
      </c>
      <c r="P29" s="36">
        <v>0.5</v>
      </c>
      <c r="Q29" s="23" t="s">
        <v>54</v>
      </c>
      <c r="R29" s="23" t="s">
        <v>280</v>
      </c>
      <c r="S29" s="23" t="s">
        <v>202</v>
      </c>
      <c r="T29" s="43" t="s">
        <v>309</v>
      </c>
      <c r="U29" s="55" t="s">
        <v>193</v>
      </c>
      <c r="X29" s="6"/>
      <c r="AB29" s="6"/>
      <c r="AF29" s="6"/>
      <c r="AJ29" s="6"/>
      <c r="AN29" s="6"/>
      <c r="AR29" s="6"/>
      <c r="AV29" s="6"/>
      <c r="AZ29" s="6"/>
      <c r="BD29" s="6"/>
      <c r="BH29" s="6"/>
      <c r="BL29" s="6"/>
      <c r="BP29" s="6"/>
      <c r="BT29" s="6"/>
      <c r="BX29" s="6"/>
      <c r="CB29" s="6"/>
      <c r="CF29" s="6"/>
      <c r="CJ29" s="6"/>
      <c r="CN29" s="6"/>
      <c r="CR29" s="6"/>
      <c r="CV29" s="6"/>
      <c r="CZ29" s="6"/>
      <c r="DD29" s="6"/>
      <c r="DH29" s="6"/>
      <c r="DL29" s="6"/>
      <c r="DP29" s="6"/>
      <c r="DT29" s="6"/>
      <c r="DX29" s="6"/>
      <c r="EB29" s="6"/>
      <c r="EF29" s="6"/>
      <c r="EJ29" s="6"/>
      <c r="EN29" s="6"/>
      <c r="ER29" s="6"/>
      <c r="EV29" s="6"/>
      <c r="EZ29" s="6"/>
      <c r="FD29" s="6"/>
      <c r="FH29" s="6"/>
      <c r="FL29" s="6"/>
      <c r="FP29" s="6"/>
      <c r="FT29" s="6"/>
      <c r="FX29" s="6"/>
      <c r="GB29" s="6"/>
      <c r="GF29" s="6"/>
      <c r="GJ29" s="6"/>
      <c r="GN29" s="6"/>
      <c r="GR29" s="6"/>
      <c r="GV29" s="6"/>
      <c r="GZ29" s="6"/>
      <c r="HD29" s="6"/>
      <c r="HH29" s="6"/>
      <c r="HL29" s="6"/>
      <c r="HP29" s="6"/>
      <c r="HT29" s="6"/>
      <c r="HX29" s="6"/>
      <c r="IB29" s="6"/>
      <c r="IF29" s="6"/>
      <c r="IJ29" s="6"/>
      <c r="IN29" s="6"/>
      <c r="IR29" s="6"/>
      <c r="IV29" s="6"/>
      <c r="IZ29" s="6"/>
      <c r="JD29" s="6"/>
      <c r="JH29" s="6"/>
      <c r="JL29" s="6"/>
      <c r="JP29" s="6"/>
      <c r="JT29" s="6"/>
      <c r="JX29" s="6"/>
      <c r="KB29" s="6"/>
      <c r="KF29" s="6"/>
      <c r="KJ29" s="6"/>
      <c r="KN29" s="6"/>
      <c r="KR29" s="6"/>
      <c r="KV29" s="6"/>
      <c r="KZ29" s="6"/>
      <c r="LD29" s="6"/>
      <c r="LH29" s="6"/>
      <c r="LL29" s="6"/>
      <c r="LP29" s="6"/>
      <c r="LT29" s="6"/>
      <c r="LX29" s="6"/>
      <c r="MB29" s="6"/>
      <c r="MF29" s="6"/>
      <c r="MJ29" s="6"/>
      <c r="MN29" s="6"/>
      <c r="MR29" s="6"/>
      <c r="MV29" s="6"/>
      <c r="MZ29" s="6"/>
      <c r="ND29" s="6"/>
      <c r="NH29" s="6"/>
      <c r="NL29" s="6"/>
      <c r="NP29" s="6"/>
      <c r="NT29" s="6"/>
      <c r="NX29" s="6"/>
      <c r="OB29" s="6"/>
      <c r="OF29" s="6"/>
      <c r="OJ29" s="6"/>
      <c r="ON29" s="6"/>
      <c r="OR29" s="6"/>
      <c r="OV29" s="6"/>
      <c r="OZ29" s="6"/>
      <c r="PD29" s="6"/>
      <c r="PH29" s="6"/>
      <c r="PL29" s="6"/>
      <c r="PP29" s="6"/>
      <c r="PT29" s="6"/>
      <c r="PX29" s="6"/>
      <c r="QB29" s="6"/>
      <c r="QF29" s="6"/>
      <c r="QJ29" s="6"/>
      <c r="QN29" s="6"/>
      <c r="QR29" s="6"/>
      <c r="QV29" s="6"/>
      <c r="QZ29" s="6"/>
      <c r="RD29" s="6"/>
      <c r="RH29" s="6"/>
      <c r="RL29" s="6"/>
      <c r="RP29" s="6"/>
      <c r="RT29" s="6"/>
      <c r="RX29" s="6"/>
      <c r="SB29" s="6"/>
      <c r="SF29" s="6"/>
      <c r="SJ29" s="6"/>
      <c r="SN29" s="6"/>
      <c r="SR29" s="6"/>
      <c r="SV29" s="6"/>
      <c r="SZ29" s="6"/>
      <c r="TD29" s="6"/>
      <c r="TH29" s="6"/>
      <c r="TL29" s="6"/>
      <c r="TP29" s="6"/>
      <c r="TT29" s="6"/>
      <c r="TX29" s="6"/>
      <c r="UB29" s="6"/>
      <c r="UF29" s="6"/>
      <c r="UJ29" s="6"/>
      <c r="UN29" s="6"/>
      <c r="UR29" s="6"/>
      <c r="UV29" s="6"/>
      <c r="UZ29" s="6"/>
      <c r="VD29" s="6"/>
      <c r="VH29" s="6"/>
      <c r="VL29" s="6"/>
      <c r="VP29" s="6"/>
      <c r="VT29" s="6"/>
      <c r="VX29" s="6"/>
      <c r="WB29" s="6"/>
      <c r="WF29" s="6"/>
      <c r="WJ29" s="6"/>
      <c r="WN29" s="6"/>
      <c r="WR29" s="6"/>
      <c r="WV29" s="6"/>
      <c r="WZ29" s="6"/>
      <c r="XD29" s="6"/>
      <c r="XH29" s="6"/>
      <c r="XL29" s="6"/>
      <c r="XP29" s="6"/>
      <c r="XT29" s="6"/>
      <c r="XX29" s="6"/>
      <c r="YB29" s="6"/>
      <c r="YF29" s="6"/>
      <c r="YJ29" s="6"/>
      <c r="YN29" s="6"/>
      <c r="YR29" s="6"/>
      <c r="YV29" s="6"/>
      <c r="YZ29" s="6"/>
      <c r="ZD29" s="6"/>
      <c r="ZH29" s="6"/>
      <c r="ZL29" s="6"/>
      <c r="ZP29" s="6"/>
      <c r="ZT29" s="6"/>
      <c r="ZX29" s="6"/>
      <c r="AAB29" s="6"/>
      <c r="AAF29" s="6"/>
      <c r="AAJ29" s="6"/>
      <c r="AAN29" s="6"/>
      <c r="AAR29" s="6"/>
      <c r="AAV29" s="6"/>
      <c r="AAZ29" s="6"/>
      <c r="ABD29" s="6"/>
      <c r="ABH29" s="6"/>
      <c r="ABL29" s="6"/>
      <c r="ABP29" s="6"/>
      <c r="ABT29" s="6"/>
      <c r="ABX29" s="6"/>
      <c r="ACB29" s="6"/>
      <c r="ACF29" s="6"/>
      <c r="ACJ29" s="6"/>
      <c r="ACN29" s="6"/>
      <c r="ACR29" s="6"/>
      <c r="ACV29" s="6"/>
      <c r="ACZ29" s="6"/>
      <c r="ADD29" s="6"/>
      <c r="ADH29" s="6"/>
      <c r="ADL29" s="6"/>
      <c r="ADP29" s="6"/>
      <c r="ADT29" s="6"/>
      <c r="ADX29" s="6"/>
      <c r="AEB29" s="6"/>
      <c r="AEF29" s="6"/>
      <c r="AEJ29" s="6"/>
      <c r="AEN29" s="6"/>
      <c r="AER29" s="6"/>
      <c r="AEV29" s="6"/>
      <c r="AEZ29" s="6"/>
      <c r="AFD29" s="6"/>
      <c r="AFH29" s="6"/>
      <c r="AFL29" s="6"/>
      <c r="AFP29" s="6"/>
      <c r="AFT29" s="6"/>
      <c r="AFX29" s="6"/>
      <c r="AGB29" s="6"/>
      <c r="AGF29" s="6"/>
      <c r="AGJ29" s="6"/>
      <c r="AGN29" s="6"/>
      <c r="AGR29" s="6"/>
      <c r="AGV29" s="6"/>
      <c r="AGZ29" s="6"/>
      <c r="AHD29" s="6"/>
      <c r="AHH29" s="6"/>
      <c r="AHL29" s="6"/>
      <c r="AHP29" s="6"/>
      <c r="AHT29" s="6"/>
      <c r="AHX29" s="6"/>
      <c r="AIB29" s="6"/>
      <c r="AIF29" s="6"/>
      <c r="AIJ29" s="6"/>
      <c r="AIN29" s="6"/>
      <c r="AIR29" s="6"/>
      <c r="AIV29" s="6"/>
      <c r="AIZ29" s="6"/>
      <c r="AJD29" s="6"/>
      <c r="AJH29" s="6"/>
      <c r="AJL29" s="6"/>
      <c r="AJP29" s="6"/>
      <c r="AJT29" s="6"/>
      <c r="AJX29" s="6"/>
      <c r="AKB29" s="6"/>
      <c r="AKF29" s="6"/>
      <c r="AKJ29" s="6"/>
      <c r="AKN29" s="6"/>
      <c r="AKR29" s="6"/>
      <c r="AKV29" s="6"/>
      <c r="AKZ29" s="6"/>
      <c r="ALD29" s="6"/>
      <c r="ALH29" s="6"/>
      <c r="ALL29" s="6"/>
      <c r="ALP29" s="6"/>
      <c r="ALT29" s="6"/>
      <c r="ALX29" s="6"/>
      <c r="AMB29" s="6"/>
      <c r="AMF29" s="6"/>
      <c r="AMJ29" s="6"/>
      <c r="AMN29" s="6"/>
      <c r="AMR29" s="6"/>
      <c r="AMV29" s="6"/>
      <c r="AMZ29" s="6"/>
      <c r="AND29" s="6"/>
      <c r="ANH29" s="6"/>
      <c r="ANL29" s="6"/>
      <c r="ANP29" s="6"/>
      <c r="ANT29" s="6"/>
      <c r="ANX29" s="6"/>
      <c r="AOB29" s="6"/>
      <c r="AOF29" s="6"/>
      <c r="AOJ29" s="6"/>
      <c r="AON29" s="6"/>
      <c r="AOR29" s="6"/>
      <c r="AOV29" s="6"/>
      <c r="AOZ29" s="6"/>
      <c r="APD29" s="6"/>
      <c r="APH29" s="6"/>
      <c r="APL29" s="6"/>
      <c r="APP29" s="6"/>
      <c r="APT29" s="6"/>
      <c r="APX29" s="6"/>
      <c r="AQB29" s="6"/>
      <c r="AQF29" s="6"/>
      <c r="AQJ29" s="6"/>
      <c r="AQN29" s="6"/>
      <c r="AQR29" s="6"/>
      <c r="AQV29" s="6"/>
      <c r="AQZ29" s="6"/>
      <c r="ARD29" s="6"/>
      <c r="ARH29" s="6"/>
      <c r="ARL29" s="6"/>
      <c r="ARP29" s="6"/>
      <c r="ART29" s="6"/>
      <c r="ARX29" s="6"/>
      <c r="ASB29" s="6"/>
      <c r="ASF29" s="6"/>
      <c r="ASJ29" s="6"/>
      <c r="ASN29" s="6"/>
      <c r="ASR29" s="6"/>
      <c r="ASV29" s="6"/>
      <c r="ASZ29" s="6"/>
      <c r="ATD29" s="6"/>
      <c r="ATH29" s="6"/>
      <c r="ATL29" s="6"/>
      <c r="ATP29" s="6"/>
      <c r="ATT29" s="6"/>
      <c r="ATX29" s="6"/>
      <c r="AUB29" s="6"/>
      <c r="AUF29" s="6"/>
      <c r="AUJ29" s="6"/>
      <c r="AUN29" s="6"/>
      <c r="AUR29" s="6"/>
      <c r="AUV29" s="6"/>
      <c r="AUZ29" s="6"/>
      <c r="AVD29" s="6"/>
      <c r="AVH29" s="6"/>
      <c r="AVL29" s="6"/>
      <c r="AVP29" s="6"/>
      <c r="AVT29" s="6"/>
      <c r="AVX29" s="6"/>
      <c r="AWB29" s="6"/>
      <c r="AWF29" s="6"/>
      <c r="AWJ29" s="6"/>
      <c r="AWN29" s="6"/>
      <c r="AWR29" s="6"/>
      <c r="AWV29" s="6"/>
      <c r="AWZ29" s="6"/>
      <c r="AXD29" s="6"/>
      <c r="AXH29" s="6"/>
      <c r="AXL29" s="6"/>
      <c r="AXP29" s="6"/>
      <c r="AXT29" s="6"/>
      <c r="AXX29" s="6"/>
      <c r="AYB29" s="6"/>
      <c r="AYF29" s="6"/>
      <c r="AYJ29" s="6"/>
      <c r="AYN29" s="6"/>
      <c r="AYR29" s="6"/>
      <c r="AYV29" s="6"/>
      <c r="AYZ29" s="6"/>
      <c r="AZD29" s="6"/>
      <c r="AZH29" s="6"/>
      <c r="AZL29" s="6"/>
      <c r="AZP29" s="6"/>
      <c r="AZT29" s="6"/>
      <c r="AZX29" s="6"/>
      <c r="BAB29" s="6"/>
      <c r="BAF29" s="6"/>
      <c r="BAJ29" s="6"/>
      <c r="BAN29" s="6"/>
      <c r="BAR29" s="6"/>
      <c r="BAV29" s="6"/>
      <c r="BAZ29" s="6"/>
      <c r="BBD29" s="6"/>
      <c r="BBH29" s="6"/>
      <c r="BBL29" s="6"/>
      <c r="BBP29" s="6"/>
      <c r="BBT29" s="6"/>
      <c r="BBX29" s="6"/>
      <c r="BCB29" s="6"/>
      <c r="BCF29" s="6"/>
      <c r="BCJ29" s="6"/>
      <c r="BCN29" s="6"/>
      <c r="BCR29" s="6"/>
      <c r="BCV29" s="6"/>
      <c r="BCZ29" s="6"/>
      <c r="BDD29" s="6"/>
      <c r="BDH29" s="6"/>
      <c r="BDL29" s="6"/>
      <c r="BDP29" s="6"/>
      <c r="BDT29" s="6"/>
      <c r="BDX29" s="6"/>
      <c r="BEB29" s="6"/>
      <c r="BEF29" s="6"/>
      <c r="BEJ29" s="6"/>
      <c r="BEN29" s="6"/>
      <c r="BER29" s="6"/>
      <c r="BEV29" s="6"/>
      <c r="BEZ29" s="6"/>
      <c r="BFD29" s="6"/>
      <c r="BFH29" s="6"/>
      <c r="BFL29" s="6"/>
      <c r="BFP29" s="6"/>
      <c r="BFT29" s="6"/>
      <c r="BFX29" s="6"/>
      <c r="BGB29" s="6"/>
      <c r="BGF29" s="6"/>
      <c r="BGJ29" s="6"/>
      <c r="BGN29" s="6"/>
      <c r="BGR29" s="6"/>
      <c r="BGV29" s="6"/>
      <c r="BGZ29" s="6"/>
      <c r="BHD29" s="6"/>
      <c r="BHH29" s="6"/>
      <c r="BHL29" s="6"/>
      <c r="BHP29" s="6"/>
      <c r="BHT29" s="6"/>
      <c r="BHX29" s="6"/>
      <c r="BIB29" s="6"/>
      <c r="BIF29" s="6"/>
      <c r="BIJ29" s="6"/>
      <c r="BIN29" s="6"/>
      <c r="BIR29" s="6"/>
      <c r="BIV29" s="6"/>
      <c r="BIZ29" s="6"/>
      <c r="BJD29" s="6"/>
      <c r="BJH29" s="6"/>
      <c r="BJL29" s="6"/>
      <c r="BJP29" s="6"/>
      <c r="BJT29" s="6"/>
      <c r="BJX29" s="6"/>
      <c r="BKB29" s="6"/>
      <c r="BKF29" s="6"/>
      <c r="BKJ29" s="6"/>
      <c r="BKN29" s="6"/>
      <c r="BKR29" s="6"/>
      <c r="BKV29" s="6"/>
      <c r="BKZ29" s="6"/>
      <c r="BLD29" s="6"/>
      <c r="BLH29" s="6"/>
      <c r="BLL29" s="6"/>
      <c r="BLP29" s="6"/>
      <c r="BLT29" s="6"/>
      <c r="BLX29" s="6"/>
      <c r="BMB29" s="6"/>
      <c r="BMF29" s="6"/>
      <c r="BMJ29" s="6"/>
      <c r="BMN29" s="6"/>
      <c r="BMR29" s="6"/>
      <c r="BMV29" s="6"/>
      <c r="BMZ29" s="6"/>
      <c r="BND29" s="6"/>
      <c r="BNH29" s="6"/>
      <c r="BNL29" s="6"/>
      <c r="BNP29" s="6"/>
      <c r="BNT29" s="6"/>
      <c r="BNX29" s="6"/>
      <c r="BOB29" s="6"/>
      <c r="BOF29" s="6"/>
      <c r="BOJ29" s="6"/>
      <c r="BON29" s="6"/>
      <c r="BOR29" s="6"/>
      <c r="BOV29" s="6"/>
      <c r="BOZ29" s="6"/>
      <c r="BPD29" s="6"/>
      <c r="BPH29" s="6"/>
      <c r="BPL29" s="6"/>
      <c r="BPP29" s="6"/>
      <c r="BPT29" s="6"/>
      <c r="BPX29" s="6"/>
      <c r="BQB29" s="6"/>
      <c r="BQF29" s="6"/>
      <c r="BQJ29" s="6"/>
      <c r="BQN29" s="6"/>
      <c r="BQR29" s="6"/>
      <c r="BQV29" s="6"/>
      <c r="BQZ29" s="6"/>
      <c r="BRD29" s="6"/>
      <c r="BRH29" s="6"/>
      <c r="BRL29" s="6"/>
      <c r="BRP29" s="6"/>
      <c r="BRT29" s="6"/>
      <c r="BRX29" s="6"/>
      <c r="BSB29" s="6"/>
      <c r="BSF29" s="6"/>
      <c r="BSJ29" s="6"/>
      <c r="BSN29" s="6"/>
      <c r="BSR29" s="6"/>
      <c r="BSV29" s="6"/>
      <c r="BSZ29" s="6"/>
      <c r="BTD29" s="6"/>
      <c r="BTH29" s="6"/>
      <c r="BTL29" s="6"/>
      <c r="BTP29" s="6"/>
      <c r="BTT29" s="6"/>
      <c r="BTX29" s="6"/>
      <c r="BUB29" s="6"/>
      <c r="BUF29" s="6"/>
      <c r="BUJ29" s="6"/>
      <c r="BUN29" s="6"/>
      <c r="BUR29" s="6"/>
      <c r="BUV29" s="6"/>
      <c r="BUZ29" s="6"/>
      <c r="BVD29" s="6"/>
      <c r="BVH29" s="6"/>
      <c r="BVL29" s="6"/>
      <c r="BVP29" s="6"/>
      <c r="BVT29" s="6"/>
      <c r="BVX29" s="6"/>
      <c r="BWB29" s="6"/>
      <c r="BWF29" s="6"/>
      <c r="BWJ29" s="6"/>
      <c r="BWN29" s="6"/>
      <c r="BWR29" s="6"/>
      <c r="BWV29" s="6"/>
      <c r="BWZ29" s="6"/>
      <c r="BXD29" s="6"/>
      <c r="BXH29" s="6"/>
      <c r="BXL29" s="6"/>
      <c r="BXP29" s="6"/>
      <c r="BXT29" s="6"/>
      <c r="BXX29" s="6"/>
      <c r="BYB29" s="6"/>
      <c r="BYF29" s="6"/>
      <c r="BYJ29" s="6"/>
      <c r="BYN29" s="6"/>
      <c r="BYR29" s="6"/>
      <c r="BYV29" s="6"/>
      <c r="BYZ29" s="6"/>
      <c r="BZD29" s="6"/>
      <c r="BZH29" s="6"/>
      <c r="BZL29" s="6"/>
      <c r="BZP29" s="6"/>
      <c r="BZT29" s="6"/>
      <c r="BZX29" s="6"/>
      <c r="CAB29" s="6"/>
      <c r="CAF29" s="6"/>
      <c r="CAJ29" s="6"/>
      <c r="CAN29" s="6"/>
      <c r="CAR29" s="6"/>
      <c r="CAV29" s="6"/>
      <c r="CAZ29" s="6"/>
      <c r="CBD29" s="6"/>
      <c r="CBH29" s="6"/>
      <c r="CBL29" s="6"/>
      <c r="CBP29" s="6"/>
      <c r="CBT29" s="6"/>
      <c r="CBX29" s="6"/>
      <c r="CCB29" s="6"/>
      <c r="CCF29" s="6"/>
      <c r="CCJ29" s="6"/>
      <c r="CCN29" s="6"/>
      <c r="CCR29" s="6"/>
      <c r="CCV29" s="6"/>
      <c r="CCZ29" s="6"/>
      <c r="CDD29" s="6"/>
      <c r="CDH29" s="6"/>
      <c r="CDL29" s="6"/>
      <c r="CDP29" s="6"/>
      <c r="CDT29" s="6"/>
      <c r="CDX29" s="6"/>
      <c r="CEB29" s="6"/>
      <c r="CEF29" s="6"/>
      <c r="CEJ29" s="6"/>
      <c r="CEN29" s="6"/>
      <c r="CER29" s="6"/>
      <c r="CEV29" s="6"/>
      <c r="CEZ29" s="6"/>
      <c r="CFD29" s="6"/>
      <c r="CFH29" s="6"/>
      <c r="CFL29" s="6"/>
      <c r="CFP29" s="6"/>
      <c r="CFT29" s="6"/>
      <c r="CFX29" s="6"/>
      <c r="CGB29" s="6"/>
      <c r="CGF29" s="6"/>
      <c r="CGJ29" s="6"/>
      <c r="CGN29" s="6"/>
      <c r="CGR29" s="6"/>
      <c r="CGV29" s="6"/>
      <c r="CGZ29" s="6"/>
      <c r="CHD29" s="6"/>
      <c r="CHH29" s="6"/>
      <c r="CHL29" s="6"/>
      <c r="CHP29" s="6"/>
      <c r="CHT29" s="6"/>
      <c r="CHX29" s="6"/>
      <c r="CIB29" s="6"/>
      <c r="CIF29" s="6"/>
      <c r="CIJ29" s="6"/>
      <c r="CIN29" s="6"/>
      <c r="CIR29" s="6"/>
      <c r="CIV29" s="6"/>
      <c r="CIZ29" s="6"/>
      <c r="CJD29" s="6"/>
      <c r="CJH29" s="6"/>
      <c r="CJL29" s="6"/>
      <c r="CJP29" s="6"/>
      <c r="CJT29" s="6"/>
      <c r="CJX29" s="6"/>
      <c r="CKB29" s="6"/>
      <c r="CKF29" s="6"/>
      <c r="CKJ29" s="6"/>
      <c r="CKN29" s="6"/>
      <c r="CKR29" s="6"/>
      <c r="CKV29" s="6"/>
      <c r="CKZ29" s="6"/>
      <c r="CLD29" s="6"/>
      <c r="CLH29" s="6"/>
      <c r="CLL29" s="6"/>
      <c r="CLP29" s="6"/>
      <c r="CLT29" s="6"/>
      <c r="CLX29" s="6"/>
      <c r="CMB29" s="6"/>
      <c r="CMF29" s="6"/>
      <c r="CMJ29" s="6"/>
      <c r="CMN29" s="6"/>
      <c r="CMR29" s="6"/>
      <c r="CMV29" s="6"/>
      <c r="CMZ29" s="6"/>
      <c r="CND29" s="6"/>
      <c r="CNH29" s="6"/>
      <c r="CNL29" s="6"/>
      <c r="CNP29" s="6"/>
      <c r="CNT29" s="6"/>
      <c r="CNX29" s="6"/>
      <c r="COB29" s="6"/>
      <c r="COF29" s="6"/>
      <c r="COJ29" s="6"/>
      <c r="CON29" s="6"/>
      <c r="COR29" s="6"/>
      <c r="COV29" s="6"/>
      <c r="COZ29" s="6"/>
      <c r="CPD29" s="6"/>
      <c r="CPH29" s="6"/>
      <c r="CPL29" s="6"/>
      <c r="CPP29" s="6"/>
      <c r="CPT29" s="6"/>
      <c r="CPX29" s="6"/>
      <c r="CQB29" s="6"/>
      <c r="CQF29" s="6"/>
      <c r="CQJ29" s="6"/>
      <c r="CQN29" s="6"/>
      <c r="CQR29" s="6"/>
      <c r="CQV29" s="6"/>
      <c r="CQZ29" s="6"/>
      <c r="CRD29" s="6"/>
      <c r="CRH29" s="6"/>
      <c r="CRL29" s="6"/>
      <c r="CRP29" s="6"/>
      <c r="CRT29" s="6"/>
      <c r="CRX29" s="6"/>
      <c r="CSB29" s="6"/>
      <c r="CSF29" s="6"/>
      <c r="CSJ29" s="6"/>
      <c r="CSN29" s="6"/>
      <c r="CSR29" s="6"/>
      <c r="CSV29" s="6"/>
      <c r="CSZ29" s="6"/>
      <c r="CTD29" s="6"/>
      <c r="CTH29" s="6"/>
      <c r="CTL29" s="6"/>
      <c r="CTP29" s="6"/>
      <c r="CTT29" s="6"/>
      <c r="CTX29" s="6"/>
      <c r="CUB29" s="6"/>
      <c r="CUF29" s="6"/>
      <c r="CUJ29" s="6"/>
      <c r="CUN29" s="6"/>
      <c r="CUR29" s="6"/>
      <c r="CUV29" s="6"/>
      <c r="CUZ29" s="6"/>
      <c r="CVD29" s="6"/>
      <c r="CVH29" s="6"/>
      <c r="CVL29" s="6"/>
      <c r="CVP29" s="6"/>
      <c r="CVT29" s="6"/>
      <c r="CVX29" s="6"/>
      <c r="CWB29" s="6"/>
      <c r="CWF29" s="6"/>
      <c r="CWJ29" s="6"/>
      <c r="CWN29" s="6"/>
      <c r="CWR29" s="6"/>
      <c r="CWV29" s="6"/>
      <c r="CWZ29" s="6"/>
      <c r="CXD29" s="6"/>
      <c r="CXH29" s="6"/>
      <c r="CXL29" s="6"/>
      <c r="CXP29" s="6"/>
      <c r="CXT29" s="6"/>
      <c r="CXX29" s="6"/>
      <c r="CYB29" s="6"/>
      <c r="CYF29" s="6"/>
      <c r="CYJ29" s="6"/>
      <c r="CYN29" s="6"/>
      <c r="CYR29" s="6"/>
      <c r="CYV29" s="6"/>
      <c r="CYZ29" s="6"/>
      <c r="CZD29" s="6"/>
      <c r="CZH29" s="6"/>
      <c r="CZL29" s="6"/>
      <c r="CZP29" s="6"/>
      <c r="CZT29" s="6"/>
      <c r="CZX29" s="6"/>
      <c r="DAB29" s="6"/>
      <c r="DAF29" s="6"/>
      <c r="DAJ29" s="6"/>
      <c r="DAN29" s="6"/>
      <c r="DAR29" s="6"/>
      <c r="DAV29" s="6"/>
      <c r="DAZ29" s="6"/>
      <c r="DBD29" s="6"/>
      <c r="DBH29" s="6"/>
      <c r="DBL29" s="6"/>
      <c r="DBP29" s="6"/>
      <c r="DBT29" s="6"/>
      <c r="DBX29" s="6"/>
      <c r="DCB29" s="6"/>
      <c r="DCF29" s="6"/>
      <c r="DCJ29" s="6"/>
      <c r="DCN29" s="6"/>
      <c r="DCR29" s="6"/>
      <c r="DCV29" s="6"/>
      <c r="DCZ29" s="6"/>
      <c r="DDD29" s="6"/>
      <c r="DDH29" s="6"/>
      <c r="DDL29" s="6"/>
      <c r="DDP29" s="6"/>
      <c r="DDT29" s="6"/>
      <c r="DDX29" s="6"/>
      <c r="DEB29" s="6"/>
      <c r="DEF29" s="6"/>
      <c r="DEJ29" s="6"/>
      <c r="DEN29" s="6"/>
      <c r="DER29" s="6"/>
      <c r="DEV29" s="6"/>
      <c r="DEZ29" s="6"/>
      <c r="DFD29" s="6"/>
      <c r="DFH29" s="6"/>
      <c r="DFL29" s="6"/>
      <c r="DFP29" s="6"/>
      <c r="DFT29" s="6"/>
      <c r="DFX29" s="6"/>
      <c r="DGB29" s="6"/>
      <c r="DGF29" s="6"/>
      <c r="DGJ29" s="6"/>
      <c r="DGN29" s="6"/>
      <c r="DGR29" s="6"/>
      <c r="DGV29" s="6"/>
      <c r="DGZ29" s="6"/>
      <c r="DHD29" s="6"/>
      <c r="DHH29" s="6"/>
      <c r="DHL29" s="6"/>
      <c r="DHP29" s="6"/>
      <c r="DHT29" s="6"/>
      <c r="DHX29" s="6"/>
      <c r="DIB29" s="6"/>
      <c r="DIF29" s="6"/>
      <c r="DIJ29" s="6"/>
      <c r="DIN29" s="6"/>
      <c r="DIR29" s="6"/>
      <c r="DIV29" s="6"/>
      <c r="DIZ29" s="6"/>
      <c r="DJD29" s="6"/>
      <c r="DJH29" s="6"/>
      <c r="DJL29" s="6"/>
      <c r="DJP29" s="6"/>
      <c r="DJT29" s="6"/>
      <c r="DJX29" s="6"/>
      <c r="DKB29" s="6"/>
      <c r="DKF29" s="6"/>
      <c r="DKJ29" s="6"/>
      <c r="DKN29" s="6"/>
      <c r="DKR29" s="6"/>
      <c r="DKV29" s="6"/>
      <c r="DKZ29" s="6"/>
      <c r="DLD29" s="6"/>
      <c r="DLH29" s="6"/>
      <c r="DLL29" s="6"/>
      <c r="DLP29" s="6"/>
      <c r="DLT29" s="6"/>
      <c r="DLX29" s="6"/>
      <c r="DMB29" s="6"/>
      <c r="DMF29" s="6"/>
      <c r="DMJ29" s="6"/>
      <c r="DMN29" s="6"/>
      <c r="DMR29" s="6"/>
      <c r="DMV29" s="6"/>
      <c r="DMZ29" s="6"/>
      <c r="DND29" s="6"/>
      <c r="DNH29" s="6"/>
      <c r="DNL29" s="6"/>
      <c r="DNP29" s="6"/>
      <c r="DNT29" s="6"/>
      <c r="DNX29" s="6"/>
      <c r="DOB29" s="6"/>
      <c r="DOF29" s="6"/>
      <c r="DOJ29" s="6"/>
      <c r="DON29" s="6"/>
      <c r="DOR29" s="6"/>
      <c r="DOV29" s="6"/>
      <c r="DOZ29" s="6"/>
      <c r="DPD29" s="6"/>
      <c r="DPH29" s="6"/>
      <c r="DPL29" s="6"/>
      <c r="DPP29" s="6"/>
      <c r="DPT29" s="6"/>
      <c r="DPX29" s="6"/>
      <c r="DQB29" s="6"/>
      <c r="DQF29" s="6"/>
      <c r="DQJ29" s="6"/>
      <c r="DQN29" s="6"/>
      <c r="DQR29" s="6"/>
      <c r="DQV29" s="6"/>
      <c r="DQZ29" s="6"/>
      <c r="DRD29" s="6"/>
      <c r="DRH29" s="6"/>
      <c r="DRL29" s="6"/>
      <c r="DRP29" s="6"/>
      <c r="DRT29" s="6"/>
      <c r="DRX29" s="6"/>
      <c r="DSB29" s="6"/>
      <c r="DSF29" s="6"/>
      <c r="DSJ29" s="6"/>
      <c r="DSN29" s="6"/>
      <c r="DSR29" s="6"/>
      <c r="DSV29" s="6"/>
      <c r="DSZ29" s="6"/>
      <c r="DTD29" s="6"/>
      <c r="DTH29" s="6"/>
      <c r="DTL29" s="6"/>
      <c r="DTP29" s="6"/>
      <c r="DTT29" s="6"/>
      <c r="DTX29" s="6"/>
      <c r="DUB29" s="6"/>
      <c r="DUF29" s="6"/>
      <c r="DUJ29" s="6"/>
      <c r="DUN29" s="6"/>
      <c r="DUR29" s="6"/>
      <c r="DUV29" s="6"/>
      <c r="DUZ29" s="6"/>
      <c r="DVD29" s="6"/>
      <c r="DVH29" s="6"/>
      <c r="DVL29" s="6"/>
      <c r="DVP29" s="6"/>
      <c r="DVT29" s="6"/>
      <c r="DVX29" s="6"/>
      <c r="DWB29" s="6"/>
      <c r="DWF29" s="6"/>
      <c r="DWJ29" s="6"/>
      <c r="DWN29" s="6"/>
      <c r="DWR29" s="6"/>
      <c r="DWV29" s="6"/>
      <c r="DWZ29" s="6"/>
      <c r="DXD29" s="6"/>
      <c r="DXH29" s="6"/>
      <c r="DXL29" s="6"/>
      <c r="DXP29" s="6"/>
      <c r="DXT29" s="6"/>
      <c r="DXX29" s="6"/>
      <c r="DYB29" s="6"/>
      <c r="DYF29" s="6"/>
      <c r="DYJ29" s="6"/>
      <c r="DYN29" s="6"/>
      <c r="DYR29" s="6"/>
      <c r="DYV29" s="6"/>
      <c r="DYZ29" s="6"/>
      <c r="DZD29" s="6"/>
      <c r="DZH29" s="6"/>
      <c r="DZL29" s="6"/>
      <c r="DZP29" s="6"/>
      <c r="DZT29" s="6"/>
      <c r="DZX29" s="6"/>
      <c r="EAB29" s="6"/>
      <c r="EAF29" s="6"/>
      <c r="EAJ29" s="6"/>
      <c r="EAN29" s="6"/>
      <c r="EAR29" s="6"/>
      <c r="EAV29" s="6"/>
      <c r="EAZ29" s="6"/>
      <c r="EBD29" s="6"/>
      <c r="EBH29" s="6"/>
      <c r="EBL29" s="6"/>
      <c r="EBP29" s="6"/>
      <c r="EBT29" s="6"/>
      <c r="EBX29" s="6"/>
      <c r="ECB29" s="6"/>
      <c r="ECF29" s="6"/>
      <c r="ECJ29" s="6"/>
      <c r="ECN29" s="6"/>
      <c r="ECR29" s="6"/>
      <c r="ECV29" s="6"/>
      <c r="ECZ29" s="6"/>
      <c r="EDD29" s="6"/>
      <c r="EDH29" s="6"/>
      <c r="EDL29" s="6"/>
      <c r="EDP29" s="6"/>
      <c r="EDT29" s="6"/>
      <c r="EDX29" s="6"/>
      <c r="EEB29" s="6"/>
      <c r="EEF29" s="6"/>
      <c r="EEJ29" s="6"/>
      <c r="EEN29" s="6"/>
      <c r="EER29" s="6"/>
      <c r="EEV29" s="6"/>
      <c r="EEZ29" s="6"/>
      <c r="EFD29" s="6"/>
      <c r="EFH29" s="6"/>
      <c r="EFL29" s="6"/>
      <c r="EFP29" s="6"/>
      <c r="EFT29" s="6"/>
      <c r="EFX29" s="6"/>
      <c r="EGB29" s="6"/>
      <c r="EGF29" s="6"/>
      <c r="EGJ29" s="6"/>
      <c r="EGN29" s="6"/>
      <c r="EGR29" s="6"/>
      <c r="EGV29" s="6"/>
      <c r="EGZ29" s="6"/>
      <c r="EHD29" s="6"/>
      <c r="EHH29" s="6"/>
      <c r="EHL29" s="6"/>
      <c r="EHP29" s="6"/>
      <c r="EHT29" s="6"/>
      <c r="EHX29" s="6"/>
      <c r="EIB29" s="6"/>
      <c r="EIF29" s="6"/>
      <c r="EIJ29" s="6"/>
      <c r="EIN29" s="6"/>
      <c r="EIR29" s="6"/>
      <c r="EIV29" s="6"/>
      <c r="EIZ29" s="6"/>
      <c r="EJD29" s="6"/>
      <c r="EJH29" s="6"/>
      <c r="EJL29" s="6"/>
      <c r="EJP29" s="6"/>
      <c r="EJT29" s="6"/>
      <c r="EJX29" s="6"/>
      <c r="EKB29" s="6"/>
      <c r="EKF29" s="6"/>
      <c r="EKJ29" s="6"/>
      <c r="EKN29" s="6"/>
      <c r="EKR29" s="6"/>
      <c r="EKV29" s="6"/>
      <c r="EKZ29" s="6"/>
      <c r="ELD29" s="6"/>
      <c r="ELH29" s="6"/>
      <c r="ELL29" s="6"/>
      <c r="ELP29" s="6"/>
      <c r="ELT29" s="6"/>
      <c r="ELX29" s="6"/>
      <c r="EMB29" s="6"/>
      <c r="EMF29" s="6"/>
      <c r="EMJ29" s="6"/>
      <c r="EMN29" s="6"/>
      <c r="EMR29" s="6"/>
      <c r="EMV29" s="6"/>
      <c r="EMZ29" s="6"/>
      <c r="END29" s="6"/>
      <c r="ENH29" s="6"/>
      <c r="ENL29" s="6"/>
      <c r="ENP29" s="6"/>
      <c r="ENT29" s="6"/>
      <c r="ENX29" s="6"/>
      <c r="EOB29" s="6"/>
      <c r="EOF29" s="6"/>
      <c r="EOJ29" s="6"/>
      <c r="EON29" s="6"/>
      <c r="EOR29" s="6"/>
      <c r="EOV29" s="6"/>
      <c r="EOZ29" s="6"/>
      <c r="EPD29" s="6"/>
      <c r="EPH29" s="6"/>
      <c r="EPL29" s="6"/>
      <c r="EPP29" s="6"/>
      <c r="EPT29" s="6"/>
      <c r="EPX29" s="6"/>
      <c r="EQB29" s="6"/>
      <c r="EQF29" s="6"/>
      <c r="EQJ29" s="6"/>
      <c r="EQN29" s="6"/>
      <c r="EQR29" s="6"/>
      <c r="EQV29" s="6"/>
      <c r="EQZ29" s="6"/>
      <c r="ERD29" s="6"/>
      <c r="ERH29" s="6"/>
      <c r="ERL29" s="6"/>
      <c r="ERP29" s="6"/>
      <c r="ERT29" s="6"/>
      <c r="ERX29" s="6"/>
      <c r="ESB29" s="6"/>
      <c r="ESF29" s="6"/>
      <c r="ESJ29" s="6"/>
      <c r="ESN29" s="6"/>
      <c r="ESR29" s="6"/>
      <c r="ESV29" s="6"/>
      <c r="ESZ29" s="6"/>
      <c r="ETD29" s="6"/>
      <c r="ETH29" s="6"/>
      <c r="ETL29" s="6"/>
      <c r="ETP29" s="6"/>
      <c r="ETT29" s="6"/>
      <c r="ETX29" s="6"/>
      <c r="EUB29" s="6"/>
      <c r="EUF29" s="6"/>
      <c r="EUJ29" s="6"/>
      <c r="EUN29" s="6"/>
      <c r="EUR29" s="6"/>
      <c r="EUV29" s="6"/>
      <c r="EUZ29" s="6"/>
      <c r="EVD29" s="6"/>
      <c r="EVH29" s="6"/>
      <c r="EVL29" s="6"/>
      <c r="EVP29" s="6"/>
      <c r="EVT29" s="6"/>
      <c r="EVX29" s="6"/>
      <c r="EWB29" s="6"/>
      <c r="EWF29" s="6"/>
      <c r="EWJ29" s="6"/>
      <c r="EWN29" s="6"/>
      <c r="EWR29" s="6"/>
      <c r="EWV29" s="6"/>
      <c r="EWZ29" s="6"/>
      <c r="EXD29" s="6"/>
      <c r="EXH29" s="6"/>
      <c r="EXL29" s="6"/>
      <c r="EXP29" s="6"/>
      <c r="EXT29" s="6"/>
      <c r="EXX29" s="6"/>
      <c r="EYB29" s="6"/>
      <c r="EYF29" s="6"/>
      <c r="EYJ29" s="6"/>
      <c r="EYN29" s="6"/>
      <c r="EYR29" s="6"/>
      <c r="EYV29" s="6"/>
      <c r="EYZ29" s="6"/>
      <c r="EZD29" s="6"/>
      <c r="EZH29" s="6"/>
      <c r="EZL29" s="6"/>
      <c r="EZP29" s="6"/>
      <c r="EZT29" s="6"/>
      <c r="EZX29" s="6"/>
      <c r="FAB29" s="6"/>
      <c r="FAF29" s="6"/>
      <c r="FAJ29" s="6"/>
      <c r="FAN29" s="6"/>
      <c r="FAR29" s="6"/>
      <c r="FAV29" s="6"/>
      <c r="FAZ29" s="6"/>
      <c r="FBD29" s="6"/>
      <c r="FBH29" s="6"/>
      <c r="FBL29" s="6"/>
      <c r="FBP29" s="6"/>
      <c r="FBT29" s="6"/>
      <c r="FBX29" s="6"/>
      <c r="FCB29" s="6"/>
      <c r="FCF29" s="6"/>
      <c r="FCJ29" s="6"/>
      <c r="FCN29" s="6"/>
      <c r="FCR29" s="6"/>
      <c r="FCV29" s="6"/>
      <c r="FCZ29" s="6"/>
      <c r="FDD29" s="6"/>
      <c r="FDH29" s="6"/>
      <c r="FDL29" s="6"/>
      <c r="FDP29" s="6"/>
      <c r="FDT29" s="6"/>
      <c r="FDX29" s="6"/>
      <c r="FEB29" s="6"/>
      <c r="FEF29" s="6"/>
      <c r="FEJ29" s="6"/>
      <c r="FEN29" s="6"/>
      <c r="FER29" s="6"/>
      <c r="FEV29" s="6"/>
      <c r="FEZ29" s="6"/>
      <c r="FFD29" s="6"/>
      <c r="FFH29" s="6"/>
      <c r="FFL29" s="6"/>
      <c r="FFP29" s="6"/>
      <c r="FFT29" s="6"/>
      <c r="FFX29" s="6"/>
      <c r="FGB29" s="6"/>
      <c r="FGF29" s="6"/>
      <c r="FGJ29" s="6"/>
      <c r="FGN29" s="6"/>
      <c r="FGR29" s="6"/>
      <c r="FGV29" s="6"/>
      <c r="FGZ29" s="6"/>
      <c r="FHD29" s="6"/>
      <c r="FHH29" s="6"/>
      <c r="FHL29" s="6"/>
      <c r="FHP29" s="6"/>
      <c r="FHT29" s="6"/>
      <c r="FHX29" s="6"/>
      <c r="FIB29" s="6"/>
      <c r="FIF29" s="6"/>
      <c r="FIJ29" s="6"/>
      <c r="FIN29" s="6"/>
      <c r="FIR29" s="6"/>
      <c r="FIV29" s="6"/>
      <c r="FIZ29" s="6"/>
      <c r="FJD29" s="6"/>
      <c r="FJH29" s="6"/>
      <c r="FJL29" s="6"/>
      <c r="FJP29" s="6"/>
      <c r="FJT29" s="6"/>
      <c r="FJX29" s="6"/>
      <c r="FKB29" s="6"/>
      <c r="FKF29" s="6"/>
      <c r="FKJ29" s="6"/>
      <c r="FKN29" s="6"/>
      <c r="FKR29" s="6"/>
      <c r="FKV29" s="6"/>
      <c r="FKZ29" s="6"/>
      <c r="FLD29" s="6"/>
      <c r="FLH29" s="6"/>
      <c r="FLL29" s="6"/>
      <c r="FLP29" s="6"/>
      <c r="FLT29" s="6"/>
      <c r="FLX29" s="6"/>
      <c r="FMB29" s="6"/>
      <c r="FMF29" s="6"/>
      <c r="FMJ29" s="6"/>
      <c r="FMN29" s="6"/>
      <c r="FMR29" s="6"/>
      <c r="FMV29" s="6"/>
      <c r="FMZ29" s="6"/>
      <c r="FND29" s="6"/>
      <c r="FNH29" s="6"/>
      <c r="FNL29" s="6"/>
      <c r="FNP29" s="6"/>
      <c r="FNT29" s="6"/>
      <c r="FNX29" s="6"/>
      <c r="FOB29" s="6"/>
      <c r="FOF29" s="6"/>
      <c r="FOJ29" s="6"/>
      <c r="FON29" s="6"/>
      <c r="FOR29" s="6"/>
      <c r="FOV29" s="6"/>
      <c r="FOZ29" s="6"/>
      <c r="FPD29" s="6"/>
      <c r="FPH29" s="6"/>
      <c r="FPL29" s="6"/>
      <c r="FPP29" s="6"/>
      <c r="FPT29" s="6"/>
      <c r="FPX29" s="6"/>
      <c r="FQB29" s="6"/>
      <c r="FQF29" s="6"/>
      <c r="FQJ29" s="6"/>
      <c r="FQN29" s="6"/>
      <c r="FQR29" s="6"/>
      <c r="FQV29" s="6"/>
      <c r="FQZ29" s="6"/>
      <c r="FRD29" s="6"/>
      <c r="FRH29" s="6"/>
      <c r="FRL29" s="6"/>
      <c r="FRP29" s="6"/>
      <c r="FRT29" s="6"/>
      <c r="FRX29" s="6"/>
      <c r="FSB29" s="6"/>
      <c r="FSF29" s="6"/>
      <c r="FSJ29" s="6"/>
      <c r="FSN29" s="6"/>
      <c r="FSR29" s="6"/>
      <c r="FSV29" s="6"/>
      <c r="FSZ29" s="6"/>
      <c r="FTD29" s="6"/>
      <c r="FTH29" s="6"/>
      <c r="FTL29" s="6"/>
      <c r="FTP29" s="6"/>
      <c r="FTT29" s="6"/>
      <c r="FTX29" s="6"/>
      <c r="FUB29" s="6"/>
      <c r="FUF29" s="6"/>
      <c r="FUJ29" s="6"/>
      <c r="FUN29" s="6"/>
      <c r="FUR29" s="6"/>
      <c r="FUV29" s="6"/>
      <c r="FUZ29" s="6"/>
      <c r="FVD29" s="6"/>
      <c r="FVH29" s="6"/>
      <c r="FVL29" s="6"/>
      <c r="FVP29" s="6"/>
      <c r="FVT29" s="6"/>
      <c r="FVX29" s="6"/>
      <c r="FWB29" s="6"/>
      <c r="FWF29" s="6"/>
      <c r="FWJ29" s="6"/>
      <c r="FWN29" s="6"/>
      <c r="FWR29" s="6"/>
      <c r="FWV29" s="6"/>
      <c r="FWZ29" s="6"/>
      <c r="FXD29" s="6"/>
      <c r="FXH29" s="6"/>
      <c r="FXL29" s="6"/>
      <c r="FXP29" s="6"/>
      <c r="FXT29" s="6"/>
      <c r="FXX29" s="6"/>
      <c r="FYB29" s="6"/>
      <c r="FYF29" s="6"/>
      <c r="FYJ29" s="6"/>
      <c r="FYN29" s="6"/>
      <c r="FYR29" s="6"/>
      <c r="FYV29" s="6"/>
      <c r="FYZ29" s="6"/>
      <c r="FZD29" s="6"/>
      <c r="FZH29" s="6"/>
      <c r="FZL29" s="6"/>
      <c r="FZP29" s="6"/>
      <c r="FZT29" s="6"/>
      <c r="FZX29" s="6"/>
      <c r="GAB29" s="6"/>
      <c r="GAF29" s="6"/>
      <c r="GAJ29" s="6"/>
      <c r="GAN29" s="6"/>
      <c r="GAR29" s="6"/>
      <c r="GAV29" s="6"/>
      <c r="GAZ29" s="6"/>
      <c r="GBD29" s="6"/>
      <c r="GBH29" s="6"/>
      <c r="GBL29" s="6"/>
      <c r="GBP29" s="6"/>
      <c r="GBT29" s="6"/>
      <c r="GBX29" s="6"/>
      <c r="GCB29" s="6"/>
      <c r="GCF29" s="6"/>
      <c r="GCJ29" s="6"/>
      <c r="GCN29" s="6"/>
      <c r="GCR29" s="6"/>
      <c r="GCV29" s="6"/>
      <c r="GCZ29" s="6"/>
      <c r="GDD29" s="6"/>
      <c r="GDH29" s="6"/>
      <c r="GDL29" s="6"/>
      <c r="GDP29" s="6"/>
      <c r="GDT29" s="6"/>
      <c r="GDX29" s="6"/>
      <c r="GEB29" s="6"/>
      <c r="GEF29" s="6"/>
      <c r="GEJ29" s="6"/>
      <c r="GEN29" s="6"/>
      <c r="GER29" s="6"/>
      <c r="GEV29" s="6"/>
      <c r="GEZ29" s="6"/>
      <c r="GFD29" s="6"/>
      <c r="GFH29" s="6"/>
      <c r="GFL29" s="6"/>
      <c r="GFP29" s="6"/>
      <c r="GFT29" s="6"/>
      <c r="GFX29" s="6"/>
      <c r="GGB29" s="6"/>
      <c r="GGF29" s="6"/>
      <c r="GGJ29" s="6"/>
      <c r="GGN29" s="6"/>
      <c r="GGR29" s="6"/>
      <c r="GGV29" s="6"/>
      <c r="GGZ29" s="6"/>
      <c r="GHD29" s="6"/>
      <c r="GHH29" s="6"/>
      <c r="GHL29" s="6"/>
      <c r="GHP29" s="6"/>
      <c r="GHT29" s="6"/>
      <c r="GHX29" s="6"/>
      <c r="GIB29" s="6"/>
      <c r="GIF29" s="6"/>
      <c r="GIJ29" s="6"/>
      <c r="GIN29" s="6"/>
      <c r="GIR29" s="6"/>
      <c r="GIV29" s="6"/>
      <c r="GIZ29" s="6"/>
      <c r="GJD29" s="6"/>
      <c r="GJH29" s="6"/>
      <c r="GJL29" s="6"/>
      <c r="GJP29" s="6"/>
      <c r="GJT29" s="6"/>
      <c r="GJX29" s="6"/>
      <c r="GKB29" s="6"/>
      <c r="GKF29" s="6"/>
      <c r="GKJ29" s="6"/>
      <c r="GKN29" s="6"/>
      <c r="GKR29" s="6"/>
      <c r="GKV29" s="6"/>
      <c r="GKZ29" s="6"/>
      <c r="GLD29" s="6"/>
      <c r="GLH29" s="6"/>
      <c r="GLL29" s="6"/>
      <c r="GLP29" s="6"/>
      <c r="GLT29" s="6"/>
      <c r="GLX29" s="6"/>
      <c r="GMB29" s="6"/>
      <c r="GMF29" s="6"/>
      <c r="GMJ29" s="6"/>
      <c r="GMN29" s="6"/>
      <c r="GMR29" s="6"/>
      <c r="GMV29" s="6"/>
      <c r="GMZ29" s="6"/>
      <c r="GND29" s="6"/>
      <c r="GNH29" s="6"/>
      <c r="GNL29" s="6"/>
      <c r="GNP29" s="6"/>
      <c r="GNT29" s="6"/>
      <c r="GNX29" s="6"/>
      <c r="GOB29" s="6"/>
      <c r="GOF29" s="6"/>
      <c r="GOJ29" s="6"/>
      <c r="GON29" s="6"/>
      <c r="GOR29" s="6"/>
      <c r="GOV29" s="6"/>
      <c r="GOZ29" s="6"/>
      <c r="GPD29" s="6"/>
      <c r="GPH29" s="6"/>
      <c r="GPL29" s="6"/>
      <c r="GPP29" s="6"/>
      <c r="GPT29" s="6"/>
      <c r="GPX29" s="6"/>
      <c r="GQB29" s="6"/>
      <c r="GQF29" s="6"/>
      <c r="GQJ29" s="6"/>
      <c r="GQN29" s="6"/>
      <c r="GQR29" s="6"/>
      <c r="GQV29" s="6"/>
      <c r="GQZ29" s="6"/>
      <c r="GRD29" s="6"/>
      <c r="GRH29" s="6"/>
      <c r="GRL29" s="6"/>
      <c r="GRP29" s="6"/>
      <c r="GRT29" s="6"/>
      <c r="GRX29" s="6"/>
      <c r="GSB29" s="6"/>
      <c r="GSF29" s="6"/>
      <c r="GSJ29" s="6"/>
      <c r="GSN29" s="6"/>
      <c r="GSR29" s="6"/>
      <c r="GSV29" s="6"/>
      <c r="GSZ29" s="6"/>
      <c r="GTD29" s="6"/>
      <c r="GTH29" s="6"/>
      <c r="GTL29" s="6"/>
      <c r="GTP29" s="6"/>
      <c r="GTT29" s="6"/>
      <c r="GTX29" s="6"/>
      <c r="GUB29" s="6"/>
      <c r="GUF29" s="6"/>
      <c r="GUJ29" s="6"/>
      <c r="GUN29" s="6"/>
      <c r="GUR29" s="6"/>
      <c r="GUV29" s="6"/>
      <c r="GUZ29" s="6"/>
      <c r="GVD29" s="6"/>
      <c r="GVH29" s="6"/>
      <c r="GVL29" s="6"/>
      <c r="GVP29" s="6"/>
      <c r="GVT29" s="6"/>
      <c r="GVX29" s="6"/>
      <c r="GWB29" s="6"/>
      <c r="GWF29" s="6"/>
      <c r="GWJ29" s="6"/>
      <c r="GWN29" s="6"/>
      <c r="GWR29" s="6"/>
      <c r="GWV29" s="6"/>
      <c r="GWZ29" s="6"/>
      <c r="GXD29" s="6"/>
      <c r="GXH29" s="6"/>
      <c r="GXL29" s="6"/>
      <c r="GXP29" s="6"/>
      <c r="GXT29" s="6"/>
      <c r="GXX29" s="6"/>
      <c r="GYB29" s="6"/>
      <c r="GYF29" s="6"/>
      <c r="GYJ29" s="6"/>
      <c r="GYN29" s="6"/>
      <c r="GYR29" s="6"/>
      <c r="GYV29" s="6"/>
      <c r="GYZ29" s="6"/>
      <c r="GZD29" s="6"/>
      <c r="GZH29" s="6"/>
      <c r="GZL29" s="6"/>
      <c r="GZP29" s="6"/>
      <c r="GZT29" s="6"/>
      <c r="GZX29" s="6"/>
      <c r="HAB29" s="6"/>
      <c r="HAF29" s="6"/>
      <c r="HAJ29" s="6"/>
      <c r="HAN29" s="6"/>
      <c r="HAR29" s="6"/>
      <c r="HAV29" s="6"/>
      <c r="HAZ29" s="6"/>
      <c r="HBD29" s="6"/>
      <c r="HBH29" s="6"/>
      <c r="HBL29" s="6"/>
      <c r="HBP29" s="6"/>
      <c r="HBT29" s="6"/>
      <c r="HBX29" s="6"/>
      <c r="HCB29" s="6"/>
      <c r="HCF29" s="6"/>
      <c r="HCJ29" s="6"/>
      <c r="HCN29" s="6"/>
      <c r="HCR29" s="6"/>
      <c r="HCV29" s="6"/>
      <c r="HCZ29" s="6"/>
      <c r="HDD29" s="6"/>
      <c r="HDH29" s="6"/>
      <c r="HDL29" s="6"/>
      <c r="HDP29" s="6"/>
      <c r="HDT29" s="6"/>
      <c r="HDX29" s="6"/>
      <c r="HEB29" s="6"/>
      <c r="HEF29" s="6"/>
      <c r="HEJ29" s="6"/>
      <c r="HEN29" s="6"/>
      <c r="HER29" s="6"/>
      <c r="HEV29" s="6"/>
      <c r="HEZ29" s="6"/>
      <c r="HFD29" s="6"/>
      <c r="HFH29" s="6"/>
      <c r="HFL29" s="6"/>
      <c r="HFP29" s="6"/>
      <c r="HFT29" s="6"/>
      <c r="HFX29" s="6"/>
      <c r="HGB29" s="6"/>
      <c r="HGF29" s="6"/>
      <c r="HGJ29" s="6"/>
      <c r="HGN29" s="6"/>
      <c r="HGR29" s="6"/>
      <c r="HGV29" s="6"/>
      <c r="HGZ29" s="6"/>
      <c r="HHD29" s="6"/>
      <c r="HHH29" s="6"/>
      <c r="HHL29" s="6"/>
      <c r="HHP29" s="6"/>
      <c r="HHT29" s="6"/>
      <c r="HHX29" s="6"/>
      <c r="HIB29" s="6"/>
      <c r="HIF29" s="6"/>
      <c r="HIJ29" s="6"/>
      <c r="HIN29" s="6"/>
      <c r="HIR29" s="6"/>
      <c r="HIV29" s="6"/>
      <c r="HIZ29" s="6"/>
      <c r="HJD29" s="6"/>
      <c r="HJH29" s="6"/>
      <c r="HJL29" s="6"/>
      <c r="HJP29" s="6"/>
      <c r="HJT29" s="6"/>
      <c r="HJX29" s="6"/>
      <c r="HKB29" s="6"/>
      <c r="HKF29" s="6"/>
      <c r="HKJ29" s="6"/>
      <c r="HKN29" s="6"/>
      <c r="HKR29" s="6"/>
      <c r="HKV29" s="6"/>
      <c r="HKZ29" s="6"/>
      <c r="HLD29" s="6"/>
      <c r="HLH29" s="6"/>
      <c r="HLL29" s="6"/>
      <c r="HLP29" s="6"/>
      <c r="HLT29" s="6"/>
      <c r="HLX29" s="6"/>
      <c r="HMB29" s="6"/>
      <c r="HMF29" s="6"/>
      <c r="HMJ29" s="6"/>
      <c r="HMN29" s="6"/>
      <c r="HMR29" s="6"/>
      <c r="HMV29" s="6"/>
      <c r="HMZ29" s="6"/>
      <c r="HND29" s="6"/>
      <c r="HNH29" s="6"/>
      <c r="HNL29" s="6"/>
      <c r="HNP29" s="6"/>
      <c r="HNT29" s="6"/>
      <c r="HNX29" s="6"/>
      <c r="HOB29" s="6"/>
      <c r="HOF29" s="6"/>
      <c r="HOJ29" s="6"/>
      <c r="HON29" s="6"/>
      <c r="HOR29" s="6"/>
      <c r="HOV29" s="6"/>
      <c r="HOZ29" s="6"/>
      <c r="HPD29" s="6"/>
      <c r="HPH29" s="6"/>
      <c r="HPL29" s="6"/>
      <c r="HPP29" s="6"/>
      <c r="HPT29" s="6"/>
      <c r="HPX29" s="6"/>
      <c r="HQB29" s="6"/>
      <c r="HQF29" s="6"/>
      <c r="HQJ29" s="6"/>
      <c r="HQN29" s="6"/>
      <c r="HQR29" s="6"/>
      <c r="HQV29" s="6"/>
      <c r="HQZ29" s="6"/>
      <c r="HRD29" s="6"/>
      <c r="HRH29" s="6"/>
      <c r="HRL29" s="6"/>
      <c r="HRP29" s="6"/>
      <c r="HRT29" s="6"/>
      <c r="HRX29" s="6"/>
      <c r="HSB29" s="6"/>
      <c r="HSF29" s="6"/>
      <c r="HSJ29" s="6"/>
      <c r="HSN29" s="6"/>
      <c r="HSR29" s="6"/>
      <c r="HSV29" s="6"/>
      <c r="HSZ29" s="6"/>
      <c r="HTD29" s="6"/>
      <c r="HTH29" s="6"/>
      <c r="HTL29" s="6"/>
      <c r="HTP29" s="6"/>
      <c r="HTT29" s="6"/>
      <c r="HTX29" s="6"/>
      <c r="HUB29" s="6"/>
      <c r="HUF29" s="6"/>
      <c r="HUJ29" s="6"/>
      <c r="HUN29" s="6"/>
      <c r="HUR29" s="6"/>
      <c r="HUV29" s="6"/>
      <c r="HUZ29" s="6"/>
      <c r="HVD29" s="6"/>
      <c r="HVH29" s="6"/>
      <c r="HVL29" s="6"/>
      <c r="HVP29" s="6"/>
      <c r="HVT29" s="6"/>
      <c r="HVX29" s="6"/>
      <c r="HWB29" s="6"/>
      <c r="HWF29" s="6"/>
      <c r="HWJ29" s="6"/>
      <c r="HWN29" s="6"/>
      <c r="HWR29" s="6"/>
      <c r="HWV29" s="6"/>
      <c r="HWZ29" s="6"/>
      <c r="HXD29" s="6"/>
      <c r="HXH29" s="6"/>
      <c r="HXL29" s="6"/>
      <c r="HXP29" s="6"/>
      <c r="HXT29" s="6"/>
      <c r="HXX29" s="6"/>
      <c r="HYB29" s="6"/>
      <c r="HYF29" s="6"/>
      <c r="HYJ29" s="6"/>
      <c r="HYN29" s="6"/>
      <c r="HYR29" s="6"/>
      <c r="HYV29" s="6"/>
      <c r="HYZ29" s="6"/>
      <c r="HZD29" s="6"/>
      <c r="HZH29" s="6"/>
      <c r="HZL29" s="6"/>
      <c r="HZP29" s="6"/>
      <c r="HZT29" s="6"/>
      <c r="HZX29" s="6"/>
      <c r="IAB29" s="6"/>
      <c r="IAF29" s="6"/>
      <c r="IAJ29" s="6"/>
      <c r="IAN29" s="6"/>
      <c r="IAR29" s="6"/>
      <c r="IAV29" s="6"/>
      <c r="IAZ29" s="6"/>
      <c r="IBD29" s="6"/>
      <c r="IBH29" s="6"/>
      <c r="IBL29" s="6"/>
      <c r="IBP29" s="6"/>
      <c r="IBT29" s="6"/>
      <c r="IBX29" s="6"/>
      <c r="ICB29" s="6"/>
      <c r="ICF29" s="6"/>
      <c r="ICJ29" s="6"/>
      <c r="ICN29" s="6"/>
      <c r="ICR29" s="6"/>
      <c r="ICV29" s="6"/>
      <c r="ICZ29" s="6"/>
      <c r="IDD29" s="6"/>
      <c r="IDH29" s="6"/>
      <c r="IDL29" s="6"/>
      <c r="IDP29" s="6"/>
      <c r="IDT29" s="6"/>
      <c r="IDX29" s="6"/>
      <c r="IEB29" s="6"/>
      <c r="IEF29" s="6"/>
      <c r="IEJ29" s="6"/>
      <c r="IEN29" s="6"/>
      <c r="IER29" s="6"/>
      <c r="IEV29" s="6"/>
      <c r="IEZ29" s="6"/>
      <c r="IFD29" s="6"/>
      <c r="IFH29" s="6"/>
      <c r="IFL29" s="6"/>
      <c r="IFP29" s="6"/>
      <c r="IFT29" s="6"/>
      <c r="IFX29" s="6"/>
      <c r="IGB29" s="6"/>
      <c r="IGF29" s="6"/>
      <c r="IGJ29" s="6"/>
      <c r="IGN29" s="6"/>
      <c r="IGR29" s="6"/>
      <c r="IGV29" s="6"/>
      <c r="IGZ29" s="6"/>
      <c r="IHD29" s="6"/>
      <c r="IHH29" s="6"/>
      <c r="IHL29" s="6"/>
      <c r="IHP29" s="6"/>
      <c r="IHT29" s="6"/>
      <c r="IHX29" s="6"/>
      <c r="IIB29" s="6"/>
      <c r="IIF29" s="6"/>
      <c r="IIJ29" s="6"/>
      <c r="IIN29" s="6"/>
      <c r="IIR29" s="6"/>
      <c r="IIV29" s="6"/>
      <c r="IIZ29" s="6"/>
      <c r="IJD29" s="6"/>
      <c r="IJH29" s="6"/>
      <c r="IJL29" s="6"/>
      <c r="IJP29" s="6"/>
      <c r="IJT29" s="6"/>
      <c r="IJX29" s="6"/>
      <c r="IKB29" s="6"/>
      <c r="IKF29" s="6"/>
      <c r="IKJ29" s="6"/>
      <c r="IKN29" s="6"/>
      <c r="IKR29" s="6"/>
      <c r="IKV29" s="6"/>
      <c r="IKZ29" s="6"/>
      <c r="ILD29" s="6"/>
      <c r="ILH29" s="6"/>
      <c r="ILL29" s="6"/>
      <c r="ILP29" s="6"/>
      <c r="ILT29" s="6"/>
      <c r="ILX29" s="6"/>
      <c r="IMB29" s="6"/>
      <c r="IMF29" s="6"/>
      <c r="IMJ29" s="6"/>
      <c r="IMN29" s="6"/>
      <c r="IMR29" s="6"/>
      <c r="IMV29" s="6"/>
      <c r="IMZ29" s="6"/>
      <c r="IND29" s="6"/>
      <c r="INH29" s="6"/>
      <c r="INL29" s="6"/>
      <c r="INP29" s="6"/>
      <c r="INT29" s="6"/>
      <c r="INX29" s="6"/>
      <c r="IOB29" s="6"/>
      <c r="IOF29" s="6"/>
      <c r="IOJ29" s="6"/>
      <c r="ION29" s="6"/>
      <c r="IOR29" s="6"/>
      <c r="IOV29" s="6"/>
      <c r="IOZ29" s="6"/>
      <c r="IPD29" s="6"/>
      <c r="IPH29" s="6"/>
      <c r="IPL29" s="6"/>
      <c r="IPP29" s="6"/>
      <c r="IPT29" s="6"/>
      <c r="IPX29" s="6"/>
      <c r="IQB29" s="6"/>
      <c r="IQF29" s="6"/>
      <c r="IQJ29" s="6"/>
      <c r="IQN29" s="6"/>
      <c r="IQR29" s="6"/>
      <c r="IQV29" s="6"/>
      <c r="IQZ29" s="6"/>
      <c r="IRD29" s="6"/>
      <c r="IRH29" s="6"/>
      <c r="IRL29" s="6"/>
      <c r="IRP29" s="6"/>
      <c r="IRT29" s="6"/>
      <c r="IRX29" s="6"/>
      <c r="ISB29" s="6"/>
      <c r="ISF29" s="6"/>
      <c r="ISJ29" s="6"/>
      <c r="ISN29" s="6"/>
      <c r="ISR29" s="6"/>
      <c r="ISV29" s="6"/>
      <c r="ISZ29" s="6"/>
      <c r="ITD29" s="6"/>
      <c r="ITH29" s="6"/>
      <c r="ITL29" s="6"/>
      <c r="ITP29" s="6"/>
      <c r="ITT29" s="6"/>
      <c r="ITX29" s="6"/>
      <c r="IUB29" s="6"/>
      <c r="IUF29" s="6"/>
      <c r="IUJ29" s="6"/>
      <c r="IUN29" s="6"/>
      <c r="IUR29" s="6"/>
      <c r="IUV29" s="6"/>
      <c r="IUZ29" s="6"/>
      <c r="IVD29" s="6"/>
      <c r="IVH29" s="6"/>
      <c r="IVL29" s="6"/>
      <c r="IVP29" s="6"/>
      <c r="IVT29" s="6"/>
      <c r="IVX29" s="6"/>
      <c r="IWB29" s="6"/>
      <c r="IWF29" s="6"/>
      <c r="IWJ29" s="6"/>
      <c r="IWN29" s="6"/>
      <c r="IWR29" s="6"/>
      <c r="IWV29" s="6"/>
      <c r="IWZ29" s="6"/>
      <c r="IXD29" s="6"/>
      <c r="IXH29" s="6"/>
      <c r="IXL29" s="6"/>
      <c r="IXP29" s="6"/>
      <c r="IXT29" s="6"/>
      <c r="IXX29" s="6"/>
      <c r="IYB29" s="6"/>
      <c r="IYF29" s="6"/>
      <c r="IYJ29" s="6"/>
      <c r="IYN29" s="6"/>
      <c r="IYR29" s="6"/>
      <c r="IYV29" s="6"/>
      <c r="IYZ29" s="6"/>
      <c r="IZD29" s="6"/>
      <c r="IZH29" s="6"/>
      <c r="IZL29" s="6"/>
      <c r="IZP29" s="6"/>
      <c r="IZT29" s="6"/>
      <c r="IZX29" s="6"/>
      <c r="JAB29" s="6"/>
      <c r="JAF29" s="6"/>
      <c r="JAJ29" s="6"/>
      <c r="JAN29" s="6"/>
      <c r="JAR29" s="6"/>
      <c r="JAV29" s="6"/>
      <c r="JAZ29" s="6"/>
      <c r="JBD29" s="6"/>
      <c r="JBH29" s="6"/>
      <c r="JBL29" s="6"/>
      <c r="JBP29" s="6"/>
      <c r="JBT29" s="6"/>
      <c r="JBX29" s="6"/>
      <c r="JCB29" s="6"/>
      <c r="JCF29" s="6"/>
      <c r="JCJ29" s="6"/>
      <c r="JCN29" s="6"/>
      <c r="JCR29" s="6"/>
      <c r="JCV29" s="6"/>
      <c r="JCZ29" s="6"/>
      <c r="JDD29" s="6"/>
      <c r="JDH29" s="6"/>
      <c r="JDL29" s="6"/>
      <c r="JDP29" s="6"/>
      <c r="JDT29" s="6"/>
      <c r="JDX29" s="6"/>
      <c r="JEB29" s="6"/>
      <c r="JEF29" s="6"/>
      <c r="JEJ29" s="6"/>
      <c r="JEN29" s="6"/>
      <c r="JER29" s="6"/>
      <c r="JEV29" s="6"/>
      <c r="JEZ29" s="6"/>
      <c r="JFD29" s="6"/>
      <c r="JFH29" s="6"/>
      <c r="JFL29" s="6"/>
      <c r="JFP29" s="6"/>
      <c r="JFT29" s="6"/>
      <c r="JFX29" s="6"/>
      <c r="JGB29" s="6"/>
      <c r="JGF29" s="6"/>
      <c r="JGJ29" s="6"/>
      <c r="JGN29" s="6"/>
      <c r="JGR29" s="6"/>
      <c r="JGV29" s="6"/>
      <c r="JGZ29" s="6"/>
      <c r="JHD29" s="6"/>
      <c r="JHH29" s="6"/>
      <c r="JHL29" s="6"/>
      <c r="JHP29" s="6"/>
      <c r="JHT29" s="6"/>
      <c r="JHX29" s="6"/>
      <c r="JIB29" s="6"/>
      <c r="JIF29" s="6"/>
      <c r="JIJ29" s="6"/>
      <c r="JIN29" s="6"/>
      <c r="JIR29" s="6"/>
      <c r="JIV29" s="6"/>
      <c r="JIZ29" s="6"/>
      <c r="JJD29" s="6"/>
      <c r="JJH29" s="6"/>
      <c r="JJL29" s="6"/>
      <c r="JJP29" s="6"/>
      <c r="JJT29" s="6"/>
      <c r="JJX29" s="6"/>
      <c r="JKB29" s="6"/>
      <c r="JKF29" s="6"/>
      <c r="JKJ29" s="6"/>
      <c r="JKN29" s="6"/>
      <c r="JKR29" s="6"/>
      <c r="JKV29" s="6"/>
      <c r="JKZ29" s="6"/>
      <c r="JLD29" s="6"/>
      <c r="JLH29" s="6"/>
      <c r="JLL29" s="6"/>
      <c r="JLP29" s="6"/>
      <c r="JLT29" s="6"/>
      <c r="JLX29" s="6"/>
      <c r="JMB29" s="6"/>
      <c r="JMF29" s="6"/>
      <c r="JMJ29" s="6"/>
      <c r="JMN29" s="6"/>
      <c r="JMR29" s="6"/>
      <c r="JMV29" s="6"/>
      <c r="JMZ29" s="6"/>
      <c r="JND29" s="6"/>
      <c r="JNH29" s="6"/>
      <c r="JNL29" s="6"/>
      <c r="JNP29" s="6"/>
      <c r="JNT29" s="6"/>
      <c r="JNX29" s="6"/>
      <c r="JOB29" s="6"/>
      <c r="JOF29" s="6"/>
      <c r="JOJ29" s="6"/>
      <c r="JON29" s="6"/>
      <c r="JOR29" s="6"/>
      <c r="JOV29" s="6"/>
      <c r="JOZ29" s="6"/>
      <c r="JPD29" s="6"/>
      <c r="JPH29" s="6"/>
      <c r="JPL29" s="6"/>
      <c r="JPP29" s="6"/>
      <c r="JPT29" s="6"/>
      <c r="JPX29" s="6"/>
      <c r="JQB29" s="6"/>
      <c r="JQF29" s="6"/>
      <c r="JQJ29" s="6"/>
      <c r="JQN29" s="6"/>
      <c r="JQR29" s="6"/>
      <c r="JQV29" s="6"/>
      <c r="JQZ29" s="6"/>
      <c r="JRD29" s="6"/>
      <c r="JRH29" s="6"/>
      <c r="JRL29" s="6"/>
      <c r="JRP29" s="6"/>
      <c r="JRT29" s="6"/>
      <c r="JRX29" s="6"/>
      <c r="JSB29" s="6"/>
      <c r="JSF29" s="6"/>
      <c r="JSJ29" s="6"/>
      <c r="JSN29" s="6"/>
      <c r="JSR29" s="6"/>
      <c r="JSV29" s="6"/>
      <c r="JSZ29" s="6"/>
      <c r="JTD29" s="6"/>
      <c r="JTH29" s="6"/>
      <c r="JTL29" s="6"/>
      <c r="JTP29" s="6"/>
      <c r="JTT29" s="6"/>
      <c r="JTX29" s="6"/>
      <c r="JUB29" s="6"/>
      <c r="JUF29" s="6"/>
      <c r="JUJ29" s="6"/>
      <c r="JUN29" s="6"/>
      <c r="JUR29" s="6"/>
      <c r="JUV29" s="6"/>
      <c r="JUZ29" s="6"/>
      <c r="JVD29" s="6"/>
      <c r="JVH29" s="6"/>
      <c r="JVL29" s="6"/>
      <c r="JVP29" s="6"/>
      <c r="JVT29" s="6"/>
      <c r="JVX29" s="6"/>
      <c r="JWB29" s="6"/>
      <c r="JWF29" s="6"/>
      <c r="JWJ29" s="6"/>
      <c r="JWN29" s="6"/>
      <c r="JWR29" s="6"/>
      <c r="JWV29" s="6"/>
      <c r="JWZ29" s="6"/>
      <c r="JXD29" s="6"/>
      <c r="JXH29" s="6"/>
      <c r="JXL29" s="6"/>
      <c r="JXP29" s="6"/>
      <c r="JXT29" s="6"/>
      <c r="JXX29" s="6"/>
      <c r="JYB29" s="6"/>
      <c r="JYF29" s="6"/>
      <c r="JYJ29" s="6"/>
      <c r="JYN29" s="6"/>
      <c r="JYR29" s="6"/>
      <c r="JYV29" s="6"/>
      <c r="JYZ29" s="6"/>
      <c r="JZD29" s="6"/>
      <c r="JZH29" s="6"/>
      <c r="JZL29" s="6"/>
      <c r="JZP29" s="6"/>
      <c r="JZT29" s="6"/>
      <c r="JZX29" s="6"/>
      <c r="KAB29" s="6"/>
      <c r="KAF29" s="6"/>
      <c r="KAJ29" s="6"/>
      <c r="KAN29" s="6"/>
      <c r="KAR29" s="6"/>
      <c r="KAV29" s="6"/>
      <c r="KAZ29" s="6"/>
      <c r="KBD29" s="6"/>
      <c r="KBH29" s="6"/>
      <c r="KBL29" s="6"/>
      <c r="KBP29" s="6"/>
      <c r="KBT29" s="6"/>
      <c r="KBX29" s="6"/>
      <c r="KCB29" s="6"/>
      <c r="KCF29" s="6"/>
      <c r="KCJ29" s="6"/>
      <c r="KCN29" s="6"/>
      <c r="KCR29" s="6"/>
      <c r="KCV29" s="6"/>
      <c r="KCZ29" s="6"/>
      <c r="KDD29" s="6"/>
      <c r="KDH29" s="6"/>
      <c r="KDL29" s="6"/>
      <c r="KDP29" s="6"/>
      <c r="KDT29" s="6"/>
      <c r="KDX29" s="6"/>
      <c r="KEB29" s="6"/>
      <c r="KEF29" s="6"/>
      <c r="KEJ29" s="6"/>
      <c r="KEN29" s="6"/>
      <c r="KER29" s="6"/>
      <c r="KEV29" s="6"/>
      <c r="KEZ29" s="6"/>
      <c r="KFD29" s="6"/>
      <c r="KFH29" s="6"/>
      <c r="KFL29" s="6"/>
      <c r="KFP29" s="6"/>
      <c r="KFT29" s="6"/>
      <c r="KFX29" s="6"/>
      <c r="KGB29" s="6"/>
      <c r="KGF29" s="6"/>
      <c r="KGJ29" s="6"/>
      <c r="KGN29" s="6"/>
      <c r="KGR29" s="6"/>
      <c r="KGV29" s="6"/>
      <c r="KGZ29" s="6"/>
      <c r="KHD29" s="6"/>
      <c r="KHH29" s="6"/>
      <c r="KHL29" s="6"/>
      <c r="KHP29" s="6"/>
      <c r="KHT29" s="6"/>
      <c r="KHX29" s="6"/>
      <c r="KIB29" s="6"/>
      <c r="KIF29" s="6"/>
      <c r="KIJ29" s="6"/>
      <c r="KIN29" s="6"/>
      <c r="KIR29" s="6"/>
      <c r="KIV29" s="6"/>
      <c r="KIZ29" s="6"/>
      <c r="KJD29" s="6"/>
      <c r="KJH29" s="6"/>
      <c r="KJL29" s="6"/>
      <c r="KJP29" s="6"/>
      <c r="KJT29" s="6"/>
      <c r="KJX29" s="6"/>
      <c r="KKB29" s="6"/>
      <c r="KKF29" s="6"/>
      <c r="KKJ29" s="6"/>
      <c r="KKN29" s="6"/>
      <c r="KKR29" s="6"/>
      <c r="KKV29" s="6"/>
      <c r="KKZ29" s="6"/>
      <c r="KLD29" s="6"/>
      <c r="KLH29" s="6"/>
      <c r="KLL29" s="6"/>
      <c r="KLP29" s="6"/>
      <c r="KLT29" s="6"/>
      <c r="KLX29" s="6"/>
      <c r="KMB29" s="6"/>
      <c r="KMF29" s="6"/>
      <c r="KMJ29" s="6"/>
      <c r="KMN29" s="6"/>
      <c r="KMR29" s="6"/>
      <c r="KMV29" s="6"/>
      <c r="KMZ29" s="6"/>
      <c r="KND29" s="6"/>
      <c r="KNH29" s="6"/>
      <c r="KNL29" s="6"/>
      <c r="KNP29" s="6"/>
      <c r="KNT29" s="6"/>
      <c r="KNX29" s="6"/>
      <c r="KOB29" s="6"/>
      <c r="KOF29" s="6"/>
      <c r="KOJ29" s="6"/>
      <c r="KON29" s="6"/>
      <c r="KOR29" s="6"/>
      <c r="KOV29" s="6"/>
      <c r="KOZ29" s="6"/>
      <c r="KPD29" s="6"/>
      <c r="KPH29" s="6"/>
      <c r="KPL29" s="6"/>
      <c r="KPP29" s="6"/>
      <c r="KPT29" s="6"/>
      <c r="KPX29" s="6"/>
      <c r="KQB29" s="6"/>
      <c r="KQF29" s="6"/>
      <c r="KQJ29" s="6"/>
      <c r="KQN29" s="6"/>
      <c r="KQR29" s="6"/>
      <c r="KQV29" s="6"/>
      <c r="KQZ29" s="6"/>
      <c r="KRD29" s="6"/>
      <c r="KRH29" s="6"/>
      <c r="KRL29" s="6"/>
      <c r="KRP29" s="6"/>
      <c r="KRT29" s="6"/>
      <c r="KRX29" s="6"/>
      <c r="KSB29" s="6"/>
      <c r="KSF29" s="6"/>
      <c r="KSJ29" s="6"/>
      <c r="KSN29" s="6"/>
      <c r="KSR29" s="6"/>
      <c r="KSV29" s="6"/>
      <c r="KSZ29" s="6"/>
      <c r="KTD29" s="6"/>
      <c r="KTH29" s="6"/>
      <c r="KTL29" s="6"/>
      <c r="KTP29" s="6"/>
      <c r="KTT29" s="6"/>
      <c r="KTX29" s="6"/>
      <c r="KUB29" s="6"/>
      <c r="KUF29" s="6"/>
      <c r="KUJ29" s="6"/>
      <c r="KUN29" s="6"/>
      <c r="KUR29" s="6"/>
      <c r="KUV29" s="6"/>
      <c r="KUZ29" s="6"/>
      <c r="KVD29" s="6"/>
      <c r="KVH29" s="6"/>
      <c r="KVL29" s="6"/>
      <c r="KVP29" s="6"/>
      <c r="KVT29" s="6"/>
      <c r="KVX29" s="6"/>
      <c r="KWB29" s="6"/>
      <c r="KWF29" s="6"/>
      <c r="KWJ29" s="6"/>
      <c r="KWN29" s="6"/>
      <c r="KWR29" s="6"/>
      <c r="KWV29" s="6"/>
      <c r="KWZ29" s="6"/>
      <c r="KXD29" s="6"/>
      <c r="KXH29" s="6"/>
      <c r="KXL29" s="6"/>
      <c r="KXP29" s="6"/>
      <c r="KXT29" s="6"/>
      <c r="KXX29" s="6"/>
      <c r="KYB29" s="6"/>
      <c r="KYF29" s="6"/>
      <c r="KYJ29" s="6"/>
      <c r="KYN29" s="6"/>
      <c r="KYR29" s="6"/>
      <c r="KYV29" s="6"/>
      <c r="KYZ29" s="6"/>
      <c r="KZD29" s="6"/>
      <c r="KZH29" s="6"/>
      <c r="KZL29" s="6"/>
      <c r="KZP29" s="6"/>
      <c r="KZT29" s="6"/>
      <c r="KZX29" s="6"/>
      <c r="LAB29" s="6"/>
      <c r="LAF29" s="6"/>
      <c r="LAJ29" s="6"/>
      <c r="LAN29" s="6"/>
      <c r="LAR29" s="6"/>
      <c r="LAV29" s="6"/>
      <c r="LAZ29" s="6"/>
      <c r="LBD29" s="6"/>
      <c r="LBH29" s="6"/>
      <c r="LBL29" s="6"/>
      <c r="LBP29" s="6"/>
      <c r="LBT29" s="6"/>
      <c r="LBX29" s="6"/>
      <c r="LCB29" s="6"/>
      <c r="LCF29" s="6"/>
      <c r="LCJ29" s="6"/>
      <c r="LCN29" s="6"/>
      <c r="LCR29" s="6"/>
      <c r="LCV29" s="6"/>
      <c r="LCZ29" s="6"/>
      <c r="LDD29" s="6"/>
      <c r="LDH29" s="6"/>
      <c r="LDL29" s="6"/>
      <c r="LDP29" s="6"/>
      <c r="LDT29" s="6"/>
      <c r="LDX29" s="6"/>
      <c r="LEB29" s="6"/>
      <c r="LEF29" s="6"/>
      <c r="LEJ29" s="6"/>
      <c r="LEN29" s="6"/>
      <c r="LER29" s="6"/>
      <c r="LEV29" s="6"/>
      <c r="LEZ29" s="6"/>
      <c r="LFD29" s="6"/>
      <c r="LFH29" s="6"/>
      <c r="LFL29" s="6"/>
      <c r="LFP29" s="6"/>
      <c r="LFT29" s="6"/>
      <c r="LFX29" s="6"/>
      <c r="LGB29" s="6"/>
      <c r="LGF29" s="6"/>
      <c r="LGJ29" s="6"/>
      <c r="LGN29" s="6"/>
      <c r="LGR29" s="6"/>
      <c r="LGV29" s="6"/>
      <c r="LGZ29" s="6"/>
      <c r="LHD29" s="6"/>
      <c r="LHH29" s="6"/>
      <c r="LHL29" s="6"/>
      <c r="LHP29" s="6"/>
      <c r="LHT29" s="6"/>
      <c r="LHX29" s="6"/>
      <c r="LIB29" s="6"/>
      <c r="LIF29" s="6"/>
      <c r="LIJ29" s="6"/>
      <c r="LIN29" s="6"/>
      <c r="LIR29" s="6"/>
      <c r="LIV29" s="6"/>
      <c r="LIZ29" s="6"/>
      <c r="LJD29" s="6"/>
      <c r="LJH29" s="6"/>
      <c r="LJL29" s="6"/>
      <c r="LJP29" s="6"/>
      <c r="LJT29" s="6"/>
      <c r="LJX29" s="6"/>
      <c r="LKB29" s="6"/>
      <c r="LKF29" s="6"/>
      <c r="LKJ29" s="6"/>
      <c r="LKN29" s="6"/>
      <c r="LKR29" s="6"/>
      <c r="LKV29" s="6"/>
      <c r="LKZ29" s="6"/>
      <c r="LLD29" s="6"/>
      <c r="LLH29" s="6"/>
      <c r="LLL29" s="6"/>
      <c r="LLP29" s="6"/>
      <c r="LLT29" s="6"/>
      <c r="LLX29" s="6"/>
      <c r="LMB29" s="6"/>
      <c r="LMF29" s="6"/>
      <c r="LMJ29" s="6"/>
      <c r="LMN29" s="6"/>
      <c r="LMR29" s="6"/>
      <c r="LMV29" s="6"/>
      <c r="LMZ29" s="6"/>
      <c r="LND29" s="6"/>
      <c r="LNH29" s="6"/>
      <c r="LNL29" s="6"/>
      <c r="LNP29" s="6"/>
      <c r="LNT29" s="6"/>
      <c r="LNX29" s="6"/>
      <c r="LOB29" s="6"/>
      <c r="LOF29" s="6"/>
      <c r="LOJ29" s="6"/>
      <c r="LON29" s="6"/>
      <c r="LOR29" s="6"/>
      <c r="LOV29" s="6"/>
      <c r="LOZ29" s="6"/>
      <c r="LPD29" s="6"/>
      <c r="LPH29" s="6"/>
      <c r="LPL29" s="6"/>
      <c r="LPP29" s="6"/>
      <c r="LPT29" s="6"/>
      <c r="LPX29" s="6"/>
      <c r="LQB29" s="6"/>
      <c r="LQF29" s="6"/>
      <c r="LQJ29" s="6"/>
      <c r="LQN29" s="6"/>
      <c r="LQR29" s="6"/>
      <c r="LQV29" s="6"/>
      <c r="LQZ29" s="6"/>
      <c r="LRD29" s="6"/>
      <c r="LRH29" s="6"/>
      <c r="LRL29" s="6"/>
      <c r="LRP29" s="6"/>
      <c r="LRT29" s="6"/>
      <c r="LRX29" s="6"/>
      <c r="LSB29" s="6"/>
      <c r="LSF29" s="6"/>
      <c r="LSJ29" s="6"/>
      <c r="LSN29" s="6"/>
      <c r="LSR29" s="6"/>
      <c r="LSV29" s="6"/>
      <c r="LSZ29" s="6"/>
      <c r="LTD29" s="6"/>
      <c r="LTH29" s="6"/>
      <c r="LTL29" s="6"/>
      <c r="LTP29" s="6"/>
      <c r="LTT29" s="6"/>
      <c r="LTX29" s="6"/>
      <c r="LUB29" s="6"/>
      <c r="LUF29" s="6"/>
      <c r="LUJ29" s="6"/>
      <c r="LUN29" s="6"/>
      <c r="LUR29" s="6"/>
      <c r="LUV29" s="6"/>
      <c r="LUZ29" s="6"/>
      <c r="LVD29" s="6"/>
      <c r="LVH29" s="6"/>
      <c r="LVL29" s="6"/>
      <c r="LVP29" s="6"/>
      <c r="LVT29" s="6"/>
      <c r="LVX29" s="6"/>
      <c r="LWB29" s="6"/>
      <c r="LWF29" s="6"/>
      <c r="LWJ29" s="6"/>
      <c r="LWN29" s="6"/>
      <c r="LWR29" s="6"/>
      <c r="LWV29" s="6"/>
      <c r="LWZ29" s="6"/>
      <c r="LXD29" s="6"/>
      <c r="LXH29" s="6"/>
      <c r="LXL29" s="6"/>
      <c r="LXP29" s="6"/>
      <c r="LXT29" s="6"/>
      <c r="LXX29" s="6"/>
      <c r="LYB29" s="6"/>
      <c r="LYF29" s="6"/>
      <c r="LYJ29" s="6"/>
      <c r="LYN29" s="6"/>
      <c r="LYR29" s="6"/>
      <c r="LYV29" s="6"/>
      <c r="LYZ29" s="6"/>
      <c r="LZD29" s="6"/>
      <c r="LZH29" s="6"/>
      <c r="LZL29" s="6"/>
      <c r="LZP29" s="6"/>
      <c r="LZT29" s="6"/>
      <c r="LZX29" s="6"/>
      <c r="MAB29" s="6"/>
      <c r="MAF29" s="6"/>
      <c r="MAJ29" s="6"/>
      <c r="MAN29" s="6"/>
      <c r="MAR29" s="6"/>
      <c r="MAV29" s="6"/>
      <c r="MAZ29" s="6"/>
      <c r="MBD29" s="6"/>
      <c r="MBH29" s="6"/>
      <c r="MBL29" s="6"/>
      <c r="MBP29" s="6"/>
      <c r="MBT29" s="6"/>
      <c r="MBX29" s="6"/>
      <c r="MCB29" s="6"/>
      <c r="MCF29" s="6"/>
      <c r="MCJ29" s="6"/>
      <c r="MCN29" s="6"/>
      <c r="MCR29" s="6"/>
      <c r="MCV29" s="6"/>
      <c r="MCZ29" s="6"/>
      <c r="MDD29" s="6"/>
      <c r="MDH29" s="6"/>
      <c r="MDL29" s="6"/>
      <c r="MDP29" s="6"/>
      <c r="MDT29" s="6"/>
      <c r="MDX29" s="6"/>
      <c r="MEB29" s="6"/>
      <c r="MEF29" s="6"/>
      <c r="MEJ29" s="6"/>
      <c r="MEN29" s="6"/>
      <c r="MER29" s="6"/>
      <c r="MEV29" s="6"/>
      <c r="MEZ29" s="6"/>
      <c r="MFD29" s="6"/>
      <c r="MFH29" s="6"/>
      <c r="MFL29" s="6"/>
      <c r="MFP29" s="6"/>
      <c r="MFT29" s="6"/>
      <c r="MFX29" s="6"/>
      <c r="MGB29" s="6"/>
      <c r="MGF29" s="6"/>
      <c r="MGJ29" s="6"/>
      <c r="MGN29" s="6"/>
      <c r="MGR29" s="6"/>
      <c r="MGV29" s="6"/>
      <c r="MGZ29" s="6"/>
      <c r="MHD29" s="6"/>
      <c r="MHH29" s="6"/>
      <c r="MHL29" s="6"/>
      <c r="MHP29" s="6"/>
      <c r="MHT29" s="6"/>
      <c r="MHX29" s="6"/>
      <c r="MIB29" s="6"/>
      <c r="MIF29" s="6"/>
      <c r="MIJ29" s="6"/>
      <c r="MIN29" s="6"/>
      <c r="MIR29" s="6"/>
      <c r="MIV29" s="6"/>
      <c r="MIZ29" s="6"/>
      <c r="MJD29" s="6"/>
      <c r="MJH29" s="6"/>
      <c r="MJL29" s="6"/>
      <c r="MJP29" s="6"/>
      <c r="MJT29" s="6"/>
      <c r="MJX29" s="6"/>
      <c r="MKB29" s="6"/>
      <c r="MKF29" s="6"/>
      <c r="MKJ29" s="6"/>
      <c r="MKN29" s="6"/>
      <c r="MKR29" s="6"/>
      <c r="MKV29" s="6"/>
      <c r="MKZ29" s="6"/>
      <c r="MLD29" s="6"/>
      <c r="MLH29" s="6"/>
      <c r="MLL29" s="6"/>
      <c r="MLP29" s="6"/>
      <c r="MLT29" s="6"/>
      <c r="MLX29" s="6"/>
      <c r="MMB29" s="6"/>
      <c r="MMF29" s="6"/>
      <c r="MMJ29" s="6"/>
      <c r="MMN29" s="6"/>
      <c r="MMR29" s="6"/>
      <c r="MMV29" s="6"/>
      <c r="MMZ29" s="6"/>
      <c r="MND29" s="6"/>
      <c r="MNH29" s="6"/>
      <c r="MNL29" s="6"/>
      <c r="MNP29" s="6"/>
      <c r="MNT29" s="6"/>
      <c r="MNX29" s="6"/>
      <c r="MOB29" s="6"/>
      <c r="MOF29" s="6"/>
      <c r="MOJ29" s="6"/>
      <c r="MON29" s="6"/>
      <c r="MOR29" s="6"/>
      <c r="MOV29" s="6"/>
      <c r="MOZ29" s="6"/>
      <c r="MPD29" s="6"/>
      <c r="MPH29" s="6"/>
      <c r="MPL29" s="6"/>
      <c r="MPP29" s="6"/>
      <c r="MPT29" s="6"/>
      <c r="MPX29" s="6"/>
      <c r="MQB29" s="6"/>
      <c r="MQF29" s="6"/>
      <c r="MQJ29" s="6"/>
      <c r="MQN29" s="6"/>
      <c r="MQR29" s="6"/>
      <c r="MQV29" s="6"/>
      <c r="MQZ29" s="6"/>
      <c r="MRD29" s="6"/>
      <c r="MRH29" s="6"/>
      <c r="MRL29" s="6"/>
      <c r="MRP29" s="6"/>
      <c r="MRT29" s="6"/>
      <c r="MRX29" s="6"/>
      <c r="MSB29" s="6"/>
      <c r="MSF29" s="6"/>
      <c r="MSJ29" s="6"/>
      <c r="MSN29" s="6"/>
      <c r="MSR29" s="6"/>
      <c r="MSV29" s="6"/>
      <c r="MSZ29" s="6"/>
      <c r="MTD29" s="6"/>
      <c r="MTH29" s="6"/>
      <c r="MTL29" s="6"/>
      <c r="MTP29" s="6"/>
      <c r="MTT29" s="6"/>
      <c r="MTX29" s="6"/>
      <c r="MUB29" s="6"/>
      <c r="MUF29" s="6"/>
      <c r="MUJ29" s="6"/>
      <c r="MUN29" s="6"/>
      <c r="MUR29" s="6"/>
      <c r="MUV29" s="6"/>
      <c r="MUZ29" s="6"/>
      <c r="MVD29" s="6"/>
      <c r="MVH29" s="6"/>
      <c r="MVL29" s="6"/>
      <c r="MVP29" s="6"/>
      <c r="MVT29" s="6"/>
      <c r="MVX29" s="6"/>
      <c r="MWB29" s="6"/>
      <c r="MWF29" s="6"/>
      <c r="MWJ29" s="6"/>
      <c r="MWN29" s="6"/>
      <c r="MWR29" s="6"/>
      <c r="MWV29" s="6"/>
      <c r="MWZ29" s="6"/>
      <c r="MXD29" s="6"/>
      <c r="MXH29" s="6"/>
      <c r="MXL29" s="6"/>
      <c r="MXP29" s="6"/>
      <c r="MXT29" s="6"/>
      <c r="MXX29" s="6"/>
      <c r="MYB29" s="6"/>
      <c r="MYF29" s="6"/>
      <c r="MYJ29" s="6"/>
      <c r="MYN29" s="6"/>
      <c r="MYR29" s="6"/>
      <c r="MYV29" s="6"/>
      <c r="MYZ29" s="6"/>
      <c r="MZD29" s="6"/>
      <c r="MZH29" s="6"/>
      <c r="MZL29" s="6"/>
      <c r="MZP29" s="6"/>
      <c r="MZT29" s="6"/>
      <c r="MZX29" s="6"/>
      <c r="NAB29" s="6"/>
      <c r="NAF29" s="6"/>
      <c r="NAJ29" s="6"/>
      <c r="NAN29" s="6"/>
      <c r="NAR29" s="6"/>
      <c r="NAV29" s="6"/>
      <c r="NAZ29" s="6"/>
      <c r="NBD29" s="6"/>
      <c r="NBH29" s="6"/>
      <c r="NBL29" s="6"/>
      <c r="NBP29" s="6"/>
      <c r="NBT29" s="6"/>
      <c r="NBX29" s="6"/>
      <c r="NCB29" s="6"/>
      <c r="NCF29" s="6"/>
      <c r="NCJ29" s="6"/>
      <c r="NCN29" s="6"/>
      <c r="NCR29" s="6"/>
      <c r="NCV29" s="6"/>
      <c r="NCZ29" s="6"/>
      <c r="NDD29" s="6"/>
      <c r="NDH29" s="6"/>
      <c r="NDL29" s="6"/>
      <c r="NDP29" s="6"/>
      <c r="NDT29" s="6"/>
      <c r="NDX29" s="6"/>
      <c r="NEB29" s="6"/>
      <c r="NEF29" s="6"/>
      <c r="NEJ29" s="6"/>
      <c r="NEN29" s="6"/>
      <c r="NER29" s="6"/>
      <c r="NEV29" s="6"/>
      <c r="NEZ29" s="6"/>
      <c r="NFD29" s="6"/>
      <c r="NFH29" s="6"/>
      <c r="NFL29" s="6"/>
      <c r="NFP29" s="6"/>
      <c r="NFT29" s="6"/>
      <c r="NFX29" s="6"/>
      <c r="NGB29" s="6"/>
      <c r="NGF29" s="6"/>
      <c r="NGJ29" s="6"/>
      <c r="NGN29" s="6"/>
      <c r="NGR29" s="6"/>
      <c r="NGV29" s="6"/>
      <c r="NGZ29" s="6"/>
      <c r="NHD29" s="6"/>
      <c r="NHH29" s="6"/>
      <c r="NHL29" s="6"/>
      <c r="NHP29" s="6"/>
      <c r="NHT29" s="6"/>
      <c r="NHX29" s="6"/>
      <c r="NIB29" s="6"/>
      <c r="NIF29" s="6"/>
      <c r="NIJ29" s="6"/>
      <c r="NIN29" s="6"/>
      <c r="NIR29" s="6"/>
      <c r="NIV29" s="6"/>
      <c r="NIZ29" s="6"/>
      <c r="NJD29" s="6"/>
      <c r="NJH29" s="6"/>
      <c r="NJL29" s="6"/>
      <c r="NJP29" s="6"/>
      <c r="NJT29" s="6"/>
      <c r="NJX29" s="6"/>
      <c r="NKB29" s="6"/>
      <c r="NKF29" s="6"/>
      <c r="NKJ29" s="6"/>
      <c r="NKN29" s="6"/>
      <c r="NKR29" s="6"/>
      <c r="NKV29" s="6"/>
      <c r="NKZ29" s="6"/>
      <c r="NLD29" s="6"/>
      <c r="NLH29" s="6"/>
      <c r="NLL29" s="6"/>
      <c r="NLP29" s="6"/>
      <c r="NLT29" s="6"/>
      <c r="NLX29" s="6"/>
      <c r="NMB29" s="6"/>
      <c r="NMF29" s="6"/>
      <c r="NMJ29" s="6"/>
      <c r="NMN29" s="6"/>
      <c r="NMR29" s="6"/>
      <c r="NMV29" s="6"/>
      <c r="NMZ29" s="6"/>
      <c r="NND29" s="6"/>
      <c r="NNH29" s="6"/>
      <c r="NNL29" s="6"/>
      <c r="NNP29" s="6"/>
      <c r="NNT29" s="6"/>
      <c r="NNX29" s="6"/>
      <c r="NOB29" s="6"/>
      <c r="NOF29" s="6"/>
      <c r="NOJ29" s="6"/>
      <c r="NON29" s="6"/>
      <c r="NOR29" s="6"/>
      <c r="NOV29" s="6"/>
      <c r="NOZ29" s="6"/>
      <c r="NPD29" s="6"/>
      <c r="NPH29" s="6"/>
      <c r="NPL29" s="6"/>
      <c r="NPP29" s="6"/>
      <c r="NPT29" s="6"/>
      <c r="NPX29" s="6"/>
      <c r="NQB29" s="6"/>
      <c r="NQF29" s="6"/>
      <c r="NQJ29" s="6"/>
      <c r="NQN29" s="6"/>
      <c r="NQR29" s="6"/>
      <c r="NQV29" s="6"/>
      <c r="NQZ29" s="6"/>
      <c r="NRD29" s="6"/>
      <c r="NRH29" s="6"/>
      <c r="NRL29" s="6"/>
      <c r="NRP29" s="6"/>
      <c r="NRT29" s="6"/>
      <c r="NRX29" s="6"/>
      <c r="NSB29" s="6"/>
      <c r="NSF29" s="6"/>
      <c r="NSJ29" s="6"/>
      <c r="NSN29" s="6"/>
      <c r="NSR29" s="6"/>
      <c r="NSV29" s="6"/>
      <c r="NSZ29" s="6"/>
      <c r="NTD29" s="6"/>
      <c r="NTH29" s="6"/>
      <c r="NTL29" s="6"/>
      <c r="NTP29" s="6"/>
      <c r="NTT29" s="6"/>
      <c r="NTX29" s="6"/>
      <c r="NUB29" s="6"/>
      <c r="NUF29" s="6"/>
      <c r="NUJ29" s="6"/>
      <c r="NUN29" s="6"/>
      <c r="NUR29" s="6"/>
      <c r="NUV29" s="6"/>
      <c r="NUZ29" s="6"/>
      <c r="NVD29" s="6"/>
      <c r="NVH29" s="6"/>
      <c r="NVL29" s="6"/>
      <c r="NVP29" s="6"/>
      <c r="NVT29" s="6"/>
      <c r="NVX29" s="6"/>
      <c r="NWB29" s="6"/>
      <c r="NWF29" s="6"/>
      <c r="NWJ29" s="6"/>
      <c r="NWN29" s="6"/>
      <c r="NWR29" s="6"/>
      <c r="NWV29" s="6"/>
      <c r="NWZ29" s="6"/>
      <c r="NXD29" s="6"/>
      <c r="NXH29" s="6"/>
      <c r="NXL29" s="6"/>
      <c r="NXP29" s="6"/>
      <c r="NXT29" s="6"/>
      <c r="NXX29" s="6"/>
      <c r="NYB29" s="6"/>
      <c r="NYF29" s="6"/>
      <c r="NYJ29" s="6"/>
      <c r="NYN29" s="6"/>
      <c r="NYR29" s="6"/>
      <c r="NYV29" s="6"/>
      <c r="NYZ29" s="6"/>
      <c r="NZD29" s="6"/>
      <c r="NZH29" s="6"/>
      <c r="NZL29" s="6"/>
      <c r="NZP29" s="6"/>
      <c r="NZT29" s="6"/>
      <c r="NZX29" s="6"/>
      <c r="OAB29" s="6"/>
      <c r="OAF29" s="6"/>
      <c r="OAJ29" s="6"/>
      <c r="OAN29" s="6"/>
      <c r="OAR29" s="6"/>
      <c r="OAV29" s="6"/>
      <c r="OAZ29" s="6"/>
      <c r="OBD29" s="6"/>
      <c r="OBH29" s="6"/>
      <c r="OBL29" s="6"/>
      <c r="OBP29" s="6"/>
      <c r="OBT29" s="6"/>
      <c r="OBX29" s="6"/>
      <c r="OCB29" s="6"/>
      <c r="OCF29" s="6"/>
      <c r="OCJ29" s="6"/>
      <c r="OCN29" s="6"/>
      <c r="OCR29" s="6"/>
      <c r="OCV29" s="6"/>
      <c r="OCZ29" s="6"/>
      <c r="ODD29" s="6"/>
      <c r="ODH29" s="6"/>
      <c r="ODL29" s="6"/>
      <c r="ODP29" s="6"/>
      <c r="ODT29" s="6"/>
      <c r="ODX29" s="6"/>
      <c r="OEB29" s="6"/>
      <c r="OEF29" s="6"/>
      <c r="OEJ29" s="6"/>
      <c r="OEN29" s="6"/>
      <c r="OER29" s="6"/>
      <c r="OEV29" s="6"/>
      <c r="OEZ29" s="6"/>
      <c r="OFD29" s="6"/>
      <c r="OFH29" s="6"/>
      <c r="OFL29" s="6"/>
      <c r="OFP29" s="6"/>
      <c r="OFT29" s="6"/>
      <c r="OFX29" s="6"/>
      <c r="OGB29" s="6"/>
      <c r="OGF29" s="6"/>
      <c r="OGJ29" s="6"/>
      <c r="OGN29" s="6"/>
      <c r="OGR29" s="6"/>
      <c r="OGV29" s="6"/>
      <c r="OGZ29" s="6"/>
      <c r="OHD29" s="6"/>
      <c r="OHH29" s="6"/>
      <c r="OHL29" s="6"/>
      <c r="OHP29" s="6"/>
      <c r="OHT29" s="6"/>
      <c r="OHX29" s="6"/>
      <c r="OIB29" s="6"/>
      <c r="OIF29" s="6"/>
      <c r="OIJ29" s="6"/>
      <c r="OIN29" s="6"/>
      <c r="OIR29" s="6"/>
      <c r="OIV29" s="6"/>
      <c r="OIZ29" s="6"/>
      <c r="OJD29" s="6"/>
      <c r="OJH29" s="6"/>
      <c r="OJL29" s="6"/>
      <c r="OJP29" s="6"/>
      <c r="OJT29" s="6"/>
      <c r="OJX29" s="6"/>
      <c r="OKB29" s="6"/>
      <c r="OKF29" s="6"/>
      <c r="OKJ29" s="6"/>
      <c r="OKN29" s="6"/>
      <c r="OKR29" s="6"/>
      <c r="OKV29" s="6"/>
      <c r="OKZ29" s="6"/>
      <c r="OLD29" s="6"/>
      <c r="OLH29" s="6"/>
      <c r="OLL29" s="6"/>
      <c r="OLP29" s="6"/>
      <c r="OLT29" s="6"/>
      <c r="OLX29" s="6"/>
      <c r="OMB29" s="6"/>
      <c r="OMF29" s="6"/>
      <c r="OMJ29" s="6"/>
      <c r="OMN29" s="6"/>
      <c r="OMR29" s="6"/>
      <c r="OMV29" s="6"/>
      <c r="OMZ29" s="6"/>
      <c r="OND29" s="6"/>
      <c r="ONH29" s="6"/>
      <c r="ONL29" s="6"/>
      <c r="ONP29" s="6"/>
      <c r="ONT29" s="6"/>
      <c r="ONX29" s="6"/>
      <c r="OOB29" s="6"/>
      <c r="OOF29" s="6"/>
      <c r="OOJ29" s="6"/>
      <c r="OON29" s="6"/>
      <c r="OOR29" s="6"/>
      <c r="OOV29" s="6"/>
      <c r="OOZ29" s="6"/>
      <c r="OPD29" s="6"/>
      <c r="OPH29" s="6"/>
      <c r="OPL29" s="6"/>
      <c r="OPP29" s="6"/>
      <c r="OPT29" s="6"/>
      <c r="OPX29" s="6"/>
      <c r="OQB29" s="6"/>
      <c r="OQF29" s="6"/>
      <c r="OQJ29" s="6"/>
      <c r="OQN29" s="6"/>
      <c r="OQR29" s="6"/>
      <c r="OQV29" s="6"/>
      <c r="OQZ29" s="6"/>
      <c r="ORD29" s="6"/>
      <c r="ORH29" s="6"/>
      <c r="ORL29" s="6"/>
      <c r="ORP29" s="6"/>
      <c r="ORT29" s="6"/>
      <c r="ORX29" s="6"/>
      <c r="OSB29" s="6"/>
      <c r="OSF29" s="6"/>
      <c r="OSJ29" s="6"/>
      <c r="OSN29" s="6"/>
      <c r="OSR29" s="6"/>
      <c r="OSV29" s="6"/>
      <c r="OSZ29" s="6"/>
      <c r="OTD29" s="6"/>
      <c r="OTH29" s="6"/>
      <c r="OTL29" s="6"/>
      <c r="OTP29" s="6"/>
      <c r="OTT29" s="6"/>
      <c r="OTX29" s="6"/>
      <c r="OUB29" s="6"/>
      <c r="OUF29" s="6"/>
      <c r="OUJ29" s="6"/>
      <c r="OUN29" s="6"/>
      <c r="OUR29" s="6"/>
      <c r="OUV29" s="6"/>
      <c r="OUZ29" s="6"/>
      <c r="OVD29" s="6"/>
      <c r="OVH29" s="6"/>
      <c r="OVL29" s="6"/>
      <c r="OVP29" s="6"/>
      <c r="OVT29" s="6"/>
      <c r="OVX29" s="6"/>
      <c r="OWB29" s="6"/>
      <c r="OWF29" s="6"/>
      <c r="OWJ29" s="6"/>
      <c r="OWN29" s="6"/>
      <c r="OWR29" s="6"/>
      <c r="OWV29" s="6"/>
      <c r="OWZ29" s="6"/>
      <c r="OXD29" s="6"/>
      <c r="OXH29" s="6"/>
      <c r="OXL29" s="6"/>
      <c r="OXP29" s="6"/>
      <c r="OXT29" s="6"/>
      <c r="OXX29" s="6"/>
      <c r="OYB29" s="6"/>
      <c r="OYF29" s="6"/>
      <c r="OYJ29" s="6"/>
      <c r="OYN29" s="6"/>
      <c r="OYR29" s="6"/>
      <c r="OYV29" s="6"/>
      <c r="OYZ29" s="6"/>
      <c r="OZD29" s="6"/>
      <c r="OZH29" s="6"/>
      <c r="OZL29" s="6"/>
      <c r="OZP29" s="6"/>
      <c r="OZT29" s="6"/>
      <c r="OZX29" s="6"/>
      <c r="PAB29" s="6"/>
      <c r="PAF29" s="6"/>
      <c r="PAJ29" s="6"/>
      <c r="PAN29" s="6"/>
      <c r="PAR29" s="6"/>
      <c r="PAV29" s="6"/>
      <c r="PAZ29" s="6"/>
      <c r="PBD29" s="6"/>
      <c r="PBH29" s="6"/>
      <c r="PBL29" s="6"/>
      <c r="PBP29" s="6"/>
      <c r="PBT29" s="6"/>
      <c r="PBX29" s="6"/>
      <c r="PCB29" s="6"/>
      <c r="PCF29" s="6"/>
      <c r="PCJ29" s="6"/>
      <c r="PCN29" s="6"/>
      <c r="PCR29" s="6"/>
      <c r="PCV29" s="6"/>
      <c r="PCZ29" s="6"/>
      <c r="PDD29" s="6"/>
      <c r="PDH29" s="6"/>
      <c r="PDL29" s="6"/>
      <c r="PDP29" s="6"/>
      <c r="PDT29" s="6"/>
      <c r="PDX29" s="6"/>
      <c r="PEB29" s="6"/>
      <c r="PEF29" s="6"/>
      <c r="PEJ29" s="6"/>
      <c r="PEN29" s="6"/>
      <c r="PER29" s="6"/>
      <c r="PEV29" s="6"/>
      <c r="PEZ29" s="6"/>
      <c r="PFD29" s="6"/>
      <c r="PFH29" s="6"/>
      <c r="PFL29" s="6"/>
      <c r="PFP29" s="6"/>
      <c r="PFT29" s="6"/>
      <c r="PFX29" s="6"/>
      <c r="PGB29" s="6"/>
      <c r="PGF29" s="6"/>
      <c r="PGJ29" s="6"/>
      <c r="PGN29" s="6"/>
      <c r="PGR29" s="6"/>
      <c r="PGV29" s="6"/>
      <c r="PGZ29" s="6"/>
      <c r="PHD29" s="6"/>
      <c r="PHH29" s="6"/>
      <c r="PHL29" s="6"/>
      <c r="PHP29" s="6"/>
      <c r="PHT29" s="6"/>
      <c r="PHX29" s="6"/>
      <c r="PIB29" s="6"/>
      <c r="PIF29" s="6"/>
      <c r="PIJ29" s="6"/>
      <c r="PIN29" s="6"/>
      <c r="PIR29" s="6"/>
      <c r="PIV29" s="6"/>
      <c r="PIZ29" s="6"/>
      <c r="PJD29" s="6"/>
      <c r="PJH29" s="6"/>
      <c r="PJL29" s="6"/>
      <c r="PJP29" s="6"/>
      <c r="PJT29" s="6"/>
      <c r="PJX29" s="6"/>
      <c r="PKB29" s="6"/>
      <c r="PKF29" s="6"/>
      <c r="PKJ29" s="6"/>
      <c r="PKN29" s="6"/>
      <c r="PKR29" s="6"/>
      <c r="PKV29" s="6"/>
      <c r="PKZ29" s="6"/>
      <c r="PLD29" s="6"/>
      <c r="PLH29" s="6"/>
      <c r="PLL29" s="6"/>
      <c r="PLP29" s="6"/>
      <c r="PLT29" s="6"/>
      <c r="PLX29" s="6"/>
      <c r="PMB29" s="6"/>
      <c r="PMF29" s="6"/>
      <c r="PMJ29" s="6"/>
      <c r="PMN29" s="6"/>
      <c r="PMR29" s="6"/>
      <c r="PMV29" s="6"/>
      <c r="PMZ29" s="6"/>
      <c r="PND29" s="6"/>
      <c r="PNH29" s="6"/>
      <c r="PNL29" s="6"/>
      <c r="PNP29" s="6"/>
      <c r="PNT29" s="6"/>
      <c r="PNX29" s="6"/>
      <c r="POB29" s="6"/>
      <c r="POF29" s="6"/>
      <c r="POJ29" s="6"/>
      <c r="PON29" s="6"/>
      <c r="POR29" s="6"/>
      <c r="POV29" s="6"/>
      <c r="POZ29" s="6"/>
      <c r="PPD29" s="6"/>
      <c r="PPH29" s="6"/>
      <c r="PPL29" s="6"/>
      <c r="PPP29" s="6"/>
      <c r="PPT29" s="6"/>
      <c r="PPX29" s="6"/>
      <c r="PQB29" s="6"/>
      <c r="PQF29" s="6"/>
      <c r="PQJ29" s="6"/>
      <c r="PQN29" s="6"/>
      <c r="PQR29" s="6"/>
      <c r="PQV29" s="6"/>
      <c r="PQZ29" s="6"/>
      <c r="PRD29" s="6"/>
      <c r="PRH29" s="6"/>
      <c r="PRL29" s="6"/>
      <c r="PRP29" s="6"/>
      <c r="PRT29" s="6"/>
      <c r="PRX29" s="6"/>
      <c r="PSB29" s="6"/>
      <c r="PSF29" s="6"/>
      <c r="PSJ29" s="6"/>
      <c r="PSN29" s="6"/>
      <c r="PSR29" s="6"/>
      <c r="PSV29" s="6"/>
      <c r="PSZ29" s="6"/>
      <c r="PTD29" s="6"/>
      <c r="PTH29" s="6"/>
      <c r="PTL29" s="6"/>
      <c r="PTP29" s="6"/>
      <c r="PTT29" s="6"/>
      <c r="PTX29" s="6"/>
      <c r="PUB29" s="6"/>
      <c r="PUF29" s="6"/>
      <c r="PUJ29" s="6"/>
      <c r="PUN29" s="6"/>
      <c r="PUR29" s="6"/>
      <c r="PUV29" s="6"/>
      <c r="PUZ29" s="6"/>
      <c r="PVD29" s="6"/>
      <c r="PVH29" s="6"/>
      <c r="PVL29" s="6"/>
      <c r="PVP29" s="6"/>
      <c r="PVT29" s="6"/>
      <c r="PVX29" s="6"/>
      <c r="PWB29" s="6"/>
      <c r="PWF29" s="6"/>
      <c r="PWJ29" s="6"/>
      <c r="PWN29" s="6"/>
      <c r="PWR29" s="6"/>
      <c r="PWV29" s="6"/>
      <c r="PWZ29" s="6"/>
      <c r="PXD29" s="6"/>
      <c r="PXH29" s="6"/>
      <c r="PXL29" s="6"/>
      <c r="PXP29" s="6"/>
      <c r="PXT29" s="6"/>
      <c r="PXX29" s="6"/>
      <c r="PYB29" s="6"/>
      <c r="PYF29" s="6"/>
      <c r="PYJ29" s="6"/>
      <c r="PYN29" s="6"/>
      <c r="PYR29" s="6"/>
      <c r="PYV29" s="6"/>
      <c r="PYZ29" s="6"/>
      <c r="PZD29" s="6"/>
      <c r="PZH29" s="6"/>
      <c r="PZL29" s="6"/>
      <c r="PZP29" s="6"/>
      <c r="PZT29" s="6"/>
      <c r="PZX29" s="6"/>
      <c r="QAB29" s="6"/>
      <c r="QAF29" s="6"/>
      <c r="QAJ29" s="6"/>
      <c r="QAN29" s="6"/>
      <c r="QAR29" s="6"/>
      <c r="QAV29" s="6"/>
      <c r="QAZ29" s="6"/>
      <c r="QBD29" s="6"/>
      <c r="QBH29" s="6"/>
      <c r="QBL29" s="6"/>
      <c r="QBP29" s="6"/>
      <c r="QBT29" s="6"/>
      <c r="QBX29" s="6"/>
      <c r="QCB29" s="6"/>
      <c r="QCF29" s="6"/>
      <c r="QCJ29" s="6"/>
      <c r="QCN29" s="6"/>
      <c r="QCR29" s="6"/>
      <c r="QCV29" s="6"/>
      <c r="QCZ29" s="6"/>
      <c r="QDD29" s="6"/>
      <c r="QDH29" s="6"/>
      <c r="QDL29" s="6"/>
      <c r="QDP29" s="6"/>
      <c r="QDT29" s="6"/>
      <c r="QDX29" s="6"/>
      <c r="QEB29" s="6"/>
      <c r="QEF29" s="6"/>
      <c r="QEJ29" s="6"/>
      <c r="QEN29" s="6"/>
      <c r="QER29" s="6"/>
      <c r="QEV29" s="6"/>
      <c r="QEZ29" s="6"/>
      <c r="QFD29" s="6"/>
      <c r="QFH29" s="6"/>
      <c r="QFL29" s="6"/>
      <c r="QFP29" s="6"/>
      <c r="QFT29" s="6"/>
      <c r="QFX29" s="6"/>
      <c r="QGB29" s="6"/>
      <c r="QGF29" s="6"/>
      <c r="QGJ29" s="6"/>
      <c r="QGN29" s="6"/>
      <c r="QGR29" s="6"/>
      <c r="QGV29" s="6"/>
      <c r="QGZ29" s="6"/>
      <c r="QHD29" s="6"/>
      <c r="QHH29" s="6"/>
      <c r="QHL29" s="6"/>
      <c r="QHP29" s="6"/>
      <c r="QHT29" s="6"/>
      <c r="QHX29" s="6"/>
      <c r="QIB29" s="6"/>
      <c r="QIF29" s="6"/>
      <c r="QIJ29" s="6"/>
      <c r="QIN29" s="6"/>
      <c r="QIR29" s="6"/>
      <c r="QIV29" s="6"/>
      <c r="QIZ29" s="6"/>
      <c r="QJD29" s="6"/>
      <c r="QJH29" s="6"/>
      <c r="QJL29" s="6"/>
      <c r="QJP29" s="6"/>
      <c r="QJT29" s="6"/>
      <c r="QJX29" s="6"/>
      <c r="QKB29" s="6"/>
      <c r="QKF29" s="6"/>
      <c r="QKJ29" s="6"/>
      <c r="QKN29" s="6"/>
      <c r="QKR29" s="6"/>
      <c r="QKV29" s="6"/>
      <c r="QKZ29" s="6"/>
      <c r="QLD29" s="6"/>
      <c r="QLH29" s="6"/>
      <c r="QLL29" s="6"/>
      <c r="QLP29" s="6"/>
      <c r="QLT29" s="6"/>
      <c r="QLX29" s="6"/>
      <c r="QMB29" s="6"/>
      <c r="QMF29" s="6"/>
      <c r="QMJ29" s="6"/>
      <c r="QMN29" s="6"/>
      <c r="QMR29" s="6"/>
      <c r="QMV29" s="6"/>
      <c r="QMZ29" s="6"/>
      <c r="QND29" s="6"/>
      <c r="QNH29" s="6"/>
      <c r="QNL29" s="6"/>
      <c r="QNP29" s="6"/>
      <c r="QNT29" s="6"/>
      <c r="QNX29" s="6"/>
      <c r="QOB29" s="6"/>
      <c r="QOF29" s="6"/>
      <c r="QOJ29" s="6"/>
      <c r="QON29" s="6"/>
      <c r="QOR29" s="6"/>
      <c r="QOV29" s="6"/>
      <c r="QOZ29" s="6"/>
      <c r="QPD29" s="6"/>
      <c r="QPH29" s="6"/>
      <c r="QPL29" s="6"/>
      <c r="QPP29" s="6"/>
      <c r="QPT29" s="6"/>
      <c r="QPX29" s="6"/>
      <c r="QQB29" s="6"/>
      <c r="QQF29" s="6"/>
      <c r="QQJ29" s="6"/>
      <c r="QQN29" s="6"/>
      <c r="QQR29" s="6"/>
      <c r="QQV29" s="6"/>
      <c r="QQZ29" s="6"/>
      <c r="QRD29" s="6"/>
      <c r="QRH29" s="6"/>
      <c r="QRL29" s="6"/>
      <c r="QRP29" s="6"/>
      <c r="QRT29" s="6"/>
      <c r="QRX29" s="6"/>
      <c r="QSB29" s="6"/>
      <c r="QSF29" s="6"/>
      <c r="QSJ29" s="6"/>
      <c r="QSN29" s="6"/>
      <c r="QSR29" s="6"/>
      <c r="QSV29" s="6"/>
      <c r="QSZ29" s="6"/>
      <c r="QTD29" s="6"/>
      <c r="QTH29" s="6"/>
      <c r="QTL29" s="6"/>
      <c r="QTP29" s="6"/>
      <c r="QTT29" s="6"/>
      <c r="QTX29" s="6"/>
      <c r="QUB29" s="6"/>
      <c r="QUF29" s="6"/>
      <c r="QUJ29" s="6"/>
      <c r="QUN29" s="6"/>
      <c r="QUR29" s="6"/>
      <c r="QUV29" s="6"/>
      <c r="QUZ29" s="6"/>
      <c r="QVD29" s="6"/>
      <c r="QVH29" s="6"/>
      <c r="QVL29" s="6"/>
      <c r="QVP29" s="6"/>
      <c r="QVT29" s="6"/>
      <c r="QVX29" s="6"/>
      <c r="QWB29" s="6"/>
      <c r="QWF29" s="6"/>
      <c r="QWJ29" s="6"/>
      <c r="QWN29" s="6"/>
      <c r="QWR29" s="6"/>
      <c r="QWV29" s="6"/>
      <c r="QWZ29" s="6"/>
      <c r="QXD29" s="6"/>
      <c r="QXH29" s="6"/>
      <c r="QXL29" s="6"/>
      <c r="QXP29" s="6"/>
      <c r="QXT29" s="6"/>
      <c r="QXX29" s="6"/>
      <c r="QYB29" s="6"/>
      <c r="QYF29" s="6"/>
      <c r="QYJ29" s="6"/>
      <c r="QYN29" s="6"/>
      <c r="QYR29" s="6"/>
      <c r="QYV29" s="6"/>
      <c r="QYZ29" s="6"/>
      <c r="QZD29" s="6"/>
      <c r="QZH29" s="6"/>
      <c r="QZL29" s="6"/>
      <c r="QZP29" s="6"/>
      <c r="QZT29" s="6"/>
      <c r="QZX29" s="6"/>
      <c r="RAB29" s="6"/>
      <c r="RAF29" s="6"/>
      <c r="RAJ29" s="6"/>
      <c r="RAN29" s="6"/>
      <c r="RAR29" s="6"/>
      <c r="RAV29" s="6"/>
      <c r="RAZ29" s="6"/>
      <c r="RBD29" s="6"/>
      <c r="RBH29" s="6"/>
      <c r="RBL29" s="6"/>
      <c r="RBP29" s="6"/>
      <c r="RBT29" s="6"/>
      <c r="RBX29" s="6"/>
      <c r="RCB29" s="6"/>
      <c r="RCF29" s="6"/>
      <c r="RCJ29" s="6"/>
      <c r="RCN29" s="6"/>
      <c r="RCR29" s="6"/>
      <c r="RCV29" s="6"/>
      <c r="RCZ29" s="6"/>
      <c r="RDD29" s="6"/>
      <c r="RDH29" s="6"/>
      <c r="RDL29" s="6"/>
      <c r="RDP29" s="6"/>
      <c r="RDT29" s="6"/>
      <c r="RDX29" s="6"/>
      <c r="REB29" s="6"/>
      <c r="REF29" s="6"/>
      <c r="REJ29" s="6"/>
      <c r="REN29" s="6"/>
      <c r="RER29" s="6"/>
      <c r="REV29" s="6"/>
      <c r="REZ29" s="6"/>
      <c r="RFD29" s="6"/>
      <c r="RFH29" s="6"/>
      <c r="RFL29" s="6"/>
      <c r="RFP29" s="6"/>
      <c r="RFT29" s="6"/>
      <c r="RFX29" s="6"/>
      <c r="RGB29" s="6"/>
      <c r="RGF29" s="6"/>
      <c r="RGJ29" s="6"/>
      <c r="RGN29" s="6"/>
      <c r="RGR29" s="6"/>
      <c r="RGV29" s="6"/>
      <c r="RGZ29" s="6"/>
      <c r="RHD29" s="6"/>
      <c r="RHH29" s="6"/>
      <c r="RHL29" s="6"/>
      <c r="RHP29" s="6"/>
      <c r="RHT29" s="6"/>
      <c r="RHX29" s="6"/>
      <c r="RIB29" s="6"/>
      <c r="RIF29" s="6"/>
      <c r="RIJ29" s="6"/>
      <c r="RIN29" s="6"/>
      <c r="RIR29" s="6"/>
      <c r="RIV29" s="6"/>
      <c r="RIZ29" s="6"/>
      <c r="RJD29" s="6"/>
      <c r="RJH29" s="6"/>
      <c r="RJL29" s="6"/>
      <c r="RJP29" s="6"/>
      <c r="RJT29" s="6"/>
      <c r="RJX29" s="6"/>
      <c r="RKB29" s="6"/>
      <c r="RKF29" s="6"/>
      <c r="RKJ29" s="6"/>
      <c r="RKN29" s="6"/>
      <c r="RKR29" s="6"/>
      <c r="RKV29" s="6"/>
      <c r="RKZ29" s="6"/>
      <c r="RLD29" s="6"/>
      <c r="RLH29" s="6"/>
      <c r="RLL29" s="6"/>
      <c r="RLP29" s="6"/>
      <c r="RLT29" s="6"/>
      <c r="RLX29" s="6"/>
      <c r="RMB29" s="6"/>
      <c r="RMF29" s="6"/>
      <c r="RMJ29" s="6"/>
      <c r="RMN29" s="6"/>
      <c r="RMR29" s="6"/>
      <c r="RMV29" s="6"/>
      <c r="RMZ29" s="6"/>
      <c r="RND29" s="6"/>
      <c r="RNH29" s="6"/>
      <c r="RNL29" s="6"/>
      <c r="RNP29" s="6"/>
      <c r="RNT29" s="6"/>
      <c r="RNX29" s="6"/>
      <c r="ROB29" s="6"/>
      <c r="ROF29" s="6"/>
      <c r="ROJ29" s="6"/>
      <c r="RON29" s="6"/>
      <c r="ROR29" s="6"/>
      <c r="ROV29" s="6"/>
      <c r="ROZ29" s="6"/>
      <c r="RPD29" s="6"/>
      <c r="RPH29" s="6"/>
      <c r="RPL29" s="6"/>
      <c r="RPP29" s="6"/>
      <c r="RPT29" s="6"/>
      <c r="RPX29" s="6"/>
      <c r="RQB29" s="6"/>
      <c r="RQF29" s="6"/>
      <c r="RQJ29" s="6"/>
      <c r="RQN29" s="6"/>
      <c r="RQR29" s="6"/>
      <c r="RQV29" s="6"/>
      <c r="RQZ29" s="6"/>
      <c r="RRD29" s="6"/>
      <c r="RRH29" s="6"/>
      <c r="RRL29" s="6"/>
      <c r="RRP29" s="6"/>
      <c r="RRT29" s="6"/>
      <c r="RRX29" s="6"/>
      <c r="RSB29" s="6"/>
      <c r="RSF29" s="6"/>
      <c r="RSJ29" s="6"/>
      <c r="RSN29" s="6"/>
      <c r="RSR29" s="6"/>
      <c r="RSV29" s="6"/>
      <c r="RSZ29" s="6"/>
      <c r="RTD29" s="6"/>
      <c r="RTH29" s="6"/>
      <c r="RTL29" s="6"/>
      <c r="RTP29" s="6"/>
      <c r="RTT29" s="6"/>
      <c r="RTX29" s="6"/>
      <c r="RUB29" s="6"/>
      <c r="RUF29" s="6"/>
      <c r="RUJ29" s="6"/>
      <c r="RUN29" s="6"/>
      <c r="RUR29" s="6"/>
      <c r="RUV29" s="6"/>
      <c r="RUZ29" s="6"/>
      <c r="RVD29" s="6"/>
      <c r="RVH29" s="6"/>
      <c r="RVL29" s="6"/>
      <c r="RVP29" s="6"/>
      <c r="RVT29" s="6"/>
      <c r="RVX29" s="6"/>
      <c r="RWB29" s="6"/>
      <c r="RWF29" s="6"/>
      <c r="RWJ29" s="6"/>
      <c r="RWN29" s="6"/>
      <c r="RWR29" s="6"/>
      <c r="RWV29" s="6"/>
      <c r="RWZ29" s="6"/>
      <c r="RXD29" s="6"/>
      <c r="RXH29" s="6"/>
      <c r="RXL29" s="6"/>
      <c r="RXP29" s="6"/>
      <c r="RXT29" s="6"/>
      <c r="RXX29" s="6"/>
      <c r="RYB29" s="6"/>
      <c r="RYF29" s="6"/>
      <c r="RYJ29" s="6"/>
      <c r="RYN29" s="6"/>
      <c r="RYR29" s="6"/>
      <c r="RYV29" s="6"/>
      <c r="RYZ29" s="6"/>
      <c r="RZD29" s="6"/>
      <c r="RZH29" s="6"/>
      <c r="RZL29" s="6"/>
      <c r="RZP29" s="6"/>
      <c r="RZT29" s="6"/>
      <c r="RZX29" s="6"/>
      <c r="SAB29" s="6"/>
      <c r="SAF29" s="6"/>
      <c r="SAJ29" s="6"/>
      <c r="SAN29" s="6"/>
      <c r="SAR29" s="6"/>
      <c r="SAV29" s="6"/>
      <c r="SAZ29" s="6"/>
      <c r="SBD29" s="6"/>
      <c r="SBH29" s="6"/>
      <c r="SBL29" s="6"/>
      <c r="SBP29" s="6"/>
      <c r="SBT29" s="6"/>
      <c r="SBX29" s="6"/>
      <c r="SCB29" s="6"/>
      <c r="SCF29" s="6"/>
      <c r="SCJ29" s="6"/>
      <c r="SCN29" s="6"/>
      <c r="SCR29" s="6"/>
      <c r="SCV29" s="6"/>
      <c r="SCZ29" s="6"/>
      <c r="SDD29" s="6"/>
      <c r="SDH29" s="6"/>
      <c r="SDL29" s="6"/>
      <c r="SDP29" s="6"/>
      <c r="SDT29" s="6"/>
      <c r="SDX29" s="6"/>
      <c r="SEB29" s="6"/>
      <c r="SEF29" s="6"/>
      <c r="SEJ29" s="6"/>
      <c r="SEN29" s="6"/>
      <c r="SER29" s="6"/>
      <c r="SEV29" s="6"/>
      <c r="SEZ29" s="6"/>
      <c r="SFD29" s="6"/>
      <c r="SFH29" s="6"/>
      <c r="SFL29" s="6"/>
      <c r="SFP29" s="6"/>
      <c r="SFT29" s="6"/>
      <c r="SFX29" s="6"/>
      <c r="SGB29" s="6"/>
      <c r="SGF29" s="6"/>
      <c r="SGJ29" s="6"/>
      <c r="SGN29" s="6"/>
      <c r="SGR29" s="6"/>
      <c r="SGV29" s="6"/>
      <c r="SGZ29" s="6"/>
      <c r="SHD29" s="6"/>
      <c r="SHH29" s="6"/>
      <c r="SHL29" s="6"/>
      <c r="SHP29" s="6"/>
      <c r="SHT29" s="6"/>
      <c r="SHX29" s="6"/>
      <c r="SIB29" s="6"/>
      <c r="SIF29" s="6"/>
      <c r="SIJ29" s="6"/>
      <c r="SIN29" s="6"/>
      <c r="SIR29" s="6"/>
      <c r="SIV29" s="6"/>
      <c r="SIZ29" s="6"/>
      <c r="SJD29" s="6"/>
      <c r="SJH29" s="6"/>
      <c r="SJL29" s="6"/>
      <c r="SJP29" s="6"/>
      <c r="SJT29" s="6"/>
      <c r="SJX29" s="6"/>
      <c r="SKB29" s="6"/>
      <c r="SKF29" s="6"/>
      <c r="SKJ29" s="6"/>
      <c r="SKN29" s="6"/>
      <c r="SKR29" s="6"/>
      <c r="SKV29" s="6"/>
      <c r="SKZ29" s="6"/>
      <c r="SLD29" s="6"/>
      <c r="SLH29" s="6"/>
      <c r="SLL29" s="6"/>
      <c r="SLP29" s="6"/>
      <c r="SLT29" s="6"/>
      <c r="SLX29" s="6"/>
      <c r="SMB29" s="6"/>
      <c r="SMF29" s="6"/>
      <c r="SMJ29" s="6"/>
      <c r="SMN29" s="6"/>
      <c r="SMR29" s="6"/>
      <c r="SMV29" s="6"/>
      <c r="SMZ29" s="6"/>
      <c r="SND29" s="6"/>
      <c r="SNH29" s="6"/>
      <c r="SNL29" s="6"/>
      <c r="SNP29" s="6"/>
      <c r="SNT29" s="6"/>
      <c r="SNX29" s="6"/>
      <c r="SOB29" s="6"/>
      <c r="SOF29" s="6"/>
      <c r="SOJ29" s="6"/>
      <c r="SON29" s="6"/>
      <c r="SOR29" s="6"/>
      <c r="SOV29" s="6"/>
      <c r="SOZ29" s="6"/>
      <c r="SPD29" s="6"/>
      <c r="SPH29" s="6"/>
      <c r="SPL29" s="6"/>
      <c r="SPP29" s="6"/>
      <c r="SPT29" s="6"/>
      <c r="SPX29" s="6"/>
      <c r="SQB29" s="6"/>
      <c r="SQF29" s="6"/>
      <c r="SQJ29" s="6"/>
      <c r="SQN29" s="6"/>
      <c r="SQR29" s="6"/>
      <c r="SQV29" s="6"/>
      <c r="SQZ29" s="6"/>
      <c r="SRD29" s="6"/>
      <c r="SRH29" s="6"/>
      <c r="SRL29" s="6"/>
      <c r="SRP29" s="6"/>
      <c r="SRT29" s="6"/>
      <c r="SRX29" s="6"/>
      <c r="SSB29" s="6"/>
      <c r="SSF29" s="6"/>
      <c r="SSJ29" s="6"/>
      <c r="SSN29" s="6"/>
      <c r="SSR29" s="6"/>
      <c r="SSV29" s="6"/>
      <c r="SSZ29" s="6"/>
      <c r="STD29" s="6"/>
      <c r="STH29" s="6"/>
      <c r="STL29" s="6"/>
      <c r="STP29" s="6"/>
      <c r="STT29" s="6"/>
      <c r="STX29" s="6"/>
      <c r="SUB29" s="6"/>
      <c r="SUF29" s="6"/>
      <c r="SUJ29" s="6"/>
      <c r="SUN29" s="6"/>
      <c r="SUR29" s="6"/>
      <c r="SUV29" s="6"/>
      <c r="SUZ29" s="6"/>
      <c r="SVD29" s="6"/>
      <c r="SVH29" s="6"/>
      <c r="SVL29" s="6"/>
      <c r="SVP29" s="6"/>
      <c r="SVT29" s="6"/>
      <c r="SVX29" s="6"/>
      <c r="SWB29" s="6"/>
      <c r="SWF29" s="6"/>
      <c r="SWJ29" s="6"/>
      <c r="SWN29" s="6"/>
      <c r="SWR29" s="6"/>
      <c r="SWV29" s="6"/>
      <c r="SWZ29" s="6"/>
      <c r="SXD29" s="6"/>
      <c r="SXH29" s="6"/>
      <c r="SXL29" s="6"/>
      <c r="SXP29" s="6"/>
      <c r="SXT29" s="6"/>
      <c r="SXX29" s="6"/>
      <c r="SYB29" s="6"/>
      <c r="SYF29" s="6"/>
      <c r="SYJ29" s="6"/>
      <c r="SYN29" s="6"/>
      <c r="SYR29" s="6"/>
      <c r="SYV29" s="6"/>
      <c r="SYZ29" s="6"/>
      <c r="SZD29" s="6"/>
      <c r="SZH29" s="6"/>
      <c r="SZL29" s="6"/>
      <c r="SZP29" s="6"/>
      <c r="SZT29" s="6"/>
      <c r="SZX29" s="6"/>
      <c r="TAB29" s="6"/>
      <c r="TAF29" s="6"/>
      <c r="TAJ29" s="6"/>
      <c r="TAN29" s="6"/>
      <c r="TAR29" s="6"/>
      <c r="TAV29" s="6"/>
      <c r="TAZ29" s="6"/>
      <c r="TBD29" s="6"/>
      <c r="TBH29" s="6"/>
      <c r="TBL29" s="6"/>
      <c r="TBP29" s="6"/>
      <c r="TBT29" s="6"/>
      <c r="TBX29" s="6"/>
      <c r="TCB29" s="6"/>
      <c r="TCF29" s="6"/>
      <c r="TCJ29" s="6"/>
      <c r="TCN29" s="6"/>
      <c r="TCR29" s="6"/>
      <c r="TCV29" s="6"/>
      <c r="TCZ29" s="6"/>
      <c r="TDD29" s="6"/>
      <c r="TDH29" s="6"/>
      <c r="TDL29" s="6"/>
      <c r="TDP29" s="6"/>
      <c r="TDT29" s="6"/>
      <c r="TDX29" s="6"/>
      <c r="TEB29" s="6"/>
      <c r="TEF29" s="6"/>
      <c r="TEJ29" s="6"/>
      <c r="TEN29" s="6"/>
      <c r="TER29" s="6"/>
      <c r="TEV29" s="6"/>
      <c r="TEZ29" s="6"/>
      <c r="TFD29" s="6"/>
      <c r="TFH29" s="6"/>
      <c r="TFL29" s="6"/>
      <c r="TFP29" s="6"/>
      <c r="TFT29" s="6"/>
      <c r="TFX29" s="6"/>
      <c r="TGB29" s="6"/>
      <c r="TGF29" s="6"/>
      <c r="TGJ29" s="6"/>
      <c r="TGN29" s="6"/>
      <c r="TGR29" s="6"/>
      <c r="TGV29" s="6"/>
      <c r="TGZ29" s="6"/>
      <c r="THD29" s="6"/>
      <c r="THH29" s="6"/>
      <c r="THL29" s="6"/>
      <c r="THP29" s="6"/>
      <c r="THT29" s="6"/>
      <c r="THX29" s="6"/>
      <c r="TIB29" s="6"/>
      <c r="TIF29" s="6"/>
      <c r="TIJ29" s="6"/>
      <c r="TIN29" s="6"/>
      <c r="TIR29" s="6"/>
      <c r="TIV29" s="6"/>
      <c r="TIZ29" s="6"/>
      <c r="TJD29" s="6"/>
      <c r="TJH29" s="6"/>
      <c r="TJL29" s="6"/>
      <c r="TJP29" s="6"/>
      <c r="TJT29" s="6"/>
      <c r="TJX29" s="6"/>
      <c r="TKB29" s="6"/>
      <c r="TKF29" s="6"/>
      <c r="TKJ29" s="6"/>
      <c r="TKN29" s="6"/>
      <c r="TKR29" s="6"/>
      <c r="TKV29" s="6"/>
      <c r="TKZ29" s="6"/>
      <c r="TLD29" s="6"/>
      <c r="TLH29" s="6"/>
      <c r="TLL29" s="6"/>
      <c r="TLP29" s="6"/>
      <c r="TLT29" s="6"/>
      <c r="TLX29" s="6"/>
      <c r="TMB29" s="6"/>
      <c r="TMF29" s="6"/>
      <c r="TMJ29" s="6"/>
      <c r="TMN29" s="6"/>
      <c r="TMR29" s="6"/>
      <c r="TMV29" s="6"/>
      <c r="TMZ29" s="6"/>
      <c r="TND29" s="6"/>
      <c r="TNH29" s="6"/>
      <c r="TNL29" s="6"/>
      <c r="TNP29" s="6"/>
      <c r="TNT29" s="6"/>
      <c r="TNX29" s="6"/>
      <c r="TOB29" s="6"/>
      <c r="TOF29" s="6"/>
      <c r="TOJ29" s="6"/>
      <c r="TON29" s="6"/>
      <c r="TOR29" s="6"/>
      <c r="TOV29" s="6"/>
      <c r="TOZ29" s="6"/>
      <c r="TPD29" s="6"/>
      <c r="TPH29" s="6"/>
      <c r="TPL29" s="6"/>
      <c r="TPP29" s="6"/>
      <c r="TPT29" s="6"/>
      <c r="TPX29" s="6"/>
      <c r="TQB29" s="6"/>
      <c r="TQF29" s="6"/>
      <c r="TQJ29" s="6"/>
      <c r="TQN29" s="6"/>
      <c r="TQR29" s="6"/>
      <c r="TQV29" s="6"/>
      <c r="TQZ29" s="6"/>
      <c r="TRD29" s="6"/>
      <c r="TRH29" s="6"/>
      <c r="TRL29" s="6"/>
      <c r="TRP29" s="6"/>
      <c r="TRT29" s="6"/>
      <c r="TRX29" s="6"/>
      <c r="TSB29" s="6"/>
      <c r="TSF29" s="6"/>
      <c r="TSJ29" s="6"/>
      <c r="TSN29" s="6"/>
      <c r="TSR29" s="6"/>
      <c r="TSV29" s="6"/>
      <c r="TSZ29" s="6"/>
      <c r="TTD29" s="6"/>
      <c r="TTH29" s="6"/>
      <c r="TTL29" s="6"/>
      <c r="TTP29" s="6"/>
      <c r="TTT29" s="6"/>
      <c r="TTX29" s="6"/>
      <c r="TUB29" s="6"/>
      <c r="TUF29" s="6"/>
      <c r="TUJ29" s="6"/>
      <c r="TUN29" s="6"/>
      <c r="TUR29" s="6"/>
      <c r="TUV29" s="6"/>
      <c r="TUZ29" s="6"/>
      <c r="TVD29" s="6"/>
      <c r="TVH29" s="6"/>
      <c r="TVL29" s="6"/>
      <c r="TVP29" s="6"/>
      <c r="TVT29" s="6"/>
      <c r="TVX29" s="6"/>
      <c r="TWB29" s="6"/>
      <c r="TWF29" s="6"/>
      <c r="TWJ29" s="6"/>
      <c r="TWN29" s="6"/>
      <c r="TWR29" s="6"/>
      <c r="TWV29" s="6"/>
      <c r="TWZ29" s="6"/>
      <c r="TXD29" s="6"/>
      <c r="TXH29" s="6"/>
      <c r="TXL29" s="6"/>
      <c r="TXP29" s="6"/>
      <c r="TXT29" s="6"/>
      <c r="TXX29" s="6"/>
      <c r="TYB29" s="6"/>
      <c r="TYF29" s="6"/>
      <c r="TYJ29" s="6"/>
      <c r="TYN29" s="6"/>
      <c r="TYR29" s="6"/>
      <c r="TYV29" s="6"/>
      <c r="TYZ29" s="6"/>
      <c r="TZD29" s="6"/>
      <c r="TZH29" s="6"/>
      <c r="TZL29" s="6"/>
      <c r="TZP29" s="6"/>
      <c r="TZT29" s="6"/>
      <c r="TZX29" s="6"/>
      <c r="UAB29" s="6"/>
      <c r="UAF29" s="6"/>
      <c r="UAJ29" s="6"/>
      <c r="UAN29" s="6"/>
      <c r="UAR29" s="6"/>
      <c r="UAV29" s="6"/>
      <c r="UAZ29" s="6"/>
      <c r="UBD29" s="6"/>
      <c r="UBH29" s="6"/>
      <c r="UBL29" s="6"/>
      <c r="UBP29" s="6"/>
      <c r="UBT29" s="6"/>
      <c r="UBX29" s="6"/>
      <c r="UCB29" s="6"/>
      <c r="UCF29" s="6"/>
      <c r="UCJ29" s="6"/>
      <c r="UCN29" s="6"/>
      <c r="UCR29" s="6"/>
      <c r="UCV29" s="6"/>
      <c r="UCZ29" s="6"/>
      <c r="UDD29" s="6"/>
      <c r="UDH29" s="6"/>
      <c r="UDL29" s="6"/>
      <c r="UDP29" s="6"/>
      <c r="UDT29" s="6"/>
      <c r="UDX29" s="6"/>
      <c r="UEB29" s="6"/>
      <c r="UEF29" s="6"/>
      <c r="UEJ29" s="6"/>
      <c r="UEN29" s="6"/>
      <c r="UER29" s="6"/>
      <c r="UEV29" s="6"/>
      <c r="UEZ29" s="6"/>
      <c r="UFD29" s="6"/>
      <c r="UFH29" s="6"/>
      <c r="UFL29" s="6"/>
      <c r="UFP29" s="6"/>
      <c r="UFT29" s="6"/>
      <c r="UFX29" s="6"/>
      <c r="UGB29" s="6"/>
      <c r="UGF29" s="6"/>
      <c r="UGJ29" s="6"/>
      <c r="UGN29" s="6"/>
      <c r="UGR29" s="6"/>
      <c r="UGV29" s="6"/>
      <c r="UGZ29" s="6"/>
      <c r="UHD29" s="6"/>
      <c r="UHH29" s="6"/>
      <c r="UHL29" s="6"/>
      <c r="UHP29" s="6"/>
      <c r="UHT29" s="6"/>
      <c r="UHX29" s="6"/>
      <c r="UIB29" s="6"/>
      <c r="UIF29" s="6"/>
      <c r="UIJ29" s="6"/>
      <c r="UIN29" s="6"/>
      <c r="UIR29" s="6"/>
      <c r="UIV29" s="6"/>
      <c r="UIZ29" s="6"/>
      <c r="UJD29" s="6"/>
      <c r="UJH29" s="6"/>
      <c r="UJL29" s="6"/>
      <c r="UJP29" s="6"/>
      <c r="UJT29" s="6"/>
      <c r="UJX29" s="6"/>
      <c r="UKB29" s="6"/>
      <c r="UKF29" s="6"/>
      <c r="UKJ29" s="6"/>
      <c r="UKN29" s="6"/>
      <c r="UKR29" s="6"/>
      <c r="UKV29" s="6"/>
      <c r="UKZ29" s="6"/>
      <c r="ULD29" s="6"/>
      <c r="ULH29" s="6"/>
      <c r="ULL29" s="6"/>
      <c r="ULP29" s="6"/>
      <c r="ULT29" s="6"/>
      <c r="ULX29" s="6"/>
      <c r="UMB29" s="6"/>
      <c r="UMF29" s="6"/>
      <c r="UMJ29" s="6"/>
      <c r="UMN29" s="6"/>
      <c r="UMR29" s="6"/>
      <c r="UMV29" s="6"/>
      <c r="UMZ29" s="6"/>
      <c r="UND29" s="6"/>
      <c r="UNH29" s="6"/>
      <c r="UNL29" s="6"/>
      <c r="UNP29" s="6"/>
      <c r="UNT29" s="6"/>
      <c r="UNX29" s="6"/>
      <c r="UOB29" s="6"/>
      <c r="UOF29" s="6"/>
      <c r="UOJ29" s="6"/>
      <c r="UON29" s="6"/>
      <c r="UOR29" s="6"/>
      <c r="UOV29" s="6"/>
      <c r="UOZ29" s="6"/>
      <c r="UPD29" s="6"/>
      <c r="UPH29" s="6"/>
      <c r="UPL29" s="6"/>
      <c r="UPP29" s="6"/>
      <c r="UPT29" s="6"/>
      <c r="UPX29" s="6"/>
      <c r="UQB29" s="6"/>
      <c r="UQF29" s="6"/>
      <c r="UQJ29" s="6"/>
      <c r="UQN29" s="6"/>
      <c r="UQR29" s="6"/>
      <c r="UQV29" s="6"/>
      <c r="UQZ29" s="6"/>
      <c r="URD29" s="6"/>
      <c r="URH29" s="6"/>
      <c r="URL29" s="6"/>
      <c r="URP29" s="6"/>
      <c r="URT29" s="6"/>
      <c r="URX29" s="6"/>
      <c r="USB29" s="6"/>
      <c r="USF29" s="6"/>
      <c r="USJ29" s="6"/>
      <c r="USN29" s="6"/>
      <c r="USR29" s="6"/>
      <c r="USV29" s="6"/>
      <c r="USZ29" s="6"/>
      <c r="UTD29" s="6"/>
      <c r="UTH29" s="6"/>
      <c r="UTL29" s="6"/>
      <c r="UTP29" s="6"/>
      <c r="UTT29" s="6"/>
      <c r="UTX29" s="6"/>
      <c r="UUB29" s="6"/>
      <c r="UUF29" s="6"/>
      <c r="UUJ29" s="6"/>
      <c r="UUN29" s="6"/>
      <c r="UUR29" s="6"/>
      <c r="UUV29" s="6"/>
      <c r="UUZ29" s="6"/>
      <c r="UVD29" s="6"/>
      <c r="UVH29" s="6"/>
      <c r="UVL29" s="6"/>
      <c r="UVP29" s="6"/>
      <c r="UVT29" s="6"/>
      <c r="UVX29" s="6"/>
      <c r="UWB29" s="6"/>
      <c r="UWF29" s="6"/>
      <c r="UWJ29" s="6"/>
      <c r="UWN29" s="6"/>
      <c r="UWR29" s="6"/>
      <c r="UWV29" s="6"/>
      <c r="UWZ29" s="6"/>
      <c r="UXD29" s="6"/>
      <c r="UXH29" s="6"/>
      <c r="UXL29" s="6"/>
      <c r="UXP29" s="6"/>
      <c r="UXT29" s="6"/>
      <c r="UXX29" s="6"/>
      <c r="UYB29" s="6"/>
      <c r="UYF29" s="6"/>
      <c r="UYJ29" s="6"/>
      <c r="UYN29" s="6"/>
      <c r="UYR29" s="6"/>
      <c r="UYV29" s="6"/>
      <c r="UYZ29" s="6"/>
      <c r="UZD29" s="6"/>
      <c r="UZH29" s="6"/>
      <c r="UZL29" s="6"/>
      <c r="UZP29" s="6"/>
      <c r="UZT29" s="6"/>
      <c r="UZX29" s="6"/>
      <c r="VAB29" s="6"/>
      <c r="VAF29" s="6"/>
      <c r="VAJ29" s="6"/>
      <c r="VAN29" s="6"/>
      <c r="VAR29" s="6"/>
      <c r="VAV29" s="6"/>
      <c r="VAZ29" s="6"/>
      <c r="VBD29" s="6"/>
      <c r="VBH29" s="6"/>
      <c r="VBL29" s="6"/>
      <c r="VBP29" s="6"/>
      <c r="VBT29" s="6"/>
      <c r="VBX29" s="6"/>
      <c r="VCB29" s="6"/>
      <c r="VCF29" s="6"/>
      <c r="VCJ29" s="6"/>
      <c r="VCN29" s="6"/>
      <c r="VCR29" s="6"/>
      <c r="VCV29" s="6"/>
      <c r="VCZ29" s="6"/>
      <c r="VDD29" s="6"/>
      <c r="VDH29" s="6"/>
      <c r="VDL29" s="6"/>
      <c r="VDP29" s="6"/>
      <c r="VDT29" s="6"/>
      <c r="VDX29" s="6"/>
      <c r="VEB29" s="6"/>
      <c r="VEF29" s="6"/>
      <c r="VEJ29" s="6"/>
      <c r="VEN29" s="6"/>
      <c r="VER29" s="6"/>
      <c r="VEV29" s="6"/>
      <c r="VEZ29" s="6"/>
      <c r="VFD29" s="6"/>
      <c r="VFH29" s="6"/>
      <c r="VFL29" s="6"/>
      <c r="VFP29" s="6"/>
      <c r="VFT29" s="6"/>
      <c r="VFX29" s="6"/>
      <c r="VGB29" s="6"/>
      <c r="VGF29" s="6"/>
      <c r="VGJ29" s="6"/>
      <c r="VGN29" s="6"/>
      <c r="VGR29" s="6"/>
      <c r="VGV29" s="6"/>
      <c r="VGZ29" s="6"/>
      <c r="VHD29" s="6"/>
      <c r="VHH29" s="6"/>
      <c r="VHL29" s="6"/>
      <c r="VHP29" s="6"/>
      <c r="VHT29" s="6"/>
      <c r="VHX29" s="6"/>
      <c r="VIB29" s="6"/>
      <c r="VIF29" s="6"/>
      <c r="VIJ29" s="6"/>
      <c r="VIN29" s="6"/>
      <c r="VIR29" s="6"/>
      <c r="VIV29" s="6"/>
      <c r="VIZ29" s="6"/>
      <c r="VJD29" s="6"/>
      <c r="VJH29" s="6"/>
      <c r="VJL29" s="6"/>
      <c r="VJP29" s="6"/>
      <c r="VJT29" s="6"/>
      <c r="VJX29" s="6"/>
      <c r="VKB29" s="6"/>
      <c r="VKF29" s="6"/>
      <c r="VKJ29" s="6"/>
      <c r="VKN29" s="6"/>
      <c r="VKR29" s="6"/>
      <c r="VKV29" s="6"/>
      <c r="VKZ29" s="6"/>
      <c r="VLD29" s="6"/>
      <c r="VLH29" s="6"/>
      <c r="VLL29" s="6"/>
      <c r="VLP29" s="6"/>
      <c r="VLT29" s="6"/>
      <c r="VLX29" s="6"/>
      <c r="VMB29" s="6"/>
      <c r="VMF29" s="6"/>
      <c r="VMJ29" s="6"/>
      <c r="VMN29" s="6"/>
      <c r="VMR29" s="6"/>
      <c r="VMV29" s="6"/>
      <c r="VMZ29" s="6"/>
      <c r="VND29" s="6"/>
      <c r="VNH29" s="6"/>
      <c r="VNL29" s="6"/>
      <c r="VNP29" s="6"/>
      <c r="VNT29" s="6"/>
      <c r="VNX29" s="6"/>
      <c r="VOB29" s="6"/>
      <c r="VOF29" s="6"/>
      <c r="VOJ29" s="6"/>
      <c r="VON29" s="6"/>
      <c r="VOR29" s="6"/>
      <c r="VOV29" s="6"/>
      <c r="VOZ29" s="6"/>
      <c r="VPD29" s="6"/>
      <c r="VPH29" s="6"/>
      <c r="VPL29" s="6"/>
      <c r="VPP29" s="6"/>
      <c r="VPT29" s="6"/>
      <c r="VPX29" s="6"/>
      <c r="VQB29" s="6"/>
      <c r="VQF29" s="6"/>
      <c r="VQJ29" s="6"/>
      <c r="VQN29" s="6"/>
      <c r="VQR29" s="6"/>
      <c r="VQV29" s="6"/>
      <c r="VQZ29" s="6"/>
      <c r="VRD29" s="6"/>
      <c r="VRH29" s="6"/>
      <c r="VRL29" s="6"/>
      <c r="VRP29" s="6"/>
      <c r="VRT29" s="6"/>
      <c r="VRX29" s="6"/>
      <c r="VSB29" s="6"/>
      <c r="VSF29" s="6"/>
      <c r="VSJ29" s="6"/>
      <c r="VSN29" s="6"/>
      <c r="VSR29" s="6"/>
      <c r="VSV29" s="6"/>
      <c r="VSZ29" s="6"/>
      <c r="VTD29" s="6"/>
      <c r="VTH29" s="6"/>
      <c r="VTL29" s="6"/>
      <c r="VTP29" s="6"/>
      <c r="VTT29" s="6"/>
      <c r="VTX29" s="6"/>
      <c r="VUB29" s="6"/>
      <c r="VUF29" s="6"/>
      <c r="VUJ29" s="6"/>
      <c r="VUN29" s="6"/>
      <c r="VUR29" s="6"/>
      <c r="VUV29" s="6"/>
      <c r="VUZ29" s="6"/>
      <c r="VVD29" s="6"/>
      <c r="VVH29" s="6"/>
      <c r="VVL29" s="6"/>
      <c r="VVP29" s="6"/>
      <c r="VVT29" s="6"/>
      <c r="VVX29" s="6"/>
      <c r="VWB29" s="6"/>
      <c r="VWF29" s="6"/>
      <c r="VWJ29" s="6"/>
      <c r="VWN29" s="6"/>
      <c r="VWR29" s="6"/>
      <c r="VWV29" s="6"/>
      <c r="VWZ29" s="6"/>
      <c r="VXD29" s="6"/>
      <c r="VXH29" s="6"/>
      <c r="VXL29" s="6"/>
      <c r="VXP29" s="6"/>
      <c r="VXT29" s="6"/>
      <c r="VXX29" s="6"/>
      <c r="VYB29" s="6"/>
      <c r="VYF29" s="6"/>
      <c r="VYJ29" s="6"/>
      <c r="VYN29" s="6"/>
      <c r="VYR29" s="6"/>
      <c r="VYV29" s="6"/>
      <c r="VYZ29" s="6"/>
      <c r="VZD29" s="6"/>
      <c r="VZH29" s="6"/>
      <c r="VZL29" s="6"/>
      <c r="VZP29" s="6"/>
      <c r="VZT29" s="6"/>
      <c r="VZX29" s="6"/>
      <c r="WAB29" s="6"/>
      <c r="WAF29" s="6"/>
      <c r="WAJ29" s="6"/>
      <c r="WAN29" s="6"/>
      <c r="WAR29" s="6"/>
      <c r="WAV29" s="6"/>
      <c r="WAZ29" s="6"/>
      <c r="WBD29" s="6"/>
      <c r="WBH29" s="6"/>
      <c r="WBL29" s="6"/>
      <c r="WBP29" s="6"/>
      <c r="WBT29" s="6"/>
      <c r="WBX29" s="6"/>
      <c r="WCB29" s="6"/>
      <c r="WCF29" s="6"/>
      <c r="WCJ29" s="6"/>
      <c r="WCN29" s="6"/>
      <c r="WCR29" s="6"/>
      <c r="WCV29" s="6"/>
      <c r="WCZ29" s="6"/>
      <c r="WDD29" s="6"/>
      <c r="WDH29" s="6"/>
      <c r="WDL29" s="6"/>
      <c r="WDP29" s="6"/>
      <c r="WDT29" s="6"/>
      <c r="WDX29" s="6"/>
      <c r="WEB29" s="6"/>
      <c r="WEF29" s="6"/>
      <c r="WEJ29" s="6"/>
      <c r="WEN29" s="6"/>
      <c r="WER29" s="6"/>
      <c r="WEV29" s="6"/>
      <c r="WEZ29" s="6"/>
      <c r="WFD29" s="6"/>
      <c r="WFH29" s="6"/>
      <c r="WFL29" s="6"/>
      <c r="WFP29" s="6"/>
      <c r="WFT29" s="6"/>
      <c r="WFX29" s="6"/>
      <c r="WGB29" s="6"/>
      <c r="WGF29" s="6"/>
      <c r="WGJ29" s="6"/>
      <c r="WGN29" s="6"/>
      <c r="WGR29" s="6"/>
      <c r="WGV29" s="6"/>
      <c r="WGZ29" s="6"/>
      <c r="WHD29" s="6"/>
      <c r="WHH29" s="6"/>
      <c r="WHL29" s="6"/>
      <c r="WHP29" s="6"/>
      <c r="WHT29" s="6"/>
      <c r="WHX29" s="6"/>
      <c r="WIB29" s="6"/>
      <c r="WIF29" s="6"/>
      <c r="WIJ29" s="6"/>
      <c r="WIN29" s="6"/>
      <c r="WIR29" s="6"/>
      <c r="WIV29" s="6"/>
      <c r="WIZ29" s="6"/>
      <c r="WJD29" s="6"/>
      <c r="WJH29" s="6"/>
      <c r="WJL29" s="6"/>
      <c r="WJP29" s="6"/>
      <c r="WJT29" s="6"/>
      <c r="WJX29" s="6"/>
      <c r="WKB29" s="6"/>
      <c r="WKF29" s="6"/>
      <c r="WKJ29" s="6"/>
      <c r="WKN29" s="6"/>
      <c r="WKR29" s="6"/>
      <c r="WKV29" s="6"/>
      <c r="WKZ29" s="6"/>
      <c r="WLD29" s="6"/>
      <c r="WLH29" s="6"/>
      <c r="WLL29" s="6"/>
      <c r="WLP29" s="6"/>
      <c r="WLT29" s="6"/>
      <c r="WLX29" s="6"/>
      <c r="WMB29" s="6"/>
      <c r="WMF29" s="6"/>
      <c r="WMJ29" s="6"/>
      <c r="WMN29" s="6"/>
      <c r="WMR29" s="6"/>
      <c r="WMV29" s="6"/>
      <c r="WMZ29" s="6"/>
      <c r="WND29" s="6"/>
      <c r="WNH29" s="6"/>
      <c r="WNL29" s="6"/>
      <c r="WNP29" s="6"/>
      <c r="WNT29" s="6"/>
      <c r="WNX29" s="6"/>
      <c r="WOB29" s="6"/>
      <c r="WOF29" s="6"/>
      <c r="WOJ29" s="6"/>
      <c r="WON29" s="6"/>
      <c r="WOR29" s="6"/>
      <c r="WOV29" s="6"/>
      <c r="WOZ29" s="6"/>
      <c r="WPD29" s="6"/>
      <c r="WPH29" s="6"/>
      <c r="WPL29" s="6"/>
      <c r="WPP29" s="6"/>
      <c r="WPT29" s="6"/>
      <c r="WPX29" s="6"/>
      <c r="WQB29" s="6"/>
      <c r="WQF29" s="6"/>
      <c r="WQJ29" s="6"/>
      <c r="WQN29" s="6"/>
      <c r="WQR29" s="6"/>
      <c r="WQV29" s="6"/>
      <c r="WQZ29" s="6"/>
      <c r="WRD29" s="6"/>
      <c r="WRH29" s="6"/>
      <c r="WRL29" s="6"/>
      <c r="WRP29" s="6"/>
      <c r="WRT29" s="6"/>
      <c r="WRX29" s="6"/>
      <c r="WSB29" s="6"/>
      <c r="WSF29" s="6"/>
      <c r="WSJ29" s="6"/>
      <c r="WSN29" s="6"/>
      <c r="WSR29" s="6"/>
      <c r="WSV29" s="6"/>
      <c r="WSZ29" s="6"/>
      <c r="WTD29" s="6"/>
      <c r="WTH29" s="6"/>
      <c r="WTL29" s="6"/>
      <c r="WTP29" s="6"/>
      <c r="WTT29" s="6"/>
      <c r="WTX29" s="6"/>
      <c r="WUB29" s="6"/>
      <c r="WUF29" s="6"/>
      <c r="WUJ29" s="6"/>
      <c r="WUN29" s="6"/>
      <c r="WUR29" s="6"/>
      <c r="WUV29" s="6"/>
      <c r="WUZ29" s="6"/>
      <c r="WVD29" s="6"/>
      <c r="WVH29" s="6"/>
      <c r="WVL29" s="6"/>
      <c r="WVP29" s="6"/>
      <c r="WVT29" s="6"/>
      <c r="WVX29" s="6"/>
      <c r="WWB29" s="6"/>
      <c r="WWF29" s="6"/>
      <c r="WWJ29" s="6"/>
      <c r="WWN29" s="6"/>
      <c r="WWR29" s="6"/>
      <c r="WWV29" s="6"/>
      <c r="WWZ29" s="6"/>
      <c r="WXD29" s="6"/>
      <c r="WXH29" s="6"/>
      <c r="WXL29" s="6"/>
      <c r="WXP29" s="6"/>
      <c r="WXT29" s="6"/>
      <c r="WXX29" s="6"/>
      <c r="WYB29" s="6"/>
      <c r="WYF29" s="6"/>
      <c r="WYJ29" s="6"/>
      <c r="WYN29" s="6"/>
      <c r="WYR29" s="6"/>
      <c r="WYV29" s="6"/>
      <c r="WYZ29" s="6"/>
      <c r="WZD29" s="6"/>
      <c r="WZH29" s="6"/>
      <c r="WZL29" s="6"/>
      <c r="WZP29" s="6"/>
      <c r="WZT29" s="6"/>
      <c r="WZX29" s="6"/>
      <c r="XAB29" s="6"/>
      <c r="XAF29" s="6"/>
      <c r="XAJ29" s="6"/>
      <c r="XAN29" s="6"/>
      <c r="XAR29" s="6"/>
      <c r="XAV29" s="6"/>
      <c r="XAZ29" s="6"/>
      <c r="XBD29" s="6"/>
      <c r="XBH29" s="6"/>
      <c r="XBL29" s="6"/>
      <c r="XBP29" s="6"/>
      <c r="XBT29" s="6"/>
      <c r="XBX29" s="6"/>
      <c r="XCB29" s="6"/>
      <c r="XCF29" s="6"/>
      <c r="XCJ29" s="6"/>
      <c r="XCN29" s="6"/>
      <c r="XCR29" s="6"/>
      <c r="XCV29" s="6"/>
      <c r="XCZ29" s="6"/>
      <c r="XDD29" s="6"/>
      <c r="XDH29" s="6"/>
      <c r="XDL29" s="6"/>
      <c r="XDP29" s="6"/>
      <c r="XDT29" s="6"/>
      <c r="XDX29" s="6"/>
      <c r="XEB29" s="6"/>
      <c r="XEF29" s="6"/>
      <c r="XEJ29" s="6"/>
      <c r="XEN29" s="6"/>
      <c r="XER29" s="6"/>
      <c r="XEV29" s="6"/>
      <c r="XEZ29" s="6"/>
    </row>
    <row r="30" spans="1:1024 1028:2048 2052:3072 3076:4096 4100:5120 5124:6144 6148:7168 7172:8192 8196:9216 9220:10240 10244:11264 11268:12288 12292:13312 13316:14336 14340:15360 15364:16380" x14ac:dyDescent="0.25">
      <c r="A30" s="30">
        <v>51</v>
      </c>
      <c r="B30" s="21" t="s">
        <v>129</v>
      </c>
      <c r="C30" s="21" t="s">
        <v>130</v>
      </c>
      <c r="D30" s="31">
        <v>2002</v>
      </c>
      <c r="E30" s="30">
        <v>1</v>
      </c>
      <c r="F30" s="23">
        <v>0</v>
      </c>
      <c r="G30" s="23">
        <v>1</v>
      </c>
      <c r="H30" s="31" t="s">
        <v>82</v>
      </c>
      <c r="I30" s="37">
        <v>830</v>
      </c>
      <c r="J30" s="23" t="s">
        <v>168</v>
      </c>
      <c r="K30" s="21">
        <v>7</v>
      </c>
      <c r="L30" s="21">
        <v>29</v>
      </c>
      <c r="M30" s="21">
        <v>66.400000000000006</v>
      </c>
      <c r="N30" s="21" t="s">
        <v>329</v>
      </c>
      <c r="O30" s="38" t="s">
        <v>23</v>
      </c>
      <c r="P30" s="23">
        <v>1</v>
      </c>
      <c r="Q30" s="23" t="s">
        <v>27</v>
      </c>
      <c r="R30" s="23" t="s">
        <v>206</v>
      </c>
      <c r="S30" s="23" t="s">
        <v>202</v>
      </c>
      <c r="T30" s="31" t="s">
        <v>214</v>
      </c>
      <c r="U30" s="55"/>
    </row>
    <row r="31" spans="1:1024 1028:2048 2052:3072 3076:4096 4100:5120 5124:6144 6148:7168 7172:8192 8196:9216 9220:10240 10244:11264 11268:12288 12292:13312 13316:14336 14340:15360 15364:16380" x14ac:dyDescent="0.25">
      <c r="A31" s="30">
        <v>52</v>
      </c>
      <c r="B31" s="21" t="s">
        <v>131</v>
      </c>
      <c r="C31" s="21" t="s">
        <v>132</v>
      </c>
      <c r="D31" s="31">
        <v>2004</v>
      </c>
      <c r="E31" s="30">
        <v>1</v>
      </c>
      <c r="F31" s="23">
        <v>0</v>
      </c>
      <c r="G31" s="23">
        <v>1</v>
      </c>
      <c r="H31" s="31" t="s">
        <v>8</v>
      </c>
      <c r="I31" s="37">
        <v>600</v>
      </c>
      <c r="J31" s="23" t="s">
        <v>168</v>
      </c>
      <c r="K31" s="21">
        <v>10</v>
      </c>
      <c r="L31" s="21">
        <v>32</v>
      </c>
      <c r="M31" s="21">
        <v>59.8</v>
      </c>
      <c r="N31" s="21" t="s">
        <v>329</v>
      </c>
      <c r="O31" s="38" t="s">
        <v>27</v>
      </c>
      <c r="P31" s="23" t="s">
        <v>27</v>
      </c>
      <c r="Q31" s="23" t="s">
        <v>54</v>
      </c>
      <c r="R31" s="23" t="s">
        <v>206</v>
      </c>
      <c r="S31" s="23" t="s">
        <v>225</v>
      </c>
      <c r="T31" s="31" t="s">
        <v>214</v>
      </c>
      <c r="U31" s="55"/>
    </row>
    <row r="32" spans="1:1024 1028:2048 2052:3072 3076:4096 4100:5120 5124:6144 6148:7168 7172:8192 8196:9216 9220:10240 10244:11264 11268:12288 12292:13312 13316:14336 14340:15360 15364:16380" x14ac:dyDescent="0.25">
      <c r="A32" s="30">
        <v>53</v>
      </c>
      <c r="B32" s="21" t="s">
        <v>133</v>
      </c>
      <c r="C32" s="21" t="s">
        <v>134</v>
      </c>
      <c r="D32" s="31">
        <v>2005</v>
      </c>
      <c r="E32" s="30">
        <v>2</v>
      </c>
      <c r="F32" s="23">
        <v>0</v>
      </c>
      <c r="G32" s="23">
        <v>1</v>
      </c>
      <c r="H32" s="31" t="s">
        <v>8</v>
      </c>
      <c r="I32" s="37">
        <v>800</v>
      </c>
      <c r="J32" s="23" t="s">
        <v>168</v>
      </c>
      <c r="K32" s="21">
        <v>16</v>
      </c>
      <c r="L32" s="21">
        <v>25</v>
      </c>
      <c r="M32" s="21">
        <v>62.9</v>
      </c>
      <c r="N32" s="21" t="s">
        <v>329</v>
      </c>
      <c r="O32" s="38" t="s">
        <v>25</v>
      </c>
      <c r="P32" s="23">
        <f>9/16</f>
        <v>0.5625</v>
      </c>
      <c r="Q32" s="23" t="s">
        <v>93</v>
      </c>
      <c r="R32" s="23" t="s">
        <v>206</v>
      </c>
      <c r="S32" s="23" t="s">
        <v>225</v>
      </c>
      <c r="T32" s="31" t="s">
        <v>214</v>
      </c>
      <c r="U32" s="55"/>
    </row>
    <row r="33" spans="1:23" x14ac:dyDescent="0.25">
      <c r="A33" s="30">
        <v>58</v>
      </c>
      <c r="B33" s="21" t="s">
        <v>160</v>
      </c>
      <c r="C33" s="21" t="s">
        <v>161</v>
      </c>
      <c r="D33" s="31">
        <v>2016</v>
      </c>
      <c r="E33" s="30">
        <v>1</v>
      </c>
      <c r="F33" s="23">
        <v>1</v>
      </c>
      <c r="G33" s="23">
        <v>1</v>
      </c>
      <c r="H33" s="31" t="s">
        <v>8</v>
      </c>
      <c r="I33" s="37">
        <v>400</v>
      </c>
      <c r="J33" s="23" t="s">
        <v>168</v>
      </c>
      <c r="K33" s="21">
        <v>51</v>
      </c>
      <c r="L33" s="23" t="s">
        <v>27</v>
      </c>
      <c r="M33" s="23" t="s">
        <v>27</v>
      </c>
      <c r="N33" s="21" t="s">
        <v>329</v>
      </c>
      <c r="O33" s="38" t="s">
        <v>27</v>
      </c>
      <c r="P33" s="38" t="s">
        <v>27</v>
      </c>
      <c r="Q33" s="23" t="s">
        <v>37</v>
      </c>
      <c r="R33" s="23" t="s">
        <v>206</v>
      </c>
      <c r="S33" s="23" t="s">
        <v>225</v>
      </c>
      <c r="T33" s="31" t="s">
        <v>214</v>
      </c>
      <c r="U33" s="55" t="s">
        <v>169</v>
      </c>
    </row>
    <row r="34" spans="1:23" x14ac:dyDescent="0.25">
      <c r="A34" s="30">
        <v>60</v>
      </c>
      <c r="B34" s="21" t="s">
        <v>162</v>
      </c>
      <c r="C34" s="21" t="s">
        <v>163</v>
      </c>
      <c r="D34" s="31">
        <v>1991</v>
      </c>
      <c r="E34" s="30">
        <v>1</v>
      </c>
      <c r="F34" s="23">
        <v>0</v>
      </c>
      <c r="G34" s="23">
        <v>1</v>
      </c>
      <c r="H34" s="31" t="s">
        <v>19</v>
      </c>
      <c r="I34" s="37">
        <v>725</v>
      </c>
      <c r="J34" s="23" t="s">
        <v>168</v>
      </c>
      <c r="K34" s="21">
        <v>4</v>
      </c>
      <c r="L34" s="23" t="s">
        <v>27</v>
      </c>
      <c r="M34" s="23">
        <v>72</v>
      </c>
      <c r="N34" s="21" t="s">
        <v>329</v>
      </c>
      <c r="O34" s="38" t="s">
        <v>23</v>
      </c>
      <c r="P34" s="23">
        <v>1</v>
      </c>
      <c r="Q34" s="23" t="s">
        <v>27</v>
      </c>
      <c r="R34" s="23" t="s">
        <v>206</v>
      </c>
      <c r="S34" s="23" t="s">
        <v>225</v>
      </c>
      <c r="T34" s="31" t="s">
        <v>214</v>
      </c>
      <c r="U34" s="55"/>
    </row>
    <row r="35" spans="1:23" x14ac:dyDescent="0.25">
      <c r="A35" s="33">
        <v>62</v>
      </c>
      <c r="B35" s="26" t="s">
        <v>188</v>
      </c>
      <c r="C35" s="26" t="s">
        <v>187</v>
      </c>
      <c r="D35" s="34">
        <v>2019</v>
      </c>
      <c r="E35" s="33">
        <v>2</v>
      </c>
      <c r="F35" s="27">
        <v>1</v>
      </c>
      <c r="G35" s="26">
        <v>1</v>
      </c>
      <c r="H35" s="34" t="s">
        <v>8</v>
      </c>
      <c r="I35" s="44">
        <v>400</v>
      </c>
      <c r="J35" s="27" t="s">
        <v>168</v>
      </c>
      <c r="K35" s="27" t="s">
        <v>425</v>
      </c>
      <c r="L35" s="27" t="s">
        <v>426</v>
      </c>
      <c r="M35" s="27" t="s">
        <v>27</v>
      </c>
      <c r="N35" s="26" t="s">
        <v>329</v>
      </c>
      <c r="O35" s="45" t="s">
        <v>25</v>
      </c>
      <c r="P35" s="27" t="s">
        <v>319</v>
      </c>
      <c r="Q35" s="27" t="s">
        <v>27</v>
      </c>
      <c r="R35" s="27" t="s">
        <v>206</v>
      </c>
      <c r="S35" s="27" t="s">
        <v>251</v>
      </c>
      <c r="T35" s="34" t="s">
        <v>310</v>
      </c>
      <c r="U35" s="57" t="s">
        <v>199</v>
      </c>
    </row>
    <row r="36" spans="1:23" x14ac:dyDescent="0.25">
      <c r="D36" s="53" t="s">
        <v>446</v>
      </c>
      <c r="E36" s="54">
        <f>SUM(E5:E35)</f>
        <v>55</v>
      </c>
    </row>
    <row r="37" spans="1:23" ht="23.25" x14ac:dyDescent="0.35">
      <c r="A37" s="1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s="7" customFormat="1" x14ac:dyDescent="0.25">
      <c r="A38" s="14"/>
      <c r="B38" s="15"/>
      <c r="C38" s="15"/>
      <c r="D38" s="15"/>
      <c r="E38" s="15"/>
      <c r="F38" s="16"/>
      <c r="G38" s="17"/>
      <c r="H38" s="17"/>
      <c r="I38" s="16"/>
      <c r="J38" s="16"/>
      <c r="K38" s="16"/>
      <c r="L38" s="16"/>
      <c r="M38" s="16"/>
      <c r="N38" s="16"/>
      <c r="O38" s="17"/>
      <c r="P38" s="17"/>
      <c r="Q38" s="17"/>
      <c r="R38" s="15"/>
      <c r="S38" s="15"/>
      <c r="T38" s="15"/>
    </row>
    <row r="39" spans="1:23" s="7" customFormat="1" x14ac:dyDescent="0.25">
      <c r="E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4"/>
    </row>
    <row r="40" spans="1:23" s="7" customFormat="1" x14ac:dyDescent="0.25">
      <c r="B40" s="8"/>
    </row>
    <row r="41" spans="1:23" s="7" customFormat="1" x14ac:dyDescent="0.25">
      <c r="B41" s="8"/>
    </row>
    <row r="42" spans="1:23" s="7" customFormat="1" x14ac:dyDescent="0.25">
      <c r="B42" s="9"/>
    </row>
    <row r="43" spans="1:23" s="7" customFormat="1" x14ac:dyDescent="0.25">
      <c r="B43" s="9"/>
    </row>
    <row r="44" spans="1:23" s="7" customFormat="1" x14ac:dyDescent="0.25"/>
    <row r="45" spans="1:23" s="7" customFormat="1" x14ac:dyDescent="0.25"/>
    <row r="46" spans="1:23" s="7" customFormat="1" x14ac:dyDescent="0.25">
      <c r="B46" s="9"/>
    </row>
    <row r="47" spans="1:23" s="7" customFormat="1" x14ac:dyDescent="0.25">
      <c r="B47" s="9"/>
      <c r="K47" s="12"/>
    </row>
    <row r="48" spans="1:23" s="7" customFormat="1" x14ac:dyDescent="0.25"/>
    <row r="49" spans="1:23" s="7" customFormat="1" x14ac:dyDescent="0.25"/>
    <row r="50" spans="1:23" s="7" customFormat="1" x14ac:dyDescent="0.25"/>
    <row r="51" spans="1:23" s="7" customForma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3" s="7" customFormat="1" x14ac:dyDescent="0.25"/>
    <row r="53" spans="1:2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</sheetData>
  <mergeCells count="5">
    <mergeCell ref="A3:D3"/>
    <mergeCell ref="I3:Q3"/>
    <mergeCell ref="F3:H3"/>
    <mergeCell ref="F38:H38"/>
    <mergeCell ref="I38:Q3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6849-DE06-4D83-893B-2DCDFDA59F8A}">
  <dimension ref="A1:T81"/>
  <sheetViews>
    <sheetView workbookViewId="0">
      <selection activeCell="A2" sqref="A2:I11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  <col min="11" max="11" width="10.5703125" bestFit="1" customWidth="1"/>
    <col min="13" max="13" width="13.42578125" customWidth="1"/>
    <col min="15" max="15" width="9.85546875" bestFit="1" customWidth="1"/>
    <col min="17" max="17" width="10.5703125" bestFit="1" customWidth="1"/>
  </cols>
  <sheetData>
    <row r="1" spans="1:20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O1" t="s">
        <v>40</v>
      </c>
      <c r="P1" t="s">
        <v>41</v>
      </c>
      <c r="Q1" t="s">
        <v>43</v>
      </c>
      <c r="R1" t="s">
        <v>42</v>
      </c>
      <c r="S1" t="s">
        <v>0</v>
      </c>
      <c r="T1" t="s">
        <v>7</v>
      </c>
    </row>
    <row r="2" spans="1:20" x14ac:dyDescent="0.25">
      <c r="A2">
        <v>0</v>
      </c>
      <c r="B2">
        <f>AVERAGE(T2,T12,T22,T32,T42,T52,T62,T72)</f>
        <v>0</v>
      </c>
      <c r="C2" t="s">
        <v>24</v>
      </c>
      <c r="D2">
        <v>998.0625</v>
      </c>
      <c r="E2" t="s">
        <v>37</v>
      </c>
      <c r="F2" t="s">
        <v>25</v>
      </c>
      <c r="G2" t="s">
        <v>217</v>
      </c>
      <c r="H2" t="s">
        <v>228</v>
      </c>
      <c r="I2" t="s">
        <v>214</v>
      </c>
      <c r="K2" t="s">
        <v>2</v>
      </c>
      <c r="L2" t="s">
        <v>19</v>
      </c>
      <c r="P2">
        <v>1</v>
      </c>
      <c r="Q2">
        <v>72.5</v>
      </c>
      <c r="R2">
        <f>Q2*15</f>
        <v>1087.5</v>
      </c>
      <c r="S2">
        <v>0</v>
      </c>
      <c r="T2">
        <v>0</v>
      </c>
    </row>
    <row r="3" spans="1:20" x14ac:dyDescent="0.25">
      <c r="A3">
        <v>1</v>
      </c>
      <c r="B3">
        <f t="shared" ref="B3:B11" si="0">AVERAGE(T3,T13,T23,T33,T43,T53,T63,T73)</f>
        <v>0.57008750000000008</v>
      </c>
      <c r="C3" t="s">
        <v>24</v>
      </c>
      <c r="D3">
        <v>998.0625</v>
      </c>
      <c r="E3" t="s">
        <v>37</v>
      </c>
      <c r="F3" t="s">
        <v>25</v>
      </c>
      <c r="G3" t="s">
        <v>217</v>
      </c>
      <c r="H3" t="s">
        <v>228</v>
      </c>
      <c r="I3" t="s">
        <v>214</v>
      </c>
      <c r="K3" t="s">
        <v>5</v>
      </c>
      <c r="L3" t="s">
        <v>44</v>
      </c>
      <c r="P3">
        <v>1</v>
      </c>
      <c r="Q3">
        <v>72.5</v>
      </c>
      <c r="R3">
        <f t="shared" ref="R3:R66" si="1">Q3*15</f>
        <v>1087.5</v>
      </c>
      <c r="S3">
        <v>1</v>
      </c>
      <c r="T3">
        <v>0.41420000000000001</v>
      </c>
    </row>
    <row r="4" spans="1:20" x14ac:dyDescent="0.25">
      <c r="A4">
        <v>2</v>
      </c>
      <c r="B4">
        <f t="shared" si="0"/>
        <v>0.86112500000000003</v>
      </c>
      <c r="C4" t="s">
        <v>24</v>
      </c>
      <c r="D4">
        <v>998.0625</v>
      </c>
      <c r="E4" t="s">
        <v>37</v>
      </c>
      <c r="F4" t="s">
        <v>25</v>
      </c>
      <c r="G4" t="s">
        <v>217</v>
      </c>
      <c r="H4" t="s">
        <v>228</v>
      </c>
      <c r="I4" t="s">
        <v>214</v>
      </c>
      <c r="K4" t="s">
        <v>9</v>
      </c>
      <c r="L4">
        <v>8</v>
      </c>
      <c r="M4" t="s">
        <v>312</v>
      </c>
      <c r="P4">
        <v>1</v>
      </c>
      <c r="Q4">
        <v>72.5</v>
      </c>
      <c r="R4">
        <f t="shared" si="1"/>
        <v>1087.5</v>
      </c>
      <c r="S4">
        <v>2</v>
      </c>
      <c r="T4">
        <v>0.72850000000000004</v>
      </c>
    </row>
    <row r="5" spans="1:20" x14ac:dyDescent="0.25">
      <c r="A5">
        <v>3</v>
      </c>
      <c r="B5">
        <f t="shared" si="0"/>
        <v>1.0673375000000001</v>
      </c>
      <c r="C5" t="s">
        <v>24</v>
      </c>
      <c r="D5">
        <v>998.0625</v>
      </c>
      <c r="E5" t="s">
        <v>37</v>
      </c>
      <c r="F5" t="s">
        <v>25</v>
      </c>
      <c r="G5" t="s">
        <v>217</v>
      </c>
      <c r="H5" t="s">
        <v>228</v>
      </c>
      <c r="I5" t="s">
        <v>214</v>
      </c>
      <c r="K5" t="s">
        <v>15</v>
      </c>
      <c r="L5" t="s">
        <v>25</v>
      </c>
      <c r="P5">
        <v>1</v>
      </c>
      <c r="Q5">
        <v>72.5</v>
      </c>
      <c r="R5">
        <f t="shared" si="1"/>
        <v>1087.5</v>
      </c>
      <c r="S5">
        <v>3</v>
      </c>
      <c r="T5">
        <v>1.0497000000000001</v>
      </c>
    </row>
    <row r="6" spans="1:20" x14ac:dyDescent="0.25">
      <c r="A6">
        <v>4</v>
      </c>
      <c r="B6">
        <f t="shared" si="0"/>
        <v>1.1926000000000001</v>
      </c>
      <c r="C6" t="s">
        <v>24</v>
      </c>
      <c r="D6">
        <v>998.0625</v>
      </c>
      <c r="E6" t="s">
        <v>37</v>
      </c>
      <c r="F6" t="s">
        <v>25</v>
      </c>
      <c r="G6" t="s">
        <v>217</v>
      </c>
      <c r="H6" t="s">
        <v>228</v>
      </c>
      <c r="I6" t="s">
        <v>214</v>
      </c>
      <c r="K6" t="s">
        <v>12</v>
      </c>
      <c r="L6" t="s">
        <v>13</v>
      </c>
      <c r="P6">
        <v>1</v>
      </c>
      <c r="Q6">
        <v>72.5</v>
      </c>
      <c r="R6">
        <f t="shared" si="1"/>
        <v>1087.5</v>
      </c>
      <c r="S6">
        <v>4</v>
      </c>
      <c r="T6">
        <v>1.1056999999999999</v>
      </c>
    </row>
    <row r="7" spans="1:20" x14ac:dyDescent="0.25">
      <c r="A7">
        <v>6</v>
      </c>
      <c r="B7">
        <f t="shared" si="0"/>
        <v>1.0961624999999999</v>
      </c>
      <c r="C7" t="s">
        <v>24</v>
      </c>
      <c r="D7">
        <v>998.0625</v>
      </c>
      <c r="E7" t="s">
        <v>37</v>
      </c>
      <c r="F7" t="s">
        <v>25</v>
      </c>
      <c r="G7" t="s">
        <v>217</v>
      </c>
      <c r="H7" t="s">
        <v>228</v>
      </c>
      <c r="I7" t="s">
        <v>214</v>
      </c>
      <c r="K7" t="s">
        <v>10</v>
      </c>
      <c r="L7" t="s">
        <v>45</v>
      </c>
      <c r="P7">
        <v>1</v>
      </c>
      <c r="Q7">
        <v>72.5</v>
      </c>
      <c r="R7">
        <f t="shared" si="1"/>
        <v>1087.5</v>
      </c>
      <c r="S7">
        <v>6</v>
      </c>
      <c r="T7">
        <v>0.95579999999999998</v>
      </c>
    </row>
    <row r="8" spans="1:20" x14ac:dyDescent="0.25">
      <c r="A8">
        <v>8</v>
      </c>
      <c r="B8">
        <f t="shared" si="0"/>
        <v>0.88651250000000004</v>
      </c>
      <c r="C8" t="s">
        <v>24</v>
      </c>
      <c r="D8">
        <v>998.0625</v>
      </c>
      <c r="E8" t="s">
        <v>37</v>
      </c>
      <c r="F8" t="s">
        <v>25</v>
      </c>
      <c r="G8" t="s">
        <v>217</v>
      </c>
      <c r="H8" t="s">
        <v>228</v>
      </c>
      <c r="I8" t="s">
        <v>214</v>
      </c>
      <c r="K8" t="s">
        <v>209</v>
      </c>
      <c r="L8" t="s">
        <v>237</v>
      </c>
      <c r="M8" t="s">
        <v>348</v>
      </c>
      <c r="P8">
        <v>1</v>
      </c>
      <c r="Q8">
        <v>72.5</v>
      </c>
      <c r="R8">
        <f t="shared" si="1"/>
        <v>1087.5</v>
      </c>
      <c r="S8">
        <v>8</v>
      </c>
      <c r="T8">
        <v>0.77149999999999996</v>
      </c>
    </row>
    <row r="9" spans="1:20" x14ac:dyDescent="0.25">
      <c r="A9">
        <v>12</v>
      </c>
      <c r="B9">
        <f t="shared" si="0"/>
        <v>0.78017499999999995</v>
      </c>
      <c r="C9" t="s">
        <v>24</v>
      </c>
      <c r="D9">
        <v>998.0625</v>
      </c>
      <c r="E9" t="s">
        <v>37</v>
      </c>
      <c r="F9" t="s">
        <v>25</v>
      </c>
      <c r="G9" t="s">
        <v>217</v>
      </c>
      <c r="H9" t="s">
        <v>228</v>
      </c>
      <c r="I9" t="s">
        <v>214</v>
      </c>
      <c r="K9" t="s">
        <v>210</v>
      </c>
      <c r="L9" t="s">
        <v>228</v>
      </c>
      <c r="P9">
        <v>1</v>
      </c>
      <c r="Q9">
        <v>72.5</v>
      </c>
      <c r="R9">
        <f t="shared" si="1"/>
        <v>1087.5</v>
      </c>
      <c r="S9">
        <v>12</v>
      </c>
      <c r="T9">
        <v>0.58560000000000001</v>
      </c>
    </row>
    <row r="10" spans="1:20" x14ac:dyDescent="0.25">
      <c r="A10">
        <v>24</v>
      </c>
      <c r="B10">
        <f t="shared" si="0"/>
        <v>0.4593875</v>
      </c>
      <c r="C10" t="s">
        <v>24</v>
      </c>
      <c r="D10">
        <v>998.0625</v>
      </c>
      <c r="E10" t="s">
        <v>37</v>
      </c>
      <c r="F10" t="s">
        <v>25</v>
      </c>
      <c r="G10" t="s">
        <v>217</v>
      </c>
      <c r="H10" t="s">
        <v>228</v>
      </c>
      <c r="I10" t="s">
        <v>214</v>
      </c>
      <c r="K10" t="s">
        <v>222</v>
      </c>
      <c r="L10" t="s">
        <v>214</v>
      </c>
      <c r="P10">
        <v>1</v>
      </c>
      <c r="Q10">
        <v>72.5</v>
      </c>
      <c r="R10">
        <f t="shared" si="1"/>
        <v>1087.5</v>
      </c>
      <c r="S10">
        <v>24</v>
      </c>
      <c r="T10">
        <v>0.34439999999999998</v>
      </c>
    </row>
    <row r="11" spans="1:20" x14ac:dyDescent="0.25">
      <c r="A11">
        <v>48</v>
      </c>
      <c r="B11">
        <f t="shared" si="0"/>
        <v>0.12671250000000001</v>
      </c>
      <c r="C11" t="s">
        <v>24</v>
      </c>
      <c r="D11">
        <v>998.0625</v>
      </c>
      <c r="E11" t="s">
        <v>37</v>
      </c>
      <c r="F11" t="s">
        <v>25</v>
      </c>
      <c r="G11" t="s">
        <v>217</v>
      </c>
      <c r="H11" t="s">
        <v>228</v>
      </c>
      <c r="I11" t="s">
        <v>214</v>
      </c>
      <c r="K11" t="s">
        <v>349</v>
      </c>
      <c r="L11" t="s">
        <v>350</v>
      </c>
      <c r="M11" t="s">
        <v>351</v>
      </c>
      <c r="P11">
        <v>1</v>
      </c>
      <c r="Q11">
        <v>72.5</v>
      </c>
      <c r="R11">
        <f t="shared" si="1"/>
        <v>1087.5</v>
      </c>
      <c r="S11">
        <v>48</v>
      </c>
      <c r="T11">
        <v>0.11020000000000001</v>
      </c>
    </row>
    <row r="12" spans="1:20" x14ac:dyDescent="0.25">
      <c r="P12">
        <v>2</v>
      </c>
      <c r="Q12">
        <v>68</v>
      </c>
      <c r="R12">
        <f t="shared" si="1"/>
        <v>1020</v>
      </c>
      <c r="S12">
        <v>0</v>
      </c>
      <c r="T12">
        <v>0</v>
      </c>
    </row>
    <row r="13" spans="1:20" x14ac:dyDescent="0.25">
      <c r="M13">
        <f>AVERAGE(R2,R12,R22,R32,R42,R52,R62,R72)</f>
        <v>998.0625</v>
      </c>
      <c r="P13">
        <v>2</v>
      </c>
      <c r="Q13">
        <v>68</v>
      </c>
      <c r="R13">
        <f t="shared" si="1"/>
        <v>1020</v>
      </c>
      <c r="S13">
        <v>1</v>
      </c>
      <c r="T13">
        <v>0.57279999999999998</v>
      </c>
    </row>
    <row r="14" spans="1:20" x14ac:dyDescent="0.25">
      <c r="P14">
        <v>2</v>
      </c>
      <c r="Q14">
        <v>68</v>
      </c>
      <c r="R14">
        <f t="shared" si="1"/>
        <v>1020</v>
      </c>
      <c r="S14">
        <v>2</v>
      </c>
      <c r="T14">
        <v>1.0144</v>
      </c>
    </row>
    <row r="15" spans="1:20" x14ac:dyDescent="0.25">
      <c r="P15">
        <v>2</v>
      </c>
      <c r="Q15">
        <v>68</v>
      </c>
      <c r="R15">
        <f t="shared" si="1"/>
        <v>1020</v>
      </c>
      <c r="S15">
        <v>3</v>
      </c>
      <c r="T15">
        <v>1.37</v>
      </c>
    </row>
    <row r="16" spans="1:20" x14ac:dyDescent="0.25">
      <c r="P16">
        <v>2</v>
      </c>
      <c r="Q16">
        <v>68</v>
      </c>
      <c r="R16">
        <f t="shared" si="1"/>
        <v>1020</v>
      </c>
      <c r="S16">
        <v>4</v>
      </c>
      <c r="T16">
        <v>1.5017</v>
      </c>
    </row>
    <row r="17" spans="16:20" x14ac:dyDescent="0.25">
      <c r="P17">
        <v>2</v>
      </c>
      <c r="Q17">
        <v>68</v>
      </c>
      <c r="R17">
        <f t="shared" si="1"/>
        <v>1020</v>
      </c>
      <c r="S17">
        <v>6</v>
      </c>
      <c r="T17">
        <v>1.0729</v>
      </c>
    </row>
    <row r="18" spans="16:20" x14ac:dyDescent="0.25">
      <c r="P18">
        <v>2</v>
      </c>
      <c r="Q18">
        <v>68</v>
      </c>
      <c r="R18">
        <f t="shared" si="1"/>
        <v>1020</v>
      </c>
      <c r="S18">
        <v>8</v>
      </c>
      <c r="T18">
        <v>0.86809999999999998</v>
      </c>
    </row>
    <row r="19" spans="16:20" x14ac:dyDescent="0.25">
      <c r="P19">
        <v>2</v>
      </c>
      <c r="Q19">
        <v>68</v>
      </c>
      <c r="R19">
        <f t="shared" si="1"/>
        <v>1020</v>
      </c>
      <c r="S19">
        <v>12</v>
      </c>
      <c r="T19">
        <v>0.66139999999999999</v>
      </c>
    </row>
    <row r="20" spans="16:20" x14ac:dyDescent="0.25">
      <c r="P20">
        <v>2</v>
      </c>
      <c r="Q20">
        <v>68</v>
      </c>
      <c r="R20">
        <f t="shared" si="1"/>
        <v>1020</v>
      </c>
      <c r="S20">
        <v>24</v>
      </c>
      <c r="T20">
        <v>0.37880000000000003</v>
      </c>
    </row>
    <row r="21" spans="16:20" x14ac:dyDescent="0.25">
      <c r="P21">
        <v>2</v>
      </c>
      <c r="Q21">
        <v>68</v>
      </c>
      <c r="R21">
        <f t="shared" si="1"/>
        <v>1020</v>
      </c>
      <c r="S21">
        <v>48</v>
      </c>
      <c r="T21">
        <v>0.1384</v>
      </c>
    </row>
    <row r="22" spans="16:20" x14ac:dyDescent="0.25">
      <c r="P22">
        <v>3</v>
      </c>
      <c r="Q22">
        <v>48.8</v>
      </c>
      <c r="R22">
        <f t="shared" si="1"/>
        <v>732</v>
      </c>
      <c r="S22">
        <v>0</v>
      </c>
      <c r="T22">
        <v>0</v>
      </c>
    </row>
    <row r="23" spans="16:20" x14ac:dyDescent="0.25">
      <c r="P23">
        <v>3</v>
      </c>
      <c r="Q23">
        <v>48.8</v>
      </c>
      <c r="R23">
        <f t="shared" si="1"/>
        <v>732</v>
      </c>
      <c r="S23">
        <v>1</v>
      </c>
      <c r="T23">
        <v>0.25569999999999998</v>
      </c>
    </row>
    <row r="24" spans="16:20" x14ac:dyDescent="0.25">
      <c r="P24">
        <v>3</v>
      </c>
      <c r="Q24">
        <v>48.8</v>
      </c>
      <c r="R24">
        <f t="shared" si="1"/>
        <v>732</v>
      </c>
      <c r="S24">
        <v>2</v>
      </c>
      <c r="T24">
        <v>0.3014</v>
      </c>
    </row>
    <row r="25" spans="16:20" x14ac:dyDescent="0.25">
      <c r="P25">
        <v>3</v>
      </c>
      <c r="Q25">
        <v>48.8</v>
      </c>
      <c r="R25">
        <f t="shared" si="1"/>
        <v>732</v>
      </c>
      <c r="S25">
        <v>3</v>
      </c>
      <c r="T25">
        <v>0.40570000000000001</v>
      </c>
    </row>
    <row r="26" spans="16:20" x14ac:dyDescent="0.25">
      <c r="P26">
        <v>3</v>
      </c>
      <c r="Q26">
        <v>48.8</v>
      </c>
      <c r="R26">
        <f t="shared" si="1"/>
        <v>732</v>
      </c>
      <c r="S26">
        <v>4</v>
      </c>
      <c r="T26">
        <v>0.5131</v>
      </c>
    </row>
    <row r="27" spans="16:20" x14ac:dyDescent="0.25">
      <c r="P27">
        <v>3</v>
      </c>
      <c r="Q27">
        <v>48.8</v>
      </c>
      <c r="R27">
        <f t="shared" si="1"/>
        <v>732</v>
      </c>
      <c r="S27">
        <v>6</v>
      </c>
      <c r="T27">
        <v>0.54590000000000005</v>
      </c>
    </row>
    <row r="28" spans="16:20" x14ac:dyDescent="0.25">
      <c r="P28">
        <v>3</v>
      </c>
      <c r="Q28">
        <v>48.8</v>
      </c>
      <c r="R28">
        <f t="shared" si="1"/>
        <v>732</v>
      </c>
      <c r="S28">
        <v>8</v>
      </c>
      <c r="T28">
        <v>0.38919999999999999</v>
      </c>
    </row>
    <row r="29" spans="16:20" x14ac:dyDescent="0.25">
      <c r="P29">
        <v>3</v>
      </c>
      <c r="Q29">
        <v>48.8</v>
      </c>
      <c r="R29">
        <f t="shared" si="1"/>
        <v>732</v>
      </c>
      <c r="S29">
        <v>12</v>
      </c>
      <c r="T29">
        <v>0.26519999999999999</v>
      </c>
    </row>
    <row r="30" spans="16:20" x14ac:dyDescent="0.25">
      <c r="P30">
        <v>3</v>
      </c>
      <c r="Q30">
        <v>48.8</v>
      </c>
      <c r="R30">
        <f t="shared" si="1"/>
        <v>732</v>
      </c>
      <c r="S30">
        <v>24</v>
      </c>
      <c r="T30">
        <v>0.17899999999999999</v>
      </c>
    </row>
    <row r="31" spans="16:20" x14ac:dyDescent="0.25">
      <c r="P31">
        <v>3</v>
      </c>
      <c r="Q31">
        <v>48.8</v>
      </c>
      <c r="R31">
        <f t="shared" si="1"/>
        <v>732</v>
      </c>
      <c r="S31">
        <v>48</v>
      </c>
      <c r="T31">
        <v>8.3400000000000002E-2</v>
      </c>
    </row>
    <row r="32" spans="16:20" x14ac:dyDescent="0.25">
      <c r="P32">
        <v>4</v>
      </c>
      <c r="Q32">
        <v>69</v>
      </c>
      <c r="R32">
        <f t="shared" si="1"/>
        <v>1035</v>
      </c>
      <c r="S32">
        <v>0</v>
      </c>
      <c r="T32">
        <v>0</v>
      </c>
    </row>
    <row r="33" spans="16:20" x14ac:dyDescent="0.25">
      <c r="P33">
        <v>4</v>
      </c>
      <c r="Q33">
        <v>69</v>
      </c>
      <c r="R33">
        <f t="shared" si="1"/>
        <v>1035</v>
      </c>
      <c r="S33">
        <v>1</v>
      </c>
      <c r="T33">
        <v>0.1318</v>
      </c>
    </row>
    <row r="34" spans="16:20" x14ac:dyDescent="0.25">
      <c r="P34">
        <v>4</v>
      </c>
      <c r="Q34">
        <v>69</v>
      </c>
      <c r="R34">
        <f t="shared" si="1"/>
        <v>1035</v>
      </c>
      <c r="S34">
        <v>2</v>
      </c>
      <c r="T34">
        <v>0.29799999999999999</v>
      </c>
    </row>
    <row r="35" spans="16:20" x14ac:dyDescent="0.25">
      <c r="P35">
        <v>4</v>
      </c>
      <c r="Q35">
        <v>69</v>
      </c>
      <c r="R35">
        <f t="shared" si="1"/>
        <v>1035</v>
      </c>
      <c r="S35">
        <v>3</v>
      </c>
      <c r="T35">
        <v>0.60189999999999999</v>
      </c>
    </row>
    <row r="36" spans="16:20" x14ac:dyDescent="0.25">
      <c r="P36">
        <v>4</v>
      </c>
      <c r="Q36">
        <v>69</v>
      </c>
      <c r="R36">
        <f t="shared" si="1"/>
        <v>1035</v>
      </c>
      <c r="S36">
        <v>4</v>
      </c>
      <c r="T36">
        <v>0.80259999999999998</v>
      </c>
    </row>
    <row r="37" spans="16:20" x14ac:dyDescent="0.25">
      <c r="P37">
        <v>4</v>
      </c>
      <c r="Q37">
        <v>69</v>
      </c>
      <c r="R37">
        <f t="shared" si="1"/>
        <v>1035</v>
      </c>
      <c r="S37">
        <v>6</v>
      </c>
      <c r="T37">
        <v>0.71819999999999995</v>
      </c>
    </row>
    <row r="38" spans="16:20" x14ac:dyDescent="0.25">
      <c r="P38">
        <v>4</v>
      </c>
      <c r="Q38">
        <v>69</v>
      </c>
      <c r="R38">
        <f t="shared" si="1"/>
        <v>1035</v>
      </c>
      <c r="S38">
        <v>8</v>
      </c>
      <c r="T38">
        <v>0.65449999999999997</v>
      </c>
    </row>
    <row r="39" spans="16:20" x14ac:dyDescent="0.25">
      <c r="P39">
        <v>4</v>
      </c>
      <c r="Q39">
        <v>69</v>
      </c>
      <c r="R39">
        <f t="shared" si="1"/>
        <v>1035</v>
      </c>
      <c r="S39">
        <v>12</v>
      </c>
      <c r="T39">
        <v>0.54079999999999995</v>
      </c>
    </row>
    <row r="40" spans="16:20" x14ac:dyDescent="0.25">
      <c r="P40">
        <v>4</v>
      </c>
      <c r="Q40">
        <v>69</v>
      </c>
      <c r="R40">
        <f t="shared" si="1"/>
        <v>1035</v>
      </c>
      <c r="S40">
        <v>24</v>
      </c>
      <c r="T40">
        <v>0.33760000000000001</v>
      </c>
    </row>
    <row r="41" spans="16:20" x14ac:dyDescent="0.25">
      <c r="P41">
        <v>4</v>
      </c>
      <c r="Q41">
        <v>69</v>
      </c>
      <c r="R41">
        <f t="shared" si="1"/>
        <v>1035</v>
      </c>
      <c r="S41">
        <v>48</v>
      </c>
      <c r="T41">
        <v>0.1246</v>
      </c>
    </row>
    <row r="42" spans="16:20" x14ac:dyDescent="0.25">
      <c r="P42">
        <v>5</v>
      </c>
      <c r="Q42">
        <v>68</v>
      </c>
      <c r="R42">
        <f t="shared" si="1"/>
        <v>1020</v>
      </c>
      <c r="S42">
        <v>0</v>
      </c>
      <c r="T42">
        <v>0</v>
      </c>
    </row>
    <row r="43" spans="16:20" x14ac:dyDescent="0.25">
      <c r="P43">
        <v>5</v>
      </c>
      <c r="Q43">
        <v>68</v>
      </c>
      <c r="R43">
        <f t="shared" si="1"/>
        <v>1020</v>
      </c>
      <c r="S43">
        <v>1</v>
      </c>
      <c r="T43">
        <v>0.25580000000000003</v>
      </c>
    </row>
    <row r="44" spans="16:20" x14ac:dyDescent="0.25">
      <c r="P44">
        <v>5</v>
      </c>
      <c r="Q44">
        <v>68</v>
      </c>
      <c r="R44">
        <f t="shared" si="1"/>
        <v>1020</v>
      </c>
      <c r="S44">
        <v>2</v>
      </c>
      <c r="T44">
        <v>0.39439999999999997</v>
      </c>
    </row>
    <row r="45" spans="16:20" x14ac:dyDescent="0.25">
      <c r="P45">
        <v>5</v>
      </c>
      <c r="Q45">
        <v>68</v>
      </c>
      <c r="R45">
        <f t="shared" si="1"/>
        <v>1020</v>
      </c>
      <c r="S45">
        <v>3</v>
      </c>
      <c r="T45">
        <v>0.40560000000000002</v>
      </c>
    </row>
    <row r="46" spans="16:20" x14ac:dyDescent="0.25">
      <c r="P46">
        <v>5</v>
      </c>
      <c r="Q46">
        <v>68</v>
      </c>
      <c r="R46">
        <f t="shared" si="1"/>
        <v>1020</v>
      </c>
      <c r="S46">
        <v>4</v>
      </c>
      <c r="T46">
        <v>0.37890000000000001</v>
      </c>
    </row>
    <row r="47" spans="16:20" x14ac:dyDescent="0.25">
      <c r="P47">
        <v>5</v>
      </c>
      <c r="Q47">
        <v>68</v>
      </c>
      <c r="R47">
        <f t="shared" si="1"/>
        <v>1020</v>
      </c>
      <c r="S47">
        <v>6</v>
      </c>
      <c r="T47">
        <v>0.24970000000000001</v>
      </c>
    </row>
    <row r="48" spans="16:20" x14ac:dyDescent="0.25">
      <c r="P48">
        <v>5</v>
      </c>
      <c r="Q48">
        <v>68</v>
      </c>
      <c r="R48">
        <f t="shared" si="1"/>
        <v>1020</v>
      </c>
      <c r="S48">
        <v>8</v>
      </c>
      <c r="T48">
        <v>0.17219999999999999</v>
      </c>
    </row>
    <row r="49" spans="16:20" x14ac:dyDescent="0.25">
      <c r="P49">
        <v>5</v>
      </c>
      <c r="Q49">
        <v>68</v>
      </c>
      <c r="R49">
        <f t="shared" si="1"/>
        <v>1020</v>
      </c>
      <c r="S49">
        <v>12</v>
      </c>
      <c r="T49">
        <v>0.10680000000000001</v>
      </c>
    </row>
    <row r="50" spans="16:20" x14ac:dyDescent="0.25">
      <c r="P50">
        <v>5</v>
      </c>
      <c r="Q50">
        <v>68</v>
      </c>
      <c r="R50">
        <f t="shared" si="1"/>
        <v>1020</v>
      </c>
      <c r="S50">
        <v>24</v>
      </c>
      <c r="T50">
        <v>6.8900000000000003E-2</v>
      </c>
    </row>
    <row r="51" spans="16:20" x14ac:dyDescent="0.25">
      <c r="P51">
        <v>5</v>
      </c>
      <c r="Q51">
        <v>68</v>
      </c>
      <c r="R51">
        <f t="shared" si="1"/>
        <v>1020</v>
      </c>
      <c r="S51">
        <v>48</v>
      </c>
      <c r="T51">
        <v>6.9500000000000006E-2</v>
      </c>
    </row>
    <row r="52" spans="16:20" x14ac:dyDescent="0.25">
      <c r="P52">
        <v>6</v>
      </c>
      <c r="Q52">
        <v>59</v>
      </c>
      <c r="R52">
        <f t="shared" si="1"/>
        <v>885</v>
      </c>
      <c r="S52">
        <v>0</v>
      </c>
      <c r="T52">
        <v>0</v>
      </c>
    </row>
    <row r="53" spans="16:20" x14ac:dyDescent="0.25">
      <c r="P53">
        <v>6</v>
      </c>
      <c r="Q53">
        <v>59</v>
      </c>
      <c r="R53">
        <f t="shared" si="1"/>
        <v>885</v>
      </c>
      <c r="S53">
        <v>1</v>
      </c>
      <c r="T53">
        <v>1.0583</v>
      </c>
    </row>
    <row r="54" spans="16:20" x14ac:dyDescent="0.25">
      <c r="P54">
        <v>6</v>
      </c>
      <c r="Q54">
        <v>59</v>
      </c>
      <c r="R54">
        <f t="shared" si="1"/>
        <v>885</v>
      </c>
      <c r="S54">
        <v>2</v>
      </c>
      <c r="T54">
        <v>1.3726</v>
      </c>
    </row>
    <row r="55" spans="16:20" x14ac:dyDescent="0.25">
      <c r="P55">
        <v>6</v>
      </c>
      <c r="Q55">
        <v>59</v>
      </c>
      <c r="R55">
        <f t="shared" si="1"/>
        <v>885</v>
      </c>
      <c r="S55">
        <v>3</v>
      </c>
      <c r="T55">
        <v>1.4733000000000001</v>
      </c>
    </row>
    <row r="56" spans="16:20" x14ac:dyDescent="0.25">
      <c r="P56">
        <v>6</v>
      </c>
      <c r="Q56">
        <v>59</v>
      </c>
      <c r="R56">
        <f t="shared" si="1"/>
        <v>885</v>
      </c>
      <c r="S56">
        <v>4</v>
      </c>
      <c r="T56">
        <v>1.5636000000000001</v>
      </c>
    </row>
    <row r="57" spans="16:20" x14ac:dyDescent="0.25">
      <c r="P57">
        <v>6</v>
      </c>
      <c r="Q57">
        <v>59</v>
      </c>
      <c r="R57">
        <f t="shared" si="1"/>
        <v>885</v>
      </c>
      <c r="S57">
        <v>6</v>
      </c>
      <c r="T57">
        <v>1.5621</v>
      </c>
    </row>
    <row r="58" spans="16:20" x14ac:dyDescent="0.25">
      <c r="P58">
        <v>6</v>
      </c>
      <c r="Q58">
        <v>59</v>
      </c>
      <c r="R58">
        <f t="shared" si="1"/>
        <v>885</v>
      </c>
      <c r="S58">
        <v>8</v>
      </c>
      <c r="T58">
        <v>1.6327</v>
      </c>
    </row>
    <row r="59" spans="16:20" x14ac:dyDescent="0.25">
      <c r="P59">
        <v>6</v>
      </c>
      <c r="Q59">
        <v>59</v>
      </c>
      <c r="R59">
        <f t="shared" si="1"/>
        <v>885</v>
      </c>
      <c r="S59">
        <v>12</v>
      </c>
      <c r="T59">
        <v>1.5430999999999999</v>
      </c>
    </row>
    <row r="60" spans="16:20" x14ac:dyDescent="0.25">
      <c r="P60">
        <v>6</v>
      </c>
      <c r="Q60">
        <v>59</v>
      </c>
      <c r="R60">
        <f t="shared" si="1"/>
        <v>885</v>
      </c>
      <c r="S60">
        <v>24</v>
      </c>
      <c r="T60">
        <v>1.0747</v>
      </c>
    </row>
    <row r="61" spans="16:20" x14ac:dyDescent="0.25">
      <c r="P61">
        <v>6</v>
      </c>
      <c r="Q61">
        <v>59</v>
      </c>
      <c r="R61">
        <f t="shared" si="1"/>
        <v>885</v>
      </c>
      <c r="S61">
        <v>48</v>
      </c>
      <c r="T61">
        <v>0.2452</v>
      </c>
    </row>
    <row r="62" spans="16:20" x14ac:dyDescent="0.25">
      <c r="P62">
        <v>7</v>
      </c>
      <c r="Q62">
        <v>65</v>
      </c>
      <c r="R62">
        <f t="shared" si="1"/>
        <v>975</v>
      </c>
      <c r="S62">
        <v>0</v>
      </c>
      <c r="T62">
        <v>0</v>
      </c>
    </row>
    <row r="63" spans="16:20" x14ac:dyDescent="0.25">
      <c r="P63">
        <v>7</v>
      </c>
      <c r="Q63">
        <v>65</v>
      </c>
      <c r="R63">
        <f t="shared" si="1"/>
        <v>975</v>
      </c>
      <c r="S63">
        <v>1</v>
      </c>
      <c r="T63">
        <v>0.81040000000000001</v>
      </c>
    </row>
    <row r="64" spans="16:20" x14ac:dyDescent="0.25">
      <c r="P64">
        <v>7</v>
      </c>
      <c r="Q64">
        <v>65</v>
      </c>
      <c r="R64">
        <f t="shared" si="1"/>
        <v>975</v>
      </c>
      <c r="S64">
        <v>2</v>
      </c>
      <c r="T64">
        <v>1.2073</v>
      </c>
    </row>
    <row r="65" spans="16:20" x14ac:dyDescent="0.25">
      <c r="P65">
        <v>7</v>
      </c>
      <c r="Q65">
        <v>65</v>
      </c>
      <c r="R65">
        <f t="shared" si="1"/>
        <v>975</v>
      </c>
      <c r="S65">
        <v>3</v>
      </c>
      <c r="T65">
        <v>1.0462</v>
      </c>
    </row>
    <row r="66" spans="16:20" x14ac:dyDescent="0.25">
      <c r="P66">
        <v>7</v>
      </c>
      <c r="Q66">
        <v>65</v>
      </c>
      <c r="R66">
        <f t="shared" si="1"/>
        <v>975</v>
      </c>
      <c r="S66">
        <v>4</v>
      </c>
      <c r="T66">
        <v>1.1023000000000001</v>
      </c>
    </row>
    <row r="67" spans="16:20" x14ac:dyDescent="0.25">
      <c r="P67">
        <v>7</v>
      </c>
      <c r="Q67">
        <v>65</v>
      </c>
      <c r="R67">
        <f t="shared" ref="R67:R81" si="2">Q67*15</f>
        <v>975</v>
      </c>
      <c r="S67">
        <v>6</v>
      </c>
      <c r="T67">
        <v>1.0831999999999999</v>
      </c>
    </row>
    <row r="68" spans="16:20" x14ac:dyDescent="0.25">
      <c r="P68">
        <v>7</v>
      </c>
      <c r="Q68">
        <v>65</v>
      </c>
      <c r="R68">
        <f t="shared" si="2"/>
        <v>975</v>
      </c>
      <c r="S68">
        <v>8</v>
      </c>
      <c r="T68">
        <v>0.9748</v>
      </c>
    </row>
    <row r="69" spans="16:20" x14ac:dyDescent="0.25">
      <c r="P69">
        <v>7</v>
      </c>
      <c r="Q69">
        <v>65</v>
      </c>
      <c r="R69">
        <f t="shared" si="2"/>
        <v>975</v>
      </c>
      <c r="S69">
        <v>12</v>
      </c>
      <c r="T69">
        <v>0.71299999999999997</v>
      </c>
    </row>
    <row r="70" spans="16:20" x14ac:dyDescent="0.25">
      <c r="P70">
        <v>7</v>
      </c>
      <c r="Q70">
        <v>65</v>
      </c>
      <c r="R70">
        <f t="shared" si="2"/>
        <v>975</v>
      </c>
      <c r="S70">
        <v>24</v>
      </c>
      <c r="T70">
        <v>0.37190000000000001</v>
      </c>
    </row>
    <row r="71" spans="16:20" x14ac:dyDescent="0.25">
      <c r="P71">
        <v>7</v>
      </c>
      <c r="Q71">
        <v>65</v>
      </c>
      <c r="R71">
        <f t="shared" si="2"/>
        <v>975</v>
      </c>
      <c r="S71">
        <v>48</v>
      </c>
      <c r="T71">
        <v>0.13150000000000001</v>
      </c>
    </row>
    <row r="72" spans="16:20" x14ac:dyDescent="0.25">
      <c r="P72">
        <v>8</v>
      </c>
      <c r="Q72">
        <v>82</v>
      </c>
      <c r="R72">
        <f t="shared" si="2"/>
        <v>1230</v>
      </c>
      <c r="S72">
        <v>0</v>
      </c>
      <c r="T72">
        <v>0</v>
      </c>
    </row>
    <row r="73" spans="16:20" x14ac:dyDescent="0.25">
      <c r="P73">
        <v>8</v>
      </c>
      <c r="Q73">
        <v>82</v>
      </c>
      <c r="R73">
        <f t="shared" si="2"/>
        <v>1230</v>
      </c>
      <c r="S73">
        <v>1</v>
      </c>
      <c r="T73">
        <v>1.0617000000000001</v>
      </c>
    </row>
    <row r="74" spans="16:20" x14ac:dyDescent="0.25">
      <c r="P74">
        <v>8</v>
      </c>
      <c r="Q74">
        <v>82</v>
      </c>
      <c r="R74">
        <f t="shared" si="2"/>
        <v>1230</v>
      </c>
      <c r="S74">
        <v>2</v>
      </c>
      <c r="T74">
        <v>1.5724</v>
      </c>
    </row>
    <row r="75" spans="16:20" x14ac:dyDescent="0.25">
      <c r="P75">
        <v>8</v>
      </c>
      <c r="Q75">
        <v>82</v>
      </c>
      <c r="R75">
        <f t="shared" si="2"/>
        <v>1230</v>
      </c>
      <c r="S75">
        <v>3</v>
      </c>
      <c r="T75">
        <v>2.1863000000000001</v>
      </c>
    </row>
    <row r="76" spans="16:20" x14ac:dyDescent="0.25">
      <c r="P76">
        <v>8</v>
      </c>
      <c r="Q76">
        <v>82</v>
      </c>
      <c r="R76">
        <f t="shared" si="2"/>
        <v>1230</v>
      </c>
      <c r="S76">
        <v>4</v>
      </c>
      <c r="T76">
        <v>2.5729000000000002</v>
      </c>
    </row>
    <row r="77" spans="16:20" x14ac:dyDescent="0.25">
      <c r="P77">
        <v>8</v>
      </c>
      <c r="Q77">
        <v>82</v>
      </c>
      <c r="R77">
        <f t="shared" si="2"/>
        <v>1230</v>
      </c>
      <c r="S77">
        <v>6</v>
      </c>
      <c r="T77">
        <v>2.5815000000000001</v>
      </c>
    </row>
    <row r="78" spans="16:20" x14ac:dyDescent="0.25">
      <c r="P78">
        <v>8</v>
      </c>
      <c r="Q78">
        <v>82</v>
      </c>
      <c r="R78">
        <f t="shared" si="2"/>
        <v>1230</v>
      </c>
      <c r="S78">
        <v>8</v>
      </c>
      <c r="T78">
        <v>1.6291</v>
      </c>
    </row>
    <row r="79" spans="16:20" x14ac:dyDescent="0.25">
      <c r="P79">
        <v>8</v>
      </c>
      <c r="Q79">
        <v>82</v>
      </c>
      <c r="R79">
        <f t="shared" si="2"/>
        <v>1230</v>
      </c>
      <c r="S79">
        <v>12</v>
      </c>
      <c r="T79">
        <v>1.8254999999999999</v>
      </c>
    </row>
    <row r="80" spans="16:20" x14ac:dyDescent="0.25">
      <c r="P80">
        <v>8</v>
      </c>
      <c r="Q80">
        <v>82</v>
      </c>
      <c r="R80">
        <f t="shared" si="2"/>
        <v>1230</v>
      </c>
      <c r="S80">
        <v>24</v>
      </c>
      <c r="T80">
        <v>0.91979999999999995</v>
      </c>
    </row>
    <row r="81" spans="16:20" x14ac:dyDescent="0.25">
      <c r="P81">
        <v>8</v>
      </c>
      <c r="Q81">
        <v>82</v>
      </c>
      <c r="R81">
        <f t="shared" si="2"/>
        <v>1230</v>
      </c>
      <c r="S81">
        <v>48</v>
      </c>
      <c r="T81">
        <v>0.1109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7925-81FB-4A77-A41B-A4FC38E721DF}">
  <dimension ref="A1:Y129"/>
  <sheetViews>
    <sheetView workbookViewId="0">
      <selection activeCell="A2" sqref="A2:I12"/>
    </sheetView>
  </sheetViews>
  <sheetFormatPr defaultRowHeight="15" x14ac:dyDescent="0.25"/>
  <sheetData>
    <row r="1" spans="1:2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25" x14ac:dyDescent="0.25">
      <c r="A2">
        <v>0</v>
      </c>
      <c r="B2">
        <v>0</v>
      </c>
      <c r="C2" t="s">
        <v>17</v>
      </c>
      <c r="D2">
        <v>393</v>
      </c>
      <c r="E2" t="s">
        <v>54</v>
      </c>
      <c r="F2" t="s">
        <v>25</v>
      </c>
      <c r="G2" t="s">
        <v>174</v>
      </c>
      <c r="H2" t="s">
        <v>228</v>
      </c>
      <c r="I2" t="s">
        <v>214</v>
      </c>
      <c r="K2" t="s">
        <v>2</v>
      </c>
      <c r="L2" t="s">
        <v>19</v>
      </c>
    </row>
    <row r="3" spans="1:25" x14ac:dyDescent="0.25">
      <c r="A3">
        <v>0.5</v>
      </c>
      <c r="B3">
        <v>0.20338333333333333</v>
      </c>
      <c r="C3" t="s">
        <v>17</v>
      </c>
      <c r="D3">
        <v>393</v>
      </c>
      <c r="E3" t="s">
        <v>54</v>
      </c>
      <c r="F3" t="s">
        <v>25</v>
      </c>
      <c r="G3" t="s">
        <v>174</v>
      </c>
      <c r="H3" t="s">
        <v>228</v>
      </c>
      <c r="I3" t="s">
        <v>214</v>
      </c>
      <c r="K3" t="s">
        <v>5</v>
      </c>
      <c r="L3">
        <f>15*26.2</f>
        <v>393</v>
      </c>
      <c r="M3" t="s">
        <v>171</v>
      </c>
    </row>
    <row r="4" spans="1:25" x14ac:dyDescent="0.25">
      <c r="A4">
        <v>1</v>
      </c>
      <c r="B4">
        <v>0.4234</v>
      </c>
      <c r="C4" t="s">
        <v>17</v>
      </c>
      <c r="D4">
        <v>393</v>
      </c>
      <c r="E4" t="s">
        <v>54</v>
      </c>
      <c r="F4" t="s">
        <v>25</v>
      </c>
      <c r="G4" t="s">
        <v>174</v>
      </c>
      <c r="H4" t="s">
        <v>228</v>
      </c>
      <c r="I4" t="s">
        <v>214</v>
      </c>
      <c r="K4" t="s">
        <v>9</v>
      </c>
      <c r="L4">
        <v>8</v>
      </c>
    </row>
    <row r="5" spans="1:25" x14ac:dyDescent="0.25">
      <c r="A5">
        <v>2</v>
      </c>
      <c r="B5">
        <v>0.53278749999999997</v>
      </c>
      <c r="C5" t="s">
        <v>17</v>
      </c>
      <c r="D5">
        <v>393</v>
      </c>
      <c r="E5" t="s">
        <v>54</v>
      </c>
      <c r="F5" t="s">
        <v>25</v>
      </c>
      <c r="G5" t="s">
        <v>174</v>
      </c>
      <c r="H5" t="s">
        <v>228</v>
      </c>
      <c r="I5" t="s">
        <v>214</v>
      </c>
      <c r="K5" t="s">
        <v>15</v>
      </c>
      <c r="L5" t="s">
        <v>53</v>
      </c>
      <c r="M5" t="s">
        <v>172</v>
      </c>
    </row>
    <row r="6" spans="1:25" x14ac:dyDescent="0.25">
      <c r="A6">
        <v>3</v>
      </c>
      <c r="B6">
        <v>0.47591250000000007</v>
      </c>
      <c r="C6" t="s">
        <v>17</v>
      </c>
      <c r="D6">
        <v>393</v>
      </c>
      <c r="E6" t="s">
        <v>54</v>
      </c>
      <c r="F6" t="s">
        <v>25</v>
      </c>
      <c r="G6" t="s">
        <v>174</v>
      </c>
      <c r="H6" t="s">
        <v>228</v>
      </c>
      <c r="I6" t="s">
        <v>214</v>
      </c>
      <c r="K6" t="s">
        <v>12</v>
      </c>
      <c r="L6" t="s">
        <v>13</v>
      </c>
    </row>
    <row r="7" spans="1:25" x14ac:dyDescent="0.25">
      <c r="A7">
        <v>4</v>
      </c>
      <c r="B7">
        <v>0.34977499999999995</v>
      </c>
      <c r="C7" t="s">
        <v>17</v>
      </c>
      <c r="D7">
        <v>393</v>
      </c>
      <c r="E7" t="s">
        <v>54</v>
      </c>
      <c r="F7" t="s">
        <v>25</v>
      </c>
      <c r="G7" t="s">
        <v>174</v>
      </c>
      <c r="H7" t="s">
        <v>228</v>
      </c>
      <c r="I7" t="s">
        <v>214</v>
      </c>
      <c r="K7" t="s">
        <v>10</v>
      </c>
      <c r="L7" t="s">
        <v>54</v>
      </c>
    </row>
    <row r="8" spans="1:25" x14ac:dyDescent="0.25">
      <c r="A8">
        <v>5</v>
      </c>
      <c r="B8">
        <v>0.26895714285714284</v>
      </c>
      <c r="C8" t="s">
        <v>17</v>
      </c>
      <c r="D8">
        <v>393</v>
      </c>
      <c r="E8" t="s">
        <v>54</v>
      </c>
      <c r="F8" t="s">
        <v>25</v>
      </c>
      <c r="G8" t="s">
        <v>174</v>
      </c>
      <c r="H8" t="s">
        <v>228</v>
      </c>
      <c r="I8" t="s">
        <v>214</v>
      </c>
      <c r="K8" t="s">
        <v>209</v>
      </c>
      <c r="L8" t="s">
        <v>238</v>
      </c>
      <c r="M8" t="s">
        <v>352</v>
      </c>
    </row>
    <row r="9" spans="1:25" x14ac:dyDescent="0.25">
      <c r="A9">
        <v>6</v>
      </c>
      <c r="B9">
        <v>0.24460000000000001</v>
      </c>
      <c r="C9" t="s">
        <v>17</v>
      </c>
      <c r="D9">
        <v>393</v>
      </c>
      <c r="E9" t="s">
        <v>54</v>
      </c>
      <c r="F9" t="s">
        <v>25</v>
      </c>
      <c r="G9" t="s">
        <v>174</v>
      </c>
      <c r="H9" t="s">
        <v>228</v>
      </c>
      <c r="I9" t="s">
        <v>214</v>
      </c>
      <c r="K9" t="s">
        <v>210</v>
      </c>
      <c r="L9" t="s">
        <v>228</v>
      </c>
    </row>
    <row r="10" spans="1:25" x14ac:dyDescent="0.25">
      <c r="A10">
        <v>8</v>
      </c>
      <c r="B10">
        <v>0.20564285714285716</v>
      </c>
      <c r="C10" t="s">
        <v>17</v>
      </c>
      <c r="D10">
        <v>393</v>
      </c>
      <c r="E10" t="s">
        <v>54</v>
      </c>
      <c r="F10" t="s">
        <v>25</v>
      </c>
      <c r="G10" t="s">
        <v>174</v>
      </c>
      <c r="H10" t="s">
        <v>228</v>
      </c>
      <c r="I10" t="s">
        <v>214</v>
      </c>
      <c r="K10" t="s">
        <v>222</v>
      </c>
      <c r="L10" t="s">
        <v>239</v>
      </c>
    </row>
    <row r="11" spans="1:25" x14ac:dyDescent="0.25">
      <c r="A11">
        <v>12</v>
      </c>
      <c r="B11">
        <v>0.13816666666666669</v>
      </c>
      <c r="C11" t="s">
        <v>17</v>
      </c>
      <c r="D11">
        <v>393</v>
      </c>
      <c r="E11" t="s">
        <v>54</v>
      </c>
      <c r="F11" t="s">
        <v>25</v>
      </c>
      <c r="G11" t="s">
        <v>174</v>
      </c>
      <c r="H11" t="s">
        <v>228</v>
      </c>
      <c r="I11" t="s">
        <v>214</v>
      </c>
      <c r="K11" t="s">
        <v>349</v>
      </c>
      <c r="L11" t="s">
        <v>353</v>
      </c>
      <c r="M11" t="s">
        <v>354</v>
      </c>
    </row>
    <row r="12" spans="1:25" x14ac:dyDescent="0.25">
      <c r="A12">
        <v>24</v>
      </c>
      <c r="B12">
        <v>6.9400000000000003E-2</v>
      </c>
      <c r="C12" t="s">
        <v>17</v>
      </c>
      <c r="D12">
        <v>393</v>
      </c>
      <c r="E12" t="s">
        <v>54</v>
      </c>
      <c r="F12" t="s">
        <v>25</v>
      </c>
      <c r="G12" t="s">
        <v>174</v>
      </c>
      <c r="H12" t="s">
        <v>228</v>
      </c>
      <c r="I12" t="s">
        <v>214</v>
      </c>
    </row>
    <row r="14" spans="1:25" x14ac:dyDescent="0.25">
      <c r="Q14">
        <v>1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Y14" t="s">
        <v>173</v>
      </c>
    </row>
    <row r="15" spans="1:25" x14ac:dyDescent="0.25">
      <c r="P15">
        <v>0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AVERAGE(Q15:X15)</f>
        <v>0</v>
      </c>
    </row>
    <row r="16" spans="1:25" x14ac:dyDescent="0.25">
      <c r="P16">
        <v>0.5</v>
      </c>
      <c r="S16">
        <v>0.2016</v>
      </c>
      <c r="T16">
        <v>0.1065</v>
      </c>
      <c r="U16">
        <v>0.2026</v>
      </c>
      <c r="V16">
        <v>0.27660000000000001</v>
      </c>
      <c r="W16">
        <v>0.216</v>
      </c>
      <c r="X16">
        <v>0.217</v>
      </c>
      <c r="Y16">
        <f t="shared" ref="Y16:Y25" si="0">AVERAGE(Q16:X16)</f>
        <v>0.20338333333333333</v>
      </c>
    </row>
    <row r="17" spans="16:25" x14ac:dyDescent="0.25">
      <c r="P17">
        <v>1</v>
      </c>
      <c r="Q17">
        <v>0.1573</v>
      </c>
      <c r="S17">
        <v>0.32350000000000001</v>
      </c>
      <c r="T17">
        <v>0.71550000000000002</v>
      </c>
      <c r="U17">
        <v>0.51659999999999995</v>
      </c>
      <c r="V17">
        <v>0.60780000000000001</v>
      </c>
      <c r="W17">
        <v>0.33400000000000002</v>
      </c>
      <c r="X17">
        <v>0.30909999999999999</v>
      </c>
      <c r="Y17">
        <f t="shared" si="0"/>
        <v>0.4234</v>
      </c>
    </row>
    <row r="18" spans="16:25" x14ac:dyDescent="0.25">
      <c r="P18">
        <v>2</v>
      </c>
      <c r="Q18">
        <v>0.60760000000000003</v>
      </c>
      <c r="R18">
        <v>0.15989999999999999</v>
      </c>
      <c r="S18">
        <v>0.41739999999999999</v>
      </c>
      <c r="T18">
        <v>0.85740000000000005</v>
      </c>
      <c r="U18">
        <v>1.0168999999999999</v>
      </c>
      <c r="V18">
        <v>0.60470000000000002</v>
      </c>
      <c r="W18">
        <v>0.25019999999999998</v>
      </c>
      <c r="X18">
        <v>0.34820000000000001</v>
      </c>
      <c r="Y18">
        <f t="shared" si="0"/>
        <v>0.53278749999999997</v>
      </c>
    </row>
    <row r="19" spans="16:25" x14ac:dyDescent="0.25">
      <c r="P19">
        <v>3</v>
      </c>
      <c r="Q19">
        <v>0.19220000000000001</v>
      </c>
      <c r="R19">
        <v>0.27200000000000002</v>
      </c>
      <c r="S19">
        <v>0.27389999999999998</v>
      </c>
      <c r="T19">
        <v>0.76580000000000004</v>
      </c>
      <c r="U19">
        <v>0.87250000000000005</v>
      </c>
      <c r="V19">
        <v>0.46129999999999999</v>
      </c>
      <c r="W19">
        <v>0.64670000000000005</v>
      </c>
      <c r="X19">
        <v>0.32290000000000002</v>
      </c>
      <c r="Y19">
        <f t="shared" si="0"/>
        <v>0.47591250000000007</v>
      </c>
    </row>
    <row r="20" spans="16:25" x14ac:dyDescent="0.25">
      <c r="P20">
        <v>4</v>
      </c>
      <c r="Q20">
        <v>0.2266</v>
      </c>
      <c r="R20">
        <v>0.1497</v>
      </c>
      <c r="S20">
        <v>0.19969999999999999</v>
      </c>
      <c r="T20">
        <v>0.65410000000000001</v>
      </c>
      <c r="U20">
        <v>0.63200000000000001</v>
      </c>
      <c r="V20">
        <v>0.27929999999999999</v>
      </c>
      <c r="W20">
        <v>0.42159999999999997</v>
      </c>
      <c r="X20">
        <v>0.23519999999999999</v>
      </c>
      <c r="Y20">
        <f t="shared" si="0"/>
        <v>0.34977499999999995</v>
      </c>
    </row>
    <row r="21" spans="16:25" x14ac:dyDescent="0.25">
      <c r="P21">
        <v>5</v>
      </c>
      <c r="R21">
        <v>0.1648</v>
      </c>
      <c r="S21">
        <v>0.1638</v>
      </c>
      <c r="T21">
        <v>0.47220000000000001</v>
      </c>
      <c r="U21">
        <v>0.52990000000000004</v>
      </c>
      <c r="V21">
        <v>0.24260000000000001</v>
      </c>
      <c r="W21">
        <v>0.2215</v>
      </c>
      <c r="X21">
        <v>8.7900000000000006E-2</v>
      </c>
      <c r="Y21">
        <f t="shared" si="0"/>
        <v>0.26895714285714284</v>
      </c>
    </row>
    <row r="22" spans="16:25" x14ac:dyDescent="0.25">
      <c r="P22">
        <v>6</v>
      </c>
      <c r="Q22">
        <v>0.1663</v>
      </c>
      <c r="R22">
        <v>0.15490000000000001</v>
      </c>
      <c r="S22">
        <v>0.1242</v>
      </c>
      <c r="T22">
        <v>0.4652</v>
      </c>
      <c r="U22">
        <v>0.44030000000000002</v>
      </c>
      <c r="V22">
        <v>0.29709999999999998</v>
      </c>
      <c r="W22">
        <v>0.14910000000000001</v>
      </c>
      <c r="X22">
        <v>0.15970000000000001</v>
      </c>
      <c r="Y22">
        <f t="shared" si="0"/>
        <v>0.24460000000000001</v>
      </c>
    </row>
    <row r="23" spans="16:25" x14ac:dyDescent="0.25">
      <c r="P23">
        <v>8</v>
      </c>
      <c r="Q23">
        <v>0.15620000000000001</v>
      </c>
      <c r="S23">
        <v>5.9200000000000003E-2</v>
      </c>
      <c r="T23">
        <v>0.46750000000000003</v>
      </c>
      <c r="U23">
        <v>0.29170000000000001</v>
      </c>
      <c r="V23">
        <v>0.24660000000000001</v>
      </c>
      <c r="W23">
        <v>0.1197</v>
      </c>
      <c r="X23">
        <v>9.8599999999999993E-2</v>
      </c>
      <c r="Y23">
        <f t="shared" si="0"/>
        <v>0.20564285714285716</v>
      </c>
    </row>
    <row r="24" spans="16:25" x14ac:dyDescent="0.25">
      <c r="P24">
        <v>12</v>
      </c>
      <c r="Q24">
        <v>0.1004</v>
      </c>
      <c r="T24">
        <v>0.27239999999999998</v>
      </c>
      <c r="U24">
        <v>0.2137</v>
      </c>
      <c r="V24">
        <v>0.12820000000000001</v>
      </c>
      <c r="W24">
        <v>5.62E-2</v>
      </c>
      <c r="X24">
        <v>5.8099999999999999E-2</v>
      </c>
      <c r="Y24">
        <f t="shared" si="0"/>
        <v>0.13816666666666669</v>
      </c>
    </row>
    <row r="25" spans="16:25" x14ac:dyDescent="0.25">
      <c r="P25">
        <v>24</v>
      </c>
      <c r="Q25">
        <v>5.0900000000000001E-2</v>
      </c>
      <c r="T25">
        <v>0.1028</v>
      </c>
      <c r="U25">
        <v>7.4899999999999994E-2</v>
      </c>
      <c r="V25">
        <v>4.9000000000000002E-2</v>
      </c>
      <c r="Y25">
        <f t="shared" si="0"/>
        <v>6.9400000000000003E-2</v>
      </c>
    </row>
    <row r="28" spans="16:25" x14ac:dyDescent="0.25">
      <c r="T28" s="1"/>
    </row>
    <row r="31" spans="16:25" x14ac:dyDescent="0.25">
      <c r="Q31" s="1"/>
    </row>
    <row r="70" spans="17:17" x14ac:dyDescent="0.25">
      <c r="Q70" s="1"/>
    </row>
    <row r="91" spans="17:17" x14ac:dyDescent="0.25">
      <c r="Q91" s="1"/>
    </row>
    <row r="112" spans="17:17" x14ac:dyDescent="0.25">
      <c r="Q112" s="1"/>
    </row>
    <row r="129" spans="17:17" x14ac:dyDescent="0.25">
      <c r="Q12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B08F-38C1-41BC-9676-BED55ECED43A}">
  <dimension ref="A1:L25"/>
  <sheetViews>
    <sheetView workbookViewId="0">
      <selection activeCell="A2" sqref="A2:I25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27</v>
      </c>
      <c r="H2" t="s">
        <v>214</v>
      </c>
      <c r="I2" t="s">
        <v>214</v>
      </c>
      <c r="K2" t="s">
        <v>2</v>
      </c>
      <c r="L2" t="s">
        <v>8</v>
      </c>
    </row>
    <row r="3" spans="1:12" x14ac:dyDescent="0.25">
      <c r="A3">
        <v>1</v>
      </c>
      <c r="B3">
        <v>25.837800000000001</v>
      </c>
      <c r="C3" t="s">
        <v>22</v>
      </c>
      <c r="D3">
        <v>400</v>
      </c>
      <c r="E3" t="s">
        <v>27</v>
      </c>
      <c r="F3" t="s">
        <v>25</v>
      </c>
      <c r="G3" t="s">
        <v>27</v>
      </c>
      <c r="H3" t="s">
        <v>214</v>
      </c>
      <c r="I3" t="s">
        <v>214</v>
      </c>
      <c r="K3" t="s">
        <v>5</v>
      </c>
      <c r="L3" t="s">
        <v>6</v>
      </c>
    </row>
    <row r="4" spans="1:12" x14ac:dyDescent="0.25">
      <c r="A4">
        <v>1.5</v>
      </c>
      <c r="B4">
        <v>81.968900000000005</v>
      </c>
      <c r="C4" t="s">
        <v>22</v>
      </c>
      <c r="D4">
        <v>400</v>
      </c>
      <c r="E4" t="s">
        <v>27</v>
      </c>
      <c r="F4" t="s">
        <v>25</v>
      </c>
      <c r="G4" t="s">
        <v>27</v>
      </c>
      <c r="H4" t="s">
        <v>214</v>
      </c>
      <c r="I4" t="s">
        <v>214</v>
      </c>
      <c r="K4" t="s">
        <v>9</v>
      </c>
      <c r="L4">
        <v>1</v>
      </c>
    </row>
    <row r="5" spans="1:12" x14ac:dyDescent="0.25">
      <c r="A5">
        <v>2</v>
      </c>
      <c r="B5">
        <v>147.88239999999999</v>
      </c>
      <c r="C5" t="s">
        <v>22</v>
      </c>
      <c r="D5">
        <v>400</v>
      </c>
      <c r="E5" t="s">
        <v>27</v>
      </c>
      <c r="F5" t="s">
        <v>25</v>
      </c>
      <c r="G5" t="s">
        <v>27</v>
      </c>
      <c r="H5" t="s">
        <v>214</v>
      </c>
      <c r="I5" t="s">
        <v>214</v>
      </c>
      <c r="K5" t="s">
        <v>15</v>
      </c>
      <c r="L5" t="s">
        <v>46</v>
      </c>
    </row>
    <row r="6" spans="1:12" x14ac:dyDescent="0.25">
      <c r="A6">
        <v>3</v>
      </c>
      <c r="B6">
        <v>62.612000000000002</v>
      </c>
      <c r="C6" t="s">
        <v>22</v>
      </c>
      <c r="D6">
        <v>400</v>
      </c>
      <c r="E6" t="s">
        <v>27</v>
      </c>
      <c r="F6" t="s">
        <v>25</v>
      </c>
      <c r="G6" t="s">
        <v>27</v>
      </c>
      <c r="H6" t="s">
        <v>214</v>
      </c>
      <c r="I6" t="s">
        <v>214</v>
      </c>
      <c r="K6" t="s">
        <v>12</v>
      </c>
      <c r="L6" t="s">
        <v>13</v>
      </c>
    </row>
    <row r="7" spans="1:12" x14ac:dyDescent="0.25">
      <c r="A7">
        <v>4</v>
      </c>
      <c r="B7">
        <v>39.454799999999999</v>
      </c>
      <c r="C7" t="s">
        <v>22</v>
      </c>
      <c r="D7">
        <v>400</v>
      </c>
      <c r="E7" t="s">
        <v>27</v>
      </c>
      <c r="F7" t="s">
        <v>25</v>
      </c>
      <c r="G7" t="s">
        <v>27</v>
      </c>
      <c r="H7" t="s">
        <v>214</v>
      </c>
      <c r="I7" t="s">
        <v>214</v>
      </c>
      <c r="K7" t="s">
        <v>10</v>
      </c>
      <c r="L7" t="s">
        <v>47</v>
      </c>
    </row>
    <row r="8" spans="1:12" x14ac:dyDescent="0.25">
      <c r="A8">
        <v>6</v>
      </c>
      <c r="B8">
        <v>18.748999999999999</v>
      </c>
      <c r="C8" t="s">
        <v>22</v>
      </c>
      <c r="D8">
        <v>400</v>
      </c>
      <c r="E8" t="s">
        <v>27</v>
      </c>
      <c r="F8" t="s">
        <v>25</v>
      </c>
      <c r="G8" t="s">
        <v>27</v>
      </c>
      <c r="H8" t="s">
        <v>214</v>
      </c>
      <c r="I8" t="s">
        <v>214</v>
      </c>
      <c r="K8" t="s">
        <v>209</v>
      </c>
      <c r="L8" t="s">
        <v>27</v>
      </c>
    </row>
    <row r="9" spans="1:12" x14ac:dyDescent="0.25">
      <c r="A9">
        <v>12</v>
      </c>
      <c r="B9">
        <v>0</v>
      </c>
      <c r="C9" t="s">
        <v>22</v>
      </c>
      <c r="D9">
        <v>400</v>
      </c>
      <c r="E9" t="s">
        <v>27</v>
      </c>
      <c r="F9" t="s">
        <v>25</v>
      </c>
      <c r="G9" t="s">
        <v>27</v>
      </c>
      <c r="H9" t="s">
        <v>214</v>
      </c>
      <c r="I9" t="s">
        <v>214</v>
      </c>
      <c r="K9" t="s">
        <v>210</v>
      </c>
      <c r="L9" t="s">
        <v>214</v>
      </c>
    </row>
    <row r="10" spans="1:12" x14ac:dyDescent="0.25">
      <c r="A10">
        <v>24</v>
      </c>
      <c r="B10">
        <v>0</v>
      </c>
      <c r="C10" t="s">
        <v>22</v>
      </c>
      <c r="D10">
        <v>400</v>
      </c>
      <c r="E10" t="s">
        <v>27</v>
      </c>
      <c r="F10" t="s">
        <v>25</v>
      </c>
      <c r="G10" t="s">
        <v>27</v>
      </c>
      <c r="H10" t="s">
        <v>214</v>
      </c>
      <c r="I10" t="s">
        <v>214</v>
      </c>
      <c r="K10" t="s">
        <v>222</v>
      </c>
      <c r="L10" t="s">
        <v>214</v>
      </c>
    </row>
    <row r="11" spans="1:12" x14ac:dyDescent="0.25">
      <c r="A11">
        <v>36</v>
      </c>
      <c r="B11">
        <v>0</v>
      </c>
      <c r="C11" t="s">
        <v>22</v>
      </c>
      <c r="D11">
        <v>400</v>
      </c>
      <c r="E11" t="s">
        <v>27</v>
      </c>
      <c r="F11" t="s">
        <v>25</v>
      </c>
      <c r="G11" t="s">
        <v>27</v>
      </c>
      <c r="H11" t="s">
        <v>214</v>
      </c>
      <c r="I11" t="s">
        <v>214</v>
      </c>
    </row>
    <row r="12" spans="1:12" x14ac:dyDescent="0.25">
      <c r="A12">
        <v>8</v>
      </c>
      <c r="B12">
        <v>0</v>
      </c>
      <c r="C12" t="s">
        <v>22</v>
      </c>
      <c r="D12">
        <v>400</v>
      </c>
      <c r="E12" t="s">
        <v>27</v>
      </c>
      <c r="F12" t="s">
        <v>25</v>
      </c>
      <c r="G12" t="s">
        <v>27</v>
      </c>
      <c r="H12" t="s">
        <v>214</v>
      </c>
      <c r="I12" t="s">
        <v>214</v>
      </c>
    </row>
    <row r="13" spans="1:12" x14ac:dyDescent="0.25">
      <c r="A13">
        <v>0</v>
      </c>
      <c r="B13">
        <v>0</v>
      </c>
      <c r="C13" t="s">
        <v>24</v>
      </c>
      <c r="D13">
        <v>400</v>
      </c>
      <c r="E13" t="s">
        <v>27</v>
      </c>
      <c r="F13" t="s">
        <v>25</v>
      </c>
      <c r="G13" t="s">
        <v>27</v>
      </c>
      <c r="H13" t="s">
        <v>214</v>
      </c>
      <c r="I13" t="s">
        <v>214</v>
      </c>
    </row>
    <row r="14" spans="1:12" x14ac:dyDescent="0.25">
      <c r="A14">
        <v>0.5</v>
      </c>
      <c r="B14">
        <v>61.813800000000001</v>
      </c>
      <c r="C14" t="s">
        <v>24</v>
      </c>
      <c r="D14">
        <v>400</v>
      </c>
      <c r="E14" t="s">
        <v>27</v>
      </c>
      <c r="F14" t="s">
        <v>25</v>
      </c>
      <c r="G14" t="s">
        <v>27</v>
      </c>
      <c r="H14" t="s">
        <v>214</v>
      </c>
      <c r="I14" t="s">
        <v>214</v>
      </c>
    </row>
    <row r="15" spans="1:12" x14ac:dyDescent="0.25">
      <c r="A15">
        <v>1</v>
      </c>
      <c r="B15">
        <v>231.6874</v>
      </c>
      <c r="C15" t="s">
        <v>24</v>
      </c>
      <c r="D15">
        <v>400</v>
      </c>
      <c r="E15" t="s">
        <v>27</v>
      </c>
      <c r="F15" t="s">
        <v>25</v>
      </c>
      <c r="G15" t="s">
        <v>27</v>
      </c>
      <c r="H15" t="s">
        <v>214</v>
      </c>
      <c r="I15" t="s">
        <v>214</v>
      </c>
    </row>
    <row r="16" spans="1:12" x14ac:dyDescent="0.25">
      <c r="A16">
        <v>1.5</v>
      </c>
      <c r="B16">
        <v>547.21950000000004</v>
      </c>
      <c r="C16" t="s">
        <v>24</v>
      </c>
      <c r="D16">
        <v>400</v>
      </c>
      <c r="E16" t="s">
        <v>27</v>
      </c>
      <c r="F16" t="s">
        <v>25</v>
      </c>
      <c r="G16" t="s">
        <v>27</v>
      </c>
      <c r="H16" t="s">
        <v>214</v>
      </c>
      <c r="I16" t="s">
        <v>214</v>
      </c>
    </row>
    <row r="17" spans="1:9" x14ac:dyDescent="0.25">
      <c r="A17">
        <v>2.5</v>
      </c>
      <c r="B17">
        <v>987.25419999999997</v>
      </c>
      <c r="C17" t="s">
        <v>24</v>
      </c>
      <c r="D17">
        <v>400</v>
      </c>
      <c r="E17" t="s">
        <v>27</v>
      </c>
      <c r="F17" t="s">
        <v>25</v>
      </c>
      <c r="G17" t="s">
        <v>27</v>
      </c>
      <c r="H17" t="s">
        <v>214</v>
      </c>
      <c r="I17" t="s">
        <v>214</v>
      </c>
    </row>
    <row r="18" spans="1:9" x14ac:dyDescent="0.25">
      <c r="A18">
        <v>3</v>
      </c>
      <c r="B18">
        <v>868.39769999999999</v>
      </c>
      <c r="C18" t="s">
        <v>24</v>
      </c>
      <c r="D18">
        <v>400</v>
      </c>
      <c r="E18" t="s">
        <v>27</v>
      </c>
      <c r="F18" t="s">
        <v>25</v>
      </c>
      <c r="G18" t="s">
        <v>27</v>
      </c>
      <c r="H18" t="s">
        <v>214</v>
      </c>
      <c r="I18" t="s">
        <v>214</v>
      </c>
    </row>
    <row r="19" spans="1:9" x14ac:dyDescent="0.25">
      <c r="A19">
        <v>4</v>
      </c>
      <c r="B19">
        <v>868.39769999999999</v>
      </c>
      <c r="C19" t="s">
        <v>24</v>
      </c>
      <c r="D19">
        <v>400</v>
      </c>
      <c r="E19" t="s">
        <v>27</v>
      </c>
      <c r="F19" t="s">
        <v>25</v>
      </c>
      <c r="G19" t="s">
        <v>27</v>
      </c>
      <c r="H19" t="s">
        <v>214</v>
      </c>
      <c r="I19" t="s">
        <v>214</v>
      </c>
    </row>
    <row r="20" spans="1:9" x14ac:dyDescent="0.25">
      <c r="A20">
        <v>6</v>
      </c>
      <c r="B20">
        <v>614.18730000000005</v>
      </c>
      <c r="C20" t="s">
        <v>24</v>
      </c>
      <c r="D20">
        <v>400</v>
      </c>
      <c r="E20" t="s">
        <v>27</v>
      </c>
      <c r="F20" t="s">
        <v>25</v>
      </c>
      <c r="G20" t="s">
        <v>27</v>
      </c>
      <c r="H20" t="s">
        <v>214</v>
      </c>
      <c r="I20" t="s">
        <v>214</v>
      </c>
    </row>
    <row r="21" spans="1:9" x14ac:dyDescent="0.25">
      <c r="A21">
        <v>8</v>
      </c>
      <c r="B21">
        <v>402.21370000000002</v>
      </c>
      <c r="C21" t="s">
        <v>24</v>
      </c>
      <c r="D21">
        <v>400</v>
      </c>
      <c r="E21" t="s">
        <v>27</v>
      </c>
      <c r="F21" t="s">
        <v>25</v>
      </c>
      <c r="G21" t="s">
        <v>27</v>
      </c>
      <c r="H21" t="s">
        <v>214</v>
      </c>
      <c r="I21" t="s">
        <v>214</v>
      </c>
    </row>
    <row r="22" spans="1:9" x14ac:dyDescent="0.25">
      <c r="A22">
        <v>12</v>
      </c>
      <c r="B22">
        <v>402.21370000000002</v>
      </c>
      <c r="C22" t="s">
        <v>24</v>
      </c>
      <c r="D22">
        <v>400</v>
      </c>
      <c r="E22" t="s">
        <v>27</v>
      </c>
      <c r="F22" t="s">
        <v>25</v>
      </c>
      <c r="G22" t="s">
        <v>27</v>
      </c>
      <c r="H22" t="s">
        <v>214</v>
      </c>
      <c r="I22" t="s">
        <v>214</v>
      </c>
    </row>
    <row r="23" spans="1:9" x14ac:dyDescent="0.25">
      <c r="A23">
        <v>24</v>
      </c>
      <c r="B23">
        <v>126.7839</v>
      </c>
      <c r="C23" t="s">
        <v>24</v>
      </c>
      <c r="D23">
        <v>400</v>
      </c>
      <c r="E23" t="s">
        <v>27</v>
      </c>
      <c r="F23" t="s">
        <v>25</v>
      </c>
      <c r="G23" t="s">
        <v>27</v>
      </c>
      <c r="H23" t="s">
        <v>214</v>
      </c>
      <c r="I23" t="s">
        <v>214</v>
      </c>
    </row>
    <row r="24" spans="1:9" x14ac:dyDescent="0.25">
      <c r="A24">
        <v>36</v>
      </c>
      <c r="B24">
        <v>44.283299999999997</v>
      </c>
      <c r="C24" t="s">
        <v>24</v>
      </c>
      <c r="D24">
        <v>400</v>
      </c>
      <c r="E24" t="s">
        <v>27</v>
      </c>
      <c r="F24" t="s">
        <v>25</v>
      </c>
      <c r="G24" t="s">
        <v>27</v>
      </c>
      <c r="H24" t="s">
        <v>214</v>
      </c>
      <c r="I24" t="s">
        <v>214</v>
      </c>
    </row>
    <row r="25" spans="1:9" x14ac:dyDescent="0.25">
      <c r="A25">
        <v>48</v>
      </c>
      <c r="B25">
        <v>20.5106</v>
      </c>
      <c r="C25" t="s">
        <v>24</v>
      </c>
      <c r="D25">
        <v>400</v>
      </c>
      <c r="E25" t="s">
        <v>27</v>
      </c>
      <c r="F25" t="s">
        <v>25</v>
      </c>
      <c r="G25" t="s">
        <v>27</v>
      </c>
      <c r="H25" t="s">
        <v>214</v>
      </c>
      <c r="I25" t="s">
        <v>214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03BD-A1E0-4339-8950-7BB942327049}">
  <dimension ref="A1:M27"/>
  <sheetViews>
    <sheetView workbookViewId="0">
      <selection activeCell="A2" sqref="A2:I27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206</v>
      </c>
      <c r="H2" t="s">
        <v>235</v>
      </c>
      <c r="I2" t="s">
        <v>214</v>
      </c>
      <c r="K2" t="s">
        <v>2</v>
      </c>
      <c r="L2" t="s">
        <v>30</v>
      </c>
    </row>
    <row r="3" spans="1:13" x14ac:dyDescent="0.25">
      <c r="A3">
        <v>0.5</v>
      </c>
      <c r="B3">
        <v>0.46739999999999998</v>
      </c>
      <c r="C3" t="s">
        <v>24</v>
      </c>
      <c r="D3">
        <v>400</v>
      </c>
      <c r="E3" t="s">
        <v>36</v>
      </c>
      <c r="F3" t="s">
        <v>25</v>
      </c>
      <c r="G3" t="s">
        <v>206</v>
      </c>
      <c r="H3" t="s">
        <v>235</v>
      </c>
      <c r="I3" t="s">
        <v>214</v>
      </c>
      <c r="K3" t="s">
        <v>5</v>
      </c>
      <c r="L3" t="s">
        <v>6</v>
      </c>
    </row>
    <row r="4" spans="1:13" x14ac:dyDescent="0.25">
      <c r="A4">
        <v>1</v>
      </c>
      <c r="B4">
        <v>1.2043999999999999</v>
      </c>
      <c r="C4" t="s">
        <v>24</v>
      </c>
      <c r="D4">
        <v>400</v>
      </c>
      <c r="E4" t="s">
        <v>36</v>
      </c>
      <c r="F4" t="s">
        <v>25</v>
      </c>
      <c r="G4" t="s">
        <v>206</v>
      </c>
      <c r="H4" t="s">
        <v>235</v>
      </c>
      <c r="I4" t="s">
        <v>214</v>
      </c>
      <c r="K4" t="s">
        <v>9</v>
      </c>
      <c r="L4">
        <v>6</v>
      </c>
    </row>
    <row r="5" spans="1:13" x14ac:dyDescent="0.25">
      <c r="A5">
        <v>1.5</v>
      </c>
      <c r="B5">
        <v>1.6303000000000001</v>
      </c>
      <c r="C5" t="s">
        <v>24</v>
      </c>
      <c r="D5">
        <v>400</v>
      </c>
      <c r="E5" t="s">
        <v>36</v>
      </c>
      <c r="F5" t="s">
        <v>25</v>
      </c>
      <c r="G5" t="s">
        <v>206</v>
      </c>
      <c r="H5" t="s">
        <v>235</v>
      </c>
      <c r="I5" t="s">
        <v>214</v>
      </c>
      <c r="K5" t="s">
        <v>15</v>
      </c>
      <c r="L5" t="s">
        <v>49</v>
      </c>
    </row>
    <row r="6" spans="1:13" x14ac:dyDescent="0.25">
      <c r="A6">
        <v>2</v>
      </c>
      <c r="B6">
        <v>2.0666000000000002</v>
      </c>
      <c r="C6" t="s">
        <v>24</v>
      </c>
      <c r="D6">
        <v>400</v>
      </c>
      <c r="E6" t="s">
        <v>36</v>
      </c>
      <c r="F6" t="s">
        <v>25</v>
      </c>
      <c r="G6" t="s">
        <v>206</v>
      </c>
      <c r="H6" t="s">
        <v>235</v>
      </c>
      <c r="I6" t="s">
        <v>214</v>
      </c>
      <c r="K6" t="s">
        <v>12</v>
      </c>
      <c r="L6" t="s">
        <v>13</v>
      </c>
    </row>
    <row r="7" spans="1:13" x14ac:dyDescent="0.25">
      <c r="A7">
        <v>2.5</v>
      </c>
      <c r="B7">
        <v>2.4407000000000001</v>
      </c>
      <c r="C7" t="s">
        <v>24</v>
      </c>
      <c r="D7">
        <v>400</v>
      </c>
      <c r="E7" t="s">
        <v>36</v>
      </c>
      <c r="F7" t="s">
        <v>25</v>
      </c>
      <c r="G7" t="s">
        <v>206</v>
      </c>
      <c r="H7" t="s">
        <v>235</v>
      </c>
      <c r="I7" t="s">
        <v>214</v>
      </c>
      <c r="K7" t="s">
        <v>10</v>
      </c>
      <c r="L7" t="s">
        <v>48</v>
      </c>
    </row>
    <row r="8" spans="1:13" x14ac:dyDescent="0.25">
      <c r="A8">
        <v>3</v>
      </c>
      <c r="B8">
        <v>2.3687</v>
      </c>
      <c r="C8" t="s">
        <v>24</v>
      </c>
      <c r="D8">
        <v>400</v>
      </c>
      <c r="E8" t="s">
        <v>36</v>
      </c>
      <c r="F8" t="s">
        <v>25</v>
      </c>
      <c r="G8" t="s">
        <v>206</v>
      </c>
      <c r="H8" t="s">
        <v>235</v>
      </c>
      <c r="I8" t="s">
        <v>214</v>
      </c>
      <c r="K8" t="s">
        <v>209</v>
      </c>
      <c r="L8" t="s">
        <v>240</v>
      </c>
      <c r="M8" t="s">
        <v>355</v>
      </c>
    </row>
    <row r="9" spans="1:13" x14ac:dyDescent="0.25">
      <c r="A9">
        <v>3.5</v>
      </c>
      <c r="B9">
        <v>3.1368999999999998</v>
      </c>
      <c r="C9" t="s">
        <v>24</v>
      </c>
      <c r="D9">
        <v>400</v>
      </c>
      <c r="E9" t="s">
        <v>36</v>
      </c>
      <c r="F9" t="s">
        <v>25</v>
      </c>
      <c r="G9" t="s">
        <v>206</v>
      </c>
      <c r="H9" t="s">
        <v>235</v>
      </c>
      <c r="I9" t="s">
        <v>214</v>
      </c>
      <c r="K9" t="s">
        <v>210</v>
      </c>
      <c r="L9" t="s">
        <v>241</v>
      </c>
    </row>
    <row r="10" spans="1:13" x14ac:dyDescent="0.25">
      <c r="A10">
        <v>4</v>
      </c>
      <c r="B10">
        <v>3.2309000000000001</v>
      </c>
      <c r="C10" t="s">
        <v>24</v>
      </c>
      <c r="D10">
        <v>400</v>
      </c>
      <c r="E10" t="s">
        <v>36</v>
      </c>
      <c r="F10" t="s">
        <v>25</v>
      </c>
      <c r="G10" t="s">
        <v>206</v>
      </c>
      <c r="H10" t="s">
        <v>235</v>
      </c>
      <c r="I10" t="s">
        <v>214</v>
      </c>
      <c r="K10" t="s">
        <v>222</v>
      </c>
      <c r="L10" t="s">
        <v>214</v>
      </c>
    </row>
    <row r="11" spans="1:13" x14ac:dyDescent="0.25">
      <c r="A11">
        <v>5</v>
      </c>
      <c r="B11">
        <v>3.2010999999999998</v>
      </c>
      <c r="C11" t="s">
        <v>24</v>
      </c>
      <c r="D11">
        <v>400</v>
      </c>
      <c r="E11" t="s">
        <v>36</v>
      </c>
      <c r="F11" t="s">
        <v>25</v>
      </c>
      <c r="G11" t="s">
        <v>206</v>
      </c>
      <c r="H11" t="s">
        <v>235</v>
      </c>
      <c r="I11" t="s">
        <v>214</v>
      </c>
      <c r="K11" t="s">
        <v>349</v>
      </c>
      <c r="L11" t="s">
        <v>356</v>
      </c>
      <c r="M11" t="s">
        <v>357</v>
      </c>
    </row>
    <row r="12" spans="1:13" x14ac:dyDescent="0.25">
      <c r="A12">
        <v>6</v>
      </c>
      <c r="B12">
        <v>2.9950000000000001</v>
      </c>
      <c r="C12" t="s">
        <v>24</v>
      </c>
      <c r="D12">
        <v>400</v>
      </c>
      <c r="E12" t="s">
        <v>36</v>
      </c>
      <c r="F12" t="s">
        <v>25</v>
      </c>
      <c r="G12" t="s">
        <v>206</v>
      </c>
      <c r="H12" t="s">
        <v>235</v>
      </c>
      <c r="I12" t="s">
        <v>214</v>
      </c>
    </row>
    <row r="13" spans="1:13" x14ac:dyDescent="0.25">
      <c r="A13">
        <v>7</v>
      </c>
      <c r="B13">
        <v>2.4051</v>
      </c>
      <c r="C13" t="s">
        <v>24</v>
      </c>
      <c r="D13">
        <v>400</v>
      </c>
      <c r="E13" t="s">
        <v>36</v>
      </c>
      <c r="F13" t="s">
        <v>25</v>
      </c>
      <c r="G13" t="s">
        <v>206</v>
      </c>
      <c r="H13" t="s">
        <v>235</v>
      </c>
      <c r="I13" t="s">
        <v>214</v>
      </c>
    </row>
    <row r="14" spans="1:13" x14ac:dyDescent="0.25">
      <c r="A14">
        <v>8</v>
      </c>
      <c r="B14">
        <v>2.0225</v>
      </c>
      <c r="C14" t="s">
        <v>24</v>
      </c>
      <c r="D14">
        <v>400</v>
      </c>
      <c r="E14" t="s">
        <v>36</v>
      </c>
      <c r="F14" t="s">
        <v>25</v>
      </c>
      <c r="G14" t="s">
        <v>206</v>
      </c>
      <c r="H14" t="s">
        <v>235</v>
      </c>
      <c r="I14" t="s">
        <v>214</v>
      </c>
    </row>
    <row r="15" spans="1:13" x14ac:dyDescent="0.25">
      <c r="A15">
        <v>0</v>
      </c>
      <c r="B15">
        <v>0</v>
      </c>
      <c r="C15" t="s">
        <v>24</v>
      </c>
      <c r="D15">
        <v>400</v>
      </c>
      <c r="E15" t="s">
        <v>37</v>
      </c>
      <c r="F15" t="s">
        <v>25</v>
      </c>
      <c r="G15" t="s">
        <v>206</v>
      </c>
      <c r="H15" t="s">
        <v>235</v>
      </c>
      <c r="I15" t="s">
        <v>214</v>
      </c>
    </row>
    <row r="16" spans="1:13" x14ac:dyDescent="0.25">
      <c r="A16">
        <v>0.5</v>
      </c>
      <c r="B16">
        <v>0.33260000000000001</v>
      </c>
      <c r="C16" t="s">
        <v>24</v>
      </c>
      <c r="D16">
        <v>400</v>
      </c>
      <c r="E16" t="s">
        <v>37</v>
      </c>
      <c r="F16" t="s">
        <v>25</v>
      </c>
      <c r="G16" t="s">
        <v>206</v>
      </c>
      <c r="H16" t="s">
        <v>235</v>
      </c>
      <c r="I16" t="s">
        <v>214</v>
      </c>
    </row>
    <row r="17" spans="1:9" x14ac:dyDescent="0.25">
      <c r="A17">
        <v>1</v>
      </c>
      <c r="B17">
        <v>0.57179999999999997</v>
      </c>
      <c r="C17" t="s">
        <v>24</v>
      </c>
      <c r="D17">
        <v>400</v>
      </c>
      <c r="E17" t="s">
        <v>37</v>
      </c>
      <c r="F17" t="s">
        <v>25</v>
      </c>
      <c r="G17" t="s">
        <v>206</v>
      </c>
      <c r="H17" t="s">
        <v>235</v>
      </c>
      <c r="I17" t="s">
        <v>214</v>
      </c>
    </row>
    <row r="18" spans="1:9" x14ac:dyDescent="0.25">
      <c r="A18">
        <v>1.5</v>
      </c>
      <c r="B18">
        <v>0.60350000000000004</v>
      </c>
      <c r="C18" t="s">
        <v>24</v>
      </c>
      <c r="D18">
        <v>400</v>
      </c>
      <c r="E18" t="s">
        <v>37</v>
      </c>
      <c r="F18" t="s">
        <v>25</v>
      </c>
      <c r="G18" t="s">
        <v>206</v>
      </c>
      <c r="H18" t="s">
        <v>235</v>
      </c>
      <c r="I18" t="s">
        <v>214</v>
      </c>
    </row>
    <row r="19" spans="1:9" x14ac:dyDescent="0.25">
      <c r="A19">
        <v>2</v>
      </c>
      <c r="B19">
        <v>0.625</v>
      </c>
      <c r="C19" t="s">
        <v>24</v>
      </c>
      <c r="D19">
        <v>400</v>
      </c>
      <c r="E19" t="s">
        <v>37</v>
      </c>
      <c r="F19" t="s">
        <v>25</v>
      </c>
      <c r="G19" t="s">
        <v>206</v>
      </c>
      <c r="H19" t="s">
        <v>235</v>
      </c>
      <c r="I19" t="s">
        <v>214</v>
      </c>
    </row>
    <row r="20" spans="1:9" x14ac:dyDescent="0.25">
      <c r="A20">
        <v>2.5</v>
      </c>
      <c r="B20">
        <v>0.58399999999999996</v>
      </c>
      <c r="C20" t="s">
        <v>24</v>
      </c>
      <c r="D20">
        <v>400</v>
      </c>
      <c r="E20" t="s">
        <v>37</v>
      </c>
      <c r="F20" t="s">
        <v>25</v>
      </c>
      <c r="G20" t="s">
        <v>206</v>
      </c>
      <c r="H20" t="s">
        <v>235</v>
      </c>
      <c r="I20" t="s">
        <v>214</v>
      </c>
    </row>
    <row r="21" spans="1:9" x14ac:dyDescent="0.25">
      <c r="A21">
        <v>3</v>
      </c>
      <c r="B21">
        <v>0.62609999999999999</v>
      </c>
      <c r="C21" t="s">
        <v>24</v>
      </c>
      <c r="D21">
        <v>400</v>
      </c>
      <c r="E21" t="s">
        <v>37</v>
      </c>
      <c r="F21" t="s">
        <v>25</v>
      </c>
      <c r="G21" t="s">
        <v>206</v>
      </c>
      <c r="H21" t="s">
        <v>235</v>
      </c>
      <c r="I21" t="s">
        <v>214</v>
      </c>
    </row>
    <row r="22" spans="1:9" x14ac:dyDescent="0.25">
      <c r="A22">
        <v>3.5</v>
      </c>
      <c r="B22">
        <v>0.56459999999999999</v>
      </c>
      <c r="C22" t="s">
        <v>24</v>
      </c>
      <c r="D22">
        <v>400</v>
      </c>
      <c r="E22" t="s">
        <v>37</v>
      </c>
      <c r="F22" t="s">
        <v>25</v>
      </c>
      <c r="G22" t="s">
        <v>206</v>
      </c>
      <c r="H22" t="s">
        <v>235</v>
      </c>
      <c r="I22" t="s">
        <v>214</v>
      </c>
    </row>
    <row r="23" spans="1:9" x14ac:dyDescent="0.25">
      <c r="A23">
        <v>4</v>
      </c>
      <c r="B23">
        <v>0.58589999999999998</v>
      </c>
      <c r="C23" t="s">
        <v>24</v>
      </c>
      <c r="D23">
        <v>400</v>
      </c>
      <c r="E23" t="s">
        <v>37</v>
      </c>
      <c r="F23" t="s">
        <v>25</v>
      </c>
      <c r="G23" t="s">
        <v>206</v>
      </c>
      <c r="H23" t="s">
        <v>235</v>
      </c>
      <c r="I23" t="s">
        <v>214</v>
      </c>
    </row>
    <row r="24" spans="1:9" x14ac:dyDescent="0.25">
      <c r="A24">
        <v>5</v>
      </c>
      <c r="B24">
        <v>0.59770000000000001</v>
      </c>
      <c r="C24" t="s">
        <v>24</v>
      </c>
      <c r="D24">
        <v>400</v>
      </c>
      <c r="E24" t="s">
        <v>37</v>
      </c>
      <c r="F24" t="s">
        <v>25</v>
      </c>
      <c r="G24" t="s">
        <v>206</v>
      </c>
      <c r="H24" t="s">
        <v>235</v>
      </c>
      <c r="I24" t="s">
        <v>214</v>
      </c>
    </row>
    <row r="25" spans="1:9" x14ac:dyDescent="0.25">
      <c r="A25">
        <v>6</v>
      </c>
      <c r="B25">
        <v>0.47449999999999998</v>
      </c>
      <c r="C25" t="s">
        <v>24</v>
      </c>
      <c r="D25">
        <v>400</v>
      </c>
      <c r="E25" t="s">
        <v>37</v>
      </c>
      <c r="F25" t="s">
        <v>25</v>
      </c>
      <c r="G25" t="s">
        <v>206</v>
      </c>
      <c r="H25" t="s">
        <v>235</v>
      </c>
      <c r="I25" t="s">
        <v>214</v>
      </c>
    </row>
    <row r="26" spans="1:9" x14ac:dyDescent="0.25">
      <c r="A26">
        <v>7</v>
      </c>
      <c r="B26">
        <v>0.44469999999999998</v>
      </c>
      <c r="C26" t="s">
        <v>24</v>
      </c>
      <c r="D26">
        <v>400</v>
      </c>
      <c r="E26" t="s">
        <v>37</v>
      </c>
      <c r="F26" t="s">
        <v>25</v>
      </c>
      <c r="G26" t="s">
        <v>206</v>
      </c>
      <c r="H26" t="s">
        <v>235</v>
      </c>
      <c r="I26" t="s">
        <v>214</v>
      </c>
    </row>
    <row r="27" spans="1:9" x14ac:dyDescent="0.25">
      <c r="A27">
        <v>8</v>
      </c>
      <c r="B27">
        <v>0.43559999999999999</v>
      </c>
      <c r="C27" t="s">
        <v>24</v>
      </c>
      <c r="D27">
        <v>400</v>
      </c>
      <c r="E27" t="s">
        <v>37</v>
      </c>
      <c r="F27" t="s">
        <v>25</v>
      </c>
      <c r="G27" t="s">
        <v>206</v>
      </c>
      <c r="H27" t="s">
        <v>235</v>
      </c>
      <c r="I27" t="s">
        <v>214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8B2E-5285-445B-A9B8-69A82B11A157}">
  <dimension ref="A1:AA31"/>
  <sheetViews>
    <sheetView workbookViewId="0">
      <selection activeCell="R43" sqref="R43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  <col min="20" max="20" width="12.7109375" bestFit="1" customWidth="1"/>
    <col min="21" max="21" width="10" bestFit="1" customWidth="1"/>
    <col min="22" max="22" width="10" customWidth="1"/>
  </cols>
  <sheetData>
    <row r="1" spans="1:27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R1" t="s">
        <v>245</v>
      </c>
      <c r="S1" t="s">
        <v>0</v>
      </c>
      <c r="T1" t="s">
        <v>7</v>
      </c>
      <c r="U1" t="s">
        <v>16</v>
      </c>
      <c r="X1" t="s">
        <v>246</v>
      </c>
      <c r="Y1" t="s">
        <v>0</v>
      </c>
      <c r="Z1" t="s">
        <v>7</v>
      </c>
      <c r="AA1" t="s">
        <v>16</v>
      </c>
    </row>
    <row r="2" spans="1:27" x14ac:dyDescent="0.25">
      <c r="A2">
        <f t="shared" ref="A2" si="0">S2</f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217</v>
      </c>
      <c r="H2" t="s">
        <v>214</v>
      </c>
      <c r="I2" t="s">
        <v>245</v>
      </c>
      <c r="K2" t="s">
        <v>2</v>
      </c>
      <c r="L2" t="s">
        <v>8</v>
      </c>
      <c r="S2">
        <v>0</v>
      </c>
      <c r="T2">
        <v>0</v>
      </c>
      <c r="U2" t="s">
        <v>51</v>
      </c>
      <c r="Y2">
        <v>0</v>
      </c>
      <c r="Z2">
        <v>0</v>
      </c>
      <c r="AA2" t="s">
        <v>51</v>
      </c>
    </row>
    <row r="3" spans="1:27" x14ac:dyDescent="0.25">
      <c r="A3">
        <f t="shared" ref="A3:A29" si="1">S3</f>
        <v>0.5</v>
      </c>
      <c r="B3">
        <v>54.421100000000003</v>
      </c>
      <c r="C3" t="s">
        <v>24</v>
      </c>
      <c r="D3">
        <v>400</v>
      </c>
      <c r="E3" t="s">
        <v>37</v>
      </c>
      <c r="F3" t="s">
        <v>25</v>
      </c>
      <c r="G3" t="s">
        <v>217</v>
      </c>
      <c r="H3" t="s">
        <v>214</v>
      </c>
      <c r="I3" t="s">
        <v>245</v>
      </c>
      <c r="K3" t="s">
        <v>5</v>
      </c>
      <c r="L3">
        <v>400</v>
      </c>
      <c r="S3">
        <v>0.5</v>
      </c>
      <c r="T3">
        <v>38.208100000000002</v>
      </c>
      <c r="U3" t="s">
        <v>51</v>
      </c>
      <c r="Y3">
        <v>0.5</v>
      </c>
      <c r="Z3">
        <v>34.5154</v>
      </c>
      <c r="AA3" t="s">
        <v>51</v>
      </c>
    </row>
    <row r="4" spans="1:27" x14ac:dyDescent="0.25">
      <c r="A4">
        <f t="shared" si="1"/>
        <v>1</v>
      </c>
      <c r="B4">
        <v>79.338099999999997</v>
      </c>
      <c r="C4" t="s">
        <v>24</v>
      </c>
      <c r="D4">
        <v>400</v>
      </c>
      <c r="E4" t="s">
        <v>37</v>
      </c>
      <c r="F4" t="s">
        <v>25</v>
      </c>
      <c r="G4" t="s">
        <v>217</v>
      </c>
      <c r="H4" t="s">
        <v>214</v>
      </c>
      <c r="I4" t="s">
        <v>245</v>
      </c>
      <c r="K4" t="s">
        <v>9</v>
      </c>
      <c r="L4">
        <v>9</v>
      </c>
      <c r="S4">
        <v>1</v>
      </c>
      <c r="T4">
        <v>53.494</v>
      </c>
      <c r="U4" t="s">
        <v>51</v>
      </c>
      <c r="Y4">
        <v>1</v>
      </c>
      <c r="Z4">
        <v>32.4893</v>
      </c>
      <c r="AA4" t="s">
        <v>51</v>
      </c>
    </row>
    <row r="5" spans="1:27" x14ac:dyDescent="0.25">
      <c r="A5">
        <f t="shared" si="1"/>
        <v>1.5</v>
      </c>
      <c r="B5">
        <v>97.398499999999999</v>
      </c>
      <c r="C5" t="s">
        <v>24</v>
      </c>
      <c r="D5">
        <v>400</v>
      </c>
      <c r="E5" t="s">
        <v>37</v>
      </c>
      <c r="F5" t="s">
        <v>25</v>
      </c>
      <c r="G5" t="s">
        <v>217</v>
      </c>
      <c r="H5" t="s">
        <v>214</v>
      </c>
      <c r="I5" t="s">
        <v>245</v>
      </c>
      <c r="K5" t="s">
        <v>15</v>
      </c>
      <c r="L5" t="s">
        <v>50</v>
      </c>
      <c r="S5">
        <v>1.5</v>
      </c>
      <c r="T5">
        <v>62.936199999999999</v>
      </c>
      <c r="U5" t="s">
        <v>51</v>
      </c>
      <c r="Y5">
        <v>1.5</v>
      </c>
      <c r="Z5">
        <v>40.334200000000003</v>
      </c>
      <c r="AA5" t="s">
        <v>51</v>
      </c>
    </row>
    <row r="6" spans="1:27" x14ac:dyDescent="0.25">
      <c r="A6">
        <f t="shared" si="1"/>
        <v>2</v>
      </c>
      <c r="B6">
        <v>121.3471</v>
      </c>
      <c r="C6" t="s">
        <v>24</v>
      </c>
      <c r="D6">
        <v>400</v>
      </c>
      <c r="E6" t="s">
        <v>37</v>
      </c>
      <c r="F6" t="s">
        <v>25</v>
      </c>
      <c r="G6" t="s">
        <v>217</v>
      </c>
      <c r="H6" t="s">
        <v>214</v>
      </c>
      <c r="I6" t="s">
        <v>245</v>
      </c>
      <c r="K6" t="s">
        <v>12</v>
      </c>
      <c r="L6" t="s">
        <v>13</v>
      </c>
      <c r="S6">
        <v>2</v>
      </c>
      <c r="T6">
        <v>85.861199999999997</v>
      </c>
      <c r="U6" t="s">
        <v>51</v>
      </c>
      <c r="Y6">
        <v>2</v>
      </c>
      <c r="Z6">
        <v>56.701000000000001</v>
      </c>
      <c r="AA6" t="s">
        <v>51</v>
      </c>
    </row>
    <row r="7" spans="1:27" x14ac:dyDescent="0.25">
      <c r="A7">
        <f t="shared" si="1"/>
        <v>3</v>
      </c>
      <c r="B7">
        <v>106.7183</v>
      </c>
      <c r="C7" t="s">
        <v>24</v>
      </c>
      <c r="D7">
        <v>400</v>
      </c>
      <c r="E7" t="s">
        <v>37</v>
      </c>
      <c r="F7" t="s">
        <v>25</v>
      </c>
      <c r="G7" t="s">
        <v>217</v>
      </c>
      <c r="H7" t="s">
        <v>214</v>
      </c>
      <c r="I7" t="s">
        <v>245</v>
      </c>
      <c r="K7" t="s">
        <v>10</v>
      </c>
      <c r="L7" t="s">
        <v>247</v>
      </c>
      <c r="S7">
        <v>3</v>
      </c>
      <c r="T7">
        <v>65.641900000000007</v>
      </c>
      <c r="U7" t="s">
        <v>51</v>
      </c>
      <c r="Y7">
        <v>3</v>
      </c>
      <c r="Z7">
        <v>41.4422</v>
      </c>
      <c r="AA7" t="s">
        <v>51</v>
      </c>
    </row>
    <row r="8" spans="1:27" x14ac:dyDescent="0.25">
      <c r="A8">
        <f t="shared" si="1"/>
        <v>4</v>
      </c>
      <c r="B8">
        <v>123.9675</v>
      </c>
      <c r="C8" t="s">
        <v>24</v>
      </c>
      <c r="D8">
        <v>400</v>
      </c>
      <c r="E8" t="s">
        <v>37</v>
      </c>
      <c r="F8" t="s">
        <v>25</v>
      </c>
      <c r="G8" t="s">
        <v>217</v>
      </c>
      <c r="H8" t="s">
        <v>214</v>
      </c>
      <c r="I8" t="s">
        <v>245</v>
      </c>
      <c r="K8" t="s">
        <v>209</v>
      </c>
      <c r="L8" t="s">
        <v>242</v>
      </c>
      <c r="M8" t="s">
        <v>358</v>
      </c>
      <c r="S8">
        <v>4</v>
      </c>
      <c r="T8">
        <v>83.629499999999993</v>
      </c>
      <c r="U8" t="s">
        <v>51</v>
      </c>
      <c r="Y8">
        <v>4</v>
      </c>
      <c r="Z8">
        <v>45.466099999999997</v>
      </c>
      <c r="AA8" t="s">
        <v>51</v>
      </c>
    </row>
    <row r="9" spans="1:27" x14ac:dyDescent="0.25">
      <c r="A9">
        <f t="shared" si="1"/>
        <v>6</v>
      </c>
      <c r="B9">
        <v>118.935</v>
      </c>
      <c r="C9" t="s">
        <v>24</v>
      </c>
      <c r="D9">
        <v>400</v>
      </c>
      <c r="E9" t="s">
        <v>37</v>
      </c>
      <c r="F9" t="s">
        <v>25</v>
      </c>
      <c r="G9" t="s">
        <v>217</v>
      </c>
      <c r="H9" t="s">
        <v>214</v>
      </c>
      <c r="I9" t="s">
        <v>245</v>
      </c>
      <c r="K9" t="s">
        <v>210</v>
      </c>
      <c r="L9" t="s">
        <v>243</v>
      </c>
      <c r="S9">
        <v>6</v>
      </c>
      <c r="T9">
        <v>83.871700000000004</v>
      </c>
      <c r="U9" t="s">
        <v>51</v>
      </c>
      <c r="Y9">
        <v>6</v>
      </c>
      <c r="Z9">
        <v>47.4572</v>
      </c>
      <c r="AA9" t="s">
        <v>51</v>
      </c>
    </row>
    <row r="10" spans="1:27" x14ac:dyDescent="0.25">
      <c r="A10">
        <f t="shared" si="1"/>
        <v>8</v>
      </c>
      <c r="B10">
        <v>107.40650000000001</v>
      </c>
      <c r="C10" t="s">
        <v>24</v>
      </c>
      <c r="D10">
        <v>400</v>
      </c>
      <c r="E10" t="s">
        <v>37</v>
      </c>
      <c r="F10" t="s">
        <v>25</v>
      </c>
      <c r="G10" t="s">
        <v>217</v>
      </c>
      <c r="H10" t="s">
        <v>214</v>
      </c>
      <c r="I10" t="s">
        <v>245</v>
      </c>
      <c r="K10" t="s">
        <v>222</v>
      </c>
      <c r="L10" t="s">
        <v>244</v>
      </c>
      <c r="S10">
        <v>8</v>
      </c>
      <c r="T10">
        <v>83.440200000000004</v>
      </c>
      <c r="U10" t="s">
        <v>51</v>
      </c>
      <c r="Y10">
        <v>8</v>
      </c>
      <c r="Z10">
        <v>36.662700000000001</v>
      </c>
      <c r="AA10" t="s">
        <v>51</v>
      </c>
    </row>
    <row r="11" spans="1:27" x14ac:dyDescent="0.25">
      <c r="A11">
        <f t="shared" si="1"/>
        <v>10</v>
      </c>
      <c r="B11">
        <v>99.368600000000001</v>
      </c>
      <c r="C11" t="s">
        <v>24</v>
      </c>
      <c r="D11">
        <v>400</v>
      </c>
      <c r="E11" t="s">
        <v>37</v>
      </c>
      <c r="F11" t="s">
        <v>25</v>
      </c>
      <c r="G11" t="s">
        <v>217</v>
      </c>
      <c r="H11" t="s">
        <v>214</v>
      </c>
      <c r="I11" t="s">
        <v>245</v>
      </c>
      <c r="K11" t="s">
        <v>327</v>
      </c>
      <c r="L11" t="s">
        <v>359</v>
      </c>
      <c r="M11" t="s">
        <v>360</v>
      </c>
      <c r="S11">
        <v>10</v>
      </c>
      <c r="T11">
        <v>81.436199999999999</v>
      </c>
      <c r="U11" t="s">
        <v>51</v>
      </c>
      <c r="Y11">
        <v>10</v>
      </c>
      <c r="Z11">
        <v>35.739800000000002</v>
      </c>
      <c r="AA11" t="s">
        <v>51</v>
      </c>
    </row>
    <row r="12" spans="1:27" x14ac:dyDescent="0.25">
      <c r="A12">
        <f t="shared" si="1"/>
        <v>12</v>
      </c>
      <c r="B12">
        <v>89.282300000000006</v>
      </c>
      <c r="C12" t="s">
        <v>24</v>
      </c>
      <c r="D12">
        <v>400</v>
      </c>
      <c r="E12" t="s">
        <v>37</v>
      </c>
      <c r="F12" t="s">
        <v>25</v>
      </c>
      <c r="G12" t="s">
        <v>217</v>
      </c>
      <c r="H12" t="s">
        <v>214</v>
      </c>
      <c r="I12" t="s">
        <v>245</v>
      </c>
      <c r="S12">
        <v>12</v>
      </c>
      <c r="T12">
        <v>75.611800000000002</v>
      </c>
      <c r="U12" t="s">
        <v>51</v>
      </c>
      <c r="Y12">
        <v>12</v>
      </c>
      <c r="Z12">
        <v>27.414400000000001</v>
      </c>
      <c r="AA12" t="s">
        <v>51</v>
      </c>
    </row>
    <row r="13" spans="1:27" x14ac:dyDescent="0.25">
      <c r="A13">
        <f t="shared" si="1"/>
        <v>24</v>
      </c>
      <c r="B13">
        <v>33.6997</v>
      </c>
      <c r="C13" t="s">
        <v>24</v>
      </c>
      <c r="D13">
        <v>400</v>
      </c>
      <c r="E13" t="s">
        <v>37</v>
      </c>
      <c r="F13" t="s">
        <v>25</v>
      </c>
      <c r="G13" t="s">
        <v>217</v>
      </c>
      <c r="H13" t="s">
        <v>214</v>
      </c>
      <c r="I13" t="s">
        <v>245</v>
      </c>
      <c r="S13">
        <v>24</v>
      </c>
      <c r="T13">
        <v>33.6997</v>
      </c>
      <c r="U13" t="s">
        <v>51</v>
      </c>
      <c r="Y13">
        <v>24</v>
      </c>
      <c r="Z13">
        <v>18.953099999999999</v>
      </c>
      <c r="AA13" t="s">
        <v>51</v>
      </c>
    </row>
    <row r="14" spans="1:27" x14ac:dyDescent="0.25">
      <c r="A14">
        <f t="shared" si="1"/>
        <v>36</v>
      </c>
      <c r="B14">
        <v>19.203800000000001</v>
      </c>
      <c r="C14" t="s">
        <v>24</v>
      </c>
      <c r="D14">
        <v>400</v>
      </c>
      <c r="E14" t="s">
        <v>37</v>
      </c>
      <c r="F14" t="s">
        <v>25</v>
      </c>
      <c r="G14" t="s">
        <v>217</v>
      </c>
      <c r="H14" t="s">
        <v>214</v>
      </c>
      <c r="I14" t="s">
        <v>245</v>
      </c>
      <c r="S14">
        <v>36</v>
      </c>
      <c r="T14">
        <v>19.203800000000001</v>
      </c>
      <c r="U14" t="s">
        <v>51</v>
      </c>
      <c r="Y14">
        <v>36</v>
      </c>
      <c r="Z14">
        <v>13.633699999999999</v>
      </c>
      <c r="AA14" t="s">
        <v>51</v>
      </c>
    </row>
    <row r="15" spans="1:27" x14ac:dyDescent="0.25">
      <c r="A15">
        <f t="shared" si="1"/>
        <v>48</v>
      </c>
      <c r="B15">
        <v>8.5267999999999997</v>
      </c>
      <c r="C15" t="s">
        <v>24</v>
      </c>
      <c r="D15">
        <v>400</v>
      </c>
      <c r="E15" t="s">
        <v>37</v>
      </c>
      <c r="F15" t="s">
        <v>25</v>
      </c>
      <c r="G15" t="s">
        <v>217</v>
      </c>
      <c r="H15" t="s">
        <v>214</v>
      </c>
      <c r="I15" t="s">
        <v>245</v>
      </c>
      <c r="S15">
        <v>48</v>
      </c>
      <c r="T15">
        <v>8.5267999999999997</v>
      </c>
      <c r="U15" t="s">
        <v>51</v>
      </c>
      <c r="Y15">
        <v>48</v>
      </c>
      <c r="Z15">
        <v>8.3142999999999994</v>
      </c>
      <c r="AA15" t="s">
        <v>51</v>
      </c>
    </row>
    <row r="16" spans="1:27" x14ac:dyDescent="0.25">
      <c r="A16">
        <f t="shared" si="1"/>
        <v>0</v>
      </c>
      <c r="B16">
        <v>0</v>
      </c>
      <c r="C16" t="s">
        <v>24</v>
      </c>
      <c r="D16">
        <v>400</v>
      </c>
      <c r="E16" t="s">
        <v>37</v>
      </c>
      <c r="F16" t="s">
        <v>25</v>
      </c>
      <c r="G16" t="s">
        <v>217</v>
      </c>
      <c r="H16" t="s">
        <v>214</v>
      </c>
      <c r="I16" t="s">
        <v>214</v>
      </c>
      <c r="S16">
        <v>0</v>
      </c>
      <c r="T16">
        <v>0</v>
      </c>
      <c r="U16" t="s">
        <v>52</v>
      </c>
      <c r="Y16">
        <v>0</v>
      </c>
      <c r="Z16">
        <v>0</v>
      </c>
      <c r="AA16" t="s">
        <v>52</v>
      </c>
    </row>
    <row r="17" spans="1:27" x14ac:dyDescent="0.25">
      <c r="A17">
        <f t="shared" si="1"/>
        <v>0.5</v>
      </c>
      <c r="B17">
        <v>50.081800000000001</v>
      </c>
      <c r="C17" t="s">
        <v>24</v>
      </c>
      <c r="D17">
        <v>400</v>
      </c>
      <c r="E17" t="s">
        <v>37</v>
      </c>
      <c r="F17" t="s">
        <v>25</v>
      </c>
      <c r="G17" t="s">
        <v>217</v>
      </c>
      <c r="H17" t="s">
        <v>214</v>
      </c>
      <c r="I17" t="s">
        <v>214</v>
      </c>
      <c r="S17">
        <v>0.5</v>
      </c>
      <c r="T17">
        <v>16.213000000000001</v>
      </c>
      <c r="U17" t="s">
        <v>52</v>
      </c>
      <c r="Y17">
        <v>0.5</v>
      </c>
      <c r="Z17">
        <v>15.5664</v>
      </c>
      <c r="AA17" t="s">
        <v>52</v>
      </c>
    </row>
    <row r="18" spans="1:27" x14ac:dyDescent="0.25">
      <c r="A18">
        <f t="shared" si="1"/>
        <v>1</v>
      </c>
      <c r="B18">
        <v>55.662500000000001</v>
      </c>
      <c r="C18" t="s">
        <v>24</v>
      </c>
      <c r="D18">
        <v>400</v>
      </c>
      <c r="E18" t="s">
        <v>37</v>
      </c>
      <c r="F18" t="s">
        <v>25</v>
      </c>
      <c r="G18" t="s">
        <v>217</v>
      </c>
      <c r="H18" t="s">
        <v>214</v>
      </c>
      <c r="I18" t="s">
        <v>214</v>
      </c>
      <c r="S18">
        <v>1</v>
      </c>
      <c r="T18">
        <v>25.844100000000001</v>
      </c>
      <c r="U18" t="s">
        <v>52</v>
      </c>
      <c r="Y18">
        <v>1</v>
      </c>
      <c r="Z18">
        <v>23.173200000000001</v>
      </c>
      <c r="AA18" t="s">
        <v>52</v>
      </c>
    </row>
    <row r="19" spans="1:27" x14ac:dyDescent="0.25">
      <c r="A19">
        <f t="shared" si="1"/>
        <v>1.5</v>
      </c>
      <c r="B19">
        <v>57.636600000000001</v>
      </c>
      <c r="C19" t="s">
        <v>24</v>
      </c>
      <c r="D19">
        <v>400</v>
      </c>
      <c r="E19" t="s">
        <v>37</v>
      </c>
      <c r="F19" t="s">
        <v>25</v>
      </c>
      <c r="G19" t="s">
        <v>217</v>
      </c>
      <c r="H19" t="s">
        <v>214</v>
      </c>
      <c r="I19" t="s">
        <v>214</v>
      </c>
      <c r="S19">
        <v>1.5</v>
      </c>
      <c r="T19">
        <v>34.462299999999999</v>
      </c>
      <c r="U19" t="s">
        <v>52</v>
      </c>
      <c r="Y19">
        <v>1.5</v>
      </c>
      <c r="Z19">
        <v>17.302399999999999</v>
      </c>
      <c r="AA19" t="s">
        <v>52</v>
      </c>
    </row>
    <row r="20" spans="1:27" x14ac:dyDescent="0.25">
      <c r="A20">
        <f t="shared" si="1"/>
        <v>2</v>
      </c>
      <c r="B20">
        <v>77.723100000000002</v>
      </c>
      <c r="C20" t="s">
        <v>24</v>
      </c>
      <c r="D20">
        <v>400</v>
      </c>
      <c r="E20" t="s">
        <v>37</v>
      </c>
      <c r="F20" t="s">
        <v>25</v>
      </c>
      <c r="G20" t="s">
        <v>217</v>
      </c>
      <c r="H20" t="s">
        <v>214</v>
      </c>
      <c r="I20" t="s">
        <v>214</v>
      </c>
      <c r="S20">
        <v>2</v>
      </c>
      <c r="T20">
        <v>35.485900000000001</v>
      </c>
      <c r="U20" t="s">
        <v>52</v>
      </c>
      <c r="Y20">
        <v>2</v>
      </c>
      <c r="Z20">
        <v>21.022099999999998</v>
      </c>
      <c r="AA20" t="s">
        <v>52</v>
      </c>
    </row>
    <row r="21" spans="1:27" x14ac:dyDescent="0.25">
      <c r="A21">
        <f t="shared" si="1"/>
        <v>3</v>
      </c>
      <c r="B21">
        <v>61.865899999999996</v>
      </c>
      <c r="C21" t="s">
        <v>24</v>
      </c>
      <c r="D21">
        <v>400</v>
      </c>
      <c r="E21" t="s">
        <v>37</v>
      </c>
      <c r="F21" t="s">
        <v>25</v>
      </c>
      <c r="G21" t="s">
        <v>217</v>
      </c>
      <c r="H21" t="s">
        <v>214</v>
      </c>
      <c r="I21" t="s">
        <v>214</v>
      </c>
      <c r="S21">
        <v>3</v>
      </c>
      <c r="T21">
        <v>41.0764</v>
      </c>
      <c r="U21" t="s">
        <v>52</v>
      </c>
      <c r="Y21">
        <v>3</v>
      </c>
      <c r="Z21">
        <v>20.4237</v>
      </c>
      <c r="AA21" t="s">
        <v>52</v>
      </c>
    </row>
    <row r="22" spans="1:27" x14ac:dyDescent="0.25">
      <c r="A22">
        <f t="shared" si="1"/>
        <v>4</v>
      </c>
      <c r="B22">
        <v>58.035499999999999</v>
      </c>
      <c r="C22" t="s">
        <v>24</v>
      </c>
      <c r="D22">
        <v>400</v>
      </c>
      <c r="E22" t="s">
        <v>37</v>
      </c>
      <c r="F22" t="s">
        <v>25</v>
      </c>
      <c r="G22" t="s">
        <v>217</v>
      </c>
      <c r="H22" t="s">
        <v>214</v>
      </c>
      <c r="I22" t="s">
        <v>214</v>
      </c>
      <c r="S22">
        <v>4</v>
      </c>
      <c r="T22">
        <v>40.338000000000001</v>
      </c>
      <c r="U22" t="s">
        <v>52</v>
      </c>
      <c r="Y22">
        <v>4</v>
      </c>
      <c r="Z22">
        <v>12.5694</v>
      </c>
      <c r="AA22" t="s">
        <v>52</v>
      </c>
    </row>
    <row r="23" spans="1:27" x14ac:dyDescent="0.25">
      <c r="A23">
        <f t="shared" si="1"/>
        <v>6</v>
      </c>
      <c r="B23">
        <v>56.501800000000003</v>
      </c>
      <c r="C23" t="s">
        <v>24</v>
      </c>
      <c r="D23">
        <v>400</v>
      </c>
      <c r="E23" t="s">
        <v>37</v>
      </c>
      <c r="F23" t="s">
        <v>25</v>
      </c>
      <c r="G23" t="s">
        <v>217</v>
      </c>
      <c r="H23" t="s">
        <v>214</v>
      </c>
      <c r="I23" t="s">
        <v>214</v>
      </c>
      <c r="S23">
        <v>6</v>
      </c>
      <c r="T23">
        <v>35.063299999999998</v>
      </c>
      <c r="U23" t="s">
        <v>52</v>
      </c>
      <c r="Y23">
        <v>6</v>
      </c>
      <c r="Z23">
        <v>9.0446000000000009</v>
      </c>
      <c r="AA23" t="s">
        <v>52</v>
      </c>
    </row>
    <row r="24" spans="1:27" x14ac:dyDescent="0.25">
      <c r="A24">
        <f t="shared" si="1"/>
        <v>8</v>
      </c>
      <c r="B24">
        <v>44.502200000000002</v>
      </c>
      <c r="C24" t="s">
        <v>24</v>
      </c>
      <c r="D24">
        <v>400</v>
      </c>
      <c r="E24" t="s">
        <v>37</v>
      </c>
      <c r="F24" t="s">
        <v>25</v>
      </c>
      <c r="G24" t="s">
        <v>217</v>
      </c>
      <c r="H24" t="s">
        <v>214</v>
      </c>
      <c r="I24" t="s">
        <v>214</v>
      </c>
      <c r="S24">
        <v>8</v>
      </c>
      <c r="T24">
        <v>23.9663</v>
      </c>
      <c r="U24" t="s">
        <v>52</v>
      </c>
      <c r="Y24">
        <v>8</v>
      </c>
      <c r="Z24">
        <v>7.8395000000000001</v>
      </c>
      <c r="AA24" t="s">
        <v>52</v>
      </c>
    </row>
    <row r="25" spans="1:27" x14ac:dyDescent="0.25">
      <c r="A25">
        <f t="shared" si="1"/>
        <v>10</v>
      </c>
      <c r="B25">
        <v>40.572800000000001</v>
      </c>
      <c r="C25" t="s">
        <v>24</v>
      </c>
      <c r="D25">
        <v>400</v>
      </c>
      <c r="E25" t="s">
        <v>37</v>
      </c>
      <c r="F25" t="s">
        <v>25</v>
      </c>
      <c r="G25" t="s">
        <v>217</v>
      </c>
      <c r="H25" t="s">
        <v>214</v>
      </c>
      <c r="I25" t="s">
        <v>214</v>
      </c>
      <c r="S25">
        <v>10</v>
      </c>
      <c r="T25">
        <v>17.932400000000001</v>
      </c>
      <c r="U25" t="s">
        <v>52</v>
      </c>
      <c r="Y25">
        <v>10</v>
      </c>
      <c r="Z25">
        <v>4.8330000000000002</v>
      </c>
      <c r="AA25" t="s">
        <v>52</v>
      </c>
    </row>
    <row r="26" spans="1:27" x14ac:dyDescent="0.25">
      <c r="A26">
        <f t="shared" si="1"/>
        <v>12</v>
      </c>
      <c r="B26">
        <v>31.564900000000002</v>
      </c>
      <c r="C26" t="s">
        <v>24</v>
      </c>
      <c r="D26">
        <v>400</v>
      </c>
      <c r="E26" t="s">
        <v>37</v>
      </c>
      <c r="F26" t="s">
        <v>25</v>
      </c>
      <c r="G26" t="s">
        <v>217</v>
      </c>
      <c r="H26" t="s">
        <v>214</v>
      </c>
      <c r="I26" t="s">
        <v>214</v>
      </c>
      <c r="S26">
        <v>12</v>
      </c>
      <c r="T26">
        <v>13.670500000000001</v>
      </c>
      <c r="U26" t="s">
        <v>52</v>
      </c>
      <c r="Y26">
        <v>12</v>
      </c>
      <c r="Z26">
        <v>4.1505000000000001</v>
      </c>
      <c r="AA26" t="s">
        <v>52</v>
      </c>
    </row>
    <row r="27" spans="1:27" x14ac:dyDescent="0.25">
      <c r="A27">
        <f t="shared" si="1"/>
        <v>24</v>
      </c>
      <c r="B27">
        <v>18.953099999999999</v>
      </c>
      <c r="C27" t="s">
        <v>24</v>
      </c>
      <c r="D27">
        <v>400</v>
      </c>
      <c r="E27" t="s">
        <v>37</v>
      </c>
      <c r="F27" t="s">
        <v>25</v>
      </c>
      <c r="G27" t="s">
        <v>217</v>
      </c>
      <c r="H27" t="s">
        <v>214</v>
      </c>
      <c r="I27" t="s">
        <v>214</v>
      </c>
      <c r="S27">
        <v>24</v>
      </c>
      <c r="T27">
        <v>0</v>
      </c>
      <c r="U27" t="s">
        <v>52</v>
      </c>
      <c r="Y27">
        <v>24</v>
      </c>
      <c r="Z27">
        <v>0</v>
      </c>
      <c r="AA27" t="s">
        <v>52</v>
      </c>
    </row>
    <row r="28" spans="1:27" x14ac:dyDescent="0.25">
      <c r="A28">
        <f t="shared" si="1"/>
        <v>36</v>
      </c>
      <c r="B28">
        <v>13.633699999999999</v>
      </c>
      <c r="C28" t="s">
        <v>24</v>
      </c>
      <c r="D28">
        <v>400</v>
      </c>
      <c r="E28" t="s">
        <v>37</v>
      </c>
      <c r="F28" t="s">
        <v>25</v>
      </c>
      <c r="G28" t="s">
        <v>217</v>
      </c>
      <c r="H28" t="s">
        <v>214</v>
      </c>
      <c r="I28" t="s">
        <v>214</v>
      </c>
      <c r="S28">
        <v>36</v>
      </c>
      <c r="T28">
        <v>0</v>
      </c>
      <c r="U28" t="s">
        <v>52</v>
      </c>
      <c r="Y28">
        <v>36</v>
      </c>
      <c r="Z28">
        <v>0</v>
      </c>
      <c r="AA28" t="s">
        <v>52</v>
      </c>
    </row>
    <row r="29" spans="1:27" x14ac:dyDescent="0.25">
      <c r="A29">
        <f t="shared" si="1"/>
        <v>48</v>
      </c>
      <c r="B29">
        <v>8.3142999999999994</v>
      </c>
      <c r="C29" t="s">
        <v>24</v>
      </c>
      <c r="D29">
        <v>400</v>
      </c>
      <c r="E29" t="s">
        <v>37</v>
      </c>
      <c r="F29" t="s">
        <v>25</v>
      </c>
      <c r="G29" t="s">
        <v>217</v>
      </c>
      <c r="H29" t="s">
        <v>214</v>
      </c>
      <c r="I29" t="s">
        <v>214</v>
      </c>
      <c r="S29">
        <v>48</v>
      </c>
      <c r="T29">
        <v>0</v>
      </c>
      <c r="U29" t="s">
        <v>52</v>
      </c>
      <c r="Y29">
        <v>48</v>
      </c>
      <c r="Z29">
        <v>0</v>
      </c>
      <c r="AA29" t="s">
        <v>52</v>
      </c>
    </row>
    <row r="31" spans="1:27" x14ac:dyDescent="0.25">
      <c r="C31" t="s">
        <v>24</v>
      </c>
      <c r="D31">
        <v>400</v>
      </c>
      <c r="E31" t="s">
        <v>37</v>
      </c>
      <c r="F31" t="s">
        <v>25</v>
      </c>
      <c r="G31" t="s">
        <v>217</v>
      </c>
      <c r="H31" t="s">
        <v>214</v>
      </c>
      <c r="I31" t="s">
        <v>214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B67B-BECF-4C09-8839-1CB1E92BDCA2}">
  <dimension ref="A1:Y105"/>
  <sheetViews>
    <sheetView workbookViewId="0">
      <selection activeCell="A2" sqref="A2:I28"/>
    </sheetView>
  </sheetViews>
  <sheetFormatPr defaultRowHeight="15" x14ac:dyDescent="0.25"/>
  <cols>
    <col min="22" max="22" width="12.7109375" bestFit="1" customWidth="1"/>
  </cols>
  <sheetData>
    <row r="1" spans="1:2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S1" t="s">
        <v>55</v>
      </c>
      <c r="U1" t="s">
        <v>0</v>
      </c>
      <c r="V1" t="s">
        <v>7</v>
      </c>
    </row>
    <row r="2" spans="1:25" x14ac:dyDescent="0.25">
      <c r="A2">
        <v>0</v>
      </c>
      <c r="B2">
        <f>AVERAGE(V2:V9)</f>
        <v>0</v>
      </c>
      <c r="C2" t="s">
        <v>24</v>
      </c>
      <c r="D2">
        <v>400</v>
      </c>
      <c r="E2" t="s">
        <v>27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19</v>
      </c>
      <c r="S2" t="s">
        <v>56</v>
      </c>
      <c r="U2">
        <v>0</v>
      </c>
      <c r="V2">
        <v>0</v>
      </c>
    </row>
    <row r="3" spans="1:25" x14ac:dyDescent="0.25">
      <c r="A3">
        <v>0.5</v>
      </c>
      <c r="B3">
        <f>AVERAGE(V10:V17)</f>
        <v>4.0542857142857144E-2</v>
      </c>
      <c r="C3" t="s">
        <v>24</v>
      </c>
      <c r="D3">
        <v>400</v>
      </c>
      <c r="E3" t="s">
        <v>27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>
        <v>400</v>
      </c>
      <c r="U3">
        <v>0</v>
      </c>
      <c r="V3">
        <v>0</v>
      </c>
      <c r="W3" s="1"/>
      <c r="Y3" s="1"/>
    </row>
    <row r="4" spans="1:25" x14ac:dyDescent="0.25">
      <c r="A4">
        <v>1</v>
      </c>
      <c r="B4">
        <f>AVERAGE(V18:V25)</f>
        <v>0.10992499999999999</v>
      </c>
      <c r="C4" t="s">
        <v>24</v>
      </c>
      <c r="D4">
        <v>400</v>
      </c>
      <c r="E4" t="s">
        <v>27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 s="10" t="s">
        <v>300</v>
      </c>
      <c r="M4" t="s">
        <v>364</v>
      </c>
      <c r="U4">
        <v>0</v>
      </c>
      <c r="V4">
        <v>0</v>
      </c>
      <c r="Y4" s="1"/>
    </row>
    <row r="5" spans="1:25" x14ac:dyDescent="0.25">
      <c r="A5">
        <v>1.5</v>
      </c>
      <c r="B5">
        <f>AVERAGE(V26:V33)</f>
        <v>0.13205</v>
      </c>
      <c r="C5" t="s">
        <v>24</v>
      </c>
      <c r="D5">
        <v>400</v>
      </c>
      <c r="E5" t="s">
        <v>27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53</v>
      </c>
      <c r="U5">
        <v>0</v>
      </c>
      <c r="V5">
        <v>0</v>
      </c>
      <c r="Y5" s="1"/>
    </row>
    <row r="6" spans="1:25" x14ac:dyDescent="0.25">
      <c r="A6">
        <v>2</v>
      </c>
      <c r="B6">
        <f>AVERAGE(V34:V41)</f>
        <v>0.16275000000000001</v>
      </c>
      <c r="C6" t="s">
        <v>24</v>
      </c>
      <c r="D6">
        <v>400</v>
      </c>
      <c r="E6" t="s">
        <v>27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  <c r="U6">
        <v>0</v>
      </c>
      <c r="V6">
        <v>0</v>
      </c>
      <c r="Y6" s="1"/>
    </row>
    <row r="7" spans="1:25" x14ac:dyDescent="0.25">
      <c r="A7">
        <v>2.5</v>
      </c>
      <c r="B7">
        <f>AVERAGE(V42:V49)</f>
        <v>0.1955875</v>
      </c>
      <c r="C7" t="s">
        <v>24</v>
      </c>
      <c r="D7">
        <v>400</v>
      </c>
      <c r="E7" t="s">
        <v>27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299</v>
      </c>
      <c r="U7">
        <v>0</v>
      </c>
      <c r="V7">
        <v>0</v>
      </c>
    </row>
    <row r="8" spans="1:25" x14ac:dyDescent="0.25">
      <c r="A8">
        <v>3</v>
      </c>
      <c r="B8">
        <f>AVERAGE(V50:V57)</f>
        <v>0.1968125</v>
      </c>
      <c r="C8" t="s">
        <v>24</v>
      </c>
      <c r="D8">
        <v>400</v>
      </c>
      <c r="E8" t="s">
        <v>27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206</v>
      </c>
      <c r="M8" t="s">
        <v>363</v>
      </c>
      <c r="U8">
        <v>0</v>
      </c>
      <c r="V8">
        <v>0</v>
      </c>
    </row>
    <row r="9" spans="1:25" x14ac:dyDescent="0.25">
      <c r="A9">
        <v>3.5</v>
      </c>
      <c r="B9">
        <f>AVERAGE(V58:V65)</f>
        <v>0.18904285714285712</v>
      </c>
      <c r="C9" t="s">
        <v>24</v>
      </c>
      <c r="D9">
        <v>400</v>
      </c>
      <c r="E9" t="s">
        <v>27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248</v>
      </c>
      <c r="U9">
        <v>0</v>
      </c>
      <c r="V9">
        <v>0</v>
      </c>
    </row>
    <row r="10" spans="1:25" x14ac:dyDescent="0.25">
      <c r="A10">
        <v>4</v>
      </c>
      <c r="B10">
        <f>AVERAGE(V66:V73)</f>
        <v>0.14591250000000003</v>
      </c>
      <c r="C10" t="s">
        <v>24</v>
      </c>
      <c r="D10">
        <v>400</v>
      </c>
      <c r="E10" t="s">
        <v>27</v>
      </c>
      <c r="F10" t="s">
        <v>25</v>
      </c>
      <c r="G10" t="s">
        <v>206</v>
      </c>
      <c r="H10" t="s">
        <v>214</v>
      </c>
      <c r="I10" t="s">
        <v>214</v>
      </c>
      <c r="K10" t="s">
        <v>222</v>
      </c>
      <c r="L10" t="s">
        <v>249</v>
      </c>
      <c r="U10">
        <v>0.5</v>
      </c>
      <c r="V10">
        <v>3.7199999999999997E-2</v>
      </c>
    </row>
    <row r="11" spans="1:25" x14ac:dyDescent="0.25">
      <c r="A11">
        <v>5</v>
      </c>
      <c r="B11">
        <f>AVERAGE(V74:V81)</f>
        <v>8.3259585714285711E-2</v>
      </c>
      <c r="C11" t="s">
        <v>24</v>
      </c>
      <c r="D11">
        <v>400</v>
      </c>
      <c r="E11" t="s">
        <v>27</v>
      </c>
      <c r="F11" t="s">
        <v>25</v>
      </c>
      <c r="G11" t="s">
        <v>206</v>
      </c>
      <c r="H11" t="s">
        <v>214</v>
      </c>
      <c r="I11" t="s">
        <v>214</v>
      </c>
      <c r="K11" t="s">
        <v>327</v>
      </c>
      <c r="L11" t="s">
        <v>361</v>
      </c>
      <c r="U11">
        <v>0.5</v>
      </c>
      <c r="V11">
        <v>0</v>
      </c>
    </row>
    <row r="12" spans="1:25" x14ac:dyDescent="0.25">
      <c r="A12">
        <v>6</v>
      </c>
      <c r="B12">
        <f>AVERAGE(V82:V89)</f>
        <v>7.0985714285714291E-2</v>
      </c>
      <c r="C12" t="s">
        <v>24</v>
      </c>
      <c r="D12">
        <v>400</v>
      </c>
      <c r="E12" t="s">
        <v>27</v>
      </c>
      <c r="F12" t="s">
        <v>25</v>
      </c>
      <c r="G12" t="s">
        <v>206</v>
      </c>
      <c r="H12" t="s">
        <v>214</v>
      </c>
      <c r="I12" t="s">
        <v>214</v>
      </c>
      <c r="L12" t="s">
        <v>362</v>
      </c>
      <c r="U12">
        <v>0.5</v>
      </c>
      <c r="V12">
        <v>0</v>
      </c>
    </row>
    <row r="13" spans="1:25" x14ac:dyDescent="0.25">
      <c r="A13">
        <v>7</v>
      </c>
      <c r="B13">
        <f>AVERAGE(V90:V97)</f>
        <v>4.8075E-2</v>
      </c>
      <c r="C13" t="s">
        <v>24</v>
      </c>
      <c r="D13">
        <v>400</v>
      </c>
      <c r="E13" t="s">
        <v>27</v>
      </c>
      <c r="F13" t="s">
        <v>25</v>
      </c>
      <c r="G13" t="s">
        <v>206</v>
      </c>
      <c r="H13" t="s">
        <v>214</v>
      </c>
      <c r="I13" t="s">
        <v>214</v>
      </c>
      <c r="U13">
        <v>0.5</v>
      </c>
      <c r="V13">
        <v>4.5600000000000002E-2</v>
      </c>
      <c r="Y13" s="1"/>
    </row>
    <row r="14" spans="1:25" x14ac:dyDescent="0.25">
      <c r="A14">
        <v>8</v>
      </c>
      <c r="B14">
        <f>AVERAGE(V98:V105)</f>
        <v>4.2224999999999999E-2</v>
      </c>
      <c r="C14" t="s">
        <v>24</v>
      </c>
      <c r="D14">
        <v>400</v>
      </c>
      <c r="E14" t="s">
        <v>27</v>
      </c>
      <c r="F14" t="s">
        <v>25</v>
      </c>
      <c r="G14" t="s">
        <v>206</v>
      </c>
      <c r="H14" t="s">
        <v>214</v>
      </c>
      <c r="I14" t="s">
        <v>214</v>
      </c>
      <c r="U14">
        <v>0.5</v>
      </c>
      <c r="V14">
        <v>5.9299999999999999E-2</v>
      </c>
      <c r="Y14" s="1"/>
    </row>
    <row r="15" spans="1:25" x14ac:dyDescent="0.25">
      <c r="A15">
        <v>0</v>
      </c>
      <c r="B15" s="1">
        <v>0</v>
      </c>
      <c r="C15" t="s">
        <v>24</v>
      </c>
      <c r="D15">
        <v>400</v>
      </c>
      <c r="E15" t="s">
        <v>54</v>
      </c>
      <c r="F15" t="s">
        <v>25</v>
      </c>
      <c r="G15" t="s">
        <v>206</v>
      </c>
      <c r="H15" t="s">
        <v>214</v>
      </c>
      <c r="I15" t="s">
        <v>214</v>
      </c>
      <c r="U15">
        <v>0.5</v>
      </c>
      <c r="V15">
        <v>6.9800000000000001E-2</v>
      </c>
      <c r="Y15" s="1"/>
    </row>
    <row r="16" spans="1:25" x14ac:dyDescent="0.25">
      <c r="A16">
        <v>1</v>
      </c>
      <c r="B16">
        <v>8.5300000000000001E-2</v>
      </c>
      <c r="C16" t="s">
        <v>24</v>
      </c>
      <c r="D16">
        <v>400</v>
      </c>
      <c r="E16" t="s">
        <v>54</v>
      </c>
      <c r="F16" t="s">
        <v>25</v>
      </c>
      <c r="G16" t="s">
        <v>206</v>
      </c>
      <c r="H16" t="s">
        <v>214</v>
      </c>
      <c r="I16" t="s">
        <v>214</v>
      </c>
      <c r="U16">
        <v>0.5</v>
      </c>
      <c r="V16">
        <v>7.1900000000000006E-2</v>
      </c>
    </row>
    <row r="17" spans="1:22" x14ac:dyDescent="0.25">
      <c r="A17">
        <v>2</v>
      </c>
      <c r="B17">
        <v>0.37819999999999998</v>
      </c>
      <c r="C17" t="s">
        <v>24</v>
      </c>
      <c r="D17">
        <v>400</v>
      </c>
      <c r="E17" t="s">
        <v>54</v>
      </c>
      <c r="F17" t="s">
        <v>25</v>
      </c>
      <c r="G17" t="s">
        <v>206</v>
      </c>
      <c r="H17" t="s">
        <v>214</v>
      </c>
      <c r="I17" t="s">
        <v>214</v>
      </c>
      <c r="U17">
        <v>0.5</v>
      </c>
      <c r="V17">
        <f>AVERAGE(V10:V16)</f>
        <v>4.0542857142857144E-2</v>
      </c>
    </row>
    <row r="18" spans="1:22" x14ac:dyDescent="0.25">
      <c r="A18">
        <v>3</v>
      </c>
      <c r="B18">
        <v>0.54059999999999997</v>
      </c>
      <c r="C18" t="s">
        <v>24</v>
      </c>
      <c r="D18">
        <v>400</v>
      </c>
      <c r="E18" t="s">
        <v>54</v>
      </c>
      <c r="F18" t="s">
        <v>25</v>
      </c>
      <c r="G18" t="s">
        <v>206</v>
      </c>
      <c r="H18" t="s">
        <v>214</v>
      </c>
      <c r="I18" t="s">
        <v>214</v>
      </c>
      <c r="U18">
        <v>1</v>
      </c>
      <c r="V18">
        <v>0.25009999999999999</v>
      </c>
    </row>
    <row r="19" spans="1:22" x14ac:dyDescent="0.25">
      <c r="A19">
        <v>4</v>
      </c>
      <c r="B19">
        <v>0.60350000000000004</v>
      </c>
      <c r="C19" t="s">
        <v>24</v>
      </c>
      <c r="D19">
        <v>400</v>
      </c>
      <c r="E19" t="s">
        <v>54</v>
      </c>
      <c r="F19" t="s">
        <v>25</v>
      </c>
      <c r="G19" t="s">
        <v>206</v>
      </c>
      <c r="H19" t="s">
        <v>214</v>
      </c>
      <c r="I19" t="s">
        <v>214</v>
      </c>
      <c r="U19">
        <v>1</v>
      </c>
      <c r="V19">
        <v>7.1199999999999999E-2</v>
      </c>
    </row>
    <row r="20" spans="1:22" x14ac:dyDescent="0.25">
      <c r="A20">
        <v>6</v>
      </c>
      <c r="B20">
        <v>0.46300000000000002</v>
      </c>
      <c r="C20" t="s">
        <v>24</v>
      </c>
      <c r="D20">
        <v>400</v>
      </c>
      <c r="E20" t="s">
        <v>54</v>
      </c>
      <c r="F20" t="s">
        <v>25</v>
      </c>
      <c r="G20" t="s">
        <v>206</v>
      </c>
      <c r="H20" t="s">
        <v>214</v>
      </c>
      <c r="I20" t="s">
        <v>214</v>
      </c>
      <c r="U20">
        <v>1</v>
      </c>
      <c r="V20">
        <v>0</v>
      </c>
    </row>
    <row r="21" spans="1:22" x14ac:dyDescent="0.25">
      <c r="A21">
        <v>8</v>
      </c>
      <c r="B21">
        <v>0.29170000000000001</v>
      </c>
      <c r="C21" t="s">
        <v>24</v>
      </c>
      <c r="D21">
        <v>400</v>
      </c>
      <c r="E21" t="s">
        <v>54</v>
      </c>
      <c r="F21" t="s">
        <v>25</v>
      </c>
      <c r="G21" t="s">
        <v>206</v>
      </c>
      <c r="H21" t="s">
        <v>214</v>
      </c>
      <c r="I21" t="s">
        <v>214</v>
      </c>
      <c r="U21">
        <v>1</v>
      </c>
      <c r="V21">
        <v>9.64E-2</v>
      </c>
    </row>
    <row r="22" spans="1:22" x14ac:dyDescent="0.25">
      <c r="A22">
        <v>0</v>
      </c>
      <c r="B22" s="1">
        <v>0</v>
      </c>
      <c r="C22" t="s">
        <v>24</v>
      </c>
      <c r="D22">
        <v>400</v>
      </c>
      <c r="E22" t="s">
        <v>37</v>
      </c>
      <c r="F22" t="s">
        <v>25</v>
      </c>
      <c r="G22" t="s">
        <v>206</v>
      </c>
      <c r="H22" t="s">
        <v>214</v>
      </c>
      <c r="I22" t="s">
        <v>214</v>
      </c>
      <c r="U22">
        <v>1</v>
      </c>
      <c r="V22">
        <v>7.8600000000000003E-2</v>
      </c>
    </row>
    <row r="23" spans="1:22" x14ac:dyDescent="0.25">
      <c r="A23">
        <v>1</v>
      </c>
      <c r="B23">
        <v>0.14000000000000001</v>
      </c>
      <c r="C23" t="s">
        <v>24</v>
      </c>
      <c r="D23">
        <v>400</v>
      </c>
      <c r="E23" t="s">
        <v>37</v>
      </c>
      <c r="F23" t="s">
        <v>25</v>
      </c>
      <c r="G23" t="s">
        <v>206</v>
      </c>
      <c r="H23" t="s">
        <v>214</v>
      </c>
      <c r="I23" t="s">
        <v>214</v>
      </c>
      <c r="U23">
        <v>1</v>
      </c>
      <c r="V23">
        <v>0.1091</v>
      </c>
    </row>
    <row r="24" spans="1:22" x14ac:dyDescent="0.25">
      <c r="A24">
        <v>2</v>
      </c>
      <c r="B24">
        <v>0.30249999999999999</v>
      </c>
      <c r="C24" t="s">
        <v>24</v>
      </c>
      <c r="D24">
        <v>400</v>
      </c>
      <c r="E24" t="s">
        <v>37</v>
      </c>
      <c r="F24" t="s">
        <v>25</v>
      </c>
      <c r="G24" t="s">
        <v>206</v>
      </c>
      <c r="H24" t="s">
        <v>214</v>
      </c>
      <c r="I24" t="s">
        <v>214</v>
      </c>
      <c r="U24">
        <v>1</v>
      </c>
      <c r="V24">
        <v>0.107</v>
      </c>
    </row>
    <row r="25" spans="1:22" x14ac:dyDescent="0.25">
      <c r="A25">
        <v>3</v>
      </c>
      <c r="B25">
        <v>0.45369999999999999</v>
      </c>
      <c r="C25" t="s">
        <v>24</v>
      </c>
      <c r="D25">
        <v>400</v>
      </c>
      <c r="E25" t="s">
        <v>37</v>
      </c>
      <c r="F25" t="s">
        <v>25</v>
      </c>
      <c r="G25" t="s">
        <v>206</v>
      </c>
      <c r="H25" t="s">
        <v>214</v>
      </c>
      <c r="I25" t="s">
        <v>214</v>
      </c>
      <c r="U25">
        <v>1</v>
      </c>
      <c r="V25">
        <v>0.16700000000000001</v>
      </c>
    </row>
    <row r="26" spans="1:22" x14ac:dyDescent="0.25">
      <c r="A26">
        <v>4</v>
      </c>
      <c r="B26">
        <v>0.3876</v>
      </c>
      <c r="C26" t="s">
        <v>24</v>
      </c>
      <c r="D26">
        <v>400</v>
      </c>
      <c r="E26" t="s">
        <v>37</v>
      </c>
      <c r="F26" t="s">
        <v>25</v>
      </c>
      <c r="G26" t="s">
        <v>206</v>
      </c>
      <c r="H26" t="s">
        <v>214</v>
      </c>
      <c r="I26" t="s">
        <v>214</v>
      </c>
      <c r="U26">
        <v>1.5</v>
      </c>
      <c r="V26">
        <v>0.28839999999999999</v>
      </c>
    </row>
    <row r="27" spans="1:22" x14ac:dyDescent="0.25">
      <c r="A27">
        <v>6</v>
      </c>
      <c r="B27">
        <v>0.3256</v>
      </c>
      <c r="C27" t="s">
        <v>24</v>
      </c>
      <c r="D27">
        <v>400</v>
      </c>
      <c r="E27" t="s">
        <v>37</v>
      </c>
      <c r="F27" t="s">
        <v>25</v>
      </c>
      <c r="G27" t="s">
        <v>206</v>
      </c>
      <c r="H27" t="s">
        <v>214</v>
      </c>
      <c r="I27" t="s">
        <v>214</v>
      </c>
      <c r="U27">
        <v>1.5</v>
      </c>
      <c r="V27">
        <v>8.1000000000000003E-2</v>
      </c>
    </row>
    <row r="28" spans="1:22" x14ac:dyDescent="0.25">
      <c r="A28">
        <v>8</v>
      </c>
      <c r="B28">
        <v>0.1515</v>
      </c>
      <c r="C28" t="s">
        <v>24</v>
      </c>
      <c r="D28">
        <v>400</v>
      </c>
      <c r="E28" t="s">
        <v>37</v>
      </c>
      <c r="F28" t="s">
        <v>25</v>
      </c>
      <c r="G28" t="s">
        <v>206</v>
      </c>
      <c r="H28" t="s">
        <v>214</v>
      </c>
      <c r="I28" t="s">
        <v>214</v>
      </c>
      <c r="U28">
        <v>1.5</v>
      </c>
      <c r="V28">
        <v>0</v>
      </c>
    </row>
    <row r="29" spans="1:2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U29">
        <v>1.5</v>
      </c>
      <c r="V29">
        <v>0.1231</v>
      </c>
    </row>
    <row r="30" spans="1:2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U30">
        <v>1.5</v>
      </c>
      <c r="V30">
        <v>0.1399</v>
      </c>
    </row>
    <row r="31" spans="1:22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U31">
        <v>1.5</v>
      </c>
      <c r="V31">
        <v>9.9900000000000003E-2</v>
      </c>
    </row>
    <row r="32" spans="1:2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U32">
        <v>1.5</v>
      </c>
      <c r="V32">
        <v>0.12520000000000001</v>
      </c>
    </row>
    <row r="33" spans="1:2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U33">
        <v>1.5</v>
      </c>
      <c r="V33">
        <v>0.19889999999999999</v>
      </c>
    </row>
    <row r="34" spans="1:2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U34">
        <v>2</v>
      </c>
      <c r="V34">
        <v>0.21179999999999999</v>
      </c>
    </row>
    <row r="35" spans="1:2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U35">
        <v>2</v>
      </c>
      <c r="V35">
        <v>5.1799999999999999E-2</v>
      </c>
    </row>
    <row r="36" spans="1:2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U36">
        <v>2</v>
      </c>
      <c r="V36">
        <v>0.1203</v>
      </c>
    </row>
    <row r="37" spans="1:2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U37">
        <v>2</v>
      </c>
      <c r="V37">
        <v>0.16869999999999999</v>
      </c>
    </row>
    <row r="38" spans="1:2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U38">
        <v>2</v>
      </c>
      <c r="V38">
        <v>0.33289999999999997</v>
      </c>
    </row>
    <row r="39" spans="1:2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U39">
        <v>2</v>
      </c>
      <c r="V39">
        <v>0.1118</v>
      </c>
    </row>
    <row r="40" spans="1:22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U40">
        <v>2</v>
      </c>
      <c r="V40">
        <v>0.16550000000000001</v>
      </c>
    </row>
    <row r="41" spans="1:2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U41">
        <v>2</v>
      </c>
      <c r="V41">
        <v>0.13919999999999999</v>
      </c>
    </row>
    <row r="42" spans="1:2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U42">
        <v>2.5</v>
      </c>
      <c r="V42">
        <v>0.2195</v>
      </c>
    </row>
    <row r="43" spans="1:2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U43">
        <v>2.5</v>
      </c>
      <c r="V43">
        <v>7.9500000000000001E-2</v>
      </c>
    </row>
    <row r="44" spans="1:2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U44">
        <v>2.5</v>
      </c>
      <c r="V44">
        <v>6.2700000000000006E-2</v>
      </c>
    </row>
    <row r="45" spans="1:2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U45">
        <v>2.5</v>
      </c>
      <c r="V45">
        <v>0.16900000000000001</v>
      </c>
    </row>
    <row r="46" spans="1:22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U46">
        <v>2.5</v>
      </c>
      <c r="V46">
        <v>0.4375</v>
      </c>
    </row>
    <row r="47" spans="1:2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U47">
        <v>2.5</v>
      </c>
      <c r="V47">
        <v>0.1353</v>
      </c>
    </row>
    <row r="48" spans="1:2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U48">
        <v>2.5</v>
      </c>
      <c r="V48">
        <v>0.26900000000000002</v>
      </c>
    </row>
    <row r="49" spans="1:2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U49">
        <v>2.5</v>
      </c>
      <c r="V49">
        <v>0.19220000000000001</v>
      </c>
    </row>
    <row r="50" spans="1:2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U50">
        <v>3</v>
      </c>
      <c r="V50">
        <v>0.2472</v>
      </c>
    </row>
    <row r="51" spans="1:2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U51">
        <v>3</v>
      </c>
      <c r="V51">
        <v>6.93E-2</v>
      </c>
    </row>
    <row r="52" spans="1:2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U52">
        <v>3</v>
      </c>
      <c r="V52">
        <v>0.183</v>
      </c>
    </row>
    <row r="53" spans="1:2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U53">
        <v>3</v>
      </c>
      <c r="V53">
        <v>0.2019</v>
      </c>
    </row>
    <row r="54" spans="1:2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U54">
        <v>3</v>
      </c>
      <c r="V54">
        <v>0.13780000000000001</v>
      </c>
    </row>
    <row r="55" spans="1:2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U55">
        <v>3</v>
      </c>
      <c r="V55">
        <v>0.54720000000000002</v>
      </c>
    </row>
    <row r="56" spans="1:2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U56">
        <v>3</v>
      </c>
      <c r="V56">
        <v>0.1114</v>
      </c>
    </row>
    <row r="57" spans="1:2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U57">
        <v>3</v>
      </c>
      <c r="V57">
        <v>7.6700000000000004E-2</v>
      </c>
    </row>
    <row r="58" spans="1:2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U58">
        <v>3.5</v>
      </c>
      <c r="V58">
        <v>0.19389999999999999</v>
      </c>
    </row>
    <row r="59" spans="1:2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U59">
        <v>3.5</v>
      </c>
      <c r="V59">
        <v>8.0199999999999994E-2</v>
      </c>
    </row>
    <row r="60" spans="1:2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U60">
        <v>3.5</v>
      </c>
      <c r="V60">
        <v>0.13700000000000001</v>
      </c>
    </row>
    <row r="61" spans="1:2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U61">
        <v>3.5</v>
      </c>
      <c r="V61">
        <v>0.1244</v>
      </c>
    </row>
    <row r="62" spans="1:2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U62">
        <v>3.5</v>
      </c>
      <c r="V62">
        <v>0.50109999999999999</v>
      </c>
    </row>
    <row r="63" spans="1:2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U63">
        <v>3.5</v>
      </c>
      <c r="V63">
        <v>6.4399999999999999E-2</v>
      </c>
    </row>
    <row r="64" spans="1:2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U64">
        <v>3.5</v>
      </c>
      <c r="V64">
        <v>0.2223</v>
      </c>
    </row>
    <row r="65" spans="1:2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U65">
        <v>3.5</v>
      </c>
      <c r="V65">
        <f>AVERAGE(V58:V64)</f>
        <v>0.18904285714285712</v>
      </c>
    </row>
    <row r="66" spans="1:22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U66">
        <v>4</v>
      </c>
      <c r="V66">
        <v>0.1648</v>
      </c>
    </row>
    <row r="67" spans="1:2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U67">
        <v>4</v>
      </c>
      <c r="V67">
        <v>0.1089</v>
      </c>
    </row>
    <row r="68" spans="1:2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U68">
        <v>4</v>
      </c>
      <c r="V68">
        <v>0.1174</v>
      </c>
    </row>
    <row r="69" spans="1:2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U69">
        <v>4</v>
      </c>
      <c r="V69">
        <v>0.1973</v>
      </c>
    </row>
    <row r="70" spans="1:22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U70">
        <v>4</v>
      </c>
      <c r="V70">
        <v>0.12790000000000001</v>
      </c>
    </row>
    <row r="71" spans="1:2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U71">
        <v>4</v>
      </c>
      <c r="V71">
        <v>0.27629999999999999</v>
      </c>
    </row>
    <row r="72" spans="1:22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U72">
        <v>4</v>
      </c>
      <c r="V72">
        <v>3.8399999999999997E-2</v>
      </c>
    </row>
    <row r="73" spans="1:2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U73">
        <v>4</v>
      </c>
      <c r="V73">
        <v>0.1363</v>
      </c>
    </row>
    <row r="74" spans="1:22" x14ac:dyDescent="0.25">
      <c r="U74">
        <v>5</v>
      </c>
      <c r="V74">
        <v>0.1275</v>
      </c>
    </row>
    <row r="75" spans="1:22" x14ac:dyDescent="0.25">
      <c r="U75">
        <v>5</v>
      </c>
      <c r="V75">
        <v>5.5800000000000002E-2</v>
      </c>
    </row>
    <row r="76" spans="1:22" x14ac:dyDescent="0.25">
      <c r="U76">
        <v>5</v>
      </c>
      <c r="V76" s="1">
        <v>2.2171000000000001E-3</v>
      </c>
    </row>
    <row r="77" spans="1:22" x14ac:dyDescent="0.25">
      <c r="U77">
        <v>5</v>
      </c>
      <c r="V77">
        <v>6.2199999999999998E-2</v>
      </c>
    </row>
    <row r="78" spans="1:22" x14ac:dyDescent="0.25">
      <c r="U78">
        <v>5</v>
      </c>
      <c r="V78">
        <v>0.12330000000000001</v>
      </c>
    </row>
    <row r="79" spans="1:22" x14ac:dyDescent="0.25">
      <c r="U79">
        <v>5</v>
      </c>
      <c r="V79">
        <v>3.3799999999999997E-2</v>
      </c>
    </row>
    <row r="80" spans="1:22" x14ac:dyDescent="0.25">
      <c r="U80">
        <v>5</v>
      </c>
      <c r="V80">
        <v>0.17799999999999999</v>
      </c>
    </row>
    <row r="81" spans="21:22" x14ac:dyDescent="0.25">
      <c r="U81">
        <v>5</v>
      </c>
      <c r="V81">
        <f>AVERAGE(V74:V80)</f>
        <v>8.3259585714285711E-2</v>
      </c>
    </row>
    <row r="82" spans="21:22" x14ac:dyDescent="0.25">
      <c r="U82">
        <v>6</v>
      </c>
      <c r="V82">
        <v>0.10920000000000001</v>
      </c>
    </row>
    <row r="83" spans="21:22" x14ac:dyDescent="0.25">
      <c r="U83">
        <v>6</v>
      </c>
      <c r="V83">
        <v>4.4999999999999998E-2</v>
      </c>
    </row>
    <row r="84" spans="21:22" x14ac:dyDescent="0.25">
      <c r="U84">
        <v>6</v>
      </c>
      <c r="V84">
        <v>0</v>
      </c>
    </row>
    <row r="85" spans="21:22" x14ac:dyDescent="0.25">
      <c r="U85">
        <v>6</v>
      </c>
      <c r="V85">
        <v>0</v>
      </c>
    </row>
    <row r="86" spans="21:22" x14ac:dyDescent="0.25">
      <c r="U86">
        <v>6</v>
      </c>
      <c r="V86">
        <v>0</v>
      </c>
    </row>
    <row r="87" spans="21:22" x14ac:dyDescent="0.25">
      <c r="U87">
        <v>6</v>
      </c>
      <c r="V87">
        <v>4.3999999999999997E-2</v>
      </c>
    </row>
    <row r="88" spans="21:22" x14ac:dyDescent="0.25">
      <c r="U88">
        <v>6</v>
      </c>
      <c r="V88">
        <v>0.29870000000000002</v>
      </c>
    </row>
    <row r="89" spans="21:22" x14ac:dyDescent="0.25">
      <c r="U89">
        <v>6</v>
      </c>
      <c r="V89">
        <f>AVERAGE(V82:V88)</f>
        <v>7.0985714285714291E-2</v>
      </c>
    </row>
    <row r="90" spans="21:22" x14ac:dyDescent="0.25">
      <c r="U90">
        <v>7</v>
      </c>
      <c r="V90">
        <v>0</v>
      </c>
    </row>
    <row r="91" spans="21:22" x14ac:dyDescent="0.25">
      <c r="U91">
        <v>7</v>
      </c>
      <c r="V91">
        <v>0</v>
      </c>
    </row>
    <row r="92" spans="21:22" x14ac:dyDescent="0.25">
      <c r="U92">
        <v>7</v>
      </c>
      <c r="V92">
        <v>0</v>
      </c>
    </row>
    <row r="93" spans="21:22" x14ac:dyDescent="0.25">
      <c r="U93">
        <v>7</v>
      </c>
      <c r="V93">
        <v>0</v>
      </c>
    </row>
    <row r="94" spans="21:22" x14ac:dyDescent="0.25">
      <c r="U94">
        <v>7</v>
      </c>
      <c r="V94">
        <v>4.9799999999999997E-2</v>
      </c>
    </row>
    <row r="95" spans="21:22" x14ac:dyDescent="0.25">
      <c r="U95">
        <v>7</v>
      </c>
      <c r="V95">
        <v>0.16039999999999999</v>
      </c>
    </row>
    <row r="96" spans="21:22" x14ac:dyDescent="0.25">
      <c r="U96">
        <v>7</v>
      </c>
      <c r="V96">
        <v>7.0900000000000005E-2</v>
      </c>
    </row>
    <row r="97" spans="21:22" x14ac:dyDescent="0.25">
      <c r="U97">
        <v>7</v>
      </c>
      <c r="V97">
        <v>0.10349999999999999</v>
      </c>
    </row>
    <row r="98" spans="21:22" x14ac:dyDescent="0.25">
      <c r="U98">
        <v>8</v>
      </c>
      <c r="V98">
        <v>0</v>
      </c>
    </row>
    <row r="99" spans="21:22" x14ac:dyDescent="0.25">
      <c r="U99">
        <v>8</v>
      </c>
      <c r="V99">
        <v>0</v>
      </c>
    </row>
    <row r="100" spans="21:22" x14ac:dyDescent="0.25">
      <c r="U100">
        <v>8</v>
      </c>
      <c r="V100">
        <v>0</v>
      </c>
    </row>
    <row r="101" spans="21:22" x14ac:dyDescent="0.25">
      <c r="U101">
        <v>8</v>
      </c>
      <c r="V101">
        <v>0</v>
      </c>
    </row>
    <row r="102" spans="21:22" x14ac:dyDescent="0.25">
      <c r="U102">
        <v>8</v>
      </c>
      <c r="V102">
        <v>0</v>
      </c>
    </row>
    <row r="103" spans="21:22" x14ac:dyDescent="0.25">
      <c r="U103">
        <v>8</v>
      </c>
      <c r="V103">
        <v>5.2600000000000001E-2</v>
      </c>
    </row>
    <row r="104" spans="21:22" x14ac:dyDescent="0.25">
      <c r="U104">
        <v>8</v>
      </c>
      <c r="V104">
        <v>0.1021</v>
      </c>
    </row>
    <row r="105" spans="21:22" x14ac:dyDescent="0.25">
      <c r="U105">
        <v>8</v>
      </c>
      <c r="V105">
        <v>0.18310000000000001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1754-F584-43AB-9342-02D4A6766C63}">
  <dimension ref="A1:N25"/>
  <sheetViews>
    <sheetView workbookViewId="0">
      <selection activeCell="A2" sqref="A2:I13"/>
    </sheetView>
  </sheetViews>
  <sheetFormatPr defaultRowHeight="15" x14ac:dyDescent="0.25"/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L1" t="s">
        <v>1</v>
      </c>
      <c r="M1" t="s">
        <v>3</v>
      </c>
    </row>
    <row r="2" spans="1:14" x14ac:dyDescent="0.25">
      <c r="A2">
        <v>0</v>
      </c>
      <c r="B2">
        <v>0</v>
      </c>
      <c r="C2" t="s">
        <v>24</v>
      </c>
      <c r="D2">
        <v>800</v>
      </c>
      <c r="E2" t="s">
        <v>37</v>
      </c>
      <c r="F2" t="s">
        <v>25</v>
      </c>
      <c r="G2" t="s">
        <v>206</v>
      </c>
      <c r="H2" t="s">
        <v>214</v>
      </c>
      <c r="I2" t="s">
        <v>214</v>
      </c>
      <c r="J2" t="s">
        <v>254</v>
      </c>
      <c r="L2" t="s">
        <v>2</v>
      </c>
      <c r="M2" t="s">
        <v>8</v>
      </c>
    </row>
    <row r="3" spans="1:14" x14ac:dyDescent="0.25">
      <c r="A3">
        <v>1</v>
      </c>
      <c r="B3">
        <v>323.06630000000001</v>
      </c>
      <c r="C3" t="s">
        <v>24</v>
      </c>
      <c r="D3">
        <v>800</v>
      </c>
      <c r="E3" t="s">
        <v>37</v>
      </c>
      <c r="F3" t="s">
        <v>25</v>
      </c>
      <c r="G3" t="s">
        <v>206</v>
      </c>
      <c r="H3" t="s">
        <v>214</v>
      </c>
      <c r="I3" t="s">
        <v>214</v>
      </c>
      <c r="L3" t="s">
        <v>5</v>
      </c>
      <c r="M3">
        <v>800</v>
      </c>
    </row>
    <row r="4" spans="1:14" x14ac:dyDescent="0.25">
      <c r="A4">
        <v>2</v>
      </c>
      <c r="B4">
        <v>724.73680000000002</v>
      </c>
      <c r="C4" t="s">
        <v>24</v>
      </c>
      <c r="D4">
        <v>800</v>
      </c>
      <c r="E4" t="s">
        <v>37</v>
      </c>
      <c r="F4" t="s">
        <v>25</v>
      </c>
      <c r="G4" t="s">
        <v>206</v>
      </c>
      <c r="H4" t="s">
        <v>214</v>
      </c>
      <c r="I4" t="s">
        <v>214</v>
      </c>
      <c r="L4" t="s">
        <v>9</v>
      </c>
      <c r="M4">
        <v>12</v>
      </c>
    </row>
    <row r="5" spans="1:14" x14ac:dyDescent="0.25">
      <c r="A5">
        <v>3</v>
      </c>
      <c r="B5">
        <v>380.59480000000002</v>
      </c>
      <c r="C5" t="s">
        <v>24</v>
      </c>
      <c r="D5">
        <v>800</v>
      </c>
      <c r="E5" t="s">
        <v>37</v>
      </c>
      <c r="F5" t="s">
        <v>25</v>
      </c>
      <c r="G5" t="s">
        <v>206</v>
      </c>
      <c r="H5" t="s">
        <v>214</v>
      </c>
      <c r="I5" t="s">
        <v>214</v>
      </c>
      <c r="L5" t="s">
        <v>15</v>
      </c>
      <c r="M5" t="s">
        <v>57</v>
      </c>
    </row>
    <row r="6" spans="1:14" x14ac:dyDescent="0.25">
      <c r="A6">
        <v>4</v>
      </c>
      <c r="B6">
        <v>384.28030000000001</v>
      </c>
      <c r="C6" t="s">
        <v>24</v>
      </c>
      <c r="D6">
        <v>800</v>
      </c>
      <c r="E6" t="s">
        <v>37</v>
      </c>
      <c r="F6" t="s">
        <v>25</v>
      </c>
      <c r="G6" t="s">
        <v>206</v>
      </c>
      <c r="H6" t="s">
        <v>214</v>
      </c>
      <c r="I6" t="s">
        <v>214</v>
      </c>
      <c r="L6" t="s">
        <v>12</v>
      </c>
      <c r="M6" t="s">
        <v>13</v>
      </c>
    </row>
    <row r="7" spans="1:14" x14ac:dyDescent="0.25">
      <c r="A7">
        <v>4.5</v>
      </c>
      <c r="B7">
        <v>451.33710000000002</v>
      </c>
      <c r="C7" t="s">
        <v>24</v>
      </c>
      <c r="D7">
        <v>800</v>
      </c>
      <c r="E7" t="s">
        <v>37</v>
      </c>
      <c r="F7" t="s">
        <v>25</v>
      </c>
      <c r="G7" t="s">
        <v>206</v>
      </c>
      <c r="H7" t="s">
        <v>214</v>
      </c>
      <c r="I7" t="s">
        <v>214</v>
      </c>
      <c r="L7" t="s">
        <v>10</v>
      </c>
      <c r="M7" t="s">
        <v>439</v>
      </c>
    </row>
    <row r="8" spans="1:14" x14ac:dyDescent="0.25">
      <c r="A8">
        <v>5</v>
      </c>
      <c r="B8">
        <v>464.89190000000002</v>
      </c>
      <c r="C8" t="s">
        <v>24</v>
      </c>
      <c r="D8">
        <v>800</v>
      </c>
      <c r="E8" t="s">
        <v>37</v>
      </c>
      <c r="F8" t="s">
        <v>25</v>
      </c>
      <c r="G8" t="s">
        <v>206</v>
      </c>
      <c r="H8" t="s">
        <v>214</v>
      </c>
      <c r="I8" t="s">
        <v>214</v>
      </c>
      <c r="L8" t="s">
        <v>209</v>
      </c>
      <c r="M8" t="s">
        <v>253</v>
      </c>
      <c r="N8" t="s">
        <v>368</v>
      </c>
    </row>
    <row r="9" spans="1:14" x14ac:dyDescent="0.25">
      <c r="A9">
        <v>5.5</v>
      </c>
      <c r="B9">
        <v>568.75109999999995</v>
      </c>
      <c r="C9" t="s">
        <v>24</v>
      </c>
      <c r="D9">
        <v>800</v>
      </c>
      <c r="E9" t="s">
        <v>37</v>
      </c>
      <c r="F9" t="s">
        <v>25</v>
      </c>
      <c r="G9" t="s">
        <v>206</v>
      </c>
      <c r="H9" t="s">
        <v>214</v>
      </c>
      <c r="I9" t="s">
        <v>214</v>
      </c>
      <c r="L9" t="s">
        <v>210</v>
      </c>
      <c r="M9" t="s">
        <v>214</v>
      </c>
    </row>
    <row r="10" spans="1:14" x14ac:dyDescent="0.25">
      <c r="A10">
        <v>6</v>
      </c>
      <c r="B10">
        <v>418.37299999999999</v>
      </c>
      <c r="C10" t="s">
        <v>24</v>
      </c>
      <c r="D10">
        <v>800</v>
      </c>
      <c r="E10" t="s">
        <v>37</v>
      </c>
      <c r="F10" t="s">
        <v>25</v>
      </c>
      <c r="G10" t="s">
        <v>206</v>
      </c>
      <c r="H10" t="s">
        <v>214</v>
      </c>
      <c r="I10" t="s">
        <v>214</v>
      </c>
      <c r="L10" t="s">
        <v>222</v>
      </c>
      <c r="M10" t="s">
        <v>214</v>
      </c>
    </row>
    <row r="11" spans="1:14" x14ac:dyDescent="0.25">
      <c r="A11">
        <v>8</v>
      </c>
      <c r="B11">
        <v>241.8141</v>
      </c>
      <c r="C11" t="s">
        <v>24</v>
      </c>
      <c r="D11">
        <v>800</v>
      </c>
      <c r="E11" t="s">
        <v>37</v>
      </c>
      <c r="F11" t="s">
        <v>25</v>
      </c>
      <c r="G11" t="s">
        <v>206</v>
      </c>
      <c r="H11" t="s">
        <v>214</v>
      </c>
      <c r="I11" t="s">
        <v>214</v>
      </c>
      <c r="L11" t="s">
        <v>327</v>
      </c>
      <c r="M11" t="s">
        <v>369</v>
      </c>
      <c r="N11" t="s">
        <v>370</v>
      </c>
    </row>
    <row r="12" spans="1:14" x14ac:dyDescent="0.25">
      <c r="A12">
        <v>10</v>
      </c>
      <c r="B12">
        <v>219.04839999999999</v>
      </c>
      <c r="C12" t="s">
        <v>24</v>
      </c>
      <c r="D12">
        <v>800</v>
      </c>
      <c r="E12" t="s">
        <v>37</v>
      </c>
      <c r="F12" t="s">
        <v>25</v>
      </c>
      <c r="G12" t="s">
        <v>206</v>
      </c>
      <c r="H12" t="s">
        <v>214</v>
      </c>
      <c r="I12" t="s">
        <v>214</v>
      </c>
    </row>
    <row r="13" spans="1:14" x14ac:dyDescent="0.25">
      <c r="A13">
        <v>24</v>
      </c>
      <c r="B13">
        <v>126.7454</v>
      </c>
      <c r="C13" t="s">
        <v>24</v>
      </c>
      <c r="D13">
        <v>800</v>
      </c>
      <c r="E13" t="s">
        <v>37</v>
      </c>
      <c r="F13" t="s">
        <v>25</v>
      </c>
      <c r="G13" t="s">
        <v>206</v>
      </c>
      <c r="H13" t="s">
        <v>214</v>
      </c>
      <c r="I13" t="s">
        <v>214</v>
      </c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CDEC-8338-4961-B5E3-BCF15359096E}">
  <dimension ref="A1:M37"/>
  <sheetViews>
    <sheetView workbookViewId="0">
      <selection activeCell="A2" sqref="A2:I37"/>
    </sheetView>
  </sheetViews>
  <sheetFormatPr defaultRowHeight="15" x14ac:dyDescent="0.25"/>
  <cols>
    <col min="2" max="2" width="12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8</v>
      </c>
    </row>
    <row r="3" spans="1:13" x14ac:dyDescent="0.25">
      <c r="A3">
        <v>1</v>
      </c>
      <c r="B3">
        <v>226.5779</v>
      </c>
      <c r="C3" t="s">
        <v>24</v>
      </c>
      <c r="D3">
        <v>400</v>
      </c>
      <c r="E3" t="s">
        <v>37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 t="s">
        <v>59</v>
      </c>
    </row>
    <row r="4" spans="1:13" x14ac:dyDescent="0.25">
      <c r="A4">
        <v>2</v>
      </c>
      <c r="B4">
        <v>471.52379999999999</v>
      </c>
      <c r="C4" t="s">
        <v>24</v>
      </c>
      <c r="D4">
        <v>400</v>
      </c>
      <c r="E4" t="s">
        <v>37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>
        <v>12</v>
      </c>
    </row>
    <row r="5" spans="1:13" x14ac:dyDescent="0.25">
      <c r="A5">
        <v>3</v>
      </c>
      <c r="B5">
        <v>407.89960000000002</v>
      </c>
      <c r="C5" t="s">
        <v>24</v>
      </c>
      <c r="D5">
        <v>400</v>
      </c>
      <c r="E5" t="s">
        <v>37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58</v>
      </c>
    </row>
    <row r="6" spans="1:13" x14ac:dyDescent="0.25">
      <c r="A6">
        <v>4</v>
      </c>
      <c r="B6">
        <v>334.47949999999997</v>
      </c>
      <c r="C6" t="s">
        <v>24</v>
      </c>
      <c r="D6">
        <v>400</v>
      </c>
      <c r="E6" t="s">
        <v>37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4.5</v>
      </c>
      <c r="B7">
        <v>351.64769999999999</v>
      </c>
      <c r="C7" t="s">
        <v>24</v>
      </c>
      <c r="D7">
        <v>400</v>
      </c>
      <c r="E7" t="s">
        <v>37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60</v>
      </c>
    </row>
    <row r="8" spans="1:13" x14ac:dyDescent="0.25">
      <c r="A8">
        <v>5</v>
      </c>
      <c r="B8">
        <v>434.93560000000002</v>
      </c>
      <c r="C8" t="s">
        <v>24</v>
      </c>
      <c r="D8">
        <v>400</v>
      </c>
      <c r="E8" t="s">
        <v>37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255</v>
      </c>
      <c r="M8" t="s">
        <v>373</v>
      </c>
    </row>
    <row r="9" spans="1:13" x14ac:dyDescent="0.25">
      <c r="A9">
        <v>5.5</v>
      </c>
      <c r="B9">
        <v>412.91860000000003</v>
      </c>
      <c r="C9" t="s">
        <v>24</v>
      </c>
      <c r="D9">
        <v>400</v>
      </c>
      <c r="E9" t="s">
        <v>37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6</v>
      </c>
      <c r="B10">
        <v>334.57810000000001</v>
      </c>
      <c r="C10" t="s">
        <v>24</v>
      </c>
      <c r="D10">
        <v>400</v>
      </c>
      <c r="E10" t="s">
        <v>37</v>
      </c>
      <c r="F10" t="s">
        <v>25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8</v>
      </c>
      <c r="B11">
        <v>261.20310000000001</v>
      </c>
      <c r="C11" t="s">
        <v>24</v>
      </c>
      <c r="D11">
        <v>400</v>
      </c>
      <c r="E11" t="s">
        <v>37</v>
      </c>
      <c r="F11" t="s">
        <v>25</v>
      </c>
      <c r="G11" t="s">
        <v>206</v>
      </c>
      <c r="H11" t="s">
        <v>214</v>
      </c>
      <c r="I11" t="s">
        <v>214</v>
      </c>
      <c r="K11" t="s">
        <v>327</v>
      </c>
      <c r="L11" t="s">
        <v>371</v>
      </c>
      <c r="M11" t="s">
        <v>372</v>
      </c>
    </row>
    <row r="12" spans="1:13" x14ac:dyDescent="0.25">
      <c r="A12">
        <v>10</v>
      </c>
      <c r="B12">
        <v>207.4325</v>
      </c>
      <c r="C12" t="s">
        <v>24</v>
      </c>
      <c r="D12">
        <v>400</v>
      </c>
      <c r="E12" t="s">
        <v>37</v>
      </c>
      <c r="F12" t="s">
        <v>25</v>
      </c>
      <c r="G12" t="s">
        <v>206</v>
      </c>
      <c r="H12" t="s">
        <v>214</v>
      </c>
      <c r="I12" t="s">
        <v>214</v>
      </c>
    </row>
    <row r="13" spans="1:13" x14ac:dyDescent="0.25">
      <c r="A13">
        <v>24</v>
      </c>
      <c r="B13">
        <v>151.7877</v>
      </c>
      <c r="C13" t="s">
        <v>24</v>
      </c>
      <c r="D13">
        <v>400</v>
      </c>
      <c r="E13" t="s">
        <v>37</v>
      </c>
      <c r="F13" t="s">
        <v>25</v>
      </c>
      <c r="G13" t="s">
        <v>206</v>
      </c>
      <c r="H13" t="s">
        <v>214</v>
      </c>
      <c r="I13" t="s">
        <v>214</v>
      </c>
    </row>
    <row r="14" spans="1:13" x14ac:dyDescent="0.25">
      <c r="A14">
        <v>0</v>
      </c>
      <c r="B14">
        <v>0</v>
      </c>
      <c r="C14" t="s">
        <v>24</v>
      </c>
      <c r="D14">
        <v>800</v>
      </c>
      <c r="E14" t="s">
        <v>37</v>
      </c>
      <c r="F14" t="s">
        <v>25</v>
      </c>
      <c r="G14" t="s">
        <v>206</v>
      </c>
      <c r="H14" t="s">
        <v>214</v>
      </c>
      <c r="I14" t="s">
        <v>214</v>
      </c>
    </row>
    <row r="15" spans="1:13" x14ac:dyDescent="0.25">
      <c r="A15">
        <v>1</v>
      </c>
      <c r="B15">
        <v>373.5181</v>
      </c>
      <c r="C15" t="s">
        <v>24</v>
      </c>
      <c r="D15">
        <v>800</v>
      </c>
      <c r="E15" t="s">
        <v>37</v>
      </c>
      <c r="F15" t="s">
        <v>25</v>
      </c>
      <c r="G15" t="s">
        <v>206</v>
      </c>
      <c r="H15" t="s">
        <v>214</v>
      </c>
      <c r="I15" t="s">
        <v>214</v>
      </c>
    </row>
    <row r="16" spans="1:13" x14ac:dyDescent="0.25">
      <c r="A16">
        <v>2</v>
      </c>
      <c r="B16">
        <v>571.93200000000002</v>
      </c>
      <c r="C16" t="s">
        <v>24</v>
      </c>
      <c r="D16">
        <v>800</v>
      </c>
      <c r="E16" t="s">
        <v>37</v>
      </c>
      <c r="F16" t="s">
        <v>25</v>
      </c>
      <c r="G16" t="s">
        <v>206</v>
      </c>
      <c r="H16" t="s">
        <v>214</v>
      </c>
      <c r="I16" t="s">
        <v>214</v>
      </c>
    </row>
    <row r="17" spans="1:9" x14ac:dyDescent="0.25">
      <c r="A17">
        <v>3</v>
      </c>
      <c r="B17">
        <v>537.697</v>
      </c>
      <c r="C17" t="s">
        <v>24</v>
      </c>
      <c r="D17">
        <v>800</v>
      </c>
      <c r="E17" t="s">
        <v>37</v>
      </c>
      <c r="F17" t="s">
        <v>25</v>
      </c>
      <c r="G17" t="s">
        <v>206</v>
      </c>
      <c r="H17" t="s">
        <v>214</v>
      </c>
      <c r="I17" t="s">
        <v>214</v>
      </c>
    </row>
    <row r="18" spans="1:9" x14ac:dyDescent="0.25">
      <c r="A18">
        <v>4</v>
      </c>
      <c r="B18">
        <v>373.66320000000002</v>
      </c>
      <c r="C18" t="s">
        <v>24</v>
      </c>
      <c r="D18">
        <v>800</v>
      </c>
      <c r="E18" t="s">
        <v>37</v>
      </c>
      <c r="F18" t="s">
        <v>25</v>
      </c>
      <c r="G18" t="s">
        <v>206</v>
      </c>
      <c r="H18" t="s">
        <v>214</v>
      </c>
      <c r="I18" t="s">
        <v>214</v>
      </c>
    </row>
    <row r="19" spans="1:9" x14ac:dyDescent="0.25">
      <c r="A19">
        <v>4.5</v>
      </c>
      <c r="B19">
        <v>488.79199999999997</v>
      </c>
      <c r="C19" t="s">
        <v>24</v>
      </c>
      <c r="D19">
        <v>800</v>
      </c>
      <c r="E19" t="s">
        <v>37</v>
      </c>
      <c r="F19" t="s">
        <v>25</v>
      </c>
      <c r="G19" t="s">
        <v>206</v>
      </c>
      <c r="H19" t="s">
        <v>214</v>
      </c>
      <c r="I19" t="s">
        <v>214</v>
      </c>
    </row>
    <row r="20" spans="1:9" x14ac:dyDescent="0.25">
      <c r="A20">
        <v>5</v>
      </c>
      <c r="B20">
        <v>525.54930000000002</v>
      </c>
      <c r="C20" t="s">
        <v>24</v>
      </c>
      <c r="D20">
        <v>800</v>
      </c>
      <c r="E20" t="s">
        <v>37</v>
      </c>
      <c r="F20" t="s">
        <v>25</v>
      </c>
      <c r="G20" t="s">
        <v>206</v>
      </c>
      <c r="H20" t="s">
        <v>214</v>
      </c>
      <c r="I20" t="s">
        <v>214</v>
      </c>
    </row>
    <row r="21" spans="1:9" x14ac:dyDescent="0.25">
      <c r="A21">
        <v>5.5</v>
      </c>
      <c r="B21">
        <v>505.98419999999999</v>
      </c>
      <c r="C21" t="s">
        <v>24</v>
      </c>
      <c r="D21">
        <v>800</v>
      </c>
      <c r="E21" t="s">
        <v>37</v>
      </c>
      <c r="F21" t="s">
        <v>25</v>
      </c>
      <c r="G21" t="s">
        <v>206</v>
      </c>
      <c r="H21" t="s">
        <v>214</v>
      </c>
      <c r="I21" t="s">
        <v>214</v>
      </c>
    </row>
    <row r="22" spans="1:9" x14ac:dyDescent="0.25">
      <c r="A22">
        <v>6</v>
      </c>
      <c r="B22">
        <v>415.39019999999999</v>
      </c>
      <c r="C22" t="s">
        <v>24</v>
      </c>
      <c r="D22">
        <v>800</v>
      </c>
      <c r="E22" t="s">
        <v>37</v>
      </c>
      <c r="F22" t="s">
        <v>25</v>
      </c>
      <c r="G22" t="s">
        <v>206</v>
      </c>
      <c r="H22" t="s">
        <v>214</v>
      </c>
      <c r="I22" t="s">
        <v>214</v>
      </c>
    </row>
    <row r="23" spans="1:9" x14ac:dyDescent="0.25">
      <c r="A23">
        <v>8</v>
      </c>
      <c r="B23">
        <v>302.83859999999999</v>
      </c>
      <c r="C23" t="s">
        <v>24</v>
      </c>
      <c r="D23">
        <v>800</v>
      </c>
      <c r="E23" t="s">
        <v>37</v>
      </c>
      <c r="F23" t="s">
        <v>25</v>
      </c>
      <c r="G23" t="s">
        <v>206</v>
      </c>
      <c r="H23" t="s">
        <v>214</v>
      </c>
      <c r="I23" t="s">
        <v>214</v>
      </c>
    </row>
    <row r="24" spans="1:9" x14ac:dyDescent="0.25">
      <c r="A24">
        <v>10</v>
      </c>
      <c r="B24">
        <v>271.10039999999998</v>
      </c>
      <c r="C24" t="s">
        <v>24</v>
      </c>
      <c r="D24">
        <v>800</v>
      </c>
      <c r="E24" t="s">
        <v>37</v>
      </c>
      <c r="F24" t="s">
        <v>25</v>
      </c>
      <c r="G24" t="s">
        <v>206</v>
      </c>
      <c r="H24" t="s">
        <v>214</v>
      </c>
      <c r="I24" t="s">
        <v>214</v>
      </c>
    </row>
    <row r="25" spans="1:9" x14ac:dyDescent="0.25">
      <c r="A25">
        <v>24</v>
      </c>
      <c r="B25">
        <v>164.0299</v>
      </c>
      <c r="C25" t="s">
        <v>24</v>
      </c>
      <c r="D25">
        <v>800</v>
      </c>
      <c r="E25" t="s">
        <v>37</v>
      </c>
      <c r="F25" t="s">
        <v>25</v>
      </c>
      <c r="G25" t="s">
        <v>206</v>
      </c>
      <c r="H25" t="s">
        <v>214</v>
      </c>
      <c r="I25" t="s">
        <v>214</v>
      </c>
    </row>
    <row r="26" spans="1:9" x14ac:dyDescent="0.25">
      <c r="A26">
        <v>0</v>
      </c>
      <c r="B26">
        <v>0</v>
      </c>
      <c r="C26" t="s">
        <v>24</v>
      </c>
      <c r="D26">
        <v>1200</v>
      </c>
      <c r="E26" t="s">
        <v>37</v>
      </c>
      <c r="F26" t="s">
        <v>25</v>
      </c>
      <c r="G26" t="s">
        <v>206</v>
      </c>
      <c r="H26" t="s">
        <v>214</v>
      </c>
      <c r="I26" t="s">
        <v>214</v>
      </c>
    </row>
    <row r="27" spans="1:9" x14ac:dyDescent="0.25">
      <c r="A27">
        <v>1</v>
      </c>
      <c r="B27">
        <v>385.75880000000001</v>
      </c>
      <c r="C27" t="s">
        <v>24</v>
      </c>
      <c r="D27">
        <v>1200</v>
      </c>
      <c r="E27" t="s">
        <v>37</v>
      </c>
      <c r="F27" t="s">
        <v>25</v>
      </c>
      <c r="G27" t="s">
        <v>206</v>
      </c>
      <c r="H27" t="s">
        <v>214</v>
      </c>
      <c r="I27" t="s">
        <v>214</v>
      </c>
    </row>
    <row r="28" spans="1:9" x14ac:dyDescent="0.25">
      <c r="A28">
        <v>2</v>
      </c>
      <c r="B28">
        <v>787.44230000000005</v>
      </c>
      <c r="C28" t="s">
        <v>24</v>
      </c>
      <c r="D28">
        <v>1200</v>
      </c>
      <c r="E28" t="s">
        <v>37</v>
      </c>
      <c r="F28" t="s">
        <v>25</v>
      </c>
      <c r="G28" t="s">
        <v>206</v>
      </c>
      <c r="H28" t="s">
        <v>214</v>
      </c>
      <c r="I28" t="s">
        <v>214</v>
      </c>
    </row>
    <row r="29" spans="1:9" x14ac:dyDescent="0.25">
      <c r="A29">
        <v>3</v>
      </c>
      <c r="B29">
        <v>745.85889999999995</v>
      </c>
      <c r="C29" t="s">
        <v>24</v>
      </c>
      <c r="D29">
        <v>1200</v>
      </c>
      <c r="E29" t="s">
        <v>37</v>
      </c>
      <c r="F29" t="s">
        <v>25</v>
      </c>
      <c r="G29" t="s">
        <v>206</v>
      </c>
      <c r="H29" t="s">
        <v>214</v>
      </c>
      <c r="I29" t="s">
        <v>214</v>
      </c>
    </row>
    <row r="30" spans="1:9" x14ac:dyDescent="0.25">
      <c r="A30">
        <v>4</v>
      </c>
      <c r="B30">
        <v>750.8075</v>
      </c>
      <c r="C30" t="s">
        <v>24</v>
      </c>
      <c r="D30">
        <v>1200</v>
      </c>
      <c r="E30" t="s">
        <v>37</v>
      </c>
      <c r="F30" t="s">
        <v>25</v>
      </c>
      <c r="G30" t="s">
        <v>206</v>
      </c>
      <c r="H30" t="s">
        <v>214</v>
      </c>
      <c r="I30" t="s">
        <v>214</v>
      </c>
    </row>
    <row r="31" spans="1:9" x14ac:dyDescent="0.25">
      <c r="A31">
        <v>4.5</v>
      </c>
      <c r="B31">
        <v>804.70770000000005</v>
      </c>
      <c r="C31" t="s">
        <v>24</v>
      </c>
      <c r="D31">
        <v>1200</v>
      </c>
      <c r="E31" t="s">
        <v>37</v>
      </c>
      <c r="F31" t="s">
        <v>25</v>
      </c>
      <c r="G31" t="s">
        <v>206</v>
      </c>
      <c r="H31" t="s">
        <v>214</v>
      </c>
      <c r="I31" t="s">
        <v>214</v>
      </c>
    </row>
    <row r="32" spans="1:9" x14ac:dyDescent="0.25">
      <c r="A32">
        <v>5</v>
      </c>
      <c r="B32">
        <v>1076.5713000000001</v>
      </c>
      <c r="C32" t="s">
        <v>24</v>
      </c>
      <c r="D32">
        <v>1200</v>
      </c>
      <c r="E32" t="s">
        <v>37</v>
      </c>
      <c r="F32" t="s">
        <v>25</v>
      </c>
      <c r="G32" t="s">
        <v>206</v>
      </c>
      <c r="H32" t="s">
        <v>214</v>
      </c>
      <c r="I32" t="s">
        <v>214</v>
      </c>
    </row>
    <row r="33" spans="1:9" x14ac:dyDescent="0.25">
      <c r="A33">
        <v>5.5</v>
      </c>
      <c r="B33">
        <v>785.16650000000004</v>
      </c>
      <c r="C33" t="s">
        <v>24</v>
      </c>
      <c r="D33">
        <v>1200</v>
      </c>
      <c r="E33" t="s">
        <v>37</v>
      </c>
      <c r="F33" t="s">
        <v>25</v>
      </c>
      <c r="G33" t="s">
        <v>206</v>
      </c>
      <c r="H33" t="s">
        <v>214</v>
      </c>
      <c r="I33" t="s">
        <v>214</v>
      </c>
    </row>
    <row r="34" spans="1:9" x14ac:dyDescent="0.25">
      <c r="A34">
        <v>6</v>
      </c>
      <c r="B34">
        <v>687.22850000000005</v>
      </c>
      <c r="C34" t="s">
        <v>24</v>
      </c>
      <c r="D34">
        <v>1200</v>
      </c>
      <c r="E34" t="s">
        <v>37</v>
      </c>
      <c r="F34" t="s">
        <v>25</v>
      </c>
      <c r="G34" t="s">
        <v>206</v>
      </c>
      <c r="H34" t="s">
        <v>214</v>
      </c>
      <c r="I34" t="s">
        <v>214</v>
      </c>
    </row>
    <row r="35" spans="1:9" x14ac:dyDescent="0.25">
      <c r="A35">
        <v>8</v>
      </c>
      <c r="B35">
        <v>484.06450000000001</v>
      </c>
      <c r="C35" t="s">
        <v>24</v>
      </c>
      <c r="D35">
        <v>1200</v>
      </c>
      <c r="E35" t="s">
        <v>37</v>
      </c>
      <c r="F35" t="s">
        <v>25</v>
      </c>
      <c r="G35" t="s">
        <v>206</v>
      </c>
      <c r="H35" t="s">
        <v>214</v>
      </c>
      <c r="I35" t="s">
        <v>214</v>
      </c>
    </row>
    <row r="36" spans="1:9" x14ac:dyDescent="0.25">
      <c r="A36">
        <v>10</v>
      </c>
      <c r="B36">
        <v>422.93720000000002</v>
      </c>
      <c r="C36" t="s">
        <v>24</v>
      </c>
      <c r="D36">
        <v>1200</v>
      </c>
      <c r="E36" t="s">
        <v>37</v>
      </c>
      <c r="F36" t="s">
        <v>25</v>
      </c>
      <c r="G36" t="s">
        <v>206</v>
      </c>
      <c r="H36" t="s">
        <v>214</v>
      </c>
      <c r="I36" t="s">
        <v>214</v>
      </c>
    </row>
    <row r="37" spans="1:9" x14ac:dyDescent="0.25">
      <c r="A37">
        <v>24</v>
      </c>
      <c r="B37">
        <v>173.82579999999999</v>
      </c>
      <c r="C37" t="s">
        <v>24</v>
      </c>
      <c r="D37">
        <v>1200</v>
      </c>
      <c r="E37" t="s">
        <v>37</v>
      </c>
      <c r="F37" t="s">
        <v>25</v>
      </c>
      <c r="G37" t="s">
        <v>206</v>
      </c>
      <c r="H37" t="s">
        <v>214</v>
      </c>
      <c r="I37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8415-59A6-4852-A234-D39ACB87920F}">
  <dimension ref="A1:O37"/>
  <sheetViews>
    <sheetView workbookViewId="0">
      <selection activeCell="A2" sqref="A2:I37"/>
    </sheetView>
  </sheetViews>
  <sheetFormatPr defaultRowHeight="15" x14ac:dyDescent="0.25"/>
  <cols>
    <col min="10" max="10" width="11.28515625" customWidth="1"/>
  </cols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5" x14ac:dyDescent="0.25">
      <c r="A2">
        <v>0</v>
      </c>
      <c r="B2">
        <v>0</v>
      </c>
      <c r="C2" t="s">
        <v>164</v>
      </c>
      <c r="D2">
        <v>400</v>
      </c>
      <c r="E2" t="s">
        <v>37</v>
      </c>
      <c r="F2" t="s">
        <v>25</v>
      </c>
      <c r="G2" t="s">
        <v>217</v>
      </c>
      <c r="H2" t="s">
        <v>214</v>
      </c>
      <c r="I2" t="s">
        <v>207</v>
      </c>
      <c r="J2" t="s">
        <v>191</v>
      </c>
      <c r="K2" t="s">
        <v>2</v>
      </c>
      <c r="L2" t="s">
        <v>8</v>
      </c>
    </row>
    <row r="3" spans="1:15" x14ac:dyDescent="0.25">
      <c r="A3">
        <v>0.5</v>
      </c>
      <c r="B3">
        <v>46.491799999999998</v>
      </c>
      <c r="C3" t="s">
        <v>164</v>
      </c>
      <c r="D3">
        <v>400</v>
      </c>
      <c r="E3" t="s">
        <v>37</v>
      </c>
      <c r="F3" t="s">
        <v>25</v>
      </c>
      <c r="G3" t="s">
        <v>217</v>
      </c>
      <c r="H3" t="s">
        <v>214</v>
      </c>
      <c r="I3" t="s">
        <v>207</v>
      </c>
      <c r="K3" t="s">
        <v>5</v>
      </c>
      <c r="L3">
        <v>400</v>
      </c>
    </row>
    <row r="4" spans="1:15" x14ac:dyDescent="0.25">
      <c r="A4">
        <v>1</v>
      </c>
      <c r="B4">
        <v>87</v>
      </c>
      <c r="C4" t="s">
        <v>164</v>
      </c>
      <c r="D4">
        <v>400</v>
      </c>
      <c r="E4" t="s">
        <v>37</v>
      </c>
      <c r="F4" t="s">
        <v>25</v>
      </c>
      <c r="G4" t="s">
        <v>217</v>
      </c>
      <c r="H4" t="s">
        <v>214</v>
      </c>
      <c r="I4" t="s">
        <v>207</v>
      </c>
      <c r="K4" t="s">
        <v>9</v>
      </c>
      <c r="L4" t="s">
        <v>377</v>
      </c>
      <c r="O4" t="s">
        <v>315</v>
      </c>
    </row>
    <row r="5" spans="1:15" x14ac:dyDescent="0.25">
      <c r="A5">
        <v>1.5</v>
      </c>
      <c r="B5">
        <v>142.06139999999999</v>
      </c>
      <c r="C5" t="s">
        <v>164</v>
      </c>
      <c r="D5">
        <v>400</v>
      </c>
      <c r="E5" t="s">
        <v>37</v>
      </c>
      <c r="F5" t="s">
        <v>25</v>
      </c>
      <c r="G5" t="s">
        <v>217</v>
      </c>
      <c r="H5" t="s">
        <v>214</v>
      </c>
      <c r="I5" t="s">
        <v>207</v>
      </c>
      <c r="K5" t="s">
        <v>15</v>
      </c>
      <c r="L5" t="s">
        <v>25</v>
      </c>
    </row>
    <row r="6" spans="1:15" x14ac:dyDescent="0.25">
      <c r="A6">
        <v>2</v>
      </c>
      <c r="B6">
        <v>207.22300000000001</v>
      </c>
      <c r="C6" t="s">
        <v>164</v>
      </c>
      <c r="D6">
        <v>400</v>
      </c>
      <c r="E6" t="s">
        <v>37</v>
      </c>
      <c r="F6" t="s">
        <v>25</v>
      </c>
      <c r="G6" t="s">
        <v>217</v>
      </c>
      <c r="H6" t="s">
        <v>214</v>
      </c>
      <c r="I6" t="s">
        <v>207</v>
      </c>
      <c r="K6" t="s">
        <v>12</v>
      </c>
      <c r="L6" t="s">
        <v>13</v>
      </c>
    </row>
    <row r="7" spans="1:15" x14ac:dyDescent="0.25">
      <c r="A7">
        <v>3</v>
      </c>
      <c r="B7">
        <v>197.6251</v>
      </c>
      <c r="C7" t="s">
        <v>164</v>
      </c>
      <c r="D7">
        <v>400</v>
      </c>
      <c r="E7" t="s">
        <v>37</v>
      </c>
      <c r="F7" t="s">
        <v>25</v>
      </c>
      <c r="G7" t="s">
        <v>217</v>
      </c>
      <c r="H7" t="s">
        <v>214</v>
      </c>
      <c r="I7" t="s">
        <v>207</v>
      </c>
      <c r="K7" t="s">
        <v>10</v>
      </c>
      <c r="L7" t="s">
        <v>37</v>
      </c>
    </row>
    <row r="8" spans="1:15" x14ac:dyDescent="0.25">
      <c r="A8">
        <v>4</v>
      </c>
      <c r="B8">
        <v>188.46350000000001</v>
      </c>
      <c r="C8" t="s">
        <v>164</v>
      </c>
      <c r="D8">
        <v>400</v>
      </c>
      <c r="E8" t="s">
        <v>37</v>
      </c>
      <c r="F8" t="s">
        <v>25</v>
      </c>
      <c r="G8" t="s">
        <v>217</v>
      </c>
      <c r="H8" t="s">
        <v>214</v>
      </c>
      <c r="I8" t="s">
        <v>207</v>
      </c>
      <c r="L8" t="s">
        <v>189</v>
      </c>
    </row>
    <row r="9" spans="1:15" x14ac:dyDescent="0.25">
      <c r="A9">
        <v>6</v>
      </c>
      <c r="B9">
        <v>163.51329999999999</v>
      </c>
      <c r="C9" t="s">
        <v>164</v>
      </c>
      <c r="D9">
        <v>400</v>
      </c>
      <c r="E9" t="s">
        <v>37</v>
      </c>
      <c r="F9" t="s">
        <v>25</v>
      </c>
      <c r="G9" t="s">
        <v>217</v>
      </c>
      <c r="H9" t="s">
        <v>214</v>
      </c>
      <c r="I9" t="s">
        <v>207</v>
      </c>
      <c r="L9" t="s">
        <v>190</v>
      </c>
    </row>
    <row r="10" spans="1:15" x14ac:dyDescent="0.25">
      <c r="A10">
        <v>8</v>
      </c>
      <c r="B10">
        <v>135.31899999999999</v>
      </c>
      <c r="C10" t="s">
        <v>164</v>
      </c>
      <c r="D10">
        <v>400</v>
      </c>
      <c r="E10" t="s">
        <v>37</v>
      </c>
      <c r="F10" t="s">
        <v>25</v>
      </c>
      <c r="G10" t="s">
        <v>217</v>
      </c>
      <c r="H10" t="s">
        <v>214</v>
      </c>
      <c r="I10" t="s">
        <v>207</v>
      </c>
      <c r="K10" t="s">
        <v>209</v>
      </c>
      <c r="L10" t="s">
        <v>256</v>
      </c>
      <c r="M10" t="s">
        <v>374</v>
      </c>
    </row>
    <row r="11" spans="1:15" x14ac:dyDescent="0.25">
      <c r="A11">
        <v>10</v>
      </c>
      <c r="B11">
        <v>103.5133</v>
      </c>
      <c r="C11" t="s">
        <v>164</v>
      </c>
      <c r="D11">
        <v>400</v>
      </c>
      <c r="E11" t="s">
        <v>37</v>
      </c>
      <c r="F11" t="s">
        <v>25</v>
      </c>
      <c r="G11" t="s">
        <v>217</v>
      </c>
      <c r="H11" t="s">
        <v>214</v>
      </c>
      <c r="I11" t="s">
        <v>207</v>
      </c>
      <c r="K11" t="s">
        <v>210</v>
      </c>
      <c r="L11" t="s">
        <v>225</v>
      </c>
    </row>
    <row r="12" spans="1:15" x14ac:dyDescent="0.25">
      <c r="A12">
        <v>12</v>
      </c>
      <c r="B12">
        <v>95.639600000000002</v>
      </c>
      <c r="C12" t="s">
        <v>164</v>
      </c>
      <c r="D12">
        <v>400</v>
      </c>
      <c r="E12" t="s">
        <v>37</v>
      </c>
      <c r="F12" t="s">
        <v>25</v>
      </c>
      <c r="G12" t="s">
        <v>217</v>
      </c>
      <c r="H12" t="s">
        <v>214</v>
      </c>
      <c r="I12" t="s">
        <v>207</v>
      </c>
      <c r="K12" t="s">
        <v>222</v>
      </c>
      <c r="L12" t="s">
        <v>252</v>
      </c>
    </row>
    <row r="13" spans="1:15" x14ac:dyDescent="0.25">
      <c r="A13">
        <v>16</v>
      </c>
      <c r="B13">
        <v>74.2864</v>
      </c>
      <c r="C13" t="s">
        <v>164</v>
      </c>
      <c r="D13">
        <v>400</v>
      </c>
      <c r="E13" t="s">
        <v>37</v>
      </c>
      <c r="F13" t="s">
        <v>25</v>
      </c>
      <c r="G13" t="s">
        <v>217</v>
      </c>
      <c r="H13" t="s">
        <v>214</v>
      </c>
      <c r="I13" t="s">
        <v>207</v>
      </c>
      <c r="K13" t="s">
        <v>327</v>
      </c>
      <c r="L13" t="s">
        <v>376</v>
      </c>
      <c r="M13" t="s">
        <v>375</v>
      </c>
    </row>
    <row r="14" spans="1:15" x14ac:dyDescent="0.25">
      <c r="A14">
        <v>20</v>
      </c>
      <c r="B14">
        <v>57.703299999999999</v>
      </c>
      <c r="C14" t="s">
        <v>164</v>
      </c>
      <c r="D14">
        <v>400</v>
      </c>
      <c r="E14" t="s">
        <v>37</v>
      </c>
      <c r="F14" t="s">
        <v>25</v>
      </c>
      <c r="G14" t="s">
        <v>217</v>
      </c>
      <c r="H14" t="s">
        <v>214</v>
      </c>
      <c r="I14" t="s">
        <v>207</v>
      </c>
    </row>
    <row r="15" spans="1:15" x14ac:dyDescent="0.25">
      <c r="A15">
        <v>24</v>
      </c>
      <c r="B15">
        <v>46.253</v>
      </c>
      <c r="C15" t="s">
        <v>164</v>
      </c>
      <c r="D15">
        <v>400</v>
      </c>
      <c r="E15" t="s">
        <v>37</v>
      </c>
      <c r="F15" t="s">
        <v>25</v>
      </c>
      <c r="G15" t="s">
        <v>217</v>
      </c>
      <c r="H15" t="s">
        <v>214</v>
      </c>
      <c r="I15" t="s">
        <v>207</v>
      </c>
    </row>
    <row r="16" spans="1:15" x14ac:dyDescent="0.25">
      <c r="A16">
        <v>30</v>
      </c>
      <c r="B16">
        <v>30.2044</v>
      </c>
      <c r="C16" t="s">
        <v>164</v>
      </c>
      <c r="D16">
        <v>400</v>
      </c>
      <c r="E16" t="s">
        <v>37</v>
      </c>
      <c r="F16" t="s">
        <v>25</v>
      </c>
      <c r="G16" t="s">
        <v>217</v>
      </c>
      <c r="H16" t="s">
        <v>214</v>
      </c>
      <c r="I16" t="s">
        <v>207</v>
      </c>
    </row>
    <row r="17" spans="1:10" x14ac:dyDescent="0.25">
      <c r="A17">
        <v>36</v>
      </c>
      <c r="B17">
        <v>17.390499999999999</v>
      </c>
      <c r="C17" t="s">
        <v>164</v>
      </c>
      <c r="D17">
        <v>400</v>
      </c>
      <c r="E17" t="s">
        <v>37</v>
      </c>
      <c r="F17" t="s">
        <v>25</v>
      </c>
      <c r="G17" t="s">
        <v>217</v>
      </c>
      <c r="H17" t="s">
        <v>214</v>
      </c>
      <c r="I17" t="s">
        <v>207</v>
      </c>
    </row>
    <row r="18" spans="1:10" x14ac:dyDescent="0.25">
      <c r="A18">
        <v>48</v>
      </c>
      <c r="B18">
        <v>9.8438999999999997</v>
      </c>
      <c r="C18" t="s">
        <v>164</v>
      </c>
      <c r="D18">
        <v>400</v>
      </c>
      <c r="E18" t="s">
        <v>37</v>
      </c>
      <c r="F18" t="s">
        <v>25</v>
      </c>
      <c r="G18" t="s">
        <v>217</v>
      </c>
      <c r="H18" t="s">
        <v>214</v>
      </c>
      <c r="I18" t="s">
        <v>207</v>
      </c>
    </row>
    <row r="19" spans="1:10" x14ac:dyDescent="0.25">
      <c r="A19">
        <v>60</v>
      </c>
      <c r="B19">
        <v>1.9412499999999999</v>
      </c>
      <c r="C19" t="s">
        <v>164</v>
      </c>
      <c r="D19">
        <v>400</v>
      </c>
      <c r="E19" t="s">
        <v>37</v>
      </c>
      <c r="F19" t="s">
        <v>25</v>
      </c>
      <c r="G19" t="s">
        <v>217</v>
      </c>
      <c r="H19" t="s">
        <v>214</v>
      </c>
      <c r="I19" t="s">
        <v>207</v>
      </c>
    </row>
    <row r="20" spans="1:10" x14ac:dyDescent="0.25">
      <c r="A20">
        <v>0</v>
      </c>
      <c r="B20">
        <v>0</v>
      </c>
      <c r="C20" t="s">
        <v>164</v>
      </c>
      <c r="D20">
        <v>400</v>
      </c>
      <c r="E20" t="s">
        <v>37</v>
      </c>
      <c r="F20" t="s">
        <v>25</v>
      </c>
      <c r="G20" t="s">
        <v>217</v>
      </c>
      <c r="H20" t="s">
        <v>214</v>
      </c>
      <c r="I20" t="s">
        <v>257</v>
      </c>
      <c r="J20" t="s">
        <v>192</v>
      </c>
    </row>
    <row r="21" spans="1:10" x14ac:dyDescent="0.25">
      <c r="A21">
        <v>0.5</v>
      </c>
      <c r="B21">
        <v>46.491799999999998</v>
      </c>
      <c r="C21" t="s">
        <v>164</v>
      </c>
      <c r="D21">
        <v>400</v>
      </c>
      <c r="E21" t="s">
        <v>37</v>
      </c>
      <c r="F21" t="s">
        <v>25</v>
      </c>
      <c r="G21" t="s">
        <v>217</v>
      </c>
      <c r="H21" t="s">
        <v>214</v>
      </c>
      <c r="I21" t="s">
        <v>257</v>
      </c>
    </row>
    <row r="22" spans="1:10" x14ac:dyDescent="0.25">
      <c r="A22">
        <v>1</v>
      </c>
      <c r="B22">
        <v>87</v>
      </c>
      <c r="C22" t="s">
        <v>164</v>
      </c>
      <c r="D22">
        <v>400</v>
      </c>
      <c r="E22" t="s">
        <v>37</v>
      </c>
      <c r="F22" t="s">
        <v>25</v>
      </c>
      <c r="G22" t="s">
        <v>217</v>
      </c>
      <c r="H22" t="s">
        <v>214</v>
      </c>
      <c r="I22" t="s">
        <v>257</v>
      </c>
    </row>
    <row r="23" spans="1:10" x14ac:dyDescent="0.25">
      <c r="A23">
        <v>1.5</v>
      </c>
      <c r="B23">
        <v>142.06139999999999</v>
      </c>
      <c r="C23" t="s">
        <v>164</v>
      </c>
      <c r="D23">
        <v>400</v>
      </c>
      <c r="E23" t="s">
        <v>37</v>
      </c>
      <c r="F23" t="s">
        <v>25</v>
      </c>
      <c r="G23" t="s">
        <v>217</v>
      </c>
      <c r="H23" t="s">
        <v>214</v>
      </c>
      <c r="I23" t="s">
        <v>257</v>
      </c>
    </row>
    <row r="24" spans="1:10" x14ac:dyDescent="0.25">
      <c r="A24">
        <v>2</v>
      </c>
      <c r="B24">
        <v>224.18510000000001</v>
      </c>
      <c r="C24" t="s">
        <v>164</v>
      </c>
      <c r="D24">
        <v>400</v>
      </c>
      <c r="E24" t="s">
        <v>37</v>
      </c>
      <c r="F24" t="s">
        <v>25</v>
      </c>
      <c r="G24" t="s">
        <v>217</v>
      </c>
      <c r="H24" t="s">
        <v>214</v>
      </c>
      <c r="I24" t="s">
        <v>257</v>
      </c>
    </row>
    <row r="25" spans="1:10" x14ac:dyDescent="0.25">
      <c r="A25">
        <v>3</v>
      </c>
      <c r="B25">
        <v>240.5823</v>
      </c>
      <c r="C25" t="s">
        <v>164</v>
      </c>
      <c r="D25">
        <v>400</v>
      </c>
      <c r="E25" t="s">
        <v>37</v>
      </c>
      <c r="F25" t="s">
        <v>25</v>
      </c>
      <c r="G25" t="s">
        <v>217</v>
      </c>
      <c r="H25" t="s">
        <v>214</v>
      </c>
      <c r="I25" t="s">
        <v>257</v>
      </c>
    </row>
    <row r="26" spans="1:10" x14ac:dyDescent="0.25">
      <c r="A26">
        <v>4</v>
      </c>
      <c r="B26">
        <v>213.74780000000001</v>
      </c>
      <c r="C26" t="s">
        <v>164</v>
      </c>
      <c r="D26">
        <v>400</v>
      </c>
      <c r="E26" t="s">
        <v>37</v>
      </c>
      <c r="F26" t="s">
        <v>25</v>
      </c>
      <c r="G26" t="s">
        <v>217</v>
      </c>
      <c r="H26" t="s">
        <v>214</v>
      </c>
      <c r="I26" t="s">
        <v>257</v>
      </c>
    </row>
    <row r="27" spans="1:10" x14ac:dyDescent="0.25">
      <c r="A27">
        <v>6</v>
      </c>
      <c r="B27">
        <v>186.91309999999999</v>
      </c>
      <c r="C27" t="s">
        <v>164</v>
      </c>
      <c r="D27">
        <v>400</v>
      </c>
      <c r="E27" t="s">
        <v>37</v>
      </c>
      <c r="F27" t="s">
        <v>25</v>
      </c>
      <c r="G27" t="s">
        <v>217</v>
      </c>
      <c r="H27" t="s">
        <v>214</v>
      </c>
      <c r="I27" t="s">
        <v>257</v>
      </c>
    </row>
    <row r="28" spans="1:10" x14ac:dyDescent="0.25">
      <c r="A28">
        <v>8</v>
      </c>
      <c r="B28">
        <v>163.4402</v>
      </c>
      <c r="C28" t="s">
        <v>164</v>
      </c>
      <c r="D28">
        <v>400</v>
      </c>
      <c r="E28" t="s">
        <v>37</v>
      </c>
      <c r="F28" t="s">
        <v>25</v>
      </c>
      <c r="G28" t="s">
        <v>217</v>
      </c>
      <c r="H28" t="s">
        <v>214</v>
      </c>
      <c r="I28" t="s">
        <v>257</v>
      </c>
    </row>
    <row r="29" spans="1:10" x14ac:dyDescent="0.25">
      <c r="A29">
        <v>10</v>
      </c>
      <c r="B29">
        <v>134.20140000000001</v>
      </c>
      <c r="C29" t="s">
        <v>164</v>
      </c>
      <c r="D29">
        <v>400</v>
      </c>
      <c r="E29" t="s">
        <v>37</v>
      </c>
      <c r="F29" t="s">
        <v>25</v>
      </c>
      <c r="G29" t="s">
        <v>217</v>
      </c>
      <c r="H29" t="s">
        <v>214</v>
      </c>
      <c r="I29" t="s">
        <v>257</v>
      </c>
    </row>
    <row r="30" spans="1:10" x14ac:dyDescent="0.25">
      <c r="A30">
        <v>12</v>
      </c>
      <c r="B30">
        <v>119.20659999999999</v>
      </c>
      <c r="C30" t="s">
        <v>164</v>
      </c>
      <c r="D30">
        <v>400</v>
      </c>
      <c r="E30" t="s">
        <v>37</v>
      </c>
      <c r="F30" t="s">
        <v>25</v>
      </c>
      <c r="G30" t="s">
        <v>217</v>
      </c>
      <c r="H30" t="s">
        <v>214</v>
      </c>
      <c r="I30" t="s">
        <v>257</v>
      </c>
    </row>
    <row r="31" spans="1:10" x14ac:dyDescent="0.25">
      <c r="A31">
        <v>16</v>
      </c>
      <c r="B31">
        <v>103.3721</v>
      </c>
      <c r="C31" t="s">
        <v>164</v>
      </c>
      <c r="D31">
        <v>400</v>
      </c>
      <c r="E31" t="s">
        <v>37</v>
      </c>
      <c r="F31" t="s">
        <v>25</v>
      </c>
      <c r="G31" t="s">
        <v>217</v>
      </c>
      <c r="H31" t="s">
        <v>214</v>
      </c>
      <c r="I31" t="s">
        <v>257</v>
      </c>
    </row>
    <row r="32" spans="1:10" x14ac:dyDescent="0.25">
      <c r="A32">
        <v>20</v>
      </c>
      <c r="B32">
        <v>73.643199999999993</v>
      </c>
      <c r="C32" t="s">
        <v>164</v>
      </c>
      <c r="D32">
        <v>400</v>
      </c>
      <c r="E32" t="s">
        <v>37</v>
      </c>
      <c r="F32" t="s">
        <v>25</v>
      </c>
      <c r="G32" t="s">
        <v>217</v>
      </c>
      <c r="H32" t="s">
        <v>214</v>
      </c>
      <c r="I32" t="s">
        <v>257</v>
      </c>
    </row>
    <row r="33" spans="1:9" x14ac:dyDescent="0.25">
      <c r="A33">
        <v>24</v>
      </c>
      <c r="B33">
        <v>57.1999</v>
      </c>
      <c r="C33" t="s">
        <v>164</v>
      </c>
      <c r="D33">
        <v>400</v>
      </c>
      <c r="E33" t="s">
        <v>37</v>
      </c>
      <c r="F33" t="s">
        <v>25</v>
      </c>
      <c r="G33" t="s">
        <v>217</v>
      </c>
      <c r="H33" t="s">
        <v>214</v>
      </c>
      <c r="I33" t="s">
        <v>257</v>
      </c>
    </row>
    <row r="34" spans="1:9" x14ac:dyDescent="0.25">
      <c r="A34">
        <v>30</v>
      </c>
      <c r="B34">
        <v>38.546799999999998</v>
      </c>
      <c r="C34" t="s">
        <v>164</v>
      </c>
      <c r="D34">
        <v>400</v>
      </c>
      <c r="E34" t="s">
        <v>37</v>
      </c>
      <c r="F34" t="s">
        <v>25</v>
      </c>
      <c r="G34" t="s">
        <v>217</v>
      </c>
      <c r="H34" t="s">
        <v>214</v>
      </c>
      <c r="I34" t="s">
        <v>257</v>
      </c>
    </row>
    <row r="35" spans="1:9" x14ac:dyDescent="0.25">
      <c r="A35">
        <v>36</v>
      </c>
      <c r="B35">
        <v>21.1708</v>
      </c>
      <c r="C35" t="s">
        <v>164</v>
      </c>
      <c r="D35">
        <v>400</v>
      </c>
      <c r="E35" t="s">
        <v>37</v>
      </c>
      <c r="F35" t="s">
        <v>25</v>
      </c>
      <c r="G35" t="s">
        <v>217</v>
      </c>
      <c r="H35" t="s">
        <v>214</v>
      </c>
      <c r="I35" t="s">
        <v>257</v>
      </c>
    </row>
    <row r="36" spans="1:9" x14ac:dyDescent="0.25">
      <c r="A36">
        <v>48</v>
      </c>
      <c r="B36">
        <v>9.7668999999999997</v>
      </c>
      <c r="C36" t="s">
        <v>164</v>
      </c>
      <c r="D36">
        <v>400</v>
      </c>
      <c r="E36" t="s">
        <v>37</v>
      </c>
      <c r="F36" t="s">
        <v>25</v>
      </c>
      <c r="G36" t="s">
        <v>217</v>
      </c>
      <c r="H36" t="s">
        <v>214</v>
      </c>
      <c r="I36" t="s">
        <v>257</v>
      </c>
    </row>
    <row r="37" spans="1:9" x14ac:dyDescent="0.25">
      <c r="A37">
        <v>60</v>
      </c>
      <c r="B37">
        <v>0.98699999999999999</v>
      </c>
      <c r="C37" t="s">
        <v>164</v>
      </c>
      <c r="D37">
        <v>400</v>
      </c>
      <c r="E37" t="s">
        <v>37</v>
      </c>
      <c r="F37" t="s">
        <v>25</v>
      </c>
      <c r="G37" t="s">
        <v>217</v>
      </c>
      <c r="H37" t="s">
        <v>214</v>
      </c>
      <c r="I37" t="s">
        <v>257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1EBA-99CE-4A9C-8943-226DE75C9590}">
  <dimension ref="A1:M37"/>
  <sheetViews>
    <sheetView topLeftCell="A13" workbookViewId="0">
      <selection activeCell="F18" sqref="F18"/>
    </sheetView>
  </sheetViews>
  <sheetFormatPr defaultRowHeight="15" x14ac:dyDescent="0.25"/>
  <cols>
    <col min="2" max="2" width="12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f>10*69</f>
        <v>690</v>
      </c>
      <c r="E2" t="s">
        <v>36</v>
      </c>
      <c r="F2" t="s">
        <v>23</v>
      </c>
      <c r="G2" t="s">
        <v>206</v>
      </c>
      <c r="H2" t="s">
        <v>214</v>
      </c>
      <c r="I2" t="s">
        <v>214</v>
      </c>
      <c r="K2" t="s">
        <v>2</v>
      </c>
      <c r="L2" t="s">
        <v>61</v>
      </c>
    </row>
    <row r="3" spans="1:13" x14ac:dyDescent="0.25">
      <c r="A3">
        <v>1</v>
      </c>
      <c r="B3">
        <v>0.37830000000000003</v>
      </c>
      <c r="C3" t="s">
        <v>24</v>
      </c>
      <c r="D3">
        <f t="shared" ref="D3:D37" si="0">10*69</f>
        <v>690</v>
      </c>
      <c r="E3" t="s">
        <v>36</v>
      </c>
      <c r="F3" t="s">
        <v>23</v>
      </c>
      <c r="G3" t="s">
        <v>206</v>
      </c>
      <c r="H3" t="s">
        <v>214</v>
      </c>
      <c r="I3" t="s">
        <v>214</v>
      </c>
      <c r="K3" t="s">
        <v>5</v>
      </c>
      <c r="L3">
        <f>10*69</f>
        <v>690</v>
      </c>
      <c r="M3" t="s">
        <v>62</v>
      </c>
    </row>
    <row r="4" spans="1:13" x14ac:dyDescent="0.25">
      <c r="A4">
        <v>2</v>
      </c>
      <c r="B4">
        <v>0.63529999999999998</v>
      </c>
      <c r="C4" t="s">
        <v>24</v>
      </c>
      <c r="D4">
        <f t="shared" si="0"/>
        <v>690</v>
      </c>
      <c r="E4" t="s">
        <v>36</v>
      </c>
      <c r="F4" t="s">
        <v>23</v>
      </c>
      <c r="G4" t="s">
        <v>206</v>
      </c>
      <c r="H4" t="s">
        <v>214</v>
      </c>
      <c r="I4" t="s">
        <v>214</v>
      </c>
      <c r="K4" t="s">
        <v>9</v>
      </c>
      <c r="L4">
        <v>6</v>
      </c>
    </row>
    <row r="5" spans="1:13" x14ac:dyDescent="0.25">
      <c r="A5">
        <v>3</v>
      </c>
      <c r="B5">
        <v>1.0288999999999999</v>
      </c>
      <c r="C5" t="s">
        <v>24</v>
      </c>
      <c r="D5">
        <f t="shared" si="0"/>
        <v>690</v>
      </c>
      <c r="E5" t="s">
        <v>36</v>
      </c>
      <c r="F5" t="s">
        <v>23</v>
      </c>
      <c r="G5" t="s">
        <v>206</v>
      </c>
      <c r="H5" t="s">
        <v>214</v>
      </c>
      <c r="I5" t="s">
        <v>214</v>
      </c>
      <c r="K5" t="s">
        <v>15</v>
      </c>
      <c r="L5" t="s">
        <v>23</v>
      </c>
    </row>
    <row r="6" spans="1:13" x14ac:dyDescent="0.25">
      <c r="A6">
        <v>4</v>
      </c>
      <c r="B6">
        <v>1.1775</v>
      </c>
      <c r="C6" t="s">
        <v>24</v>
      </c>
      <c r="D6">
        <f t="shared" si="0"/>
        <v>690</v>
      </c>
      <c r="E6" t="s">
        <v>36</v>
      </c>
      <c r="F6" t="s">
        <v>23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6</v>
      </c>
      <c r="B7">
        <v>1.3495999999999999</v>
      </c>
      <c r="C7" t="s">
        <v>24</v>
      </c>
      <c r="D7">
        <f t="shared" si="0"/>
        <v>690</v>
      </c>
      <c r="E7" t="s">
        <v>36</v>
      </c>
      <c r="F7" t="s">
        <v>23</v>
      </c>
      <c r="G7" t="s">
        <v>206</v>
      </c>
      <c r="H7" t="s">
        <v>214</v>
      </c>
      <c r="I7" t="s">
        <v>214</v>
      </c>
      <c r="K7" t="s">
        <v>10</v>
      </c>
      <c r="L7" t="s">
        <v>382</v>
      </c>
    </row>
    <row r="8" spans="1:13" x14ac:dyDescent="0.25">
      <c r="A8">
        <v>8</v>
      </c>
      <c r="B8">
        <v>1.2789999999999999</v>
      </c>
      <c r="C8" t="s">
        <v>24</v>
      </c>
      <c r="D8">
        <f t="shared" si="0"/>
        <v>690</v>
      </c>
      <c r="E8" t="s">
        <v>36</v>
      </c>
      <c r="F8" t="s">
        <v>23</v>
      </c>
      <c r="G8" t="s">
        <v>206</v>
      </c>
      <c r="H8" t="s">
        <v>214</v>
      </c>
      <c r="I8" t="s">
        <v>214</v>
      </c>
      <c r="K8" t="s">
        <v>209</v>
      </c>
      <c r="L8" t="s">
        <v>259</v>
      </c>
      <c r="M8" t="s">
        <v>378</v>
      </c>
    </row>
    <row r="9" spans="1:13" x14ac:dyDescent="0.25">
      <c r="A9">
        <v>11</v>
      </c>
      <c r="B9">
        <v>0.95860000000000001</v>
      </c>
      <c r="C9" t="s">
        <v>24</v>
      </c>
      <c r="D9">
        <f t="shared" si="0"/>
        <v>690</v>
      </c>
      <c r="E9" t="s">
        <v>36</v>
      </c>
      <c r="F9" t="s">
        <v>23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24</v>
      </c>
      <c r="B10">
        <v>0.34410000000000002</v>
      </c>
      <c r="C10" t="s">
        <v>24</v>
      </c>
      <c r="D10">
        <f t="shared" si="0"/>
        <v>690</v>
      </c>
      <c r="E10" t="s">
        <v>36</v>
      </c>
      <c r="F10" t="s">
        <v>23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0</v>
      </c>
      <c r="B11">
        <v>0</v>
      </c>
      <c r="C11" t="s">
        <v>24</v>
      </c>
      <c r="D11">
        <f t="shared" si="0"/>
        <v>690</v>
      </c>
      <c r="E11" t="s">
        <v>37</v>
      </c>
      <c r="F11" t="s">
        <v>23</v>
      </c>
      <c r="G11" t="s">
        <v>206</v>
      </c>
      <c r="H11" t="s">
        <v>214</v>
      </c>
      <c r="I11" t="s">
        <v>214</v>
      </c>
      <c r="K11" t="s">
        <v>323</v>
      </c>
      <c r="L11" t="s">
        <v>379</v>
      </c>
      <c r="M11" t="s">
        <v>380</v>
      </c>
    </row>
    <row r="12" spans="1:13" x14ac:dyDescent="0.25">
      <c r="A12">
        <v>1</v>
      </c>
      <c r="B12">
        <v>0.1285</v>
      </c>
      <c r="C12" t="s">
        <v>24</v>
      </c>
      <c r="D12">
        <f>10*69</f>
        <v>690</v>
      </c>
      <c r="E12" t="s">
        <v>37</v>
      </c>
      <c r="F12" t="s">
        <v>23</v>
      </c>
      <c r="G12" t="s">
        <v>206</v>
      </c>
      <c r="H12" t="s">
        <v>214</v>
      </c>
      <c r="I12" t="s">
        <v>214</v>
      </c>
    </row>
    <row r="13" spans="1:13" x14ac:dyDescent="0.25">
      <c r="A13">
        <v>2</v>
      </c>
      <c r="B13">
        <v>0.21099999999999999</v>
      </c>
      <c r="C13" t="s">
        <v>24</v>
      </c>
      <c r="D13">
        <f t="shared" si="0"/>
        <v>690</v>
      </c>
      <c r="E13" t="s">
        <v>37</v>
      </c>
      <c r="F13" t="s">
        <v>23</v>
      </c>
      <c r="G13" t="s">
        <v>206</v>
      </c>
      <c r="H13" t="s">
        <v>214</v>
      </c>
      <c r="I13" t="s">
        <v>214</v>
      </c>
    </row>
    <row r="14" spans="1:13" x14ac:dyDescent="0.25">
      <c r="A14">
        <v>3</v>
      </c>
      <c r="B14">
        <v>0.22520000000000001</v>
      </c>
      <c r="C14" t="s">
        <v>24</v>
      </c>
      <c r="D14">
        <f t="shared" si="0"/>
        <v>690</v>
      </c>
      <c r="E14" t="s">
        <v>37</v>
      </c>
      <c r="F14" t="s">
        <v>23</v>
      </c>
      <c r="G14" t="s">
        <v>206</v>
      </c>
      <c r="H14" t="s">
        <v>214</v>
      </c>
      <c r="I14" t="s">
        <v>214</v>
      </c>
    </row>
    <row r="15" spans="1:13" x14ac:dyDescent="0.25">
      <c r="A15">
        <v>4</v>
      </c>
      <c r="B15">
        <v>0.2064</v>
      </c>
      <c r="C15" t="s">
        <v>24</v>
      </c>
      <c r="D15">
        <f t="shared" si="0"/>
        <v>690</v>
      </c>
      <c r="E15" t="s">
        <v>37</v>
      </c>
      <c r="F15" t="s">
        <v>23</v>
      </c>
      <c r="G15" t="s">
        <v>206</v>
      </c>
      <c r="H15" t="s">
        <v>214</v>
      </c>
      <c r="I15" t="s">
        <v>214</v>
      </c>
    </row>
    <row r="16" spans="1:13" x14ac:dyDescent="0.25">
      <c r="A16">
        <v>6</v>
      </c>
      <c r="B16">
        <v>0.1217</v>
      </c>
      <c r="C16" t="s">
        <v>24</v>
      </c>
      <c r="D16">
        <f t="shared" si="0"/>
        <v>690</v>
      </c>
      <c r="E16" t="s">
        <v>37</v>
      </c>
      <c r="F16" t="s">
        <v>23</v>
      </c>
      <c r="G16" t="s">
        <v>206</v>
      </c>
      <c r="H16" t="s">
        <v>214</v>
      </c>
      <c r="I16" t="s">
        <v>214</v>
      </c>
    </row>
    <row r="17" spans="1:10" x14ac:dyDescent="0.25">
      <c r="A17">
        <v>8</v>
      </c>
      <c r="B17">
        <v>0.11</v>
      </c>
      <c r="C17" t="s">
        <v>24</v>
      </c>
      <c r="D17">
        <f t="shared" si="0"/>
        <v>690</v>
      </c>
      <c r="E17" t="s">
        <v>37</v>
      </c>
      <c r="F17" t="s">
        <v>23</v>
      </c>
      <c r="G17" t="s">
        <v>206</v>
      </c>
      <c r="H17" t="s">
        <v>214</v>
      </c>
      <c r="I17" t="s">
        <v>214</v>
      </c>
    </row>
    <row r="18" spans="1:10" x14ac:dyDescent="0.25">
      <c r="A18">
        <v>11</v>
      </c>
      <c r="B18">
        <v>7.9500000000000001E-2</v>
      </c>
      <c r="C18" t="s">
        <v>24</v>
      </c>
      <c r="D18">
        <f t="shared" si="0"/>
        <v>690</v>
      </c>
      <c r="E18" t="s">
        <v>37</v>
      </c>
      <c r="F18" t="s">
        <v>23</v>
      </c>
      <c r="G18" t="s">
        <v>206</v>
      </c>
      <c r="H18" t="s">
        <v>214</v>
      </c>
      <c r="I18" t="s">
        <v>214</v>
      </c>
    </row>
    <row r="19" spans="1:10" x14ac:dyDescent="0.25">
      <c r="A19">
        <v>24</v>
      </c>
      <c r="B19">
        <v>4.0099999999999997E-2</v>
      </c>
      <c r="C19" t="s">
        <v>24</v>
      </c>
      <c r="D19">
        <f t="shared" si="0"/>
        <v>690</v>
      </c>
      <c r="E19" t="s">
        <v>37</v>
      </c>
      <c r="F19" t="s">
        <v>23</v>
      </c>
      <c r="G19" t="s">
        <v>206</v>
      </c>
      <c r="H19" t="s">
        <v>214</v>
      </c>
      <c r="I19" t="s">
        <v>214</v>
      </c>
    </row>
    <row r="20" spans="1:10" x14ac:dyDescent="0.25">
      <c r="A20">
        <v>0</v>
      </c>
      <c r="B20" s="3">
        <v>0</v>
      </c>
      <c r="C20" t="s">
        <v>24</v>
      </c>
      <c r="D20">
        <f>10*69</f>
        <v>690</v>
      </c>
      <c r="E20" t="s">
        <v>37</v>
      </c>
      <c r="F20" t="s">
        <v>23</v>
      </c>
      <c r="G20" t="s">
        <v>206</v>
      </c>
      <c r="H20" t="s">
        <v>214</v>
      </c>
      <c r="I20" t="s">
        <v>214</v>
      </c>
      <c r="J20" t="s">
        <v>383</v>
      </c>
    </row>
    <row r="21" spans="1:10" x14ac:dyDescent="0.25">
      <c r="A21">
        <v>1</v>
      </c>
      <c r="B21">
        <v>4.07E-2</v>
      </c>
      <c r="C21" t="s">
        <v>24</v>
      </c>
      <c r="D21">
        <f t="shared" si="0"/>
        <v>690</v>
      </c>
      <c r="E21" t="s">
        <v>37</v>
      </c>
      <c r="F21" t="s">
        <v>23</v>
      </c>
      <c r="G21" t="s">
        <v>206</v>
      </c>
      <c r="H21" t="s">
        <v>214</v>
      </c>
      <c r="I21" t="s">
        <v>214</v>
      </c>
      <c r="J21" t="s">
        <v>383</v>
      </c>
    </row>
    <row r="22" spans="1:10" x14ac:dyDescent="0.25">
      <c r="A22">
        <v>2</v>
      </c>
      <c r="B22">
        <v>0.2114</v>
      </c>
      <c r="C22" t="s">
        <v>24</v>
      </c>
      <c r="D22">
        <f t="shared" si="0"/>
        <v>690</v>
      </c>
      <c r="E22" t="s">
        <v>37</v>
      </c>
      <c r="F22" t="s">
        <v>23</v>
      </c>
      <c r="G22" t="s">
        <v>206</v>
      </c>
      <c r="H22" t="s">
        <v>214</v>
      </c>
      <c r="I22" t="s">
        <v>214</v>
      </c>
      <c r="J22" t="s">
        <v>383</v>
      </c>
    </row>
    <row r="23" spans="1:10" x14ac:dyDescent="0.25">
      <c r="A23">
        <v>3</v>
      </c>
      <c r="B23">
        <v>0.4617</v>
      </c>
      <c r="C23" t="s">
        <v>24</v>
      </c>
      <c r="D23">
        <f t="shared" si="0"/>
        <v>690</v>
      </c>
      <c r="E23" t="s">
        <v>37</v>
      </c>
      <c r="F23" t="s">
        <v>23</v>
      </c>
      <c r="G23" t="s">
        <v>206</v>
      </c>
      <c r="H23" t="s">
        <v>214</v>
      </c>
      <c r="I23" t="s">
        <v>214</v>
      </c>
      <c r="J23" t="s">
        <v>383</v>
      </c>
    </row>
    <row r="24" spans="1:10" x14ac:dyDescent="0.25">
      <c r="A24">
        <v>4</v>
      </c>
      <c r="B24">
        <v>0.61829999999999996</v>
      </c>
      <c r="C24" t="s">
        <v>24</v>
      </c>
      <c r="D24">
        <f t="shared" si="0"/>
        <v>690</v>
      </c>
      <c r="E24" t="s">
        <v>37</v>
      </c>
      <c r="F24" t="s">
        <v>23</v>
      </c>
      <c r="G24" t="s">
        <v>206</v>
      </c>
      <c r="H24" t="s">
        <v>214</v>
      </c>
      <c r="I24" t="s">
        <v>214</v>
      </c>
      <c r="J24" t="s">
        <v>383</v>
      </c>
    </row>
    <row r="25" spans="1:10" x14ac:dyDescent="0.25">
      <c r="A25">
        <v>6</v>
      </c>
      <c r="B25">
        <v>0.69259999999999999</v>
      </c>
      <c r="C25" t="s">
        <v>24</v>
      </c>
      <c r="D25">
        <f t="shared" si="0"/>
        <v>690</v>
      </c>
      <c r="E25" t="s">
        <v>37</v>
      </c>
      <c r="F25" t="s">
        <v>23</v>
      </c>
      <c r="G25" t="s">
        <v>206</v>
      </c>
      <c r="H25" t="s">
        <v>214</v>
      </c>
      <c r="I25" t="s">
        <v>214</v>
      </c>
      <c r="J25" t="s">
        <v>383</v>
      </c>
    </row>
    <row r="26" spans="1:10" x14ac:dyDescent="0.25">
      <c r="A26">
        <v>8</v>
      </c>
      <c r="B26">
        <v>0.40849999999999997</v>
      </c>
      <c r="C26" t="s">
        <v>24</v>
      </c>
      <c r="D26">
        <f t="shared" si="0"/>
        <v>690</v>
      </c>
      <c r="E26" t="s">
        <v>37</v>
      </c>
      <c r="F26" t="s">
        <v>23</v>
      </c>
      <c r="G26" t="s">
        <v>206</v>
      </c>
      <c r="H26" t="s">
        <v>214</v>
      </c>
      <c r="I26" t="s">
        <v>214</v>
      </c>
      <c r="J26" t="s">
        <v>383</v>
      </c>
    </row>
    <row r="27" spans="1:10" x14ac:dyDescent="0.25">
      <c r="A27">
        <v>11</v>
      </c>
      <c r="B27">
        <v>0.26450000000000001</v>
      </c>
      <c r="C27" t="s">
        <v>24</v>
      </c>
      <c r="D27">
        <f t="shared" si="0"/>
        <v>690</v>
      </c>
      <c r="E27" t="s">
        <v>37</v>
      </c>
      <c r="F27" t="s">
        <v>23</v>
      </c>
      <c r="G27" t="s">
        <v>206</v>
      </c>
      <c r="H27" t="s">
        <v>214</v>
      </c>
      <c r="I27" t="s">
        <v>214</v>
      </c>
      <c r="J27" t="s">
        <v>383</v>
      </c>
    </row>
    <row r="28" spans="1:10" x14ac:dyDescent="0.25">
      <c r="A28">
        <v>24</v>
      </c>
      <c r="B28">
        <v>3.5099999999999999E-2</v>
      </c>
      <c r="C28" t="s">
        <v>24</v>
      </c>
      <c r="D28">
        <f t="shared" si="0"/>
        <v>690</v>
      </c>
      <c r="E28" t="s">
        <v>37</v>
      </c>
      <c r="F28" t="s">
        <v>23</v>
      </c>
      <c r="G28" t="s">
        <v>206</v>
      </c>
      <c r="H28" t="s">
        <v>214</v>
      </c>
      <c r="I28" t="s">
        <v>214</v>
      </c>
      <c r="J28" t="s">
        <v>383</v>
      </c>
    </row>
    <row r="29" spans="1:10" x14ac:dyDescent="0.25">
      <c r="A29">
        <v>0</v>
      </c>
      <c r="B29">
        <v>0</v>
      </c>
      <c r="C29" t="s">
        <v>24</v>
      </c>
      <c r="D29">
        <f t="shared" si="0"/>
        <v>690</v>
      </c>
      <c r="E29" t="s">
        <v>37</v>
      </c>
      <c r="F29" t="s">
        <v>23</v>
      </c>
      <c r="G29" t="s">
        <v>206</v>
      </c>
      <c r="H29" t="s">
        <v>214</v>
      </c>
      <c r="I29" t="s">
        <v>381</v>
      </c>
      <c r="J29" t="s">
        <v>383</v>
      </c>
    </row>
    <row r="30" spans="1:10" x14ac:dyDescent="0.25">
      <c r="A30">
        <v>1</v>
      </c>
      <c r="B30">
        <v>1.49E-2</v>
      </c>
      <c r="C30" t="s">
        <v>24</v>
      </c>
      <c r="D30">
        <f>10*69</f>
        <v>690</v>
      </c>
      <c r="E30" t="s">
        <v>37</v>
      </c>
      <c r="F30" t="s">
        <v>23</v>
      </c>
      <c r="G30" t="s">
        <v>206</v>
      </c>
      <c r="H30" t="s">
        <v>214</v>
      </c>
      <c r="I30" t="s">
        <v>381</v>
      </c>
      <c r="J30" t="s">
        <v>383</v>
      </c>
    </row>
    <row r="31" spans="1:10" x14ac:dyDescent="0.25">
      <c r="A31">
        <v>2</v>
      </c>
      <c r="B31">
        <v>6.1400000000000003E-2</v>
      </c>
      <c r="C31" t="s">
        <v>24</v>
      </c>
      <c r="D31">
        <f t="shared" si="0"/>
        <v>690</v>
      </c>
      <c r="E31" t="s">
        <v>37</v>
      </c>
      <c r="F31" t="s">
        <v>23</v>
      </c>
      <c r="G31" t="s">
        <v>206</v>
      </c>
      <c r="H31" t="s">
        <v>214</v>
      </c>
      <c r="I31" t="s">
        <v>381</v>
      </c>
      <c r="J31" t="s">
        <v>383</v>
      </c>
    </row>
    <row r="32" spans="1:10" x14ac:dyDescent="0.25">
      <c r="A32">
        <v>3</v>
      </c>
      <c r="B32">
        <v>0.18759999999999999</v>
      </c>
      <c r="C32" t="s">
        <v>24</v>
      </c>
      <c r="D32">
        <f t="shared" si="0"/>
        <v>690</v>
      </c>
      <c r="E32" t="s">
        <v>37</v>
      </c>
      <c r="F32" t="s">
        <v>23</v>
      </c>
      <c r="G32" t="s">
        <v>206</v>
      </c>
      <c r="H32" t="s">
        <v>214</v>
      </c>
      <c r="I32" t="s">
        <v>381</v>
      </c>
      <c r="J32" t="s">
        <v>383</v>
      </c>
    </row>
    <row r="33" spans="1:10" x14ac:dyDescent="0.25">
      <c r="A33">
        <v>4</v>
      </c>
      <c r="B33">
        <v>0.3115</v>
      </c>
      <c r="C33" t="s">
        <v>24</v>
      </c>
      <c r="D33">
        <f t="shared" si="0"/>
        <v>690</v>
      </c>
      <c r="E33" t="s">
        <v>37</v>
      </c>
      <c r="F33" t="s">
        <v>23</v>
      </c>
      <c r="G33" t="s">
        <v>206</v>
      </c>
      <c r="H33" t="s">
        <v>214</v>
      </c>
      <c r="I33" t="s">
        <v>381</v>
      </c>
      <c r="J33" t="s">
        <v>383</v>
      </c>
    </row>
    <row r="34" spans="1:10" x14ac:dyDescent="0.25">
      <c r="A34">
        <v>6</v>
      </c>
      <c r="B34">
        <v>0.38800000000000001</v>
      </c>
      <c r="C34" t="s">
        <v>24</v>
      </c>
      <c r="D34">
        <f t="shared" si="0"/>
        <v>690</v>
      </c>
      <c r="E34" t="s">
        <v>37</v>
      </c>
      <c r="F34" t="s">
        <v>23</v>
      </c>
      <c r="G34" t="s">
        <v>206</v>
      </c>
      <c r="H34" t="s">
        <v>214</v>
      </c>
      <c r="I34" t="s">
        <v>381</v>
      </c>
      <c r="J34" t="s">
        <v>383</v>
      </c>
    </row>
    <row r="35" spans="1:10" x14ac:dyDescent="0.25">
      <c r="A35">
        <v>8</v>
      </c>
      <c r="B35">
        <v>0.22339999999999999</v>
      </c>
      <c r="C35" t="s">
        <v>24</v>
      </c>
      <c r="D35">
        <f t="shared" si="0"/>
        <v>690</v>
      </c>
      <c r="E35" t="s">
        <v>37</v>
      </c>
      <c r="F35" t="s">
        <v>23</v>
      </c>
      <c r="G35" t="s">
        <v>206</v>
      </c>
      <c r="H35" t="s">
        <v>214</v>
      </c>
      <c r="I35" t="s">
        <v>381</v>
      </c>
      <c r="J35" t="s">
        <v>383</v>
      </c>
    </row>
    <row r="36" spans="1:10" x14ac:dyDescent="0.25">
      <c r="A36">
        <v>11</v>
      </c>
      <c r="B36">
        <v>0.1474</v>
      </c>
      <c r="C36" t="s">
        <v>24</v>
      </c>
      <c r="D36">
        <f t="shared" si="0"/>
        <v>690</v>
      </c>
      <c r="E36" t="s">
        <v>37</v>
      </c>
      <c r="F36" t="s">
        <v>23</v>
      </c>
      <c r="G36" t="s">
        <v>206</v>
      </c>
      <c r="H36" t="s">
        <v>214</v>
      </c>
      <c r="I36" t="s">
        <v>381</v>
      </c>
      <c r="J36" t="s">
        <v>383</v>
      </c>
    </row>
    <row r="37" spans="1:10" x14ac:dyDescent="0.25">
      <c r="A37">
        <v>24</v>
      </c>
      <c r="B37">
        <v>4.2200000000000001E-2</v>
      </c>
      <c r="C37" t="s">
        <v>24</v>
      </c>
      <c r="D37">
        <f t="shared" si="0"/>
        <v>690</v>
      </c>
      <c r="E37" t="s">
        <v>37</v>
      </c>
      <c r="F37" t="s">
        <v>23</v>
      </c>
      <c r="G37" t="s">
        <v>206</v>
      </c>
      <c r="H37" t="s">
        <v>214</v>
      </c>
      <c r="I37" t="s">
        <v>381</v>
      </c>
      <c r="J37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A2" sqref="A2:I25"/>
    </sheetView>
  </sheetViews>
  <sheetFormatPr defaultRowHeight="15" x14ac:dyDescent="0.25"/>
  <cols>
    <col min="2" max="2" width="17.42578125" customWidth="1"/>
    <col min="3" max="3" width="10.5703125" bestFit="1" customWidth="1"/>
    <col min="4" max="7" width="10.5703125" customWidth="1"/>
    <col min="8" max="8" width="13.28515625" bestFit="1" customWidth="1"/>
    <col min="9" max="9" width="10.5703125" customWidth="1"/>
    <col min="11" max="11" width="11.42578125" bestFit="1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2" x14ac:dyDescent="0.25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217</v>
      </c>
      <c r="H2" t="s">
        <v>212</v>
      </c>
      <c r="I2" t="s">
        <v>214</v>
      </c>
      <c r="K2" t="s">
        <v>2</v>
      </c>
      <c r="L2" t="s">
        <v>4</v>
      </c>
    </row>
    <row r="3" spans="1:12" x14ac:dyDescent="0.25">
      <c r="A3">
        <v>1</v>
      </c>
      <c r="B3">
        <v>55.668399999999998</v>
      </c>
      <c r="C3" t="s">
        <v>17</v>
      </c>
      <c r="D3">
        <v>400</v>
      </c>
      <c r="E3" t="s">
        <v>37</v>
      </c>
      <c r="F3" t="s">
        <v>23</v>
      </c>
      <c r="G3" t="s">
        <v>217</v>
      </c>
      <c r="H3" t="s">
        <v>212</v>
      </c>
      <c r="I3" t="s">
        <v>214</v>
      </c>
      <c r="K3" t="s">
        <v>5</v>
      </c>
      <c r="L3" t="s">
        <v>6</v>
      </c>
    </row>
    <row r="4" spans="1:12" x14ac:dyDescent="0.25">
      <c r="A4">
        <v>2</v>
      </c>
      <c r="B4">
        <v>88.252200000000002</v>
      </c>
      <c r="C4" t="s">
        <v>17</v>
      </c>
      <c r="D4">
        <v>400</v>
      </c>
      <c r="E4" t="s">
        <v>37</v>
      </c>
      <c r="F4" t="s">
        <v>23</v>
      </c>
      <c r="G4" t="s">
        <v>217</v>
      </c>
      <c r="H4" t="s">
        <v>212</v>
      </c>
      <c r="I4" t="s">
        <v>214</v>
      </c>
      <c r="K4" t="s">
        <v>9</v>
      </c>
      <c r="L4">
        <v>14</v>
      </c>
    </row>
    <row r="5" spans="1:12" x14ac:dyDescent="0.25">
      <c r="A5">
        <v>3</v>
      </c>
      <c r="B5">
        <v>121.36109999999999</v>
      </c>
      <c r="C5" t="s">
        <v>17</v>
      </c>
      <c r="D5">
        <v>400</v>
      </c>
      <c r="E5" t="s">
        <v>37</v>
      </c>
      <c r="F5" t="s">
        <v>23</v>
      </c>
      <c r="G5" t="s">
        <v>217</v>
      </c>
      <c r="H5" t="s">
        <v>212</v>
      </c>
      <c r="I5" t="s">
        <v>214</v>
      </c>
      <c r="K5" t="s">
        <v>15</v>
      </c>
      <c r="L5" t="s">
        <v>23</v>
      </c>
    </row>
    <row r="6" spans="1:12" x14ac:dyDescent="0.25">
      <c r="A6">
        <v>4</v>
      </c>
      <c r="B6">
        <v>117.7255</v>
      </c>
      <c r="C6" t="s">
        <v>17</v>
      </c>
      <c r="D6">
        <v>400</v>
      </c>
      <c r="E6" t="s">
        <v>37</v>
      </c>
      <c r="F6" t="s">
        <v>23</v>
      </c>
      <c r="G6" t="s">
        <v>217</v>
      </c>
      <c r="H6" t="s">
        <v>212</v>
      </c>
      <c r="I6" t="s">
        <v>214</v>
      </c>
      <c r="K6" t="s">
        <v>12</v>
      </c>
      <c r="L6" t="s">
        <v>14</v>
      </c>
    </row>
    <row r="7" spans="1:12" x14ac:dyDescent="0.25">
      <c r="A7">
        <v>6</v>
      </c>
      <c r="B7">
        <v>94.687200000000004</v>
      </c>
      <c r="C7" t="s">
        <v>17</v>
      </c>
      <c r="D7">
        <v>400</v>
      </c>
      <c r="E7" t="s">
        <v>37</v>
      </c>
      <c r="F7" t="s">
        <v>23</v>
      </c>
      <c r="G7" t="s">
        <v>217</v>
      </c>
      <c r="H7" t="s">
        <v>212</v>
      </c>
      <c r="I7" t="s">
        <v>214</v>
      </c>
      <c r="K7" t="s">
        <v>10</v>
      </c>
      <c r="L7" t="s">
        <v>88</v>
      </c>
    </row>
    <row r="8" spans="1:12" x14ac:dyDescent="0.25">
      <c r="A8">
        <v>8</v>
      </c>
      <c r="B8">
        <v>109.9755</v>
      </c>
      <c r="C8" t="s">
        <v>17</v>
      </c>
      <c r="D8">
        <v>400</v>
      </c>
      <c r="E8" t="s">
        <v>37</v>
      </c>
      <c r="F8" t="s">
        <v>23</v>
      </c>
      <c r="G8" t="s">
        <v>217</v>
      </c>
      <c r="H8" t="s">
        <v>212</v>
      </c>
      <c r="I8" t="s">
        <v>214</v>
      </c>
      <c r="K8" t="s">
        <v>209</v>
      </c>
      <c r="L8" t="s">
        <v>325</v>
      </c>
    </row>
    <row r="9" spans="1:12" x14ac:dyDescent="0.25">
      <c r="A9">
        <v>12</v>
      </c>
      <c r="B9">
        <v>94.350999999999999</v>
      </c>
      <c r="C9" t="s">
        <v>17</v>
      </c>
      <c r="D9">
        <v>400</v>
      </c>
      <c r="E9" t="s">
        <v>37</v>
      </c>
      <c r="F9" t="s">
        <v>23</v>
      </c>
      <c r="G9" t="s">
        <v>217</v>
      </c>
      <c r="H9" t="s">
        <v>212</v>
      </c>
      <c r="I9" t="s">
        <v>214</v>
      </c>
      <c r="K9" t="s">
        <v>210</v>
      </c>
      <c r="L9" t="s">
        <v>215</v>
      </c>
    </row>
    <row r="10" spans="1:12" x14ac:dyDescent="0.25">
      <c r="A10">
        <v>24</v>
      </c>
      <c r="B10">
        <v>71.136899999999997</v>
      </c>
      <c r="C10" t="s">
        <v>17</v>
      </c>
      <c r="D10">
        <v>400</v>
      </c>
      <c r="E10" t="s">
        <v>37</v>
      </c>
      <c r="F10" t="s">
        <v>23</v>
      </c>
      <c r="G10" t="s">
        <v>217</v>
      </c>
      <c r="H10" t="s">
        <v>212</v>
      </c>
      <c r="I10" t="s">
        <v>214</v>
      </c>
      <c r="K10" t="s">
        <v>220</v>
      </c>
    </row>
    <row r="11" spans="1:12" x14ac:dyDescent="0.25">
      <c r="A11">
        <v>36</v>
      </c>
      <c r="B11">
        <v>58.400799999999997</v>
      </c>
      <c r="C11" t="s">
        <v>17</v>
      </c>
      <c r="D11">
        <v>400</v>
      </c>
      <c r="E11" t="s">
        <v>37</v>
      </c>
      <c r="F11" t="s">
        <v>23</v>
      </c>
      <c r="G11" t="s">
        <v>217</v>
      </c>
      <c r="H11" t="s">
        <v>212</v>
      </c>
      <c r="I11" t="s">
        <v>214</v>
      </c>
      <c r="K11" t="s">
        <v>327</v>
      </c>
      <c r="L11" t="s">
        <v>328</v>
      </c>
    </row>
    <row r="12" spans="1:12" x14ac:dyDescent="0.25">
      <c r="A12">
        <v>48</v>
      </c>
      <c r="B12">
        <v>13.641400000000001</v>
      </c>
      <c r="C12" t="s">
        <v>17</v>
      </c>
      <c r="D12">
        <v>400</v>
      </c>
      <c r="E12" t="s">
        <v>37</v>
      </c>
      <c r="F12" t="s">
        <v>23</v>
      </c>
      <c r="G12" t="s">
        <v>217</v>
      </c>
      <c r="H12" t="s">
        <v>212</v>
      </c>
      <c r="I12" t="s">
        <v>214</v>
      </c>
    </row>
    <row r="13" spans="1:12" x14ac:dyDescent="0.25">
      <c r="A13">
        <v>72</v>
      </c>
      <c r="B13">
        <v>1.3220000000000001</v>
      </c>
      <c r="C13" t="s">
        <v>17</v>
      </c>
      <c r="D13">
        <v>400</v>
      </c>
      <c r="E13" t="s">
        <v>37</v>
      </c>
      <c r="F13" t="s">
        <v>23</v>
      </c>
      <c r="G13" t="s">
        <v>217</v>
      </c>
      <c r="H13" t="s">
        <v>212</v>
      </c>
      <c r="I13" t="s">
        <v>214</v>
      </c>
    </row>
    <row r="14" spans="1:12" x14ac:dyDescent="0.25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217</v>
      </c>
      <c r="H14" t="s">
        <v>212</v>
      </c>
      <c r="I14" t="s">
        <v>207</v>
      </c>
    </row>
    <row r="15" spans="1:12" x14ac:dyDescent="0.25">
      <c r="A15">
        <v>1</v>
      </c>
      <c r="B15">
        <v>57.407899999999998</v>
      </c>
      <c r="C15" t="s">
        <v>17</v>
      </c>
      <c r="D15">
        <v>400</v>
      </c>
      <c r="E15" t="s">
        <v>37</v>
      </c>
      <c r="F15" t="s">
        <v>23</v>
      </c>
      <c r="G15" t="s">
        <v>217</v>
      </c>
      <c r="H15" t="s">
        <v>212</v>
      </c>
      <c r="I15" t="s">
        <v>207</v>
      </c>
    </row>
    <row r="16" spans="1:12" x14ac:dyDescent="0.25">
      <c r="A16">
        <v>2</v>
      </c>
      <c r="B16">
        <v>109.8824</v>
      </c>
      <c r="C16" t="s">
        <v>17</v>
      </c>
      <c r="D16">
        <v>400</v>
      </c>
      <c r="E16" t="s">
        <v>37</v>
      </c>
      <c r="F16" t="s">
        <v>23</v>
      </c>
      <c r="G16" t="s">
        <v>217</v>
      </c>
      <c r="H16" t="s">
        <v>212</v>
      </c>
      <c r="I16" t="s">
        <v>207</v>
      </c>
    </row>
    <row r="17" spans="1:9" x14ac:dyDescent="0.25">
      <c r="A17">
        <v>3</v>
      </c>
      <c r="B17">
        <v>128.84729999999999</v>
      </c>
      <c r="C17" t="s">
        <v>17</v>
      </c>
      <c r="D17">
        <v>400</v>
      </c>
      <c r="E17" t="s">
        <v>37</v>
      </c>
      <c r="F17" t="s">
        <v>23</v>
      </c>
      <c r="G17" t="s">
        <v>217</v>
      </c>
      <c r="H17" t="s">
        <v>212</v>
      </c>
      <c r="I17" t="s">
        <v>207</v>
      </c>
    </row>
    <row r="18" spans="1:9" x14ac:dyDescent="0.25">
      <c r="A18">
        <v>4</v>
      </c>
      <c r="B18">
        <v>139.7654</v>
      </c>
      <c r="C18" t="s">
        <v>17</v>
      </c>
      <c r="D18">
        <v>400</v>
      </c>
      <c r="E18" t="s">
        <v>37</v>
      </c>
      <c r="F18" t="s">
        <v>23</v>
      </c>
      <c r="G18" t="s">
        <v>217</v>
      </c>
      <c r="H18" t="s">
        <v>212</v>
      </c>
      <c r="I18" t="s">
        <v>207</v>
      </c>
    </row>
    <row r="19" spans="1:9" x14ac:dyDescent="0.25">
      <c r="A19">
        <v>6</v>
      </c>
      <c r="B19">
        <v>122.8965</v>
      </c>
      <c r="C19" t="s">
        <v>17</v>
      </c>
      <c r="D19">
        <v>400</v>
      </c>
      <c r="E19" t="s">
        <v>37</v>
      </c>
      <c r="F19" t="s">
        <v>23</v>
      </c>
      <c r="G19" t="s">
        <v>217</v>
      </c>
      <c r="H19" t="s">
        <v>212</v>
      </c>
      <c r="I19" t="s">
        <v>207</v>
      </c>
    </row>
    <row r="20" spans="1:9" x14ac:dyDescent="0.25">
      <c r="A20">
        <v>8</v>
      </c>
      <c r="B20">
        <v>121.09059999999999</v>
      </c>
      <c r="C20" t="s">
        <v>17</v>
      </c>
      <c r="D20">
        <v>400</v>
      </c>
      <c r="E20" t="s">
        <v>37</v>
      </c>
      <c r="F20" t="s">
        <v>23</v>
      </c>
      <c r="G20" t="s">
        <v>217</v>
      </c>
      <c r="H20" t="s">
        <v>212</v>
      </c>
      <c r="I20" t="s">
        <v>207</v>
      </c>
    </row>
    <row r="21" spans="1:9" x14ac:dyDescent="0.25">
      <c r="A21">
        <v>12</v>
      </c>
      <c r="B21">
        <v>84.494200000000006</v>
      </c>
      <c r="C21" t="s">
        <v>17</v>
      </c>
      <c r="D21">
        <v>400</v>
      </c>
      <c r="E21" t="s">
        <v>37</v>
      </c>
      <c r="F21" t="s">
        <v>23</v>
      </c>
      <c r="G21" t="s">
        <v>217</v>
      </c>
      <c r="H21" t="s">
        <v>212</v>
      </c>
      <c r="I21" t="s">
        <v>207</v>
      </c>
    </row>
    <row r="22" spans="1:9" x14ac:dyDescent="0.25">
      <c r="A22">
        <v>24</v>
      </c>
      <c r="B22">
        <v>60.6753</v>
      </c>
      <c r="C22" t="s">
        <v>17</v>
      </c>
      <c r="D22">
        <v>400</v>
      </c>
      <c r="E22" t="s">
        <v>37</v>
      </c>
      <c r="F22" t="s">
        <v>23</v>
      </c>
      <c r="G22" t="s">
        <v>217</v>
      </c>
      <c r="H22" t="s">
        <v>212</v>
      </c>
      <c r="I22" t="s">
        <v>207</v>
      </c>
    </row>
    <row r="23" spans="1:9" x14ac:dyDescent="0.25">
      <c r="A23">
        <v>36</v>
      </c>
      <c r="B23">
        <v>52.701300000000003</v>
      </c>
      <c r="C23" t="s">
        <v>17</v>
      </c>
      <c r="D23">
        <v>400</v>
      </c>
      <c r="E23" t="s">
        <v>37</v>
      </c>
      <c r="F23" t="s">
        <v>23</v>
      </c>
      <c r="G23" t="s">
        <v>217</v>
      </c>
      <c r="H23" t="s">
        <v>212</v>
      </c>
      <c r="I23" t="s">
        <v>207</v>
      </c>
    </row>
    <row r="24" spans="1:9" x14ac:dyDescent="0.25">
      <c r="A24">
        <v>48</v>
      </c>
      <c r="B24">
        <v>12.777100000000001</v>
      </c>
      <c r="C24" t="s">
        <v>17</v>
      </c>
      <c r="D24">
        <v>400</v>
      </c>
      <c r="E24" t="s">
        <v>37</v>
      </c>
      <c r="F24" t="s">
        <v>23</v>
      </c>
      <c r="G24" t="s">
        <v>217</v>
      </c>
      <c r="H24" t="s">
        <v>212</v>
      </c>
      <c r="I24" t="s">
        <v>207</v>
      </c>
    </row>
    <row r="25" spans="1:9" x14ac:dyDescent="0.25">
      <c r="A25">
        <v>72</v>
      </c>
      <c r="B25">
        <v>1.5067999999999999</v>
      </c>
      <c r="C25" t="s">
        <v>17</v>
      </c>
      <c r="D25">
        <v>400</v>
      </c>
      <c r="E25" t="s">
        <v>37</v>
      </c>
      <c r="F25" t="s">
        <v>23</v>
      </c>
      <c r="G25" t="s">
        <v>217</v>
      </c>
      <c r="H25" t="s">
        <v>212</v>
      </c>
      <c r="I25" t="s">
        <v>207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F397-0938-43DA-A7B4-8B840E832238}">
  <dimension ref="A1:R36"/>
  <sheetViews>
    <sheetView workbookViewId="0">
      <selection activeCell="T28" sqref="T28"/>
    </sheetView>
  </sheetViews>
  <sheetFormatPr defaultRowHeight="15" x14ac:dyDescent="0.25"/>
  <cols>
    <col min="16" max="16" width="9.42578125" bestFit="1" customWidth="1"/>
  </cols>
  <sheetData>
    <row r="1" spans="1:18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  <c r="P1" t="s">
        <v>55</v>
      </c>
      <c r="Q1" t="s">
        <v>0</v>
      </c>
      <c r="R1" t="s">
        <v>7</v>
      </c>
    </row>
    <row r="2" spans="1:18" x14ac:dyDescent="0.25">
      <c r="A2">
        <v>0</v>
      </c>
      <c r="B2">
        <f t="shared" ref="B2:B8" si="0">AVERAGE(R2,R9,R16,R23,R30)</f>
        <v>0</v>
      </c>
      <c r="C2" t="s">
        <v>24</v>
      </c>
      <c r="D2">
        <f>1400/3</f>
        <v>466.66666666666669</v>
      </c>
      <c r="E2" t="s">
        <v>25</v>
      </c>
      <c r="F2" t="s">
        <v>23</v>
      </c>
      <c r="G2" t="s">
        <v>174</v>
      </c>
      <c r="H2" t="s">
        <v>250</v>
      </c>
      <c r="I2" t="s">
        <v>214</v>
      </c>
      <c r="K2" t="s">
        <v>2</v>
      </c>
      <c r="L2" t="s">
        <v>19</v>
      </c>
      <c r="Q2">
        <v>0</v>
      </c>
      <c r="R2">
        <v>0</v>
      </c>
    </row>
    <row r="3" spans="1:18" x14ac:dyDescent="0.25">
      <c r="A3">
        <v>1</v>
      </c>
      <c r="B3">
        <f t="shared" si="0"/>
        <v>0.11540000000000002</v>
      </c>
      <c r="C3" t="s">
        <v>24</v>
      </c>
      <c r="D3">
        <f t="shared" ref="D3:D8" si="1">1400/3</f>
        <v>466.66666666666669</v>
      </c>
      <c r="E3" t="s">
        <v>25</v>
      </c>
      <c r="F3" t="s">
        <v>23</v>
      </c>
      <c r="G3" t="s">
        <v>174</v>
      </c>
      <c r="H3" t="s">
        <v>250</v>
      </c>
      <c r="I3" t="s">
        <v>214</v>
      </c>
      <c r="K3" t="s">
        <v>5</v>
      </c>
      <c r="L3" t="s">
        <v>63</v>
      </c>
      <c r="Q3">
        <v>1</v>
      </c>
      <c r="R3">
        <v>0.22420000000000001</v>
      </c>
    </row>
    <row r="4" spans="1:18" x14ac:dyDescent="0.25">
      <c r="A4">
        <v>2</v>
      </c>
      <c r="B4">
        <f t="shared" si="0"/>
        <v>0.21520000000000003</v>
      </c>
      <c r="C4" t="s">
        <v>24</v>
      </c>
      <c r="D4">
        <f t="shared" si="1"/>
        <v>466.66666666666669</v>
      </c>
      <c r="E4" t="s">
        <v>25</v>
      </c>
      <c r="F4" t="s">
        <v>23</v>
      </c>
      <c r="G4" t="s">
        <v>174</v>
      </c>
      <c r="H4" t="s">
        <v>250</v>
      </c>
      <c r="I4" t="s">
        <v>214</v>
      </c>
      <c r="K4" t="s">
        <v>9</v>
      </c>
      <c r="L4" t="s">
        <v>64</v>
      </c>
      <c r="Q4">
        <v>2</v>
      </c>
      <c r="R4">
        <v>0.34970000000000001</v>
      </c>
    </row>
    <row r="5" spans="1:18" x14ac:dyDescent="0.25">
      <c r="A5">
        <v>4</v>
      </c>
      <c r="B5">
        <f t="shared" si="0"/>
        <v>0.26117499999999999</v>
      </c>
      <c r="C5" t="s">
        <v>24</v>
      </c>
      <c r="D5">
        <f t="shared" si="1"/>
        <v>466.66666666666669</v>
      </c>
      <c r="E5" t="s">
        <v>25</v>
      </c>
      <c r="F5" t="s">
        <v>23</v>
      </c>
      <c r="G5" t="s">
        <v>174</v>
      </c>
      <c r="H5" t="s">
        <v>250</v>
      </c>
      <c r="I5" t="s">
        <v>214</v>
      </c>
      <c r="K5" t="s">
        <v>15</v>
      </c>
      <c r="L5" t="s">
        <v>23</v>
      </c>
      <c r="Q5">
        <v>4</v>
      </c>
      <c r="R5">
        <v>0.43540000000000001</v>
      </c>
    </row>
    <row r="6" spans="1:18" x14ac:dyDescent="0.25">
      <c r="A6">
        <v>6</v>
      </c>
      <c r="B6">
        <f t="shared" si="0"/>
        <v>0.36768000000000001</v>
      </c>
      <c r="C6" t="s">
        <v>24</v>
      </c>
      <c r="D6">
        <f t="shared" si="1"/>
        <v>466.66666666666669</v>
      </c>
      <c r="E6" t="s">
        <v>25</v>
      </c>
      <c r="F6" t="s">
        <v>23</v>
      </c>
      <c r="G6" t="s">
        <v>174</v>
      </c>
      <c r="H6" t="s">
        <v>250</v>
      </c>
      <c r="I6" t="s">
        <v>214</v>
      </c>
      <c r="K6" t="s">
        <v>12</v>
      </c>
      <c r="L6" t="s">
        <v>13</v>
      </c>
      <c r="Q6">
        <v>6</v>
      </c>
      <c r="R6">
        <v>0.65980000000000005</v>
      </c>
    </row>
    <row r="7" spans="1:18" x14ac:dyDescent="0.25">
      <c r="A7">
        <v>14</v>
      </c>
      <c r="B7">
        <f t="shared" si="0"/>
        <v>0.19406000000000001</v>
      </c>
      <c r="C7" t="s">
        <v>24</v>
      </c>
      <c r="D7">
        <f t="shared" si="1"/>
        <v>466.66666666666669</v>
      </c>
      <c r="E7" t="s">
        <v>25</v>
      </c>
      <c r="F7" t="s">
        <v>23</v>
      </c>
      <c r="G7" t="s">
        <v>174</v>
      </c>
      <c r="H7" t="s">
        <v>250</v>
      </c>
      <c r="I7" t="s">
        <v>214</v>
      </c>
      <c r="K7" t="s">
        <v>10</v>
      </c>
      <c r="L7" t="s">
        <v>260</v>
      </c>
      <c r="Q7">
        <v>14</v>
      </c>
      <c r="R7">
        <v>0.33860000000000001</v>
      </c>
    </row>
    <row r="8" spans="1:18" x14ac:dyDescent="0.25">
      <c r="A8">
        <v>24</v>
      </c>
      <c r="B8">
        <f t="shared" si="0"/>
        <v>0.13208</v>
      </c>
      <c r="C8" t="s">
        <v>24</v>
      </c>
      <c r="D8">
        <f t="shared" si="1"/>
        <v>466.66666666666669</v>
      </c>
      <c r="E8" t="s">
        <v>25</v>
      </c>
      <c r="F8" t="s">
        <v>23</v>
      </c>
      <c r="G8" t="s">
        <v>174</v>
      </c>
      <c r="H8" t="s">
        <v>250</v>
      </c>
      <c r="I8" t="s">
        <v>214</v>
      </c>
      <c r="K8" t="s">
        <v>209</v>
      </c>
      <c r="L8" t="s">
        <v>261</v>
      </c>
      <c r="N8" t="s">
        <v>385</v>
      </c>
      <c r="Q8">
        <v>24</v>
      </c>
      <c r="R8">
        <v>0.15379999999999999</v>
      </c>
    </row>
    <row r="9" spans="1:18" x14ac:dyDescent="0.25">
      <c r="K9" t="s">
        <v>210</v>
      </c>
      <c r="L9" t="s">
        <v>262</v>
      </c>
      <c r="Q9">
        <v>0</v>
      </c>
      <c r="R9">
        <v>0</v>
      </c>
    </row>
    <row r="10" spans="1:18" x14ac:dyDescent="0.25">
      <c r="K10" t="s">
        <v>222</v>
      </c>
      <c r="L10" t="s">
        <v>214</v>
      </c>
      <c r="Q10">
        <v>1</v>
      </c>
      <c r="R10">
        <v>0.13350000000000001</v>
      </c>
    </row>
    <row r="11" spans="1:18" x14ac:dyDescent="0.25">
      <c r="K11" t="s">
        <v>327</v>
      </c>
      <c r="L11" t="s">
        <v>384</v>
      </c>
      <c r="M11">
        <v>26.8</v>
      </c>
      <c r="Q11">
        <v>2</v>
      </c>
      <c r="R11">
        <v>0.19239999999999999</v>
      </c>
    </row>
    <row r="12" spans="1:18" x14ac:dyDescent="0.25">
      <c r="Q12">
        <v>4</v>
      </c>
    </row>
    <row r="13" spans="1:18" x14ac:dyDescent="0.25">
      <c r="Q13">
        <v>6</v>
      </c>
      <c r="R13">
        <v>0.4909</v>
      </c>
    </row>
    <row r="14" spans="1:18" x14ac:dyDescent="0.25">
      <c r="Q14">
        <v>14</v>
      </c>
      <c r="R14">
        <v>0.17330000000000001</v>
      </c>
    </row>
    <row r="15" spans="1:18" x14ac:dyDescent="0.25">
      <c r="Q15">
        <v>24</v>
      </c>
      <c r="R15">
        <v>0.1449</v>
      </c>
    </row>
    <row r="16" spans="1:18" x14ac:dyDescent="0.25">
      <c r="Q16">
        <v>0</v>
      </c>
      <c r="R16">
        <v>0</v>
      </c>
    </row>
    <row r="17" spans="17:18" x14ac:dyDescent="0.25">
      <c r="Q17">
        <v>1</v>
      </c>
      <c r="R17">
        <v>9.5299999999999996E-2</v>
      </c>
    </row>
    <row r="18" spans="17:18" x14ac:dyDescent="0.25">
      <c r="Q18">
        <v>2</v>
      </c>
    </row>
    <row r="19" spans="17:18" x14ac:dyDescent="0.25">
      <c r="Q19">
        <v>4</v>
      </c>
      <c r="R19">
        <v>0.223</v>
      </c>
    </row>
    <row r="20" spans="17:18" x14ac:dyDescent="0.25">
      <c r="Q20">
        <v>6</v>
      </c>
      <c r="R20">
        <v>0.21440000000000001</v>
      </c>
    </row>
    <row r="21" spans="17:18" x14ac:dyDescent="0.25">
      <c r="Q21">
        <v>14</v>
      </c>
      <c r="R21">
        <v>0.1128</v>
      </c>
    </row>
    <row r="22" spans="17:18" x14ac:dyDescent="0.25">
      <c r="Q22">
        <v>24</v>
      </c>
      <c r="R22">
        <v>0.104</v>
      </c>
    </row>
    <row r="23" spans="17:18" x14ac:dyDescent="0.25">
      <c r="Q23">
        <v>0</v>
      </c>
      <c r="R23">
        <v>0</v>
      </c>
    </row>
    <row r="24" spans="17:18" x14ac:dyDescent="0.25">
      <c r="Q24">
        <v>1</v>
      </c>
      <c r="R24">
        <v>7.5800000000000006E-2</v>
      </c>
    </row>
    <row r="25" spans="17:18" x14ac:dyDescent="0.25">
      <c r="Q25">
        <v>2</v>
      </c>
    </row>
    <row r="26" spans="17:18" x14ac:dyDescent="0.25">
      <c r="Q26">
        <v>4</v>
      </c>
      <c r="R26">
        <v>0.25140000000000001</v>
      </c>
    </row>
    <row r="27" spans="17:18" x14ac:dyDescent="0.25">
      <c r="Q27">
        <v>6</v>
      </c>
      <c r="R27">
        <v>0.2802</v>
      </c>
    </row>
    <row r="28" spans="17:18" x14ac:dyDescent="0.25">
      <c r="Q28">
        <v>14</v>
      </c>
      <c r="R28">
        <v>0.17319999999999999</v>
      </c>
    </row>
    <row r="29" spans="17:18" x14ac:dyDescent="0.25">
      <c r="Q29">
        <v>24</v>
      </c>
      <c r="R29">
        <v>0.11559999999999999</v>
      </c>
    </row>
    <row r="30" spans="17:18" x14ac:dyDescent="0.25">
      <c r="Q30">
        <v>0</v>
      </c>
      <c r="R30">
        <v>0</v>
      </c>
    </row>
    <row r="31" spans="17:18" x14ac:dyDescent="0.25">
      <c r="Q31">
        <v>1</v>
      </c>
      <c r="R31">
        <v>4.82E-2</v>
      </c>
    </row>
    <row r="32" spans="17:18" x14ac:dyDescent="0.25">
      <c r="Q32">
        <v>2</v>
      </c>
      <c r="R32">
        <v>0.10349999999999999</v>
      </c>
    </row>
    <row r="33" spans="17:18" x14ac:dyDescent="0.25">
      <c r="Q33">
        <v>4</v>
      </c>
      <c r="R33">
        <v>0.13489999999999999</v>
      </c>
    </row>
    <row r="34" spans="17:18" x14ac:dyDescent="0.25">
      <c r="Q34">
        <v>6</v>
      </c>
      <c r="R34">
        <v>0.19309999999999999</v>
      </c>
    </row>
    <row r="35" spans="17:18" x14ac:dyDescent="0.25">
      <c r="Q35">
        <v>14</v>
      </c>
      <c r="R35">
        <v>0.1724</v>
      </c>
    </row>
    <row r="36" spans="17:18" x14ac:dyDescent="0.25">
      <c r="Q36">
        <v>24</v>
      </c>
      <c r="R36">
        <v>0.1421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AF2-C829-4FD4-855C-A88C60923078}">
  <dimension ref="A1:N45"/>
  <sheetViews>
    <sheetView workbookViewId="0">
      <selection activeCell="A2" sqref="A2:I45"/>
    </sheetView>
  </sheetViews>
  <sheetFormatPr defaultRowHeight="15" x14ac:dyDescent="0.25"/>
  <cols>
    <col min="5" max="5" width="10.14062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4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25</v>
      </c>
      <c r="G2" t="s">
        <v>174</v>
      </c>
      <c r="H2" t="s">
        <v>263</v>
      </c>
      <c r="I2" t="s">
        <v>214</v>
      </c>
      <c r="K2" t="s">
        <v>2</v>
      </c>
      <c r="L2" t="s">
        <v>8</v>
      </c>
    </row>
    <row r="3" spans="1:14" x14ac:dyDescent="0.25">
      <c r="A3">
        <v>0.5</v>
      </c>
      <c r="B3">
        <v>1.6897</v>
      </c>
      <c r="C3" t="s">
        <v>22</v>
      </c>
      <c r="D3">
        <v>400</v>
      </c>
      <c r="E3" t="s">
        <v>36</v>
      </c>
      <c r="F3" t="s">
        <v>25</v>
      </c>
      <c r="G3" t="s">
        <v>174</v>
      </c>
      <c r="H3" t="s">
        <v>263</v>
      </c>
      <c r="I3" t="s">
        <v>214</v>
      </c>
      <c r="K3" t="s">
        <v>5</v>
      </c>
      <c r="L3">
        <v>400</v>
      </c>
    </row>
    <row r="4" spans="1:14" x14ac:dyDescent="0.25">
      <c r="A4">
        <v>1</v>
      </c>
      <c r="B4">
        <v>13.8186</v>
      </c>
      <c r="C4" t="s">
        <v>22</v>
      </c>
      <c r="D4">
        <v>400</v>
      </c>
      <c r="E4" t="s">
        <v>36</v>
      </c>
      <c r="F4" t="s">
        <v>25</v>
      </c>
      <c r="G4" t="s">
        <v>174</v>
      </c>
      <c r="H4" t="s">
        <v>263</v>
      </c>
      <c r="I4" t="s">
        <v>214</v>
      </c>
      <c r="K4" t="s">
        <v>9</v>
      </c>
      <c r="L4" t="s">
        <v>65</v>
      </c>
    </row>
    <row r="5" spans="1:14" x14ac:dyDescent="0.25">
      <c r="A5">
        <v>1.5</v>
      </c>
      <c r="B5">
        <v>27.293900000000001</v>
      </c>
      <c r="C5" t="s">
        <v>22</v>
      </c>
      <c r="D5">
        <v>400</v>
      </c>
      <c r="E5" t="s">
        <v>36</v>
      </c>
      <c r="F5" t="s">
        <v>25</v>
      </c>
      <c r="G5" t="s">
        <v>174</v>
      </c>
      <c r="H5" t="s">
        <v>263</v>
      </c>
      <c r="I5" t="s">
        <v>214</v>
      </c>
      <c r="K5" t="s">
        <v>15</v>
      </c>
      <c r="L5" t="s">
        <v>316</v>
      </c>
    </row>
    <row r="6" spans="1:14" x14ac:dyDescent="0.25">
      <c r="A6">
        <v>2</v>
      </c>
      <c r="B6">
        <v>10.4641</v>
      </c>
      <c r="C6" t="s">
        <v>22</v>
      </c>
      <c r="D6">
        <v>400</v>
      </c>
      <c r="E6" t="s">
        <v>36</v>
      </c>
      <c r="F6" t="s">
        <v>25</v>
      </c>
      <c r="G6" t="s">
        <v>174</v>
      </c>
      <c r="H6" t="s">
        <v>263</v>
      </c>
      <c r="I6" t="s">
        <v>214</v>
      </c>
      <c r="K6" t="s">
        <v>12</v>
      </c>
      <c r="L6" t="s">
        <v>13</v>
      </c>
    </row>
    <row r="7" spans="1:14" x14ac:dyDescent="0.25">
      <c r="A7">
        <v>3</v>
      </c>
      <c r="B7">
        <v>0.37630000000000002</v>
      </c>
      <c r="C7" t="s">
        <v>22</v>
      </c>
      <c r="D7">
        <v>400</v>
      </c>
      <c r="E7" t="s">
        <v>36</v>
      </c>
      <c r="F7" t="s">
        <v>25</v>
      </c>
      <c r="G7" t="s">
        <v>174</v>
      </c>
      <c r="H7" t="s">
        <v>263</v>
      </c>
      <c r="I7" t="s">
        <v>214</v>
      </c>
      <c r="K7" t="s">
        <v>10</v>
      </c>
      <c r="L7" t="s">
        <v>66</v>
      </c>
    </row>
    <row r="8" spans="1:14" x14ac:dyDescent="0.25">
      <c r="A8">
        <v>4</v>
      </c>
      <c r="B8">
        <v>0</v>
      </c>
      <c r="C8" t="s">
        <v>22</v>
      </c>
      <c r="D8">
        <v>400</v>
      </c>
      <c r="E8" t="s">
        <v>36</v>
      </c>
      <c r="F8" t="s">
        <v>25</v>
      </c>
      <c r="G8" t="s">
        <v>174</v>
      </c>
      <c r="H8" t="s">
        <v>263</v>
      </c>
      <c r="I8" t="s">
        <v>214</v>
      </c>
      <c r="K8" t="s">
        <v>209</v>
      </c>
      <c r="L8" t="s">
        <v>266</v>
      </c>
      <c r="M8" t="s">
        <v>386</v>
      </c>
      <c r="N8" t="s">
        <v>387</v>
      </c>
    </row>
    <row r="9" spans="1:14" x14ac:dyDescent="0.25">
      <c r="A9">
        <v>6</v>
      </c>
      <c r="B9">
        <v>0</v>
      </c>
      <c r="C9" t="s">
        <v>22</v>
      </c>
      <c r="D9">
        <v>400</v>
      </c>
      <c r="E9" t="s">
        <v>36</v>
      </c>
      <c r="F9" t="s">
        <v>25</v>
      </c>
      <c r="G9" t="s">
        <v>174</v>
      </c>
      <c r="H9" t="s">
        <v>263</v>
      </c>
      <c r="I9" t="s">
        <v>214</v>
      </c>
      <c r="K9" t="s">
        <v>210</v>
      </c>
      <c r="L9" t="s">
        <v>265</v>
      </c>
    </row>
    <row r="10" spans="1:14" x14ac:dyDescent="0.25">
      <c r="A10">
        <v>8</v>
      </c>
      <c r="B10">
        <v>0</v>
      </c>
      <c r="C10" t="s">
        <v>22</v>
      </c>
      <c r="D10">
        <v>400</v>
      </c>
      <c r="E10" t="s">
        <v>36</v>
      </c>
      <c r="F10" t="s">
        <v>25</v>
      </c>
      <c r="G10" t="s">
        <v>174</v>
      </c>
      <c r="H10" t="s">
        <v>263</v>
      </c>
      <c r="I10" t="s">
        <v>214</v>
      </c>
      <c r="K10" t="s">
        <v>222</v>
      </c>
      <c r="L10" t="s">
        <v>264</v>
      </c>
    </row>
    <row r="11" spans="1:14" x14ac:dyDescent="0.25">
      <c r="A11">
        <v>12</v>
      </c>
      <c r="B11">
        <v>0</v>
      </c>
      <c r="C11" t="s">
        <v>22</v>
      </c>
      <c r="D11">
        <v>400</v>
      </c>
      <c r="E11" t="s">
        <v>36</v>
      </c>
      <c r="F11" t="s">
        <v>25</v>
      </c>
      <c r="G11" t="s">
        <v>174</v>
      </c>
      <c r="H11" t="s">
        <v>263</v>
      </c>
      <c r="I11" t="s">
        <v>214</v>
      </c>
      <c r="K11" s="13" t="s">
        <v>327</v>
      </c>
      <c r="L11" t="s">
        <v>388</v>
      </c>
      <c r="N11" t="s">
        <v>389</v>
      </c>
    </row>
    <row r="12" spans="1:14" x14ac:dyDescent="0.25">
      <c r="A12">
        <v>24</v>
      </c>
      <c r="B12">
        <v>0</v>
      </c>
      <c r="C12" t="s">
        <v>22</v>
      </c>
      <c r="D12">
        <v>400</v>
      </c>
      <c r="E12" t="s">
        <v>36</v>
      </c>
      <c r="F12" t="s">
        <v>25</v>
      </c>
      <c r="G12" t="s">
        <v>174</v>
      </c>
      <c r="H12" t="s">
        <v>263</v>
      </c>
      <c r="I12" t="s">
        <v>214</v>
      </c>
    </row>
    <row r="13" spans="1:14" x14ac:dyDescent="0.25">
      <c r="A13">
        <v>0</v>
      </c>
      <c r="B13">
        <v>0</v>
      </c>
      <c r="C13" t="s">
        <v>24</v>
      </c>
      <c r="D13">
        <v>400</v>
      </c>
      <c r="E13" t="s">
        <v>36</v>
      </c>
      <c r="F13" t="s">
        <v>25</v>
      </c>
      <c r="G13" t="s">
        <v>174</v>
      </c>
      <c r="H13" t="s">
        <v>263</v>
      </c>
      <c r="I13" t="s">
        <v>214</v>
      </c>
    </row>
    <row r="14" spans="1:14" x14ac:dyDescent="0.25">
      <c r="A14">
        <v>0.5</v>
      </c>
      <c r="B14">
        <v>147.0419</v>
      </c>
      <c r="C14" t="s">
        <v>24</v>
      </c>
      <c r="D14">
        <v>400</v>
      </c>
      <c r="E14" t="s">
        <v>36</v>
      </c>
      <c r="F14" t="s">
        <v>25</v>
      </c>
      <c r="G14" t="s">
        <v>174</v>
      </c>
      <c r="H14" t="s">
        <v>263</v>
      </c>
      <c r="I14" t="s">
        <v>214</v>
      </c>
    </row>
    <row r="15" spans="1:14" x14ac:dyDescent="0.25">
      <c r="A15">
        <v>1</v>
      </c>
      <c r="B15">
        <v>449.84530000000001</v>
      </c>
      <c r="C15" t="s">
        <v>24</v>
      </c>
      <c r="D15">
        <v>400</v>
      </c>
      <c r="E15" t="s">
        <v>36</v>
      </c>
      <c r="F15" t="s">
        <v>25</v>
      </c>
      <c r="G15" t="s">
        <v>174</v>
      </c>
      <c r="H15" t="s">
        <v>263</v>
      </c>
      <c r="I15" t="s">
        <v>214</v>
      </c>
    </row>
    <row r="16" spans="1:14" x14ac:dyDescent="0.25">
      <c r="A16">
        <v>1.5</v>
      </c>
      <c r="B16">
        <v>668.41330000000005</v>
      </c>
      <c r="C16" t="s">
        <v>24</v>
      </c>
      <c r="D16">
        <v>400</v>
      </c>
      <c r="E16" t="s">
        <v>36</v>
      </c>
      <c r="F16" t="s">
        <v>25</v>
      </c>
      <c r="G16" t="s">
        <v>174</v>
      </c>
      <c r="H16" t="s">
        <v>263</v>
      </c>
      <c r="I16" t="s">
        <v>214</v>
      </c>
    </row>
    <row r="17" spans="1:9" x14ac:dyDescent="0.25">
      <c r="A17">
        <v>2</v>
      </c>
      <c r="B17">
        <v>828.13440000000003</v>
      </c>
      <c r="C17" t="s">
        <v>24</v>
      </c>
      <c r="D17">
        <v>400</v>
      </c>
      <c r="E17" t="s">
        <v>36</v>
      </c>
      <c r="F17" t="s">
        <v>25</v>
      </c>
      <c r="G17" t="s">
        <v>174</v>
      </c>
      <c r="H17" t="s">
        <v>263</v>
      </c>
      <c r="I17" t="s">
        <v>214</v>
      </c>
    </row>
    <row r="18" spans="1:9" x14ac:dyDescent="0.25">
      <c r="A18">
        <v>3</v>
      </c>
      <c r="B18">
        <v>878.14110000000005</v>
      </c>
      <c r="C18" t="s">
        <v>24</v>
      </c>
      <c r="D18">
        <v>400</v>
      </c>
      <c r="E18" t="s">
        <v>36</v>
      </c>
      <c r="F18" t="s">
        <v>25</v>
      </c>
      <c r="G18" t="s">
        <v>174</v>
      </c>
      <c r="H18" t="s">
        <v>263</v>
      </c>
      <c r="I18" t="s">
        <v>214</v>
      </c>
    </row>
    <row r="19" spans="1:9" x14ac:dyDescent="0.25">
      <c r="A19">
        <v>4</v>
      </c>
      <c r="B19">
        <v>625.05759999999998</v>
      </c>
      <c r="C19" t="s">
        <v>24</v>
      </c>
      <c r="D19">
        <v>400</v>
      </c>
      <c r="E19" t="s">
        <v>36</v>
      </c>
      <c r="F19" t="s">
        <v>25</v>
      </c>
      <c r="G19" t="s">
        <v>174</v>
      </c>
      <c r="H19" t="s">
        <v>263</v>
      </c>
      <c r="I19" t="s">
        <v>214</v>
      </c>
    </row>
    <row r="20" spans="1:9" x14ac:dyDescent="0.25">
      <c r="A20">
        <v>6</v>
      </c>
      <c r="B20">
        <v>363.16399999999999</v>
      </c>
      <c r="C20" t="s">
        <v>24</v>
      </c>
      <c r="D20">
        <v>400</v>
      </c>
      <c r="E20" t="s">
        <v>36</v>
      </c>
      <c r="F20" t="s">
        <v>25</v>
      </c>
      <c r="G20" t="s">
        <v>174</v>
      </c>
      <c r="H20" t="s">
        <v>263</v>
      </c>
      <c r="I20" t="s">
        <v>214</v>
      </c>
    </row>
    <row r="21" spans="1:9" x14ac:dyDescent="0.25">
      <c r="A21">
        <v>8</v>
      </c>
      <c r="B21">
        <v>202.18979999999999</v>
      </c>
      <c r="C21" t="s">
        <v>24</v>
      </c>
      <c r="D21">
        <v>400</v>
      </c>
      <c r="E21" t="s">
        <v>36</v>
      </c>
      <c r="F21" t="s">
        <v>25</v>
      </c>
      <c r="G21" t="s">
        <v>174</v>
      </c>
      <c r="H21" t="s">
        <v>263</v>
      </c>
      <c r="I21" t="s">
        <v>214</v>
      </c>
    </row>
    <row r="22" spans="1:9" x14ac:dyDescent="0.25">
      <c r="A22">
        <v>12</v>
      </c>
      <c r="B22">
        <v>73.9041</v>
      </c>
      <c r="C22" t="s">
        <v>24</v>
      </c>
      <c r="D22">
        <v>400</v>
      </c>
      <c r="E22" t="s">
        <v>36</v>
      </c>
      <c r="F22" t="s">
        <v>25</v>
      </c>
      <c r="G22" t="s">
        <v>174</v>
      </c>
      <c r="H22" t="s">
        <v>263</v>
      </c>
      <c r="I22" t="s">
        <v>214</v>
      </c>
    </row>
    <row r="23" spans="1:9" x14ac:dyDescent="0.25">
      <c r="A23">
        <v>24</v>
      </c>
      <c r="B23">
        <v>0</v>
      </c>
      <c r="C23" t="s">
        <v>24</v>
      </c>
      <c r="D23">
        <v>400</v>
      </c>
      <c r="E23" t="s">
        <v>36</v>
      </c>
      <c r="F23" t="s">
        <v>25</v>
      </c>
      <c r="G23" t="s">
        <v>174</v>
      </c>
      <c r="H23" t="s">
        <v>263</v>
      </c>
      <c r="I23" t="s">
        <v>214</v>
      </c>
    </row>
    <row r="24" spans="1:9" x14ac:dyDescent="0.25">
      <c r="A24">
        <v>0</v>
      </c>
      <c r="B24">
        <v>0</v>
      </c>
      <c r="C24" t="s">
        <v>22</v>
      </c>
      <c r="D24">
        <v>400</v>
      </c>
      <c r="E24" t="s">
        <v>36</v>
      </c>
      <c r="F24" t="s">
        <v>25</v>
      </c>
      <c r="G24" t="s">
        <v>174</v>
      </c>
      <c r="H24" t="s">
        <v>263</v>
      </c>
      <c r="I24" t="s">
        <v>245</v>
      </c>
    </row>
    <row r="25" spans="1:9" x14ac:dyDescent="0.25">
      <c r="A25">
        <v>0.5</v>
      </c>
      <c r="B25">
        <v>1.0225</v>
      </c>
      <c r="C25" t="s">
        <v>22</v>
      </c>
      <c r="D25">
        <v>400</v>
      </c>
      <c r="E25" t="s">
        <v>36</v>
      </c>
      <c r="F25" t="s">
        <v>25</v>
      </c>
      <c r="G25" t="s">
        <v>174</v>
      </c>
      <c r="H25" t="s">
        <v>263</v>
      </c>
      <c r="I25" t="s">
        <v>245</v>
      </c>
    </row>
    <row r="26" spans="1:9" x14ac:dyDescent="0.25">
      <c r="A26">
        <v>1</v>
      </c>
      <c r="B26">
        <v>39.4377</v>
      </c>
      <c r="C26" t="s">
        <v>22</v>
      </c>
      <c r="D26">
        <v>400</v>
      </c>
      <c r="E26" t="s">
        <v>36</v>
      </c>
      <c r="F26" t="s">
        <v>25</v>
      </c>
      <c r="G26" t="s">
        <v>174</v>
      </c>
      <c r="H26" t="s">
        <v>263</v>
      </c>
      <c r="I26" t="s">
        <v>245</v>
      </c>
    </row>
    <row r="27" spans="1:9" x14ac:dyDescent="0.25">
      <c r="A27">
        <v>1.5</v>
      </c>
      <c r="B27">
        <v>78.539400000000001</v>
      </c>
      <c r="C27" t="s">
        <v>22</v>
      </c>
      <c r="D27">
        <v>400</v>
      </c>
      <c r="E27" t="s">
        <v>36</v>
      </c>
      <c r="F27" t="s">
        <v>25</v>
      </c>
      <c r="G27" t="s">
        <v>174</v>
      </c>
      <c r="H27" t="s">
        <v>263</v>
      </c>
      <c r="I27" t="s">
        <v>245</v>
      </c>
    </row>
    <row r="28" spans="1:9" x14ac:dyDescent="0.25">
      <c r="A28">
        <v>2</v>
      </c>
      <c r="B28">
        <v>9.9217999999999993</v>
      </c>
      <c r="C28" t="s">
        <v>22</v>
      </c>
      <c r="D28">
        <v>400</v>
      </c>
      <c r="E28" t="s">
        <v>36</v>
      </c>
      <c r="F28" t="s">
        <v>25</v>
      </c>
      <c r="G28" t="s">
        <v>174</v>
      </c>
      <c r="H28" t="s">
        <v>263</v>
      </c>
      <c r="I28" t="s">
        <v>245</v>
      </c>
    </row>
    <row r="29" spans="1:9" x14ac:dyDescent="0.25">
      <c r="A29">
        <v>3</v>
      </c>
      <c r="B29">
        <v>0.30249999999999999</v>
      </c>
      <c r="C29" t="s">
        <v>22</v>
      </c>
      <c r="D29">
        <v>400</v>
      </c>
      <c r="E29" t="s">
        <v>36</v>
      </c>
      <c r="F29" t="s">
        <v>25</v>
      </c>
      <c r="G29" t="s">
        <v>174</v>
      </c>
      <c r="H29" t="s">
        <v>263</v>
      </c>
      <c r="I29" t="s">
        <v>245</v>
      </c>
    </row>
    <row r="30" spans="1:9" x14ac:dyDescent="0.25">
      <c r="A30">
        <v>4</v>
      </c>
      <c r="B30">
        <v>0</v>
      </c>
      <c r="C30" t="s">
        <v>22</v>
      </c>
      <c r="D30">
        <v>400</v>
      </c>
      <c r="E30" t="s">
        <v>36</v>
      </c>
      <c r="F30" t="s">
        <v>25</v>
      </c>
      <c r="G30" t="s">
        <v>174</v>
      </c>
      <c r="H30" t="s">
        <v>263</v>
      </c>
      <c r="I30" t="s">
        <v>245</v>
      </c>
    </row>
    <row r="31" spans="1:9" x14ac:dyDescent="0.25">
      <c r="A31">
        <v>6</v>
      </c>
      <c r="B31">
        <v>0</v>
      </c>
      <c r="C31" t="s">
        <v>22</v>
      </c>
      <c r="D31">
        <v>400</v>
      </c>
      <c r="E31" t="s">
        <v>36</v>
      </c>
      <c r="F31" t="s">
        <v>25</v>
      </c>
      <c r="G31" t="s">
        <v>174</v>
      </c>
      <c r="H31" t="s">
        <v>263</v>
      </c>
      <c r="I31" t="s">
        <v>245</v>
      </c>
    </row>
    <row r="32" spans="1:9" x14ac:dyDescent="0.25">
      <c r="A32">
        <v>8</v>
      </c>
      <c r="B32">
        <v>0</v>
      </c>
      <c r="C32" t="s">
        <v>22</v>
      </c>
      <c r="D32">
        <v>400</v>
      </c>
      <c r="E32" t="s">
        <v>36</v>
      </c>
      <c r="F32" t="s">
        <v>25</v>
      </c>
      <c r="G32" t="s">
        <v>174</v>
      </c>
      <c r="H32" t="s">
        <v>263</v>
      </c>
      <c r="I32" t="s">
        <v>245</v>
      </c>
    </row>
    <row r="33" spans="1:9" x14ac:dyDescent="0.25">
      <c r="A33">
        <v>12</v>
      </c>
      <c r="B33">
        <v>0</v>
      </c>
      <c r="C33" t="s">
        <v>22</v>
      </c>
      <c r="D33">
        <v>400</v>
      </c>
      <c r="E33" t="s">
        <v>36</v>
      </c>
      <c r="F33" t="s">
        <v>25</v>
      </c>
      <c r="G33" t="s">
        <v>174</v>
      </c>
      <c r="H33" t="s">
        <v>263</v>
      </c>
      <c r="I33" t="s">
        <v>245</v>
      </c>
    </row>
    <row r="34" spans="1:9" x14ac:dyDescent="0.25">
      <c r="A34">
        <v>24</v>
      </c>
      <c r="B34">
        <v>0</v>
      </c>
      <c r="C34" t="s">
        <v>22</v>
      </c>
      <c r="D34">
        <v>400</v>
      </c>
      <c r="E34" t="s">
        <v>36</v>
      </c>
      <c r="F34" t="s">
        <v>25</v>
      </c>
      <c r="G34" t="s">
        <v>174</v>
      </c>
      <c r="H34" t="s">
        <v>263</v>
      </c>
      <c r="I34" t="s">
        <v>245</v>
      </c>
    </row>
    <row r="35" spans="1:9" x14ac:dyDescent="0.25">
      <c r="A35">
        <v>0</v>
      </c>
      <c r="B35">
        <v>0</v>
      </c>
      <c r="C35" t="s">
        <v>24</v>
      </c>
      <c r="D35">
        <v>400</v>
      </c>
      <c r="E35" t="s">
        <v>36</v>
      </c>
      <c r="F35" t="s">
        <v>25</v>
      </c>
      <c r="G35" t="s">
        <v>174</v>
      </c>
      <c r="H35" t="s">
        <v>263</v>
      </c>
      <c r="I35" t="s">
        <v>245</v>
      </c>
    </row>
    <row r="36" spans="1:9" x14ac:dyDescent="0.25">
      <c r="A36">
        <v>0.5</v>
      </c>
      <c r="B36">
        <v>142.58189999999999</v>
      </c>
      <c r="C36" t="s">
        <v>24</v>
      </c>
      <c r="D36">
        <v>400</v>
      </c>
      <c r="E36" t="s">
        <v>36</v>
      </c>
      <c r="F36" t="s">
        <v>25</v>
      </c>
      <c r="G36" t="s">
        <v>174</v>
      </c>
      <c r="H36" t="s">
        <v>263</v>
      </c>
      <c r="I36" t="s">
        <v>245</v>
      </c>
    </row>
    <row r="37" spans="1:9" x14ac:dyDescent="0.25">
      <c r="A37">
        <v>1</v>
      </c>
      <c r="B37">
        <v>496.7244</v>
      </c>
      <c r="C37" t="s">
        <v>24</v>
      </c>
      <c r="D37">
        <v>400</v>
      </c>
      <c r="E37" t="s">
        <v>36</v>
      </c>
      <c r="F37" t="s">
        <v>25</v>
      </c>
      <c r="G37" t="s">
        <v>174</v>
      </c>
      <c r="H37" t="s">
        <v>263</v>
      </c>
      <c r="I37" t="s">
        <v>245</v>
      </c>
    </row>
    <row r="38" spans="1:9" x14ac:dyDescent="0.25">
      <c r="A38">
        <v>1.5</v>
      </c>
      <c r="B38">
        <v>574.529</v>
      </c>
      <c r="C38" t="s">
        <v>24</v>
      </c>
      <c r="D38">
        <v>400</v>
      </c>
      <c r="E38" t="s">
        <v>36</v>
      </c>
      <c r="F38" t="s">
        <v>25</v>
      </c>
      <c r="G38" t="s">
        <v>174</v>
      </c>
      <c r="H38" t="s">
        <v>263</v>
      </c>
      <c r="I38" t="s">
        <v>245</v>
      </c>
    </row>
    <row r="39" spans="1:9" x14ac:dyDescent="0.25">
      <c r="A39">
        <v>2</v>
      </c>
      <c r="B39">
        <v>583.24379999999996</v>
      </c>
      <c r="C39" t="s">
        <v>24</v>
      </c>
      <c r="D39">
        <v>400</v>
      </c>
      <c r="E39" t="s">
        <v>36</v>
      </c>
      <c r="F39" t="s">
        <v>25</v>
      </c>
      <c r="G39" t="s">
        <v>174</v>
      </c>
      <c r="H39" t="s">
        <v>263</v>
      </c>
      <c r="I39" t="s">
        <v>245</v>
      </c>
    </row>
    <row r="40" spans="1:9" x14ac:dyDescent="0.25">
      <c r="A40">
        <v>3</v>
      </c>
      <c r="B40">
        <v>643.8777</v>
      </c>
      <c r="C40" t="s">
        <v>24</v>
      </c>
      <c r="D40">
        <v>400</v>
      </c>
      <c r="E40" t="s">
        <v>36</v>
      </c>
      <c r="F40" t="s">
        <v>25</v>
      </c>
      <c r="G40" t="s">
        <v>174</v>
      </c>
      <c r="H40" t="s">
        <v>263</v>
      </c>
      <c r="I40" t="s">
        <v>245</v>
      </c>
    </row>
    <row r="41" spans="1:9" x14ac:dyDescent="0.25">
      <c r="A41">
        <v>4</v>
      </c>
      <c r="B41">
        <v>384.98</v>
      </c>
      <c r="C41" t="s">
        <v>24</v>
      </c>
      <c r="D41">
        <v>400</v>
      </c>
      <c r="E41" t="s">
        <v>36</v>
      </c>
      <c r="F41" t="s">
        <v>25</v>
      </c>
      <c r="G41" t="s">
        <v>174</v>
      </c>
      <c r="H41" t="s">
        <v>263</v>
      </c>
      <c r="I41" t="s">
        <v>245</v>
      </c>
    </row>
    <row r="42" spans="1:9" x14ac:dyDescent="0.25">
      <c r="A42">
        <v>6</v>
      </c>
      <c r="B42">
        <v>316.23910000000001</v>
      </c>
      <c r="C42" t="s">
        <v>24</v>
      </c>
      <c r="D42">
        <v>400</v>
      </c>
      <c r="E42" t="s">
        <v>36</v>
      </c>
      <c r="F42" t="s">
        <v>25</v>
      </c>
      <c r="G42" t="s">
        <v>174</v>
      </c>
      <c r="H42" t="s">
        <v>263</v>
      </c>
      <c r="I42" t="s">
        <v>245</v>
      </c>
    </row>
    <row r="43" spans="1:9" x14ac:dyDescent="0.25">
      <c r="A43">
        <v>8</v>
      </c>
      <c r="B43">
        <v>126.595</v>
      </c>
      <c r="C43" t="s">
        <v>24</v>
      </c>
      <c r="D43">
        <v>400</v>
      </c>
      <c r="E43" t="s">
        <v>36</v>
      </c>
      <c r="F43" t="s">
        <v>25</v>
      </c>
      <c r="G43" t="s">
        <v>174</v>
      </c>
      <c r="H43" t="s">
        <v>263</v>
      </c>
      <c r="I43" t="s">
        <v>245</v>
      </c>
    </row>
    <row r="44" spans="1:9" x14ac:dyDescent="0.25">
      <c r="A44">
        <v>12</v>
      </c>
      <c r="B44">
        <v>75.479200000000006</v>
      </c>
      <c r="C44" t="s">
        <v>24</v>
      </c>
      <c r="D44">
        <v>400</v>
      </c>
      <c r="E44" t="s">
        <v>36</v>
      </c>
      <c r="F44" t="s">
        <v>25</v>
      </c>
      <c r="G44" t="s">
        <v>174</v>
      </c>
      <c r="H44" t="s">
        <v>263</v>
      </c>
      <c r="I44" t="s">
        <v>245</v>
      </c>
    </row>
    <row r="45" spans="1:9" x14ac:dyDescent="0.25">
      <c r="A45">
        <v>24</v>
      </c>
      <c r="B45">
        <v>8.3712999999999997</v>
      </c>
      <c r="C45" t="s">
        <v>24</v>
      </c>
      <c r="D45">
        <v>400</v>
      </c>
      <c r="E45" t="s">
        <v>36</v>
      </c>
      <c r="F45" t="s">
        <v>25</v>
      </c>
      <c r="G45" t="s">
        <v>174</v>
      </c>
      <c r="H45" t="s">
        <v>263</v>
      </c>
      <c r="I45" t="s">
        <v>245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411C-62AE-404A-9AA9-E1B7A07486FE}">
  <dimension ref="A1:M14"/>
  <sheetViews>
    <sheetView zoomScale="115" zoomScaleNormal="115" workbookViewId="0">
      <selection activeCell="Q24" sqref="Q24"/>
    </sheetView>
  </sheetViews>
  <sheetFormatPr defaultRowHeight="15" x14ac:dyDescent="0.25"/>
  <cols>
    <col min="5" max="5" width="10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82</v>
      </c>
    </row>
    <row r="3" spans="1:13" x14ac:dyDescent="0.25">
      <c r="A3">
        <v>1</v>
      </c>
      <c r="B3">
        <v>0.34639999999999999</v>
      </c>
      <c r="C3" t="s">
        <v>24</v>
      </c>
      <c r="D3">
        <v>400</v>
      </c>
      <c r="E3" t="s">
        <v>37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>
        <v>400</v>
      </c>
    </row>
    <row r="4" spans="1:13" x14ac:dyDescent="0.25">
      <c r="A4">
        <v>2</v>
      </c>
      <c r="B4">
        <v>0.58399999999999996</v>
      </c>
      <c r="C4" t="s">
        <v>24</v>
      </c>
      <c r="D4">
        <v>400</v>
      </c>
      <c r="E4" t="s">
        <v>37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>
        <v>10</v>
      </c>
    </row>
    <row r="5" spans="1:13" x14ac:dyDescent="0.25">
      <c r="A5">
        <v>3</v>
      </c>
      <c r="B5">
        <v>0.5232</v>
      </c>
      <c r="C5" t="s">
        <v>24</v>
      </c>
      <c r="D5">
        <v>400</v>
      </c>
      <c r="E5" t="s">
        <v>37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67</v>
      </c>
    </row>
    <row r="6" spans="1:13" x14ac:dyDescent="0.25">
      <c r="A6">
        <v>4</v>
      </c>
      <c r="B6">
        <v>0.3483</v>
      </c>
      <c r="C6" t="s">
        <v>24</v>
      </c>
      <c r="D6">
        <v>400</v>
      </c>
      <c r="E6" t="s">
        <v>37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5</v>
      </c>
      <c r="B7">
        <v>0.3075</v>
      </c>
      <c r="C7" t="s">
        <v>24</v>
      </c>
      <c r="D7">
        <v>400</v>
      </c>
      <c r="E7" t="s">
        <v>37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69</v>
      </c>
    </row>
    <row r="8" spans="1:13" x14ac:dyDescent="0.25">
      <c r="A8">
        <v>6</v>
      </c>
      <c r="B8">
        <v>0.25640000000000002</v>
      </c>
      <c r="C8" t="s">
        <v>24</v>
      </c>
      <c r="D8">
        <v>400</v>
      </c>
      <c r="E8" t="s">
        <v>37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268</v>
      </c>
      <c r="M8" t="s">
        <v>393</v>
      </c>
    </row>
    <row r="9" spans="1:13" x14ac:dyDescent="0.25">
      <c r="A9">
        <v>7</v>
      </c>
      <c r="B9">
        <v>0.20530000000000001</v>
      </c>
      <c r="C9" t="s">
        <v>24</v>
      </c>
      <c r="D9">
        <v>400</v>
      </c>
      <c r="E9" t="s">
        <v>37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8</v>
      </c>
      <c r="B10">
        <v>0.18</v>
      </c>
      <c r="C10" t="s">
        <v>24</v>
      </c>
      <c r="D10">
        <v>400</v>
      </c>
      <c r="E10" t="s">
        <v>37</v>
      </c>
      <c r="F10" t="s">
        <v>25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10</v>
      </c>
      <c r="B11">
        <v>0.15479999999999999</v>
      </c>
      <c r="C11" t="s">
        <v>24</v>
      </c>
      <c r="D11">
        <v>400</v>
      </c>
      <c r="E11" t="s">
        <v>37</v>
      </c>
      <c r="F11" t="s">
        <v>25</v>
      </c>
      <c r="G11" t="s">
        <v>206</v>
      </c>
      <c r="H11" t="s">
        <v>214</v>
      </c>
      <c r="I11" t="s">
        <v>214</v>
      </c>
      <c r="K11" t="s">
        <v>327</v>
      </c>
      <c r="L11" t="s">
        <v>394</v>
      </c>
      <c r="M11" t="s">
        <v>395</v>
      </c>
    </row>
    <row r="12" spans="1:13" x14ac:dyDescent="0.25">
      <c r="A12">
        <v>11</v>
      </c>
      <c r="B12">
        <v>0.1502</v>
      </c>
      <c r="C12" t="s">
        <v>24</v>
      </c>
      <c r="D12">
        <v>400</v>
      </c>
      <c r="E12" t="s">
        <v>37</v>
      </c>
      <c r="F12" t="s">
        <v>25</v>
      </c>
      <c r="G12" t="s">
        <v>206</v>
      </c>
      <c r="H12" t="s">
        <v>214</v>
      </c>
      <c r="I12" t="s">
        <v>214</v>
      </c>
    </row>
    <row r="13" spans="1:13" x14ac:dyDescent="0.25">
      <c r="A13">
        <v>12</v>
      </c>
      <c r="B13">
        <v>0.1198</v>
      </c>
      <c r="C13" t="s">
        <v>24</v>
      </c>
      <c r="D13">
        <v>400</v>
      </c>
      <c r="E13" t="s">
        <v>37</v>
      </c>
      <c r="F13" t="s">
        <v>25</v>
      </c>
      <c r="G13" t="s">
        <v>206</v>
      </c>
      <c r="H13" t="s">
        <v>214</v>
      </c>
      <c r="I13" t="s">
        <v>214</v>
      </c>
    </row>
    <row r="14" spans="1:13" x14ac:dyDescent="0.25">
      <c r="A14">
        <v>24</v>
      </c>
      <c r="B14">
        <v>5.91E-2</v>
      </c>
      <c r="C14" t="s">
        <v>24</v>
      </c>
      <c r="D14">
        <v>400</v>
      </c>
      <c r="E14" t="s">
        <v>37</v>
      </c>
      <c r="F14" t="s">
        <v>25</v>
      </c>
      <c r="G14" t="s">
        <v>206</v>
      </c>
      <c r="H14" t="s">
        <v>214</v>
      </c>
      <c r="I1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078B-BE9F-43F2-8FEB-DBC95AD2B571}">
  <dimension ref="A1:N50"/>
  <sheetViews>
    <sheetView workbookViewId="0">
      <selection activeCell="N22" sqref="N22"/>
    </sheetView>
  </sheetViews>
  <sheetFormatPr defaultRowHeight="15" x14ac:dyDescent="0.25"/>
  <cols>
    <col min="2" max="2" width="12.710937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4" x14ac:dyDescent="0.25">
      <c r="A2">
        <v>0</v>
      </c>
      <c r="B2">
        <v>0</v>
      </c>
      <c r="C2" t="s">
        <v>164</v>
      </c>
      <c r="D2">
        <f>5*77</f>
        <v>385</v>
      </c>
      <c r="E2" t="s">
        <v>37</v>
      </c>
      <c r="F2" t="s">
        <v>23</v>
      </c>
      <c r="G2" t="s">
        <v>206</v>
      </c>
      <c r="H2" t="s">
        <v>214</v>
      </c>
      <c r="I2" t="s">
        <v>214</v>
      </c>
      <c r="K2" t="s">
        <v>2</v>
      </c>
      <c r="L2" t="s">
        <v>82</v>
      </c>
    </row>
    <row r="3" spans="1:14" x14ac:dyDescent="0.25">
      <c r="A3">
        <v>1</v>
      </c>
      <c r="B3">
        <v>0.23549999999999999</v>
      </c>
      <c r="C3" t="s">
        <v>164</v>
      </c>
      <c r="D3">
        <f t="shared" ref="D3:D10" si="0">5*77</f>
        <v>385</v>
      </c>
      <c r="E3" t="s">
        <v>37</v>
      </c>
      <c r="F3" t="s">
        <v>23</v>
      </c>
      <c r="G3" t="s">
        <v>206</v>
      </c>
      <c r="H3" t="s">
        <v>214</v>
      </c>
      <c r="I3" t="s">
        <v>214</v>
      </c>
      <c r="K3" t="s">
        <v>5</v>
      </c>
      <c r="L3" t="s">
        <v>176</v>
      </c>
      <c r="M3" t="s">
        <v>177</v>
      </c>
    </row>
    <row r="4" spans="1:14" x14ac:dyDescent="0.25">
      <c r="A4">
        <v>2</v>
      </c>
      <c r="B4">
        <v>0.59389999999999998</v>
      </c>
      <c r="C4" t="s">
        <v>164</v>
      </c>
      <c r="D4">
        <f t="shared" si="0"/>
        <v>385</v>
      </c>
      <c r="E4" t="s">
        <v>37</v>
      </c>
      <c r="F4" t="s">
        <v>23</v>
      </c>
      <c r="G4" t="s">
        <v>206</v>
      </c>
      <c r="H4" t="s">
        <v>214</v>
      </c>
      <c r="I4" t="s">
        <v>214</v>
      </c>
      <c r="K4" t="s">
        <v>9</v>
      </c>
      <c r="L4">
        <v>6</v>
      </c>
    </row>
    <row r="5" spans="1:14" x14ac:dyDescent="0.25">
      <c r="A5">
        <v>3</v>
      </c>
      <c r="B5">
        <v>0.51180000000000003</v>
      </c>
      <c r="C5" t="s">
        <v>164</v>
      </c>
      <c r="D5">
        <f t="shared" si="0"/>
        <v>385</v>
      </c>
      <c r="E5" t="s">
        <v>37</v>
      </c>
      <c r="F5" t="s">
        <v>23</v>
      </c>
      <c r="G5" t="s">
        <v>206</v>
      </c>
      <c r="H5" t="s">
        <v>214</v>
      </c>
      <c r="I5" t="s">
        <v>214</v>
      </c>
      <c r="K5" t="s">
        <v>15</v>
      </c>
      <c r="L5" t="s">
        <v>23</v>
      </c>
    </row>
    <row r="6" spans="1:14" x14ac:dyDescent="0.25">
      <c r="A6">
        <v>4</v>
      </c>
      <c r="B6">
        <v>0.49880000000000002</v>
      </c>
      <c r="C6" t="s">
        <v>164</v>
      </c>
      <c r="D6">
        <f t="shared" si="0"/>
        <v>385</v>
      </c>
      <c r="E6" t="s">
        <v>37</v>
      </c>
      <c r="F6" t="s">
        <v>23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4" x14ac:dyDescent="0.25">
      <c r="A7">
        <v>6</v>
      </c>
      <c r="B7">
        <v>0.35</v>
      </c>
      <c r="C7" t="s">
        <v>164</v>
      </c>
      <c r="D7">
        <f t="shared" si="0"/>
        <v>385</v>
      </c>
      <c r="E7" t="s">
        <v>37</v>
      </c>
      <c r="F7" t="s">
        <v>23</v>
      </c>
      <c r="G7" t="s">
        <v>206</v>
      </c>
      <c r="H7" t="s">
        <v>214</v>
      </c>
      <c r="I7" t="s">
        <v>214</v>
      </c>
      <c r="K7" t="s">
        <v>10</v>
      </c>
      <c r="L7" t="s">
        <v>178</v>
      </c>
    </row>
    <row r="8" spans="1:14" x14ac:dyDescent="0.25">
      <c r="A8">
        <v>8</v>
      </c>
      <c r="B8">
        <v>0.28299999999999997</v>
      </c>
      <c r="C8" t="s">
        <v>164</v>
      </c>
      <c r="D8">
        <f t="shared" si="0"/>
        <v>385</v>
      </c>
      <c r="E8" t="s">
        <v>37</v>
      </c>
      <c r="F8" t="s">
        <v>23</v>
      </c>
      <c r="G8" t="s">
        <v>206</v>
      </c>
      <c r="H8" t="s">
        <v>214</v>
      </c>
      <c r="I8" t="s">
        <v>214</v>
      </c>
      <c r="K8" t="s">
        <v>209</v>
      </c>
      <c r="L8" t="s">
        <v>259</v>
      </c>
      <c r="M8" t="s">
        <v>397</v>
      </c>
    </row>
    <row r="9" spans="1:14" x14ac:dyDescent="0.25">
      <c r="A9">
        <v>11</v>
      </c>
      <c r="B9">
        <v>0.22359999999999999</v>
      </c>
      <c r="C9" t="s">
        <v>164</v>
      </c>
      <c r="D9">
        <f t="shared" si="0"/>
        <v>385</v>
      </c>
      <c r="E9" t="s">
        <v>37</v>
      </c>
      <c r="F9" t="s">
        <v>23</v>
      </c>
      <c r="G9" t="s">
        <v>206</v>
      </c>
      <c r="H9" t="s">
        <v>214</v>
      </c>
      <c r="I9" t="s">
        <v>214</v>
      </c>
      <c r="K9" t="s">
        <v>210</v>
      </c>
      <c r="L9" t="s">
        <v>225</v>
      </c>
    </row>
    <row r="10" spans="1:14" x14ac:dyDescent="0.25">
      <c r="A10">
        <v>24</v>
      </c>
      <c r="B10">
        <v>7.0400000000000004E-2</v>
      </c>
      <c r="C10" t="s">
        <v>164</v>
      </c>
      <c r="D10">
        <f t="shared" si="0"/>
        <v>385</v>
      </c>
      <c r="E10" t="s">
        <v>37</v>
      </c>
      <c r="F10" t="s">
        <v>23</v>
      </c>
      <c r="G10" t="s">
        <v>206</v>
      </c>
      <c r="H10" t="s">
        <v>214</v>
      </c>
      <c r="I10" t="s">
        <v>214</v>
      </c>
      <c r="K10" t="s">
        <v>222</v>
      </c>
      <c r="L10" t="s">
        <v>269</v>
      </c>
    </row>
    <row r="11" spans="1:14" x14ac:dyDescent="0.25">
      <c r="A11">
        <v>0</v>
      </c>
      <c r="B11">
        <v>0</v>
      </c>
      <c r="C11" t="s">
        <v>164</v>
      </c>
      <c r="D11">
        <f>77*10</f>
        <v>770</v>
      </c>
      <c r="E11" t="s">
        <v>37</v>
      </c>
      <c r="F11" t="s">
        <v>23</v>
      </c>
      <c r="G11" t="s">
        <v>206</v>
      </c>
      <c r="H11" t="s">
        <v>214</v>
      </c>
      <c r="I11" t="s">
        <v>214</v>
      </c>
      <c r="K11" t="s">
        <v>396</v>
      </c>
    </row>
    <row r="12" spans="1:14" x14ac:dyDescent="0.25">
      <c r="A12">
        <v>1</v>
      </c>
      <c r="B12">
        <v>0.32769999999999999</v>
      </c>
      <c r="C12" t="s">
        <v>164</v>
      </c>
      <c r="D12">
        <f t="shared" ref="D12:D19" si="1">77*10</f>
        <v>770</v>
      </c>
      <c r="E12" t="s">
        <v>37</v>
      </c>
      <c r="F12" t="s">
        <v>23</v>
      </c>
      <c r="G12" t="s">
        <v>206</v>
      </c>
      <c r="H12" t="s">
        <v>214</v>
      </c>
      <c r="I12" t="s">
        <v>214</v>
      </c>
      <c r="N12" s="1"/>
    </row>
    <row r="13" spans="1:14" x14ac:dyDescent="0.25">
      <c r="A13">
        <v>2</v>
      </c>
      <c r="B13">
        <v>0.51200000000000001</v>
      </c>
      <c r="C13" t="s">
        <v>164</v>
      </c>
      <c r="D13">
        <f t="shared" si="1"/>
        <v>770</v>
      </c>
      <c r="E13" t="s">
        <v>37</v>
      </c>
      <c r="F13" t="s">
        <v>23</v>
      </c>
      <c r="G13" t="s">
        <v>206</v>
      </c>
      <c r="H13" t="s">
        <v>214</v>
      </c>
      <c r="I13" t="s">
        <v>214</v>
      </c>
    </row>
    <row r="14" spans="1:14" x14ac:dyDescent="0.25">
      <c r="A14">
        <v>3</v>
      </c>
      <c r="B14">
        <v>0.56299999999999994</v>
      </c>
      <c r="C14" t="s">
        <v>164</v>
      </c>
      <c r="D14">
        <f t="shared" si="1"/>
        <v>770</v>
      </c>
      <c r="E14" t="s">
        <v>37</v>
      </c>
      <c r="F14" t="s">
        <v>23</v>
      </c>
      <c r="G14" t="s">
        <v>206</v>
      </c>
      <c r="H14" t="s">
        <v>214</v>
      </c>
      <c r="I14" t="s">
        <v>214</v>
      </c>
    </row>
    <row r="15" spans="1:14" x14ac:dyDescent="0.25">
      <c r="A15">
        <v>4</v>
      </c>
      <c r="B15">
        <v>0.49880000000000002</v>
      </c>
      <c r="C15" t="s">
        <v>164</v>
      </c>
      <c r="D15">
        <f t="shared" si="1"/>
        <v>770</v>
      </c>
      <c r="E15" t="s">
        <v>37</v>
      </c>
      <c r="F15" t="s">
        <v>23</v>
      </c>
      <c r="G15" t="s">
        <v>206</v>
      </c>
      <c r="H15" t="s">
        <v>214</v>
      </c>
      <c r="I15" t="s">
        <v>214</v>
      </c>
    </row>
    <row r="16" spans="1:14" x14ac:dyDescent="0.25">
      <c r="A16">
        <v>6</v>
      </c>
      <c r="B16">
        <v>0.31919999999999998</v>
      </c>
      <c r="C16" t="s">
        <v>164</v>
      </c>
      <c r="D16">
        <f t="shared" si="1"/>
        <v>770</v>
      </c>
      <c r="E16" t="s">
        <v>37</v>
      </c>
      <c r="F16" t="s">
        <v>23</v>
      </c>
      <c r="G16" t="s">
        <v>206</v>
      </c>
      <c r="H16" t="s">
        <v>214</v>
      </c>
      <c r="I16" t="s">
        <v>214</v>
      </c>
    </row>
    <row r="17" spans="1:14" x14ac:dyDescent="0.25">
      <c r="A17">
        <v>8</v>
      </c>
      <c r="B17">
        <v>0.29330000000000001</v>
      </c>
      <c r="C17" t="s">
        <v>164</v>
      </c>
      <c r="D17">
        <f t="shared" si="1"/>
        <v>770</v>
      </c>
      <c r="E17" t="s">
        <v>37</v>
      </c>
      <c r="F17" t="s">
        <v>23</v>
      </c>
      <c r="G17" t="s">
        <v>206</v>
      </c>
      <c r="H17" t="s">
        <v>214</v>
      </c>
      <c r="I17" t="s">
        <v>214</v>
      </c>
    </row>
    <row r="18" spans="1:14" x14ac:dyDescent="0.25">
      <c r="A18">
        <v>11</v>
      </c>
      <c r="B18">
        <v>0.20569999999999999</v>
      </c>
      <c r="C18" t="s">
        <v>164</v>
      </c>
      <c r="D18">
        <f t="shared" si="1"/>
        <v>770</v>
      </c>
      <c r="E18" t="s">
        <v>37</v>
      </c>
      <c r="F18" t="s">
        <v>23</v>
      </c>
      <c r="G18" t="s">
        <v>206</v>
      </c>
      <c r="H18" t="s">
        <v>214</v>
      </c>
      <c r="I18" t="s">
        <v>214</v>
      </c>
    </row>
    <row r="19" spans="1:14" x14ac:dyDescent="0.25">
      <c r="A19">
        <v>24</v>
      </c>
      <c r="B19">
        <v>0.1268</v>
      </c>
      <c r="C19" t="s">
        <v>164</v>
      </c>
      <c r="D19">
        <f t="shared" si="1"/>
        <v>770</v>
      </c>
      <c r="E19" t="s">
        <v>37</v>
      </c>
      <c r="F19" t="s">
        <v>23</v>
      </c>
      <c r="G19" t="s">
        <v>206</v>
      </c>
      <c r="H19" t="s">
        <v>214</v>
      </c>
      <c r="I19" t="s">
        <v>214</v>
      </c>
    </row>
    <row r="20" spans="1:14" x14ac:dyDescent="0.25">
      <c r="A20">
        <v>0</v>
      </c>
      <c r="B20">
        <v>0</v>
      </c>
      <c r="C20" t="s">
        <v>164</v>
      </c>
      <c r="D20">
        <f>77*20</f>
        <v>1540</v>
      </c>
      <c r="E20" t="s">
        <v>37</v>
      </c>
      <c r="F20" t="s">
        <v>23</v>
      </c>
      <c r="G20" t="s">
        <v>206</v>
      </c>
      <c r="H20" t="s">
        <v>214</v>
      </c>
      <c r="I20" t="s">
        <v>214</v>
      </c>
    </row>
    <row r="21" spans="1:14" x14ac:dyDescent="0.25">
      <c r="A21">
        <v>1</v>
      </c>
      <c r="B21">
        <v>0.4481</v>
      </c>
      <c r="C21" t="s">
        <v>164</v>
      </c>
      <c r="D21">
        <f t="shared" ref="D21:D28" si="2">77*20</f>
        <v>1540</v>
      </c>
      <c r="E21" t="s">
        <v>37</v>
      </c>
      <c r="F21" t="s">
        <v>23</v>
      </c>
      <c r="G21" t="s">
        <v>206</v>
      </c>
      <c r="H21" t="s">
        <v>214</v>
      </c>
      <c r="I21" t="s">
        <v>214</v>
      </c>
    </row>
    <row r="22" spans="1:14" x14ac:dyDescent="0.25">
      <c r="A22">
        <v>2</v>
      </c>
      <c r="B22">
        <v>0.69120000000000004</v>
      </c>
      <c r="C22" t="s">
        <v>164</v>
      </c>
      <c r="D22">
        <f t="shared" si="2"/>
        <v>1540</v>
      </c>
      <c r="E22" t="s">
        <v>37</v>
      </c>
      <c r="F22" t="s">
        <v>23</v>
      </c>
      <c r="G22" t="s">
        <v>206</v>
      </c>
      <c r="H22" t="s">
        <v>214</v>
      </c>
      <c r="I22" t="s">
        <v>214</v>
      </c>
    </row>
    <row r="23" spans="1:14" x14ac:dyDescent="0.25">
      <c r="A23">
        <v>3</v>
      </c>
      <c r="B23">
        <v>0.82430000000000003</v>
      </c>
      <c r="C23" t="s">
        <v>164</v>
      </c>
      <c r="D23">
        <f t="shared" si="2"/>
        <v>1540</v>
      </c>
      <c r="E23" t="s">
        <v>37</v>
      </c>
      <c r="F23" t="s">
        <v>23</v>
      </c>
      <c r="G23" t="s">
        <v>206</v>
      </c>
      <c r="H23" t="s">
        <v>214</v>
      </c>
      <c r="I23" t="s">
        <v>214</v>
      </c>
    </row>
    <row r="24" spans="1:14" x14ac:dyDescent="0.25">
      <c r="A24">
        <v>4</v>
      </c>
      <c r="B24">
        <v>0.73960000000000004</v>
      </c>
      <c r="C24" t="s">
        <v>164</v>
      </c>
      <c r="D24">
        <f t="shared" si="2"/>
        <v>1540</v>
      </c>
      <c r="E24" t="s">
        <v>37</v>
      </c>
      <c r="F24" t="s">
        <v>23</v>
      </c>
      <c r="G24" t="s">
        <v>206</v>
      </c>
      <c r="H24" t="s">
        <v>214</v>
      </c>
      <c r="I24" t="s">
        <v>214</v>
      </c>
    </row>
    <row r="25" spans="1:14" x14ac:dyDescent="0.25">
      <c r="A25">
        <v>6</v>
      </c>
      <c r="B25">
        <v>0.48060000000000003</v>
      </c>
      <c r="C25" t="s">
        <v>164</v>
      </c>
      <c r="D25">
        <f t="shared" si="2"/>
        <v>1540</v>
      </c>
      <c r="E25" t="s">
        <v>37</v>
      </c>
      <c r="F25" t="s">
        <v>23</v>
      </c>
      <c r="G25" t="s">
        <v>206</v>
      </c>
      <c r="H25" t="s">
        <v>214</v>
      </c>
      <c r="I25" t="s">
        <v>214</v>
      </c>
    </row>
    <row r="26" spans="1:14" x14ac:dyDescent="0.25">
      <c r="A26">
        <v>8</v>
      </c>
      <c r="B26">
        <v>0.3982</v>
      </c>
      <c r="C26" t="s">
        <v>164</v>
      </c>
      <c r="D26">
        <f t="shared" si="2"/>
        <v>1540</v>
      </c>
      <c r="E26" t="s">
        <v>37</v>
      </c>
      <c r="F26" t="s">
        <v>23</v>
      </c>
      <c r="G26" t="s">
        <v>206</v>
      </c>
      <c r="H26" t="s">
        <v>214</v>
      </c>
      <c r="I26" t="s">
        <v>214</v>
      </c>
      <c r="N26" s="1"/>
    </row>
    <row r="27" spans="1:14" x14ac:dyDescent="0.25">
      <c r="A27">
        <v>11</v>
      </c>
      <c r="B27">
        <v>0.2646</v>
      </c>
      <c r="C27" t="s">
        <v>164</v>
      </c>
      <c r="D27">
        <f t="shared" si="2"/>
        <v>1540</v>
      </c>
      <c r="E27" t="s">
        <v>37</v>
      </c>
      <c r="F27" t="s">
        <v>23</v>
      </c>
      <c r="G27" t="s">
        <v>206</v>
      </c>
      <c r="H27" t="s">
        <v>214</v>
      </c>
      <c r="I27" t="s">
        <v>214</v>
      </c>
    </row>
    <row r="28" spans="1:14" x14ac:dyDescent="0.25">
      <c r="A28">
        <v>24</v>
      </c>
      <c r="B28">
        <v>0.1421</v>
      </c>
      <c r="C28" t="s">
        <v>164</v>
      </c>
      <c r="D28">
        <f t="shared" si="2"/>
        <v>1540</v>
      </c>
      <c r="E28" t="s">
        <v>37</v>
      </c>
      <c r="F28" t="s">
        <v>23</v>
      </c>
      <c r="G28" t="s">
        <v>206</v>
      </c>
      <c r="H28" t="s">
        <v>214</v>
      </c>
      <c r="I28" t="s">
        <v>214</v>
      </c>
    </row>
    <row r="29" spans="1:14" x14ac:dyDescent="0.25">
      <c r="A29">
        <v>0</v>
      </c>
      <c r="B29">
        <v>0</v>
      </c>
      <c r="C29" t="s">
        <v>164</v>
      </c>
      <c r="D29">
        <f>77*30</f>
        <v>2310</v>
      </c>
      <c r="E29" t="s">
        <v>37</v>
      </c>
      <c r="F29" t="s">
        <v>23</v>
      </c>
      <c r="G29" t="s">
        <v>206</v>
      </c>
      <c r="H29" t="s">
        <v>214</v>
      </c>
      <c r="I29" t="s">
        <v>214</v>
      </c>
    </row>
    <row r="30" spans="1:14" x14ac:dyDescent="0.25">
      <c r="A30">
        <v>1</v>
      </c>
      <c r="B30">
        <v>0.4788</v>
      </c>
      <c r="C30" t="s">
        <v>164</v>
      </c>
      <c r="D30">
        <f t="shared" ref="D30:D37" si="3">77*30</f>
        <v>2310</v>
      </c>
      <c r="E30" t="s">
        <v>37</v>
      </c>
      <c r="F30" t="s">
        <v>23</v>
      </c>
      <c r="G30" t="s">
        <v>206</v>
      </c>
      <c r="H30" t="s">
        <v>214</v>
      </c>
      <c r="I30" t="s">
        <v>214</v>
      </c>
    </row>
    <row r="31" spans="1:14" x14ac:dyDescent="0.25">
      <c r="A31">
        <v>2</v>
      </c>
      <c r="B31">
        <v>0.87060000000000004</v>
      </c>
      <c r="C31" t="s">
        <v>164</v>
      </c>
      <c r="D31">
        <f t="shared" si="3"/>
        <v>2310</v>
      </c>
      <c r="E31" t="s">
        <v>37</v>
      </c>
      <c r="F31" t="s">
        <v>23</v>
      </c>
      <c r="G31" t="s">
        <v>206</v>
      </c>
      <c r="H31" t="s">
        <v>214</v>
      </c>
      <c r="I31" t="s">
        <v>214</v>
      </c>
    </row>
    <row r="32" spans="1:14" x14ac:dyDescent="0.25">
      <c r="A32">
        <v>3</v>
      </c>
      <c r="B32">
        <v>1.0983000000000001</v>
      </c>
      <c r="C32" t="s">
        <v>164</v>
      </c>
      <c r="D32">
        <f t="shared" si="3"/>
        <v>2310</v>
      </c>
      <c r="E32" t="s">
        <v>37</v>
      </c>
      <c r="F32" t="s">
        <v>23</v>
      </c>
      <c r="G32" t="s">
        <v>206</v>
      </c>
      <c r="H32" t="s">
        <v>214</v>
      </c>
      <c r="I32" t="s">
        <v>214</v>
      </c>
    </row>
    <row r="33" spans="1:14" x14ac:dyDescent="0.25">
      <c r="A33">
        <v>4</v>
      </c>
      <c r="B33">
        <v>0.95989999999999998</v>
      </c>
      <c r="C33" t="s">
        <v>164</v>
      </c>
      <c r="D33">
        <f t="shared" si="3"/>
        <v>2310</v>
      </c>
      <c r="E33" t="s">
        <v>37</v>
      </c>
      <c r="F33" t="s">
        <v>23</v>
      </c>
      <c r="G33" t="s">
        <v>206</v>
      </c>
      <c r="H33" t="s">
        <v>214</v>
      </c>
      <c r="I33" t="s">
        <v>214</v>
      </c>
    </row>
    <row r="34" spans="1:14" x14ac:dyDescent="0.25">
      <c r="A34">
        <v>6</v>
      </c>
      <c r="B34">
        <v>0.65990000000000004</v>
      </c>
      <c r="C34" t="s">
        <v>164</v>
      </c>
      <c r="D34">
        <f t="shared" si="3"/>
        <v>2310</v>
      </c>
      <c r="E34" t="s">
        <v>37</v>
      </c>
      <c r="F34" t="s">
        <v>23</v>
      </c>
      <c r="G34" t="s">
        <v>206</v>
      </c>
      <c r="H34" t="s">
        <v>214</v>
      </c>
      <c r="I34" t="s">
        <v>214</v>
      </c>
    </row>
    <row r="35" spans="1:14" x14ac:dyDescent="0.25">
      <c r="A35">
        <v>8</v>
      </c>
      <c r="B35">
        <v>0.54169999999999996</v>
      </c>
      <c r="C35" t="s">
        <v>164</v>
      </c>
      <c r="D35">
        <f t="shared" si="3"/>
        <v>2310</v>
      </c>
      <c r="E35" t="s">
        <v>37</v>
      </c>
      <c r="F35" t="s">
        <v>23</v>
      </c>
      <c r="G35" t="s">
        <v>206</v>
      </c>
      <c r="H35" t="s">
        <v>214</v>
      </c>
      <c r="I35" t="s">
        <v>214</v>
      </c>
    </row>
    <row r="36" spans="1:14" x14ac:dyDescent="0.25">
      <c r="A36">
        <v>11</v>
      </c>
      <c r="B36">
        <v>0.41060000000000002</v>
      </c>
      <c r="C36" t="s">
        <v>164</v>
      </c>
      <c r="D36">
        <f t="shared" si="3"/>
        <v>2310</v>
      </c>
      <c r="E36" t="s">
        <v>37</v>
      </c>
      <c r="F36" t="s">
        <v>23</v>
      </c>
      <c r="G36" t="s">
        <v>206</v>
      </c>
      <c r="H36" t="s">
        <v>214</v>
      </c>
      <c r="I36" t="s">
        <v>214</v>
      </c>
    </row>
    <row r="37" spans="1:14" x14ac:dyDescent="0.25">
      <c r="A37">
        <v>24</v>
      </c>
      <c r="B37">
        <v>0.15240000000000001</v>
      </c>
      <c r="C37" t="s">
        <v>164</v>
      </c>
      <c r="D37">
        <f t="shared" si="3"/>
        <v>2310</v>
      </c>
      <c r="E37" t="s">
        <v>37</v>
      </c>
      <c r="F37" t="s">
        <v>23</v>
      </c>
      <c r="G37" t="s">
        <v>206</v>
      </c>
      <c r="H37" t="s">
        <v>214</v>
      </c>
      <c r="I37" t="s">
        <v>214</v>
      </c>
    </row>
    <row r="38" spans="1:14" x14ac:dyDescent="0.25">
      <c r="A38">
        <v>0</v>
      </c>
      <c r="B38">
        <v>0</v>
      </c>
      <c r="C38" t="s">
        <v>164</v>
      </c>
      <c r="D38">
        <f>77*20</f>
        <v>1540</v>
      </c>
      <c r="E38" t="s">
        <v>37</v>
      </c>
      <c r="F38" t="s">
        <v>23</v>
      </c>
      <c r="G38" t="s">
        <v>206</v>
      </c>
      <c r="H38" t="s">
        <v>214</v>
      </c>
      <c r="I38" t="s">
        <v>381</v>
      </c>
    </row>
    <row r="39" spans="1:14" x14ac:dyDescent="0.25">
      <c r="A39">
        <v>1</v>
      </c>
      <c r="B39">
        <v>0.14019999999999999</v>
      </c>
      <c r="C39" t="s">
        <v>164</v>
      </c>
      <c r="D39">
        <f t="shared" ref="D39:D46" si="4">77*20</f>
        <v>1540</v>
      </c>
      <c r="E39" t="s">
        <v>37</v>
      </c>
      <c r="F39" t="s">
        <v>23</v>
      </c>
      <c r="G39" t="s">
        <v>206</v>
      </c>
      <c r="H39" t="s">
        <v>214</v>
      </c>
      <c r="I39" t="s">
        <v>381</v>
      </c>
    </row>
    <row r="40" spans="1:14" x14ac:dyDescent="0.25">
      <c r="A40">
        <v>2</v>
      </c>
      <c r="B40">
        <v>0.14119999999999999</v>
      </c>
      <c r="C40" t="s">
        <v>164</v>
      </c>
      <c r="D40">
        <f t="shared" si="4"/>
        <v>1540</v>
      </c>
      <c r="E40" t="s">
        <v>37</v>
      </c>
      <c r="F40" t="s">
        <v>23</v>
      </c>
      <c r="G40" t="s">
        <v>206</v>
      </c>
      <c r="H40" t="s">
        <v>214</v>
      </c>
      <c r="I40" t="s">
        <v>381</v>
      </c>
      <c r="N40" s="1"/>
    </row>
    <row r="41" spans="1:14" x14ac:dyDescent="0.25">
      <c r="A41">
        <v>3</v>
      </c>
      <c r="B41">
        <v>0.1522</v>
      </c>
      <c r="C41" t="s">
        <v>164</v>
      </c>
      <c r="D41">
        <f t="shared" si="4"/>
        <v>1540</v>
      </c>
      <c r="E41" t="s">
        <v>37</v>
      </c>
      <c r="F41" t="s">
        <v>23</v>
      </c>
      <c r="G41" t="s">
        <v>206</v>
      </c>
      <c r="H41" t="s">
        <v>214</v>
      </c>
      <c r="I41" t="s">
        <v>381</v>
      </c>
    </row>
    <row r="42" spans="1:14" x14ac:dyDescent="0.25">
      <c r="A42">
        <v>4</v>
      </c>
      <c r="B42">
        <v>0.14000000000000001</v>
      </c>
      <c r="C42" t="s">
        <v>164</v>
      </c>
      <c r="D42">
        <f t="shared" si="4"/>
        <v>1540</v>
      </c>
      <c r="E42" t="s">
        <v>37</v>
      </c>
      <c r="F42" t="s">
        <v>23</v>
      </c>
      <c r="G42" t="s">
        <v>206</v>
      </c>
      <c r="H42" t="s">
        <v>214</v>
      </c>
      <c r="I42" t="s">
        <v>381</v>
      </c>
    </row>
    <row r="43" spans="1:14" x14ac:dyDescent="0.25">
      <c r="A43">
        <v>6</v>
      </c>
      <c r="B43">
        <v>0.10879999999999999</v>
      </c>
      <c r="C43" t="s">
        <v>164</v>
      </c>
      <c r="D43">
        <f t="shared" si="4"/>
        <v>1540</v>
      </c>
      <c r="E43" t="s">
        <v>37</v>
      </c>
      <c r="F43" t="s">
        <v>23</v>
      </c>
      <c r="G43" t="s">
        <v>206</v>
      </c>
      <c r="H43" t="s">
        <v>214</v>
      </c>
      <c r="I43" t="s">
        <v>381</v>
      </c>
    </row>
    <row r="44" spans="1:14" x14ac:dyDescent="0.25">
      <c r="A44">
        <v>8</v>
      </c>
      <c r="B44">
        <v>9.6500000000000002E-2</v>
      </c>
      <c r="C44" t="s">
        <v>164</v>
      </c>
      <c r="D44">
        <f t="shared" si="4"/>
        <v>1540</v>
      </c>
      <c r="E44" t="s">
        <v>37</v>
      </c>
      <c r="F44" t="s">
        <v>23</v>
      </c>
      <c r="G44" t="s">
        <v>206</v>
      </c>
      <c r="H44" t="s">
        <v>214</v>
      </c>
      <c r="I44" t="s">
        <v>381</v>
      </c>
    </row>
    <row r="45" spans="1:14" x14ac:dyDescent="0.25">
      <c r="A45">
        <v>11</v>
      </c>
      <c r="B45">
        <v>9.6299999999999997E-2</v>
      </c>
      <c r="C45" t="s">
        <v>164</v>
      </c>
      <c r="D45">
        <f t="shared" si="4"/>
        <v>1540</v>
      </c>
      <c r="E45" t="s">
        <v>37</v>
      </c>
      <c r="F45" t="s">
        <v>23</v>
      </c>
      <c r="G45" t="s">
        <v>206</v>
      </c>
      <c r="H45" t="s">
        <v>214</v>
      </c>
      <c r="I45" t="s">
        <v>381</v>
      </c>
    </row>
    <row r="46" spans="1:14" x14ac:dyDescent="0.25">
      <c r="A46">
        <v>24</v>
      </c>
      <c r="B46">
        <v>4.9000000000000002E-2</v>
      </c>
      <c r="C46" t="s">
        <v>164</v>
      </c>
      <c r="D46">
        <f t="shared" si="4"/>
        <v>1540</v>
      </c>
      <c r="E46" t="s">
        <v>37</v>
      </c>
      <c r="F46" t="s">
        <v>23</v>
      </c>
      <c r="G46" t="s">
        <v>206</v>
      </c>
      <c r="H46" t="s">
        <v>214</v>
      </c>
      <c r="I46" t="s">
        <v>381</v>
      </c>
    </row>
    <row r="50" spans="14:14" x14ac:dyDescent="0.25">
      <c r="N5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E7CE-66D9-424A-8AB3-DC0D79491A39}">
  <dimension ref="A1:N21"/>
  <sheetViews>
    <sheetView workbookViewId="0">
      <selection activeCell="A2" sqref="A2:J21"/>
    </sheetView>
  </sheetViews>
  <sheetFormatPr defaultRowHeight="15" x14ac:dyDescent="0.25"/>
  <cols>
    <col min="5" max="5" width="10.5703125" bestFit="1" customWidth="1"/>
    <col min="11" max="11" width="11.14062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4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32</v>
      </c>
      <c r="G2" t="s">
        <v>174</v>
      </c>
      <c r="H2" t="s">
        <v>270</v>
      </c>
      <c r="I2" t="s">
        <v>272</v>
      </c>
      <c r="K2" t="s">
        <v>2</v>
      </c>
      <c r="L2" t="s">
        <v>8</v>
      </c>
    </row>
    <row r="3" spans="1:14" x14ac:dyDescent="0.25">
      <c r="A3">
        <v>1</v>
      </c>
      <c r="B3">
        <v>9.0870999999999995</v>
      </c>
      <c r="C3" t="s">
        <v>22</v>
      </c>
      <c r="D3">
        <v>400</v>
      </c>
      <c r="E3" t="s">
        <v>36</v>
      </c>
      <c r="F3" t="s">
        <v>32</v>
      </c>
      <c r="G3" t="s">
        <v>174</v>
      </c>
      <c r="H3" t="s">
        <v>270</v>
      </c>
      <c r="I3" t="s">
        <v>272</v>
      </c>
      <c r="K3" t="s">
        <v>5</v>
      </c>
      <c r="L3" t="s">
        <v>6</v>
      </c>
    </row>
    <row r="4" spans="1:14" x14ac:dyDescent="0.25">
      <c r="A4">
        <v>2</v>
      </c>
      <c r="B4">
        <v>17.053899999999999</v>
      </c>
      <c r="C4" t="s">
        <v>22</v>
      </c>
      <c r="D4">
        <v>400</v>
      </c>
      <c r="E4" t="s">
        <v>36</v>
      </c>
      <c r="F4" t="s">
        <v>32</v>
      </c>
      <c r="G4" t="s">
        <v>174</v>
      </c>
      <c r="H4" t="s">
        <v>270</v>
      </c>
      <c r="I4" t="s">
        <v>272</v>
      </c>
      <c r="K4" t="s">
        <v>9</v>
      </c>
      <c r="L4">
        <v>10</v>
      </c>
    </row>
    <row r="5" spans="1:14" x14ac:dyDescent="0.25">
      <c r="A5">
        <v>3</v>
      </c>
      <c r="B5">
        <v>12.8216</v>
      </c>
      <c r="C5" t="s">
        <v>22</v>
      </c>
      <c r="D5">
        <v>400</v>
      </c>
      <c r="E5" t="s">
        <v>36</v>
      </c>
      <c r="F5" t="s">
        <v>32</v>
      </c>
      <c r="G5" t="s">
        <v>174</v>
      </c>
      <c r="H5" t="s">
        <v>270</v>
      </c>
      <c r="I5" t="s">
        <v>272</v>
      </c>
      <c r="K5" t="s">
        <v>15</v>
      </c>
      <c r="L5" t="s">
        <v>23</v>
      </c>
    </row>
    <row r="6" spans="1:14" x14ac:dyDescent="0.25">
      <c r="A6">
        <v>4</v>
      </c>
      <c r="B6">
        <v>10.9544</v>
      </c>
      <c r="C6" t="s">
        <v>22</v>
      </c>
      <c r="D6">
        <v>400</v>
      </c>
      <c r="E6" t="s">
        <v>36</v>
      </c>
      <c r="F6" t="s">
        <v>32</v>
      </c>
      <c r="G6" t="s">
        <v>174</v>
      </c>
      <c r="H6" t="s">
        <v>270</v>
      </c>
      <c r="I6" t="s">
        <v>272</v>
      </c>
      <c r="K6" t="s">
        <v>12</v>
      </c>
      <c r="L6" t="s">
        <v>13</v>
      </c>
    </row>
    <row r="7" spans="1:14" x14ac:dyDescent="0.25">
      <c r="A7">
        <v>5</v>
      </c>
      <c r="B7">
        <v>5.8506</v>
      </c>
      <c r="C7" t="s">
        <v>22</v>
      </c>
      <c r="D7">
        <v>400</v>
      </c>
      <c r="E7" t="s">
        <v>36</v>
      </c>
      <c r="F7" t="s">
        <v>32</v>
      </c>
      <c r="G7" t="s">
        <v>174</v>
      </c>
      <c r="H7" t="s">
        <v>270</v>
      </c>
      <c r="I7" t="s">
        <v>272</v>
      </c>
      <c r="K7" t="s">
        <v>10</v>
      </c>
      <c r="L7" t="s">
        <v>70</v>
      </c>
    </row>
    <row r="8" spans="1:14" x14ac:dyDescent="0.25">
      <c r="A8">
        <v>6</v>
      </c>
      <c r="B8">
        <v>2.9876</v>
      </c>
      <c r="C8" t="s">
        <v>22</v>
      </c>
      <c r="D8">
        <v>400</v>
      </c>
      <c r="E8" t="s">
        <v>36</v>
      </c>
      <c r="F8" t="s">
        <v>32</v>
      </c>
      <c r="G8" t="s">
        <v>174</v>
      </c>
      <c r="H8" t="s">
        <v>270</v>
      </c>
      <c r="I8" t="s">
        <v>272</v>
      </c>
      <c r="K8" t="s">
        <v>209</v>
      </c>
      <c r="L8" t="s">
        <v>271</v>
      </c>
      <c r="N8" t="s">
        <v>400</v>
      </c>
    </row>
    <row r="9" spans="1:14" x14ac:dyDescent="0.25">
      <c r="A9">
        <v>7</v>
      </c>
      <c r="B9">
        <v>0.87139999999999995</v>
      </c>
      <c r="C9" t="s">
        <v>22</v>
      </c>
      <c r="D9">
        <v>400</v>
      </c>
      <c r="E9" t="s">
        <v>36</v>
      </c>
      <c r="F9" t="s">
        <v>32</v>
      </c>
      <c r="G9" t="s">
        <v>174</v>
      </c>
      <c r="H9" t="s">
        <v>270</v>
      </c>
      <c r="I9" t="s">
        <v>272</v>
      </c>
      <c r="K9" t="s">
        <v>210</v>
      </c>
      <c r="L9" t="s">
        <v>270</v>
      </c>
    </row>
    <row r="10" spans="1:14" x14ac:dyDescent="0.25">
      <c r="A10">
        <v>8</v>
      </c>
      <c r="B10">
        <v>0.87139999999999995</v>
      </c>
      <c r="C10" t="s">
        <v>22</v>
      </c>
      <c r="D10">
        <v>400</v>
      </c>
      <c r="E10" t="s">
        <v>36</v>
      </c>
      <c r="F10" t="s">
        <v>32</v>
      </c>
      <c r="G10" t="s">
        <v>174</v>
      </c>
      <c r="H10" t="s">
        <v>270</v>
      </c>
      <c r="I10" t="s">
        <v>272</v>
      </c>
      <c r="K10" t="s">
        <v>222</v>
      </c>
      <c r="L10" t="s">
        <v>272</v>
      </c>
    </row>
    <row r="11" spans="1:14" x14ac:dyDescent="0.25">
      <c r="A11">
        <v>24</v>
      </c>
      <c r="B11" s="2">
        <v>0</v>
      </c>
      <c r="C11" t="s">
        <v>22</v>
      </c>
      <c r="D11">
        <v>400</v>
      </c>
      <c r="E11" t="s">
        <v>36</v>
      </c>
      <c r="F11" t="s">
        <v>32</v>
      </c>
      <c r="G11" t="s">
        <v>174</v>
      </c>
      <c r="H11" t="s">
        <v>270</v>
      </c>
      <c r="I11" t="s">
        <v>272</v>
      </c>
      <c r="K11" t="s">
        <v>327</v>
      </c>
      <c r="L11" t="s">
        <v>399</v>
      </c>
      <c r="N11" t="s">
        <v>401</v>
      </c>
    </row>
    <row r="12" spans="1:14" x14ac:dyDescent="0.25">
      <c r="A12">
        <v>0</v>
      </c>
      <c r="B12">
        <v>0</v>
      </c>
      <c r="C12" t="s">
        <v>24</v>
      </c>
      <c r="D12">
        <v>400</v>
      </c>
      <c r="E12" t="s">
        <v>36</v>
      </c>
      <c r="F12" t="s">
        <v>32</v>
      </c>
      <c r="G12" t="s">
        <v>174</v>
      </c>
      <c r="H12" t="s">
        <v>270</v>
      </c>
      <c r="I12" t="s">
        <v>272</v>
      </c>
    </row>
    <row r="13" spans="1:14" x14ac:dyDescent="0.25">
      <c r="A13">
        <v>1</v>
      </c>
      <c r="B13">
        <v>116.4199</v>
      </c>
      <c r="C13" t="s">
        <v>24</v>
      </c>
      <c r="D13">
        <v>400</v>
      </c>
      <c r="E13" t="s">
        <v>36</v>
      </c>
      <c r="F13" t="s">
        <v>32</v>
      </c>
      <c r="G13" t="s">
        <v>174</v>
      </c>
      <c r="H13" t="s">
        <v>270</v>
      </c>
      <c r="I13" t="s">
        <v>272</v>
      </c>
    </row>
    <row r="14" spans="1:14" x14ac:dyDescent="0.25">
      <c r="A14">
        <v>2</v>
      </c>
      <c r="B14">
        <v>247.77760000000001</v>
      </c>
      <c r="C14" t="s">
        <v>24</v>
      </c>
      <c r="D14">
        <v>400</v>
      </c>
      <c r="E14" t="s">
        <v>36</v>
      </c>
      <c r="F14" t="s">
        <v>32</v>
      </c>
      <c r="G14" t="s">
        <v>174</v>
      </c>
      <c r="H14" t="s">
        <v>270</v>
      </c>
      <c r="I14" t="s">
        <v>272</v>
      </c>
    </row>
    <row r="15" spans="1:14" x14ac:dyDescent="0.25">
      <c r="A15">
        <v>3</v>
      </c>
      <c r="B15">
        <v>323.61779999999999</v>
      </c>
      <c r="C15" t="s">
        <v>24</v>
      </c>
      <c r="D15">
        <v>400</v>
      </c>
      <c r="E15" t="s">
        <v>36</v>
      </c>
      <c r="F15" t="s">
        <v>32</v>
      </c>
      <c r="G15" t="s">
        <v>174</v>
      </c>
      <c r="H15" t="s">
        <v>270</v>
      </c>
      <c r="I15" t="s">
        <v>272</v>
      </c>
    </row>
    <row r="16" spans="1:14" x14ac:dyDescent="0.25">
      <c r="A16">
        <v>4</v>
      </c>
      <c r="B16">
        <v>339.67520000000002</v>
      </c>
      <c r="C16" t="s">
        <v>24</v>
      </c>
      <c r="D16">
        <v>400</v>
      </c>
      <c r="E16" t="s">
        <v>36</v>
      </c>
      <c r="F16" t="s">
        <v>32</v>
      </c>
      <c r="G16" t="s">
        <v>174</v>
      </c>
      <c r="H16" t="s">
        <v>270</v>
      </c>
      <c r="I16" t="s">
        <v>272</v>
      </c>
    </row>
    <row r="17" spans="1:9" x14ac:dyDescent="0.25">
      <c r="A17">
        <v>5</v>
      </c>
      <c r="B17">
        <v>291.67160000000001</v>
      </c>
      <c r="C17" t="s">
        <v>24</v>
      </c>
      <c r="D17">
        <v>400</v>
      </c>
      <c r="E17" t="s">
        <v>36</v>
      </c>
      <c r="F17" t="s">
        <v>32</v>
      </c>
      <c r="G17" t="s">
        <v>174</v>
      </c>
      <c r="H17" t="s">
        <v>270</v>
      </c>
      <c r="I17" t="s">
        <v>272</v>
      </c>
    </row>
    <row r="18" spans="1:9" x14ac:dyDescent="0.25">
      <c r="A18">
        <v>6</v>
      </c>
      <c r="B18">
        <v>272.49880000000002</v>
      </c>
      <c r="C18" t="s">
        <v>24</v>
      </c>
      <c r="D18">
        <v>400</v>
      </c>
      <c r="E18" t="s">
        <v>36</v>
      </c>
      <c r="F18" t="s">
        <v>32</v>
      </c>
      <c r="G18" t="s">
        <v>174</v>
      </c>
      <c r="H18" t="s">
        <v>270</v>
      </c>
      <c r="I18" t="s">
        <v>272</v>
      </c>
    </row>
    <row r="19" spans="1:9" x14ac:dyDescent="0.25">
      <c r="A19">
        <v>7</v>
      </c>
      <c r="B19">
        <v>228.7732</v>
      </c>
      <c r="C19" t="s">
        <v>24</v>
      </c>
      <c r="D19">
        <v>400</v>
      </c>
      <c r="E19" t="s">
        <v>36</v>
      </c>
      <c r="F19" t="s">
        <v>32</v>
      </c>
      <c r="G19" t="s">
        <v>174</v>
      </c>
      <c r="H19" t="s">
        <v>270</v>
      </c>
      <c r="I19" t="s">
        <v>272</v>
      </c>
    </row>
    <row r="20" spans="1:9" x14ac:dyDescent="0.25">
      <c r="A20">
        <v>8</v>
      </c>
      <c r="B20">
        <v>229.88399999999999</v>
      </c>
      <c r="C20" t="s">
        <v>24</v>
      </c>
      <c r="D20">
        <v>400</v>
      </c>
      <c r="E20" t="s">
        <v>36</v>
      </c>
      <c r="F20" t="s">
        <v>32</v>
      </c>
      <c r="G20" t="s">
        <v>174</v>
      </c>
      <c r="H20" t="s">
        <v>270</v>
      </c>
      <c r="I20" t="s">
        <v>272</v>
      </c>
    </row>
    <row r="21" spans="1:9" x14ac:dyDescent="0.25">
      <c r="A21">
        <v>24</v>
      </c>
      <c r="B21">
        <v>56.5426</v>
      </c>
      <c r="C21" t="s">
        <v>24</v>
      </c>
      <c r="D21">
        <v>400</v>
      </c>
      <c r="E21" t="s">
        <v>36</v>
      </c>
      <c r="F21" t="s">
        <v>32</v>
      </c>
      <c r="G21" t="s">
        <v>174</v>
      </c>
      <c r="H21" t="s">
        <v>270</v>
      </c>
      <c r="I21" t="s">
        <v>272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57E7-BF48-4FA1-B5FE-4E234A4ED893}">
  <dimension ref="A1:M44"/>
  <sheetViews>
    <sheetView workbookViewId="0">
      <selection activeCell="A2" sqref="A2:I44"/>
    </sheetView>
  </sheetViews>
  <sheetFormatPr defaultRowHeight="15" x14ac:dyDescent="0.25"/>
  <cols>
    <col min="2" max="2" width="13.28515625" bestFit="1" customWidth="1"/>
    <col min="3" max="3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206</v>
      </c>
      <c r="H2" t="s">
        <v>225</v>
      </c>
      <c r="I2" t="s">
        <v>214</v>
      </c>
      <c r="K2" t="s">
        <v>2</v>
      </c>
      <c r="L2" t="s">
        <v>8</v>
      </c>
    </row>
    <row r="3" spans="1:13" x14ac:dyDescent="0.25">
      <c r="A3">
        <v>0.66</v>
      </c>
      <c r="B3">
        <v>48.9101</v>
      </c>
      <c r="C3" t="s">
        <v>22</v>
      </c>
      <c r="D3">
        <v>400</v>
      </c>
      <c r="E3" t="s">
        <v>27</v>
      </c>
      <c r="F3" t="s">
        <v>25</v>
      </c>
      <c r="G3" t="s">
        <v>206</v>
      </c>
      <c r="H3" t="s">
        <v>225</v>
      </c>
      <c r="I3" t="s">
        <v>214</v>
      </c>
      <c r="K3" t="s">
        <v>5</v>
      </c>
      <c r="L3" t="s">
        <v>6</v>
      </c>
    </row>
    <row r="4" spans="1:13" x14ac:dyDescent="0.25">
      <c r="A4">
        <v>1</v>
      </c>
      <c r="B4">
        <v>49.517000000000003</v>
      </c>
      <c r="C4" t="s">
        <v>22</v>
      </c>
      <c r="D4">
        <v>400</v>
      </c>
      <c r="E4" t="s">
        <v>27</v>
      </c>
      <c r="F4" t="s">
        <v>25</v>
      </c>
      <c r="G4" t="s">
        <v>206</v>
      </c>
      <c r="H4" t="s">
        <v>225</v>
      </c>
      <c r="I4" t="s">
        <v>214</v>
      </c>
      <c r="K4" t="s">
        <v>9</v>
      </c>
      <c r="L4">
        <v>14</v>
      </c>
    </row>
    <row r="5" spans="1:13" x14ac:dyDescent="0.25">
      <c r="A5">
        <v>1.5</v>
      </c>
      <c r="B5">
        <v>58.523400000000002</v>
      </c>
      <c r="C5" t="s">
        <v>22</v>
      </c>
      <c r="D5">
        <v>400</v>
      </c>
      <c r="E5" t="s">
        <v>27</v>
      </c>
      <c r="F5" t="s">
        <v>25</v>
      </c>
      <c r="G5" t="s">
        <v>206</v>
      </c>
      <c r="H5" t="s">
        <v>225</v>
      </c>
      <c r="I5" t="s">
        <v>214</v>
      </c>
      <c r="K5" t="s">
        <v>15</v>
      </c>
      <c r="L5" t="s">
        <v>71</v>
      </c>
    </row>
    <row r="6" spans="1:13" x14ac:dyDescent="0.25">
      <c r="A6">
        <v>2</v>
      </c>
      <c r="B6">
        <v>91.700299999999999</v>
      </c>
      <c r="C6" t="s">
        <v>22</v>
      </c>
      <c r="D6">
        <v>400</v>
      </c>
      <c r="E6" t="s">
        <v>27</v>
      </c>
      <c r="F6" t="s">
        <v>25</v>
      </c>
      <c r="G6" t="s">
        <v>206</v>
      </c>
      <c r="H6" t="s">
        <v>225</v>
      </c>
      <c r="I6" t="s">
        <v>214</v>
      </c>
      <c r="K6" t="s">
        <v>12</v>
      </c>
      <c r="L6" t="s">
        <v>13</v>
      </c>
    </row>
    <row r="7" spans="1:13" x14ac:dyDescent="0.25">
      <c r="A7">
        <v>3</v>
      </c>
      <c r="B7">
        <v>52.727899999999998</v>
      </c>
      <c r="C7" t="s">
        <v>22</v>
      </c>
      <c r="D7">
        <v>400</v>
      </c>
      <c r="E7" t="s">
        <v>27</v>
      </c>
      <c r="F7" t="s">
        <v>25</v>
      </c>
      <c r="G7" t="s">
        <v>206</v>
      </c>
      <c r="H7" t="s">
        <v>225</v>
      </c>
      <c r="I7" t="s">
        <v>214</v>
      </c>
      <c r="K7" t="s">
        <v>10</v>
      </c>
      <c r="L7" t="s">
        <v>72</v>
      </c>
    </row>
    <row r="8" spans="1:13" x14ac:dyDescent="0.25">
      <c r="A8">
        <v>4</v>
      </c>
      <c r="B8">
        <v>31.457599999999999</v>
      </c>
      <c r="C8" t="s">
        <v>22</v>
      </c>
      <c r="D8">
        <v>400</v>
      </c>
      <c r="E8" t="s">
        <v>27</v>
      </c>
      <c r="F8" t="s">
        <v>25</v>
      </c>
      <c r="G8" t="s">
        <v>206</v>
      </c>
      <c r="H8" t="s">
        <v>225</v>
      </c>
      <c r="I8" t="s">
        <v>214</v>
      </c>
      <c r="K8" t="s">
        <v>209</v>
      </c>
      <c r="L8" t="s">
        <v>273</v>
      </c>
      <c r="M8" t="s">
        <v>402</v>
      </c>
    </row>
    <row r="9" spans="1:13" x14ac:dyDescent="0.25">
      <c r="A9">
        <v>6</v>
      </c>
      <c r="B9">
        <v>25.175599999999999</v>
      </c>
      <c r="C9" t="s">
        <v>22</v>
      </c>
      <c r="D9">
        <v>400</v>
      </c>
      <c r="E9" t="s">
        <v>27</v>
      </c>
      <c r="F9" t="s">
        <v>25</v>
      </c>
      <c r="G9" t="s">
        <v>206</v>
      </c>
      <c r="H9" t="s">
        <v>225</v>
      </c>
      <c r="I9" t="s">
        <v>214</v>
      </c>
      <c r="K9" t="s">
        <v>210</v>
      </c>
      <c r="L9" t="s">
        <v>225</v>
      </c>
    </row>
    <row r="10" spans="1:13" x14ac:dyDescent="0.25">
      <c r="A10">
        <v>0</v>
      </c>
      <c r="B10">
        <v>0</v>
      </c>
      <c r="C10" t="s">
        <v>24</v>
      </c>
      <c r="D10">
        <v>400</v>
      </c>
      <c r="E10" t="s">
        <v>27</v>
      </c>
      <c r="F10" t="s">
        <v>25</v>
      </c>
      <c r="G10" t="s">
        <v>206</v>
      </c>
      <c r="H10" t="s">
        <v>225</v>
      </c>
      <c r="I10" t="s">
        <v>214</v>
      </c>
      <c r="K10" t="s">
        <v>222</v>
      </c>
      <c r="L10" t="s">
        <v>275</v>
      </c>
    </row>
    <row r="11" spans="1:13" x14ac:dyDescent="0.25">
      <c r="A11">
        <v>0.33</v>
      </c>
      <c r="B11">
        <v>55.1282</v>
      </c>
      <c r="C11" t="s">
        <v>24</v>
      </c>
      <c r="D11">
        <v>400</v>
      </c>
      <c r="E11" t="s">
        <v>27</v>
      </c>
      <c r="F11" t="s">
        <v>25</v>
      </c>
      <c r="G11" t="s">
        <v>206</v>
      </c>
      <c r="H11" t="s">
        <v>225</v>
      </c>
      <c r="I11" t="s">
        <v>214</v>
      </c>
      <c r="K11" t="s">
        <v>327</v>
      </c>
      <c r="L11" t="s">
        <v>403</v>
      </c>
      <c r="M11" t="s">
        <v>404</v>
      </c>
    </row>
    <row r="12" spans="1:13" x14ac:dyDescent="0.25">
      <c r="A12">
        <v>0.67</v>
      </c>
      <c r="B12">
        <v>59.497700000000002</v>
      </c>
      <c r="C12" t="s">
        <v>24</v>
      </c>
      <c r="D12">
        <v>400</v>
      </c>
      <c r="E12" t="s">
        <v>27</v>
      </c>
      <c r="F12" t="s">
        <v>25</v>
      </c>
      <c r="G12" t="s">
        <v>206</v>
      </c>
      <c r="H12" t="s">
        <v>225</v>
      </c>
      <c r="I12" t="s">
        <v>214</v>
      </c>
    </row>
    <row r="13" spans="1:13" x14ac:dyDescent="0.25">
      <c r="A13">
        <v>1</v>
      </c>
      <c r="B13">
        <v>144.36869999999999</v>
      </c>
      <c r="C13" t="s">
        <v>24</v>
      </c>
      <c r="D13">
        <v>400</v>
      </c>
      <c r="E13" t="s">
        <v>27</v>
      </c>
      <c r="F13" t="s">
        <v>25</v>
      </c>
      <c r="G13" t="s">
        <v>206</v>
      </c>
      <c r="H13" t="s">
        <v>225</v>
      </c>
      <c r="I13" t="s">
        <v>214</v>
      </c>
    </row>
    <row r="14" spans="1:13" x14ac:dyDescent="0.25">
      <c r="A14">
        <v>1.5</v>
      </c>
      <c r="B14">
        <v>276.67140000000001</v>
      </c>
      <c r="C14" t="s">
        <v>24</v>
      </c>
      <c r="D14">
        <v>400</v>
      </c>
      <c r="E14" t="s">
        <v>27</v>
      </c>
      <c r="F14" t="s">
        <v>25</v>
      </c>
      <c r="G14" t="s">
        <v>206</v>
      </c>
      <c r="H14" t="s">
        <v>225</v>
      </c>
      <c r="I14" t="s">
        <v>214</v>
      </c>
    </row>
    <row r="15" spans="1:13" x14ac:dyDescent="0.25">
      <c r="A15">
        <v>2</v>
      </c>
      <c r="B15">
        <v>434.32940000000002</v>
      </c>
      <c r="C15" t="s">
        <v>24</v>
      </c>
      <c r="D15">
        <v>400</v>
      </c>
      <c r="E15" t="s">
        <v>27</v>
      </c>
      <c r="F15" t="s">
        <v>25</v>
      </c>
      <c r="G15" t="s">
        <v>206</v>
      </c>
      <c r="H15" t="s">
        <v>225</v>
      </c>
      <c r="I15" t="s">
        <v>214</v>
      </c>
    </row>
    <row r="16" spans="1:13" x14ac:dyDescent="0.25">
      <c r="A16">
        <v>3</v>
      </c>
      <c r="B16">
        <v>561.06330000000003</v>
      </c>
      <c r="C16" t="s">
        <v>24</v>
      </c>
      <c r="D16">
        <v>400</v>
      </c>
      <c r="E16" t="s">
        <v>27</v>
      </c>
      <c r="F16" t="s">
        <v>25</v>
      </c>
      <c r="G16" t="s">
        <v>206</v>
      </c>
      <c r="H16" t="s">
        <v>225</v>
      </c>
      <c r="I16" t="s">
        <v>214</v>
      </c>
    </row>
    <row r="17" spans="1:9" x14ac:dyDescent="0.25">
      <c r="A17">
        <v>4</v>
      </c>
      <c r="B17">
        <v>533.36969999999997</v>
      </c>
      <c r="C17" t="s">
        <v>24</v>
      </c>
      <c r="D17">
        <v>400</v>
      </c>
      <c r="E17" t="s">
        <v>27</v>
      </c>
      <c r="F17" t="s">
        <v>25</v>
      </c>
      <c r="G17" t="s">
        <v>206</v>
      </c>
      <c r="H17" t="s">
        <v>225</v>
      </c>
      <c r="I17" t="s">
        <v>214</v>
      </c>
    </row>
    <row r="18" spans="1:9" x14ac:dyDescent="0.25">
      <c r="A18">
        <v>6</v>
      </c>
      <c r="B18">
        <v>411.83120000000002</v>
      </c>
      <c r="C18" t="s">
        <v>24</v>
      </c>
      <c r="D18">
        <v>400</v>
      </c>
      <c r="E18" t="s">
        <v>27</v>
      </c>
      <c r="F18" t="s">
        <v>25</v>
      </c>
      <c r="G18" t="s">
        <v>206</v>
      </c>
      <c r="H18" t="s">
        <v>225</v>
      </c>
      <c r="I18" t="s">
        <v>214</v>
      </c>
    </row>
    <row r="19" spans="1:9" x14ac:dyDescent="0.25">
      <c r="A19">
        <v>8</v>
      </c>
      <c r="B19">
        <v>323.37439999999998</v>
      </c>
      <c r="C19" t="s">
        <v>24</v>
      </c>
      <c r="D19">
        <v>400</v>
      </c>
      <c r="E19" t="s">
        <v>27</v>
      </c>
      <c r="F19" t="s">
        <v>25</v>
      </c>
      <c r="G19" t="s">
        <v>206</v>
      </c>
      <c r="H19" t="s">
        <v>225</v>
      </c>
      <c r="I19" t="s">
        <v>214</v>
      </c>
    </row>
    <row r="20" spans="1:9" x14ac:dyDescent="0.25">
      <c r="A20">
        <v>12</v>
      </c>
      <c r="B20">
        <v>241.31219999999999</v>
      </c>
      <c r="C20" t="s">
        <v>24</v>
      </c>
      <c r="D20">
        <v>400</v>
      </c>
      <c r="E20" t="s">
        <v>27</v>
      </c>
      <c r="F20" t="s">
        <v>25</v>
      </c>
      <c r="G20" t="s">
        <v>206</v>
      </c>
      <c r="H20" t="s">
        <v>225</v>
      </c>
      <c r="I20" t="s">
        <v>214</v>
      </c>
    </row>
    <row r="21" spans="1:9" x14ac:dyDescent="0.25">
      <c r="A21">
        <v>24</v>
      </c>
      <c r="B21">
        <v>138.5179</v>
      </c>
      <c r="C21" t="s">
        <v>24</v>
      </c>
      <c r="D21">
        <v>400</v>
      </c>
      <c r="E21" t="s">
        <v>27</v>
      </c>
      <c r="F21" t="s">
        <v>25</v>
      </c>
      <c r="G21" t="s">
        <v>206</v>
      </c>
      <c r="H21" t="s">
        <v>225</v>
      </c>
      <c r="I21" t="s">
        <v>214</v>
      </c>
    </row>
    <row r="22" spans="1:9" x14ac:dyDescent="0.25">
      <c r="A22">
        <v>36</v>
      </c>
      <c r="B22">
        <v>57.7761</v>
      </c>
      <c r="C22" t="s">
        <v>24</v>
      </c>
      <c r="D22">
        <v>400</v>
      </c>
      <c r="E22" t="s">
        <v>27</v>
      </c>
      <c r="F22" t="s">
        <v>25</v>
      </c>
      <c r="G22" t="s">
        <v>206</v>
      </c>
      <c r="H22" t="s">
        <v>225</v>
      </c>
      <c r="I22" t="s">
        <v>214</v>
      </c>
    </row>
    <row r="23" spans="1:9" x14ac:dyDescent="0.25">
      <c r="A23">
        <v>0</v>
      </c>
      <c r="B23">
        <v>0</v>
      </c>
      <c r="C23" t="s">
        <v>22</v>
      </c>
      <c r="D23">
        <v>400</v>
      </c>
      <c r="E23" t="s">
        <v>27</v>
      </c>
      <c r="F23" t="s">
        <v>25</v>
      </c>
      <c r="G23" t="s">
        <v>206</v>
      </c>
      <c r="H23" t="s">
        <v>225</v>
      </c>
      <c r="I23" t="s">
        <v>274</v>
      </c>
    </row>
    <row r="24" spans="1:9" x14ac:dyDescent="0.25">
      <c r="A24">
        <v>1</v>
      </c>
      <c r="B24">
        <v>57.542700000000004</v>
      </c>
      <c r="C24" t="s">
        <v>22</v>
      </c>
      <c r="D24">
        <v>400</v>
      </c>
      <c r="E24" t="s">
        <v>27</v>
      </c>
      <c r="F24" t="s">
        <v>25</v>
      </c>
      <c r="G24" t="s">
        <v>206</v>
      </c>
      <c r="H24" t="s">
        <v>225</v>
      </c>
      <c r="I24" t="s">
        <v>274</v>
      </c>
    </row>
    <row r="25" spans="1:9" x14ac:dyDescent="0.25">
      <c r="A25">
        <v>1.5</v>
      </c>
      <c r="B25">
        <v>26.854199999999999</v>
      </c>
      <c r="C25" t="s">
        <v>22</v>
      </c>
      <c r="D25">
        <v>400</v>
      </c>
      <c r="E25" t="s">
        <v>27</v>
      </c>
      <c r="F25" t="s">
        <v>25</v>
      </c>
      <c r="G25" t="s">
        <v>206</v>
      </c>
      <c r="H25" t="s">
        <v>225</v>
      </c>
      <c r="I25" t="s">
        <v>274</v>
      </c>
    </row>
    <row r="26" spans="1:9" x14ac:dyDescent="0.25">
      <c r="A26">
        <v>2</v>
      </c>
      <c r="B26">
        <v>48.398400000000002</v>
      </c>
      <c r="C26" t="s">
        <v>22</v>
      </c>
      <c r="D26">
        <v>400</v>
      </c>
      <c r="E26" t="s">
        <v>27</v>
      </c>
      <c r="F26" t="s">
        <v>25</v>
      </c>
      <c r="G26" t="s">
        <v>206</v>
      </c>
      <c r="H26" t="s">
        <v>225</v>
      </c>
      <c r="I26" t="s">
        <v>274</v>
      </c>
    </row>
    <row r="27" spans="1:9" x14ac:dyDescent="0.25">
      <c r="A27">
        <v>3</v>
      </c>
      <c r="B27">
        <v>43.569200000000002</v>
      </c>
      <c r="C27" t="s">
        <v>22</v>
      </c>
      <c r="D27">
        <v>400</v>
      </c>
      <c r="E27" t="s">
        <v>27</v>
      </c>
      <c r="F27" t="s">
        <v>25</v>
      </c>
      <c r="G27" t="s">
        <v>206</v>
      </c>
      <c r="H27" t="s">
        <v>225</v>
      </c>
      <c r="I27" t="s">
        <v>274</v>
      </c>
    </row>
    <row r="28" spans="1:9" x14ac:dyDescent="0.25">
      <c r="A28">
        <v>4</v>
      </c>
      <c r="B28">
        <v>60.317999999999998</v>
      </c>
      <c r="C28" t="s">
        <v>22</v>
      </c>
      <c r="D28">
        <v>400</v>
      </c>
      <c r="E28" t="s">
        <v>27</v>
      </c>
      <c r="F28" t="s">
        <v>25</v>
      </c>
      <c r="G28" t="s">
        <v>206</v>
      </c>
      <c r="H28" t="s">
        <v>225</v>
      </c>
      <c r="I28" t="s">
        <v>274</v>
      </c>
    </row>
    <row r="29" spans="1:9" x14ac:dyDescent="0.25">
      <c r="A29">
        <v>6</v>
      </c>
      <c r="B29">
        <v>35.554600000000001</v>
      </c>
      <c r="C29" t="s">
        <v>22</v>
      </c>
      <c r="D29">
        <v>400</v>
      </c>
      <c r="E29" t="s">
        <v>27</v>
      </c>
      <c r="F29" t="s">
        <v>25</v>
      </c>
      <c r="G29" t="s">
        <v>206</v>
      </c>
      <c r="H29" t="s">
        <v>225</v>
      </c>
      <c r="I29" t="s">
        <v>274</v>
      </c>
    </row>
    <row r="30" spans="1:9" x14ac:dyDescent="0.25">
      <c r="A30">
        <v>8</v>
      </c>
      <c r="B30">
        <v>26.3292</v>
      </c>
      <c r="C30" t="s">
        <v>22</v>
      </c>
      <c r="D30">
        <v>400</v>
      </c>
      <c r="E30" t="s">
        <v>27</v>
      </c>
      <c r="F30" t="s">
        <v>25</v>
      </c>
      <c r="G30" t="s">
        <v>206</v>
      </c>
      <c r="H30" t="s">
        <v>225</v>
      </c>
      <c r="I30" t="s">
        <v>274</v>
      </c>
    </row>
    <row r="31" spans="1:9" x14ac:dyDescent="0.25">
      <c r="A31">
        <v>0</v>
      </c>
      <c r="B31">
        <v>0</v>
      </c>
      <c r="C31" t="s">
        <v>24</v>
      </c>
      <c r="D31">
        <v>400</v>
      </c>
      <c r="E31" t="s">
        <v>27</v>
      </c>
      <c r="F31" t="s">
        <v>25</v>
      </c>
      <c r="G31" t="s">
        <v>206</v>
      </c>
      <c r="H31" t="s">
        <v>225</v>
      </c>
      <c r="I31" t="s">
        <v>274</v>
      </c>
    </row>
    <row r="32" spans="1:9" x14ac:dyDescent="0.25">
      <c r="A32">
        <v>0.33</v>
      </c>
      <c r="B32">
        <v>40.974800000000002</v>
      </c>
      <c r="C32" t="s">
        <v>24</v>
      </c>
      <c r="D32">
        <v>400</v>
      </c>
      <c r="E32" t="s">
        <v>27</v>
      </c>
      <c r="F32" t="s">
        <v>25</v>
      </c>
      <c r="G32" t="s">
        <v>206</v>
      </c>
      <c r="H32" t="s">
        <v>225</v>
      </c>
      <c r="I32" t="s">
        <v>274</v>
      </c>
    </row>
    <row r="33" spans="1:9" x14ac:dyDescent="0.25">
      <c r="A33">
        <v>0.67</v>
      </c>
      <c r="B33">
        <v>94.265199999999993</v>
      </c>
      <c r="C33" t="s">
        <v>24</v>
      </c>
      <c r="D33">
        <v>400</v>
      </c>
      <c r="E33" t="s">
        <v>27</v>
      </c>
      <c r="F33" t="s">
        <v>25</v>
      </c>
      <c r="G33" t="s">
        <v>206</v>
      </c>
      <c r="H33" t="s">
        <v>225</v>
      </c>
      <c r="I33" t="s">
        <v>274</v>
      </c>
    </row>
    <row r="34" spans="1:9" x14ac:dyDescent="0.25">
      <c r="A34">
        <v>1</v>
      </c>
      <c r="B34">
        <v>145.5044</v>
      </c>
      <c r="C34" t="s">
        <v>24</v>
      </c>
      <c r="D34">
        <v>400</v>
      </c>
      <c r="E34" t="s">
        <v>27</v>
      </c>
      <c r="F34" t="s">
        <v>25</v>
      </c>
      <c r="G34" t="s">
        <v>206</v>
      </c>
      <c r="H34" t="s">
        <v>225</v>
      </c>
      <c r="I34" t="s">
        <v>274</v>
      </c>
    </row>
    <row r="35" spans="1:9" x14ac:dyDescent="0.25">
      <c r="A35">
        <v>1.5</v>
      </c>
      <c r="B35">
        <v>211.0607</v>
      </c>
      <c r="C35" t="s">
        <v>24</v>
      </c>
      <c r="D35">
        <v>400</v>
      </c>
      <c r="E35" t="s">
        <v>27</v>
      </c>
      <c r="F35" t="s">
        <v>25</v>
      </c>
      <c r="G35" t="s">
        <v>206</v>
      </c>
      <c r="H35" t="s">
        <v>225</v>
      </c>
      <c r="I35" t="s">
        <v>274</v>
      </c>
    </row>
    <row r="36" spans="1:9" x14ac:dyDescent="0.25">
      <c r="A36">
        <v>2</v>
      </c>
      <c r="B36">
        <v>299.20530000000002</v>
      </c>
      <c r="C36" t="s">
        <v>24</v>
      </c>
      <c r="D36">
        <v>400</v>
      </c>
      <c r="E36" t="s">
        <v>27</v>
      </c>
      <c r="F36" t="s">
        <v>25</v>
      </c>
      <c r="G36" t="s">
        <v>206</v>
      </c>
      <c r="H36" t="s">
        <v>225</v>
      </c>
      <c r="I36" t="s">
        <v>274</v>
      </c>
    </row>
    <row r="37" spans="1:9" x14ac:dyDescent="0.25">
      <c r="A37">
        <v>3</v>
      </c>
      <c r="B37">
        <v>488.78620000000001</v>
      </c>
      <c r="C37" t="s">
        <v>24</v>
      </c>
      <c r="D37">
        <v>400</v>
      </c>
      <c r="E37" t="s">
        <v>27</v>
      </c>
      <c r="F37" t="s">
        <v>25</v>
      </c>
      <c r="G37" t="s">
        <v>206</v>
      </c>
      <c r="H37" t="s">
        <v>225</v>
      </c>
      <c r="I37" t="s">
        <v>274</v>
      </c>
    </row>
    <row r="38" spans="1:9" x14ac:dyDescent="0.25">
      <c r="A38">
        <v>4</v>
      </c>
      <c r="B38">
        <v>573.76279999999997</v>
      </c>
      <c r="C38" t="s">
        <v>24</v>
      </c>
      <c r="D38">
        <v>400</v>
      </c>
      <c r="E38" t="s">
        <v>27</v>
      </c>
      <c r="F38" t="s">
        <v>25</v>
      </c>
      <c r="G38" t="s">
        <v>206</v>
      </c>
      <c r="H38" t="s">
        <v>225</v>
      </c>
      <c r="I38" t="s">
        <v>274</v>
      </c>
    </row>
    <row r="39" spans="1:9" x14ac:dyDescent="0.25">
      <c r="A39">
        <v>6</v>
      </c>
      <c r="B39">
        <v>509.88459999999998</v>
      </c>
      <c r="C39" t="s">
        <v>24</v>
      </c>
      <c r="D39">
        <v>400</v>
      </c>
      <c r="E39" t="s">
        <v>27</v>
      </c>
      <c r="F39" t="s">
        <v>25</v>
      </c>
      <c r="G39" t="s">
        <v>206</v>
      </c>
      <c r="H39" t="s">
        <v>225</v>
      </c>
      <c r="I39" t="s">
        <v>274</v>
      </c>
    </row>
    <row r="40" spans="1:9" x14ac:dyDescent="0.25">
      <c r="A40">
        <v>8</v>
      </c>
      <c r="B40">
        <v>400.89609999999999</v>
      </c>
      <c r="C40" t="s">
        <v>24</v>
      </c>
      <c r="D40">
        <v>400</v>
      </c>
      <c r="E40" t="s">
        <v>27</v>
      </c>
      <c r="F40" t="s">
        <v>25</v>
      </c>
      <c r="G40" t="s">
        <v>206</v>
      </c>
      <c r="H40" t="s">
        <v>225</v>
      </c>
      <c r="I40" t="s">
        <v>274</v>
      </c>
    </row>
    <row r="41" spans="1:9" x14ac:dyDescent="0.25">
      <c r="A41">
        <v>12</v>
      </c>
      <c r="B41">
        <v>292.61810000000003</v>
      </c>
      <c r="C41" t="s">
        <v>24</v>
      </c>
      <c r="D41">
        <v>400</v>
      </c>
      <c r="E41" t="s">
        <v>27</v>
      </c>
      <c r="F41" t="s">
        <v>25</v>
      </c>
      <c r="G41" t="s">
        <v>206</v>
      </c>
      <c r="H41" t="s">
        <v>225</v>
      </c>
      <c r="I41" t="s">
        <v>274</v>
      </c>
    </row>
    <row r="42" spans="1:9" x14ac:dyDescent="0.25">
      <c r="A42">
        <v>24</v>
      </c>
      <c r="B42">
        <v>125.77849999999999</v>
      </c>
      <c r="C42" t="s">
        <v>24</v>
      </c>
      <c r="D42">
        <v>400</v>
      </c>
      <c r="E42" t="s">
        <v>27</v>
      </c>
      <c r="F42" t="s">
        <v>25</v>
      </c>
      <c r="G42" t="s">
        <v>206</v>
      </c>
      <c r="H42" t="s">
        <v>225</v>
      </c>
      <c r="I42" t="s">
        <v>274</v>
      </c>
    </row>
    <row r="43" spans="1:9" x14ac:dyDescent="0.25">
      <c r="A43">
        <v>36</v>
      </c>
      <c r="B43">
        <v>63.542999999999999</v>
      </c>
      <c r="C43" t="s">
        <v>24</v>
      </c>
      <c r="D43">
        <v>400</v>
      </c>
      <c r="E43" t="s">
        <v>27</v>
      </c>
      <c r="F43" t="s">
        <v>25</v>
      </c>
      <c r="G43" t="s">
        <v>206</v>
      </c>
      <c r="H43" t="s">
        <v>225</v>
      </c>
      <c r="I43" t="s">
        <v>274</v>
      </c>
    </row>
    <row r="44" spans="1:9" x14ac:dyDescent="0.25">
      <c r="A44">
        <v>48</v>
      </c>
      <c r="B44">
        <v>28.9907</v>
      </c>
      <c r="C44" t="s">
        <v>24</v>
      </c>
      <c r="D44">
        <v>400</v>
      </c>
      <c r="E44" t="s">
        <v>27</v>
      </c>
      <c r="F44" t="s">
        <v>25</v>
      </c>
      <c r="G44" t="s">
        <v>206</v>
      </c>
      <c r="H44" t="s">
        <v>225</v>
      </c>
      <c r="I44" t="s">
        <v>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1181-6EEE-42C4-9B4E-F322AF9F19BC}">
  <dimension ref="A1:R52"/>
  <sheetViews>
    <sheetView workbookViewId="0">
      <selection activeCell="A2" sqref="A2:I25"/>
    </sheetView>
  </sheetViews>
  <sheetFormatPr defaultRowHeight="15" x14ac:dyDescent="0.25"/>
  <cols>
    <col min="2" max="2" width="12.7109375" bestFit="1" customWidth="1"/>
    <col min="3" max="3" width="10" bestFit="1" customWidth="1"/>
    <col min="5" max="5" width="9.7109375" bestFit="1" customWidth="1"/>
    <col min="10" max="10" width="9.42578125" bestFit="1" customWidth="1"/>
    <col min="12" max="12" width="10.5703125" bestFit="1" customWidth="1"/>
  </cols>
  <sheetData>
    <row r="1" spans="1:18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L1" t="s">
        <v>1</v>
      </c>
      <c r="M1" t="s">
        <v>164</v>
      </c>
    </row>
    <row r="2" spans="1:18" x14ac:dyDescent="0.25">
      <c r="A2">
        <v>0</v>
      </c>
      <c r="B2">
        <v>0</v>
      </c>
      <c r="C2" t="s">
        <v>164</v>
      </c>
      <c r="D2">
        <v>400</v>
      </c>
      <c r="E2" t="s">
        <v>54</v>
      </c>
      <c r="F2" t="s">
        <v>25</v>
      </c>
      <c r="G2" t="s">
        <v>206</v>
      </c>
      <c r="H2" t="s">
        <v>277</v>
      </c>
      <c r="I2" t="s">
        <v>278</v>
      </c>
      <c r="J2" t="s">
        <v>191</v>
      </c>
      <c r="L2" t="s">
        <v>2</v>
      </c>
      <c r="M2" t="s">
        <v>8</v>
      </c>
    </row>
    <row r="3" spans="1:18" x14ac:dyDescent="0.25">
      <c r="A3">
        <v>1</v>
      </c>
      <c r="B3">
        <v>38.731499999999997</v>
      </c>
      <c r="C3" t="s">
        <v>164</v>
      </c>
      <c r="D3">
        <v>400</v>
      </c>
      <c r="E3" t="s">
        <v>54</v>
      </c>
      <c r="F3" t="s">
        <v>25</v>
      </c>
      <c r="G3" t="s">
        <v>206</v>
      </c>
      <c r="H3" t="s">
        <v>277</v>
      </c>
      <c r="I3" t="s">
        <v>278</v>
      </c>
      <c r="L3" t="s">
        <v>5</v>
      </c>
      <c r="M3">
        <v>400</v>
      </c>
    </row>
    <row r="4" spans="1:18" x14ac:dyDescent="0.25">
      <c r="A4">
        <v>2</v>
      </c>
      <c r="B4">
        <v>93.398099999999999</v>
      </c>
      <c r="C4" t="s">
        <v>164</v>
      </c>
      <c r="D4">
        <v>400</v>
      </c>
      <c r="E4" t="s">
        <v>54</v>
      </c>
      <c r="F4" t="s">
        <v>25</v>
      </c>
      <c r="G4" t="s">
        <v>206</v>
      </c>
      <c r="H4" t="s">
        <v>277</v>
      </c>
      <c r="I4" t="s">
        <v>278</v>
      </c>
      <c r="L4" t="s">
        <v>9</v>
      </c>
      <c r="M4">
        <v>12</v>
      </c>
    </row>
    <row r="5" spans="1:18" x14ac:dyDescent="0.25">
      <c r="A5">
        <v>3</v>
      </c>
      <c r="B5">
        <v>110.1516</v>
      </c>
      <c r="C5" t="s">
        <v>164</v>
      </c>
      <c r="D5">
        <v>400</v>
      </c>
      <c r="E5" t="s">
        <v>54</v>
      </c>
      <c r="F5" t="s">
        <v>25</v>
      </c>
      <c r="G5" t="s">
        <v>206</v>
      </c>
      <c r="H5" t="s">
        <v>277</v>
      </c>
      <c r="I5" t="s">
        <v>278</v>
      </c>
      <c r="L5" t="s">
        <v>15</v>
      </c>
      <c r="M5" t="s">
        <v>25</v>
      </c>
      <c r="N5" t="s">
        <v>317</v>
      </c>
    </row>
    <row r="6" spans="1:18" x14ac:dyDescent="0.25">
      <c r="A6">
        <v>4</v>
      </c>
      <c r="B6">
        <v>131.2998</v>
      </c>
      <c r="C6" t="s">
        <v>164</v>
      </c>
      <c r="D6">
        <v>400</v>
      </c>
      <c r="E6" t="s">
        <v>54</v>
      </c>
      <c r="F6" t="s">
        <v>25</v>
      </c>
      <c r="G6" t="s">
        <v>206</v>
      </c>
      <c r="H6" t="s">
        <v>277</v>
      </c>
      <c r="I6" t="s">
        <v>278</v>
      </c>
      <c r="L6" t="s">
        <v>12</v>
      </c>
      <c r="M6" t="s">
        <v>13</v>
      </c>
    </row>
    <row r="7" spans="1:18" x14ac:dyDescent="0.25">
      <c r="A7">
        <v>6</v>
      </c>
      <c r="B7">
        <v>143.37979999999999</v>
      </c>
      <c r="C7" t="s">
        <v>164</v>
      </c>
      <c r="D7">
        <v>400</v>
      </c>
      <c r="E7" t="s">
        <v>54</v>
      </c>
      <c r="F7" t="s">
        <v>25</v>
      </c>
      <c r="G7" t="s">
        <v>206</v>
      </c>
      <c r="H7" t="s">
        <v>277</v>
      </c>
      <c r="I7" t="s">
        <v>278</v>
      </c>
      <c r="L7" t="s">
        <v>10</v>
      </c>
      <c r="M7" t="s">
        <v>198</v>
      </c>
      <c r="Q7" t="s">
        <v>194</v>
      </c>
    </row>
    <row r="8" spans="1:18" x14ac:dyDescent="0.25">
      <c r="A8">
        <v>8</v>
      </c>
      <c r="B8">
        <v>121.3927</v>
      </c>
      <c r="C8" t="s">
        <v>164</v>
      </c>
      <c r="D8">
        <v>400</v>
      </c>
      <c r="E8" t="s">
        <v>54</v>
      </c>
      <c r="F8" t="s">
        <v>25</v>
      </c>
      <c r="G8" t="s">
        <v>206</v>
      </c>
      <c r="H8" t="s">
        <v>277</v>
      </c>
      <c r="I8" t="s">
        <v>278</v>
      </c>
      <c r="M8" t="s">
        <v>197</v>
      </c>
    </row>
    <row r="9" spans="1:18" x14ac:dyDescent="0.25">
      <c r="A9">
        <v>12</v>
      </c>
      <c r="B9">
        <v>89.779300000000006</v>
      </c>
      <c r="C9" t="s">
        <v>164</v>
      </c>
      <c r="D9">
        <v>400</v>
      </c>
      <c r="E9" t="s">
        <v>54</v>
      </c>
      <c r="F9" t="s">
        <v>25</v>
      </c>
      <c r="G9" t="s">
        <v>206</v>
      </c>
      <c r="H9" t="s">
        <v>277</v>
      </c>
      <c r="I9" t="s">
        <v>278</v>
      </c>
      <c r="L9" t="s">
        <v>209</v>
      </c>
      <c r="M9" t="s">
        <v>405</v>
      </c>
      <c r="R9" t="s">
        <v>406</v>
      </c>
    </row>
    <row r="10" spans="1:18" x14ac:dyDescent="0.25">
      <c r="A10">
        <v>24</v>
      </c>
      <c r="B10">
        <v>43.022599999999997</v>
      </c>
      <c r="C10" t="s">
        <v>164</v>
      </c>
      <c r="D10">
        <v>400</v>
      </c>
      <c r="E10" t="s">
        <v>54</v>
      </c>
      <c r="F10" t="s">
        <v>25</v>
      </c>
      <c r="G10" t="s">
        <v>206</v>
      </c>
      <c r="H10" t="s">
        <v>277</v>
      </c>
      <c r="I10" t="s">
        <v>278</v>
      </c>
      <c r="L10" t="s">
        <v>210</v>
      </c>
      <c r="M10" t="s">
        <v>195</v>
      </c>
    </row>
    <row r="11" spans="1:18" x14ac:dyDescent="0.25">
      <c r="A11">
        <v>36</v>
      </c>
      <c r="B11">
        <v>13.0221</v>
      </c>
      <c r="C11" t="s">
        <v>164</v>
      </c>
      <c r="D11">
        <v>400</v>
      </c>
      <c r="E11" t="s">
        <v>54</v>
      </c>
      <c r="F11" t="s">
        <v>25</v>
      </c>
      <c r="G11" t="s">
        <v>206</v>
      </c>
      <c r="H11" t="s">
        <v>277</v>
      </c>
      <c r="I11" t="s">
        <v>278</v>
      </c>
      <c r="L11" t="s">
        <v>222</v>
      </c>
      <c r="M11" t="s">
        <v>196</v>
      </c>
    </row>
    <row r="12" spans="1:18" x14ac:dyDescent="0.25">
      <c r="A12">
        <v>48</v>
      </c>
      <c r="B12">
        <v>12.141999999999999</v>
      </c>
      <c r="C12" t="s">
        <v>164</v>
      </c>
      <c r="D12">
        <v>400</v>
      </c>
      <c r="E12" t="s">
        <v>54</v>
      </c>
      <c r="F12" t="s">
        <v>25</v>
      </c>
      <c r="G12" t="s">
        <v>206</v>
      </c>
      <c r="H12" t="s">
        <v>277</v>
      </c>
      <c r="I12" t="s">
        <v>278</v>
      </c>
      <c r="L12" t="s">
        <v>323</v>
      </c>
      <c r="M12" t="s">
        <v>407</v>
      </c>
    </row>
    <row r="13" spans="1:18" x14ac:dyDescent="0.25">
      <c r="A13">
        <v>72</v>
      </c>
      <c r="B13">
        <v>4.3390000000000004</v>
      </c>
      <c r="C13" t="s">
        <v>164</v>
      </c>
      <c r="D13">
        <v>400</v>
      </c>
      <c r="E13" t="s">
        <v>54</v>
      </c>
      <c r="F13" t="s">
        <v>25</v>
      </c>
      <c r="G13" t="s">
        <v>206</v>
      </c>
      <c r="H13" t="s">
        <v>277</v>
      </c>
      <c r="I13" t="s">
        <v>278</v>
      </c>
    </row>
    <row r="14" spans="1:18" x14ac:dyDescent="0.25">
      <c r="A14">
        <v>0</v>
      </c>
      <c r="B14">
        <v>0</v>
      </c>
      <c r="C14" t="s">
        <v>164</v>
      </c>
      <c r="D14">
        <v>400</v>
      </c>
      <c r="E14" t="s">
        <v>54</v>
      </c>
      <c r="F14" t="s">
        <v>25</v>
      </c>
      <c r="G14" t="s">
        <v>206</v>
      </c>
      <c r="H14" t="s">
        <v>277</v>
      </c>
      <c r="I14" t="s">
        <v>279</v>
      </c>
      <c r="J14" t="s">
        <v>192</v>
      </c>
    </row>
    <row r="15" spans="1:18" x14ac:dyDescent="0.25">
      <c r="A15">
        <v>1</v>
      </c>
      <c r="B15">
        <v>39.281599999999997</v>
      </c>
      <c r="C15" t="s">
        <v>164</v>
      </c>
      <c r="D15">
        <v>400</v>
      </c>
      <c r="E15" t="s">
        <v>54</v>
      </c>
      <c r="F15" t="s">
        <v>25</v>
      </c>
      <c r="G15" t="s">
        <v>206</v>
      </c>
      <c r="H15" t="s">
        <v>277</v>
      </c>
      <c r="I15" t="s">
        <v>279</v>
      </c>
    </row>
    <row r="16" spans="1:18" x14ac:dyDescent="0.25">
      <c r="A16">
        <v>2</v>
      </c>
      <c r="B16">
        <v>92.572800000000001</v>
      </c>
      <c r="C16" t="s">
        <v>164</v>
      </c>
      <c r="D16">
        <v>400</v>
      </c>
      <c r="E16" t="s">
        <v>54</v>
      </c>
      <c r="F16" t="s">
        <v>25</v>
      </c>
      <c r="G16" t="s">
        <v>206</v>
      </c>
      <c r="H16" t="s">
        <v>277</v>
      </c>
      <c r="I16" t="s">
        <v>279</v>
      </c>
    </row>
    <row r="17" spans="1:13" x14ac:dyDescent="0.25">
      <c r="A17">
        <v>3</v>
      </c>
      <c r="B17">
        <v>124.437</v>
      </c>
      <c r="C17" t="s">
        <v>164</v>
      </c>
      <c r="D17">
        <v>400</v>
      </c>
      <c r="E17" t="s">
        <v>54</v>
      </c>
      <c r="F17" t="s">
        <v>25</v>
      </c>
      <c r="G17" t="s">
        <v>206</v>
      </c>
      <c r="H17" t="s">
        <v>277</v>
      </c>
      <c r="I17" t="s">
        <v>279</v>
      </c>
    </row>
    <row r="18" spans="1:13" x14ac:dyDescent="0.25">
      <c r="A18">
        <v>4</v>
      </c>
      <c r="B18">
        <v>135.9701</v>
      </c>
      <c r="C18" t="s">
        <v>164</v>
      </c>
      <c r="D18">
        <v>400</v>
      </c>
      <c r="E18" t="s">
        <v>54</v>
      </c>
      <c r="F18" t="s">
        <v>25</v>
      </c>
      <c r="G18" t="s">
        <v>206</v>
      </c>
      <c r="H18" t="s">
        <v>277</v>
      </c>
      <c r="I18" t="s">
        <v>279</v>
      </c>
    </row>
    <row r="19" spans="1:13" x14ac:dyDescent="0.25">
      <c r="A19">
        <v>6</v>
      </c>
      <c r="B19">
        <v>145.8519</v>
      </c>
      <c r="C19" t="s">
        <v>164</v>
      </c>
      <c r="D19">
        <v>400</v>
      </c>
      <c r="E19" t="s">
        <v>54</v>
      </c>
      <c r="F19" t="s">
        <v>25</v>
      </c>
      <c r="G19" t="s">
        <v>206</v>
      </c>
      <c r="H19" t="s">
        <v>277</v>
      </c>
      <c r="I19" t="s">
        <v>279</v>
      </c>
    </row>
    <row r="20" spans="1:13" x14ac:dyDescent="0.25">
      <c r="A20">
        <v>8</v>
      </c>
      <c r="B20">
        <v>135.4032</v>
      </c>
      <c r="C20" t="s">
        <v>164</v>
      </c>
      <c r="D20">
        <v>400</v>
      </c>
      <c r="E20" t="s">
        <v>54</v>
      </c>
      <c r="F20" t="s">
        <v>25</v>
      </c>
      <c r="G20" t="s">
        <v>206</v>
      </c>
      <c r="H20" t="s">
        <v>277</v>
      </c>
      <c r="I20" t="s">
        <v>279</v>
      </c>
    </row>
    <row r="21" spans="1:13" x14ac:dyDescent="0.25">
      <c r="A21">
        <v>12</v>
      </c>
      <c r="B21">
        <v>106.5381</v>
      </c>
      <c r="C21" t="s">
        <v>164</v>
      </c>
      <c r="D21">
        <v>400</v>
      </c>
      <c r="E21" t="s">
        <v>54</v>
      </c>
      <c r="F21" t="s">
        <v>25</v>
      </c>
      <c r="G21" t="s">
        <v>206</v>
      </c>
      <c r="H21" t="s">
        <v>277</v>
      </c>
      <c r="I21" t="s">
        <v>279</v>
      </c>
    </row>
    <row r="22" spans="1:13" x14ac:dyDescent="0.25">
      <c r="A22">
        <v>24</v>
      </c>
      <c r="B22">
        <v>63.900700000000001</v>
      </c>
      <c r="C22" t="s">
        <v>164</v>
      </c>
      <c r="D22">
        <v>400</v>
      </c>
      <c r="E22" t="s">
        <v>54</v>
      </c>
      <c r="F22" t="s">
        <v>25</v>
      </c>
      <c r="G22" t="s">
        <v>206</v>
      </c>
      <c r="H22" t="s">
        <v>277</v>
      </c>
      <c r="I22" t="s">
        <v>279</v>
      </c>
    </row>
    <row r="23" spans="1:13" x14ac:dyDescent="0.25">
      <c r="A23">
        <v>36</v>
      </c>
      <c r="B23">
        <v>27.581600000000002</v>
      </c>
      <c r="C23" t="s">
        <v>164</v>
      </c>
      <c r="D23">
        <v>400</v>
      </c>
      <c r="E23" t="s">
        <v>54</v>
      </c>
      <c r="F23" t="s">
        <v>25</v>
      </c>
      <c r="G23" t="s">
        <v>206</v>
      </c>
      <c r="H23" t="s">
        <v>277</v>
      </c>
      <c r="I23" t="s">
        <v>279</v>
      </c>
    </row>
    <row r="24" spans="1:13" x14ac:dyDescent="0.25">
      <c r="A24">
        <v>48</v>
      </c>
      <c r="B24">
        <v>25.878</v>
      </c>
      <c r="C24" t="s">
        <v>164</v>
      </c>
      <c r="D24">
        <v>400</v>
      </c>
      <c r="E24" t="s">
        <v>54</v>
      </c>
      <c r="F24" t="s">
        <v>25</v>
      </c>
      <c r="G24" t="s">
        <v>206</v>
      </c>
      <c r="H24" t="s">
        <v>277</v>
      </c>
      <c r="I24" t="s">
        <v>279</v>
      </c>
    </row>
    <row r="25" spans="1:13" x14ac:dyDescent="0.25">
      <c r="A25">
        <v>72</v>
      </c>
      <c r="B25">
        <v>17.525300000000001</v>
      </c>
      <c r="C25" t="s">
        <v>164</v>
      </c>
      <c r="D25">
        <v>400</v>
      </c>
      <c r="E25" t="s">
        <v>54</v>
      </c>
      <c r="F25" t="s">
        <v>25</v>
      </c>
      <c r="G25" t="s">
        <v>206</v>
      </c>
      <c r="H25" t="s">
        <v>277</v>
      </c>
      <c r="I25" t="s">
        <v>279</v>
      </c>
    </row>
    <row r="32" spans="1:13" x14ac:dyDescent="0.25">
      <c r="M32">
        <v>0</v>
      </c>
    </row>
    <row r="33" spans="13:13" x14ac:dyDescent="0.25">
      <c r="M33">
        <v>0.90239999999999998</v>
      </c>
    </row>
    <row r="35" spans="13:13" x14ac:dyDescent="0.25">
      <c r="M35">
        <v>2.1063999999999998</v>
      </c>
    </row>
    <row r="37" spans="13:13" x14ac:dyDescent="0.25">
      <c r="M37">
        <v>2.9557000000000002</v>
      </c>
    </row>
    <row r="39" spans="13:13" x14ac:dyDescent="0.25">
      <c r="M39">
        <v>4.1351000000000004</v>
      </c>
    </row>
    <row r="41" spans="13:13" x14ac:dyDescent="0.25">
      <c r="M41">
        <v>5.9486999999999997</v>
      </c>
    </row>
    <row r="43" spans="13:13" x14ac:dyDescent="0.25">
      <c r="M43">
        <v>7.9458000000000002</v>
      </c>
    </row>
    <row r="45" spans="13:13" x14ac:dyDescent="0.25">
      <c r="M45">
        <v>12.082000000000001</v>
      </c>
    </row>
    <row r="47" spans="13:13" x14ac:dyDescent="0.25">
      <c r="M47">
        <v>24.076599999999999</v>
      </c>
    </row>
    <row r="49" spans="13:13" x14ac:dyDescent="0.25">
      <c r="M49">
        <v>36.172400000000003</v>
      </c>
    </row>
    <row r="51" spans="13:13" x14ac:dyDescent="0.25">
      <c r="M51">
        <v>48.239899999999999</v>
      </c>
    </row>
    <row r="52" spans="13:13" x14ac:dyDescent="0.25">
      <c r="M52">
        <v>72.4696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2A6F-610E-4C85-8902-E2331F047A5F}">
  <dimension ref="A1:M14"/>
  <sheetViews>
    <sheetView workbookViewId="0">
      <selection activeCell="A2" sqref="A2:I14"/>
    </sheetView>
  </sheetViews>
  <sheetFormatPr defaultRowHeight="15" x14ac:dyDescent="0.25"/>
  <cols>
    <col min="2" max="2" width="13.28515625" bestFit="1" customWidth="1"/>
    <col min="3" max="3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f>12.5*66.4</f>
        <v>830.00000000000011</v>
      </c>
      <c r="E2" t="s">
        <v>27</v>
      </c>
      <c r="F2" t="s">
        <v>23</v>
      </c>
      <c r="G2" t="s">
        <v>206</v>
      </c>
      <c r="H2" t="s">
        <v>235</v>
      </c>
      <c r="I2" t="s">
        <v>214</v>
      </c>
      <c r="K2" t="s">
        <v>2</v>
      </c>
      <c r="L2" t="s">
        <v>82</v>
      </c>
    </row>
    <row r="3" spans="1:13" x14ac:dyDescent="0.25">
      <c r="A3">
        <v>1</v>
      </c>
      <c r="B3">
        <v>0.5171</v>
      </c>
      <c r="C3" t="s">
        <v>24</v>
      </c>
      <c r="D3">
        <f t="shared" ref="D3:D14" si="0">12.5*66.4</f>
        <v>830.00000000000011</v>
      </c>
      <c r="E3" t="s">
        <v>27</v>
      </c>
      <c r="F3" t="s">
        <v>23</v>
      </c>
      <c r="G3" t="s">
        <v>206</v>
      </c>
      <c r="H3" t="s">
        <v>235</v>
      </c>
      <c r="I3" t="s">
        <v>214</v>
      </c>
      <c r="K3" t="s">
        <v>5</v>
      </c>
      <c r="L3">
        <f>12.5*66.4</f>
        <v>830.00000000000011</v>
      </c>
      <c r="M3" t="s">
        <v>81</v>
      </c>
    </row>
    <row r="4" spans="1:13" x14ac:dyDescent="0.25">
      <c r="A4">
        <v>3</v>
      </c>
      <c r="B4">
        <v>1.0407</v>
      </c>
      <c r="C4" t="s">
        <v>24</v>
      </c>
      <c r="D4">
        <f t="shared" si="0"/>
        <v>830.00000000000011</v>
      </c>
      <c r="E4" t="s">
        <v>27</v>
      </c>
      <c r="F4" t="s">
        <v>23</v>
      </c>
      <c r="G4" t="s">
        <v>206</v>
      </c>
      <c r="H4" t="s">
        <v>235</v>
      </c>
      <c r="I4" t="s">
        <v>214</v>
      </c>
      <c r="K4" t="s">
        <v>9</v>
      </c>
      <c r="L4">
        <v>7</v>
      </c>
    </row>
    <row r="5" spans="1:13" x14ac:dyDescent="0.25">
      <c r="A5">
        <v>5</v>
      </c>
      <c r="B5">
        <v>0.91620000000000001</v>
      </c>
      <c r="C5" t="s">
        <v>24</v>
      </c>
      <c r="D5">
        <f t="shared" si="0"/>
        <v>830.00000000000011</v>
      </c>
      <c r="E5" t="s">
        <v>27</v>
      </c>
      <c r="F5" t="s">
        <v>23</v>
      </c>
      <c r="G5" t="s">
        <v>206</v>
      </c>
      <c r="H5" t="s">
        <v>235</v>
      </c>
      <c r="I5" t="s">
        <v>214</v>
      </c>
      <c r="K5" t="s">
        <v>15</v>
      </c>
      <c r="L5" t="s">
        <v>23</v>
      </c>
    </row>
    <row r="6" spans="1:13" x14ac:dyDescent="0.25">
      <c r="A6">
        <v>6</v>
      </c>
      <c r="B6">
        <v>0.71699999999999997</v>
      </c>
      <c r="C6" t="s">
        <v>24</v>
      </c>
      <c r="D6">
        <f t="shared" si="0"/>
        <v>830.00000000000011</v>
      </c>
      <c r="E6" t="s">
        <v>27</v>
      </c>
      <c r="F6" t="s">
        <v>23</v>
      </c>
      <c r="G6" t="s">
        <v>206</v>
      </c>
      <c r="H6" t="s">
        <v>235</v>
      </c>
      <c r="I6" t="s">
        <v>214</v>
      </c>
      <c r="K6" t="s">
        <v>12</v>
      </c>
      <c r="L6" t="s">
        <v>13</v>
      </c>
    </row>
    <row r="7" spans="1:13" x14ac:dyDescent="0.25">
      <c r="A7">
        <v>8</v>
      </c>
      <c r="B7">
        <v>0.59870000000000001</v>
      </c>
      <c r="C7" t="s">
        <v>24</v>
      </c>
      <c r="D7">
        <f t="shared" si="0"/>
        <v>830.00000000000011</v>
      </c>
      <c r="E7" t="s">
        <v>27</v>
      </c>
      <c r="F7" t="s">
        <v>23</v>
      </c>
      <c r="G7" t="s">
        <v>206</v>
      </c>
      <c r="H7" t="s">
        <v>235</v>
      </c>
      <c r="I7" t="s">
        <v>214</v>
      </c>
      <c r="K7" t="s">
        <v>10</v>
      </c>
      <c r="L7" t="s">
        <v>80</v>
      </c>
    </row>
    <row r="8" spans="1:13" x14ac:dyDescent="0.25">
      <c r="A8">
        <v>9</v>
      </c>
      <c r="B8">
        <v>0.59560000000000002</v>
      </c>
      <c r="C8" t="s">
        <v>24</v>
      </c>
      <c r="D8">
        <f t="shared" si="0"/>
        <v>830.00000000000011</v>
      </c>
      <c r="E8" t="s">
        <v>27</v>
      </c>
      <c r="F8" t="s">
        <v>23</v>
      </c>
      <c r="G8" t="s">
        <v>206</v>
      </c>
      <c r="H8" t="s">
        <v>235</v>
      </c>
      <c r="I8" t="s">
        <v>214</v>
      </c>
      <c r="K8" t="s">
        <v>209</v>
      </c>
      <c r="L8" t="s">
        <v>411</v>
      </c>
      <c r="M8" t="s">
        <v>412</v>
      </c>
    </row>
    <row r="9" spans="1:13" x14ac:dyDescent="0.25">
      <c r="A9">
        <v>11</v>
      </c>
      <c r="B9">
        <v>0.44</v>
      </c>
      <c r="C9" t="s">
        <v>24</v>
      </c>
      <c r="D9">
        <f t="shared" si="0"/>
        <v>830.00000000000011</v>
      </c>
      <c r="E9" t="s">
        <v>27</v>
      </c>
      <c r="F9" t="s">
        <v>23</v>
      </c>
      <c r="G9" t="s">
        <v>206</v>
      </c>
      <c r="H9" t="s">
        <v>235</v>
      </c>
      <c r="I9" t="s">
        <v>214</v>
      </c>
      <c r="K9" t="s">
        <v>210</v>
      </c>
      <c r="L9" t="s">
        <v>235</v>
      </c>
    </row>
    <row r="10" spans="1:13" x14ac:dyDescent="0.25">
      <c r="A10">
        <v>14</v>
      </c>
      <c r="B10">
        <v>0.3</v>
      </c>
      <c r="C10" t="s">
        <v>24</v>
      </c>
      <c r="D10">
        <f t="shared" si="0"/>
        <v>830.00000000000011</v>
      </c>
      <c r="E10" t="s">
        <v>27</v>
      </c>
      <c r="F10" t="s">
        <v>23</v>
      </c>
      <c r="G10" t="s">
        <v>206</v>
      </c>
      <c r="H10" t="s">
        <v>235</v>
      </c>
      <c r="I10" t="s">
        <v>214</v>
      </c>
      <c r="K10" t="s">
        <v>222</v>
      </c>
      <c r="L10" t="s">
        <v>214</v>
      </c>
    </row>
    <row r="11" spans="1:13" x14ac:dyDescent="0.25">
      <c r="A11">
        <v>18</v>
      </c>
      <c r="B11">
        <v>0.20369999999999999</v>
      </c>
      <c r="C11" t="s">
        <v>24</v>
      </c>
      <c r="D11">
        <f t="shared" si="0"/>
        <v>830.00000000000011</v>
      </c>
      <c r="E11" t="s">
        <v>27</v>
      </c>
      <c r="F11" t="s">
        <v>23</v>
      </c>
      <c r="G11" t="s">
        <v>206</v>
      </c>
      <c r="H11" t="s">
        <v>235</v>
      </c>
      <c r="I11" t="s">
        <v>214</v>
      </c>
      <c r="K11" t="s">
        <v>327</v>
      </c>
      <c r="L11" t="s">
        <v>413</v>
      </c>
      <c r="M11">
        <v>66.400000000000006</v>
      </c>
    </row>
    <row r="12" spans="1:13" x14ac:dyDescent="0.25">
      <c r="A12">
        <v>24</v>
      </c>
      <c r="B12">
        <v>0.12620000000000001</v>
      </c>
      <c r="C12" t="s">
        <v>24</v>
      </c>
      <c r="D12">
        <f t="shared" si="0"/>
        <v>830.00000000000011</v>
      </c>
      <c r="E12" t="s">
        <v>27</v>
      </c>
      <c r="F12" t="s">
        <v>23</v>
      </c>
      <c r="G12" t="s">
        <v>206</v>
      </c>
      <c r="H12" t="s">
        <v>235</v>
      </c>
      <c r="I12" t="s">
        <v>214</v>
      </c>
    </row>
    <row r="13" spans="1:13" x14ac:dyDescent="0.25">
      <c r="A13">
        <v>36</v>
      </c>
      <c r="B13">
        <v>8.9599999999999999E-2</v>
      </c>
      <c r="C13" t="s">
        <v>24</v>
      </c>
      <c r="D13">
        <f t="shared" si="0"/>
        <v>830.00000000000011</v>
      </c>
      <c r="E13" t="s">
        <v>27</v>
      </c>
      <c r="F13" t="s">
        <v>23</v>
      </c>
      <c r="G13" t="s">
        <v>206</v>
      </c>
      <c r="H13" t="s">
        <v>235</v>
      </c>
      <c r="I13" t="s">
        <v>214</v>
      </c>
    </row>
    <row r="14" spans="1:13" x14ac:dyDescent="0.25">
      <c r="A14">
        <v>48</v>
      </c>
      <c r="B14">
        <v>7.7899999999999997E-2</v>
      </c>
      <c r="C14" t="s">
        <v>24</v>
      </c>
      <c r="D14">
        <f t="shared" si="0"/>
        <v>830.00000000000011</v>
      </c>
      <c r="E14" t="s">
        <v>27</v>
      </c>
      <c r="F14" t="s">
        <v>23</v>
      </c>
      <c r="G14" t="s">
        <v>206</v>
      </c>
      <c r="H14" t="s">
        <v>235</v>
      </c>
      <c r="I14" t="s">
        <v>214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D0D0-3432-40D5-BF2E-E3D9D8FA747E}">
  <dimension ref="A1:M11"/>
  <sheetViews>
    <sheetView workbookViewId="0">
      <selection activeCell="A2" sqref="A2:I9"/>
    </sheetView>
  </sheetViews>
  <sheetFormatPr defaultRowHeight="15" x14ac:dyDescent="0.25"/>
  <cols>
    <col min="2" max="2" width="13.28515625" bestFit="1" customWidth="1"/>
    <col min="3" max="3" width="10.5703125" bestFit="1" customWidth="1"/>
    <col min="5" max="5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600</v>
      </c>
      <c r="E2" t="s">
        <v>36</v>
      </c>
      <c r="F2" t="s">
        <v>25</v>
      </c>
      <c r="G2" t="s">
        <v>206</v>
      </c>
      <c r="H2" t="s">
        <v>214</v>
      </c>
      <c r="I2" t="s">
        <v>214</v>
      </c>
      <c r="K2" t="s">
        <v>2</v>
      </c>
      <c r="L2" t="s">
        <v>8</v>
      </c>
    </row>
    <row r="3" spans="1:13" x14ac:dyDescent="0.25">
      <c r="A3">
        <v>1</v>
      </c>
      <c r="B3">
        <v>192.3374</v>
      </c>
      <c r="C3" t="s">
        <v>24</v>
      </c>
      <c r="D3">
        <v>600</v>
      </c>
      <c r="E3" t="s">
        <v>36</v>
      </c>
      <c r="F3" t="s">
        <v>25</v>
      </c>
      <c r="G3" t="s">
        <v>206</v>
      </c>
      <c r="H3" t="s">
        <v>214</v>
      </c>
      <c r="I3" t="s">
        <v>214</v>
      </c>
      <c r="K3" t="s">
        <v>5</v>
      </c>
      <c r="L3">
        <v>600</v>
      </c>
    </row>
    <row r="4" spans="1:13" x14ac:dyDescent="0.25">
      <c r="A4">
        <v>2</v>
      </c>
      <c r="B4">
        <v>336.87509999999997</v>
      </c>
      <c r="C4" t="s">
        <v>24</v>
      </c>
      <c r="D4">
        <v>600</v>
      </c>
      <c r="E4" t="s">
        <v>36</v>
      </c>
      <c r="F4" t="s">
        <v>25</v>
      </c>
      <c r="G4" t="s">
        <v>206</v>
      </c>
      <c r="H4" t="s">
        <v>214</v>
      </c>
      <c r="I4" t="s">
        <v>214</v>
      </c>
      <c r="K4" t="s">
        <v>9</v>
      </c>
      <c r="L4">
        <v>10</v>
      </c>
    </row>
    <row r="5" spans="1:13" x14ac:dyDescent="0.25">
      <c r="A5">
        <v>4</v>
      </c>
      <c r="B5">
        <v>361.68920000000003</v>
      </c>
      <c r="C5" t="s">
        <v>24</v>
      </c>
      <c r="D5">
        <v>600</v>
      </c>
      <c r="E5" t="s">
        <v>36</v>
      </c>
      <c r="F5" t="s">
        <v>25</v>
      </c>
      <c r="G5" t="s">
        <v>206</v>
      </c>
      <c r="H5" t="s">
        <v>214</v>
      </c>
      <c r="I5" t="s">
        <v>214</v>
      </c>
      <c r="K5" t="s">
        <v>15</v>
      </c>
      <c r="L5" t="s">
        <v>318</v>
      </c>
    </row>
    <row r="6" spans="1:13" x14ac:dyDescent="0.25">
      <c r="A6">
        <v>8</v>
      </c>
      <c r="B6">
        <v>255.708</v>
      </c>
      <c r="C6" t="s">
        <v>24</v>
      </c>
      <c r="D6">
        <v>600</v>
      </c>
      <c r="E6" t="s">
        <v>36</v>
      </c>
      <c r="F6" t="s">
        <v>25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24</v>
      </c>
      <c r="B7">
        <v>167.02850000000001</v>
      </c>
      <c r="C7" t="s">
        <v>24</v>
      </c>
      <c r="D7">
        <v>600</v>
      </c>
      <c r="E7" t="s">
        <v>36</v>
      </c>
      <c r="F7" t="s">
        <v>25</v>
      </c>
      <c r="G7" t="s">
        <v>206</v>
      </c>
      <c r="H7" t="s">
        <v>214</v>
      </c>
      <c r="I7" t="s">
        <v>214</v>
      </c>
      <c r="K7" t="s">
        <v>10</v>
      </c>
      <c r="L7" t="s">
        <v>83</v>
      </c>
    </row>
    <row r="8" spans="1:13" x14ac:dyDescent="0.25">
      <c r="A8">
        <v>48</v>
      </c>
      <c r="B8">
        <v>72.810500000000005</v>
      </c>
      <c r="C8" t="s">
        <v>24</v>
      </c>
      <c r="D8">
        <v>600</v>
      </c>
      <c r="E8" t="s">
        <v>36</v>
      </c>
      <c r="F8" t="s">
        <v>25</v>
      </c>
      <c r="G8" t="s">
        <v>206</v>
      </c>
      <c r="H8" t="s">
        <v>214</v>
      </c>
      <c r="I8" t="s">
        <v>214</v>
      </c>
      <c r="K8" t="s">
        <v>209</v>
      </c>
      <c r="L8" t="s">
        <v>281</v>
      </c>
      <c r="M8" t="s">
        <v>414</v>
      </c>
    </row>
    <row r="9" spans="1:13" x14ac:dyDescent="0.25">
      <c r="A9">
        <v>72</v>
      </c>
      <c r="B9">
        <v>43.645699999999998</v>
      </c>
      <c r="C9" t="s">
        <v>24</v>
      </c>
      <c r="D9">
        <v>600</v>
      </c>
      <c r="E9" t="s">
        <v>36</v>
      </c>
      <c r="F9" t="s">
        <v>25</v>
      </c>
      <c r="G9" t="s">
        <v>206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K10" t="s">
        <v>222</v>
      </c>
      <c r="L10" t="s">
        <v>214</v>
      </c>
    </row>
    <row r="11" spans="1:13" x14ac:dyDescent="0.25">
      <c r="K11" t="s">
        <v>327</v>
      </c>
      <c r="L11" t="s">
        <v>415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85FB-52D1-46AE-B744-2A6DE0BE974C}">
  <dimension ref="A1:M29"/>
  <sheetViews>
    <sheetView workbookViewId="0">
      <selection activeCell="N28" sqref="N28"/>
    </sheetView>
  </sheetViews>
  <sheetFormatPr defaultRowHeight="15" x14ac:dyDescent="0.25"/>
  <cols>
    <col min="2" max="2" width="13.28515625" customWidth="1"/>
    <col min="3" max="3" width="10.5703125" bestFit="1" customWidth="1"/>
    <col min="5" max="5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800</v>
      </c>
      <c r="E2" t="s">
        <v>36</v>
      </c>
      <c r="F2" t="s">
        <v>25</v>
      </c>
      <c r="G2" t="s">
        <v>206</v>
      </c>
      <c r="H2" t="s">
        <v>225</v>
      </c>
      <c r="I2" t="s">
        <v>214</v>
      </c>
      <c r="K2" t="s">
        <v>2</v>
      </c>
      <c r="L2" t="s">
        <v>8</v>
      </c>
    </row>
    <row r="3" spans="1:13" x14ac:dyDescent="0.25">
      <c r="A3">
        <v>0.5</v>
      </c>
      <c r="B3">
        <v>77.25</v>
      </c>
      <c r="C3" t="s">
        <v>24</v>
      </c>
      <c r="D3">
        <v>800</v>
      </c>
      <c r="E3" t="s">
        <v>36</v>
      </c>
      <c r="F3" t="s">
        <v>25</v>
      </c>
      <c r="G3" t="s">
        <v>206</v>
      </c>
      <c r="H3" t="s">
        <v>225</v>
      </c>
      <c r="I3" t="s">
        <v>214</v>
      </c>
      <c r="K3" t="s">
        <v>5</v>
      </c>
      <c r="L3">
        <v>800</v>
      </c>
    </row>
    <row r="4" spans="1:13" x14ac:dyDescent="0.25">
      <c r="A4">
        <v>0.75</v>
      </c>
      <c r="B4">
        <v>131.1</v>
      </c>
      <c r="C4" t="s">
        <v>24</v>
      </c>
      <c r="D4">
        <v>800</v>
      </c>
      <c r="E4" t="s">
        <v>36</v>
      </c>
      <c r="F4" t="s">
        <v>25</v>
      </c>
      <c r="G4" t="s">
        <v>206</v>
      </c>
      <c r="H4" t="s">
        <v>225</v>
      </c>
      <c r="I4" t="s">
        <v>214</v>
      </c>
      <c r="K4" t="s">
        <v>9</v>
      </c>
      <c r="L4">
        <v>16</v>
      </c>
    </row>
    <row r="5" spans="1:13" x14ac:dyDescent="0.25">
      <c r="A5">
        <v>1</v>
      </c>
      <c r="B5">
        <v>184.95999999999998</v>
      </c>
      <c r="C5" t="s">
        <v>24</v>
      </c>
      <c r="D5">
        <v>800</v>
      </c>
      <c r="E5" t="s">
        <v>36</v>
      </c>
      <c r="F5" t="s">
        <v>25</v>
      </c>
      <c r="G5" t="s">
        <v>206</v>
      </c>
      <c r="H5" t="s">
        <v>225</v>
      </c>
      <c r="I5" t="s">
        <v>214</v>
      </c>
      <c r="K5" t="s">
        <v>15</v>
      </c>
      <c r="L5" t="s">
        <v>85</v>
      </c>
    </row>
    <row r="6" spans="1:13" x14ac:dyDescent="0.25">
      <c r="A6">
        <v>1.5</v>
      </c>
      <c r="B6">
        <v>372.33</v>
      </c>
      <c r="C6" t="s">
        <v>24</v>
      </c>
      <c r="D6">
        <v>800</v>
      </c>
      <c r="E6" t="s">
        <v>36</v>
      </c>
      <c r="F6" t="s">
        <v>25</v>
      </c>
      <c r="G6" t="s">
        <v>206</v>
      </c>
      <c r="H6" t="s">
        <v>225</v>
      </c>
      <c r="I6" t="s">
        <v>214</v>
      </c>
      <c r="K6" t="s">
        <v>12</v>
      </c>
      <c r="L6" t="s">
        <v>13</v>
      </c>
    </row>
    <row r="7" spans="1:13" x14ac:dyDescent="0.25">
      <c r="A7">
        <v>2</v>
      </c>
      <c r="B7">
        <v>696.75</v>
      </c>
      <c r="C7" t="s">
        <v>24</v>
      </c>
      <c r="D7">
        <v>800</v>
      </c>
      <c r="E7" t="s">
        <v>36</v>
      </c>
      <c r="F7" t="s">
        <v>25</v>
      </c>
      <c r="G7" t="s">
        <v>206</v>
      </c>
      <c r="H7" t="s">
        <v>225</v>
      </c>
      <c r="I7" t="s">
        <v>214</v>
      </c>
      <c r="K7" t="s">
        <v>10</v>
      </c>
      <c r="L7" t="s">
        <v>84</v>
      </c>
    </row>
    <row r="8" spans="1:13" x14ac:dyDescent="0.25">
      <c r="A8">
        <v>2.5</v>
      </c>
      <c r="B8">
        <v>950.91</v>
      </c>
      <c r="C8" t="s">
        <v>24</v>
      </c>
      <c r="D8">
        <v>800</v>
      </c>
      <c r="E8" t="s">
        <v>36</v>
      </c>
      <c r="F8" t="s">
        <v>25</v>
      </c>
      <c r="G8" t="s">
        <v>206</v>
      </c>
      <c r="H8" t="s">
        <v>225</v>
      </c>
      <c r="I8" t="s">
        <v>214</v>
      </c>
      <c r="K8" t="s">
        <v>209</v>
      </c>
      <c r="L8" t="s">
        <v>282</v>
      </c>
      <c r="M8" t="s">
        <v>416</v>
      </c>
    </row>
    <row r="9" spans="1:13" x14ac:dyDescent="0.25">
      <c r="A9">
        <v>3</v>
      </c>
      <c r="B9">
        <v>1206.22</v>
      </c>
      <c r="C9" t="s">
        <v>24</v>
      </c>
      <c r="D9">
        <v>800</v>
      </c>
      <c r="E9" t="s">
        <v>36</v>
      </c>
      <c r="F9" t="s">
        <v>25</v>
      </c>
      <c r="G9" t="s">
        <v>206</v>
      </c>
      <c r="H9" t="s">
        <v>225</v>
      </c>
      <c r="I9" t="s">
        <v>214</v>
      </c>
      <c r="K9" t="s">
        <v>210</v>
      </c>
      <c r="L9" t="s">
        <v>214</v>
      </c>
    </row>
    <row r="10" spans="1:13" x14ac:dyDescent="0.25">
      <c r="A10">
        <v>4</v>
      </c>
      <c r="B10">
        <v>1562.23</v>
      </c>
      <c r="C10" t="s">
        <v>24</v>
      </c>
      <c r="D10">
        <v>800</v>
      </c>
      <c r="E10" t="s">
        <v>36</v>
      </c>
      <c r="F10" t="s">
        <v>25</v>
      </c>
      <c r="G10" t="s">
        <v>206</v>
      </c>
      <c r="H10" t="s">
        <v>225</v>
      </c>
      <c r="I10" t="s">
        <v>214</v>
      </c>
      <c r="K10" t="s">
        <v>222</v>
      </c>
      <c r="L10" t="s">
        <v>214</v>
      </c>
    </row>
    <row r="11" spans="1:13" x14ac:dyDescent="0.25">
      <c r="A11">
        <v>6</v>
      </c>
      <c r="B11">
        <v>1701.3400000000001</v>
      </c>
      <c r="C11" t="s">
        <v>24</v>
      </c>
      <c r="D11">
        <v>800</v>
      </c>
      <c r="E11" t="s">
        <v>36</v>
      </c>
      <c r="F11" t="s">
        <v>25</v>
      </c>
      <c r="G11" t="s">
        <v>206</v>
      </c>
      <c r="H11" t="s">
        <v>225</v>
      </c>
      <c r="I11" t="s">
        <v>214</v>
      </c>
      <c r="K11" t="s">
        <v>323</v>
      </c>
      <c r="L11" t="s">
        <v>417</v>
      </c>
      <c r="M11" t="s">
        <v>418</v>
      </c>
    </row>
    <row r="12" spans="1:13" x14ac:dyDescent="0.25">
      <c r="A12">
        <v>8</v>
      </c>
      <c r="B12">
        <v>1438.6599999999999</v>
      </c>
      <c r="C12" t="s">
        <v>24</v>
      </c>
      <c r="D12">
        <v>800</v>
      </c>
      <c r="E12" t="s">
        <v>36</v>
      </c>
      <c r="F12" t="s">
        <v>25</v>
      </c>
      <c r="G12" t="s">
        <v>206</v>
      </c>
      <c r="H12" t="s">
        <v>225</v>
      </c>
      <c r="I12" t="s">
        <v>214</v>
      </c>
    </row>
    <row r="13" spans="1:13" x14ac:dyDescent="0.25">
      <c r="A13">
        <v>12</v>
      </c>
      <c r="B13">
        <v>892.16</v>
      </c>
      <c r="C13" t="s">
        <v>24</v>
      </c>
      <c r="D13">
        <v>800</v>
      </c>
      <c r="E13" t="s">
        <v>36</v>
      </c>
      <c r="F13" t="s">
        <v>25</v>
      </c>
      <c r="G13" t="s">
        <v>206</v>
      </c>
      <c r="H13" t="s">
        <v>225</v>
      </c>
      <c r="I13" t="s">
        <v>214</v>
      </c>
    </row>
    <row r="14" spans="1:13" x14ac:dyDescent="0.25">
      <c r="A14">
        <v>24</v>
      </c>
      <c r="B14">
        <v>445.31</v>
      </c>
      <c r="C14" t="s">
        <v>24</v>
      </c>
      <c r="D14">
        <v>800</v>
      </c>
      <c r="E14" t="s">
        <v>36</v>
      </c>
      <c r="F14" t="s">
        <v>25</v>
      </c>
      <c r="G14" t="s">
        <v>206</v>
      </c>
      <c r="H14" t="s">
        <v>225</v>
      </c>
      <c r="I14" t="s">
        <v>214</v>
      </c>
    </row>
    <row r="15" spans="1:13" x14ac:dyDescent="0.25">
      <c r="A15">
        <v>48</v>
      </c>
      <c r="B15">
        <v>94</v>
      </c>
      <c r="C15" t="s">
        <v>24</v>
      </c>
      <c r="D15">
        <v>800</v>
      </c>
      <c r="E15" t="s">
        <v>36</v>
      </c>
      <c r="F15" t="s">
        <v>25</v>
      </c>
      <c r="G15" t="s">
        <v>206</v>
      </c>
      <c r="H15" t="s">
        <v>225</v>
      </c>
      <c r="I15" t="s">
        <v>214</v>
      </c>
    </row>
    <row r="16" spans="1:13" x14ac:dyDescent="0.25">
      <c r="A16">
        <v>0</v>
      </c>
      <c r="B16">
        <v>0</v>
      </c>
      <c r="C16" t="s">
        <v>24</v>
      </c>
      <c r="D16">
        <v>800</v>
      </c>
      <c r="E16" t="s">
        <v>37</v>
      </c>
      <c r="F16" t="s">
        <v>25</v>
      </c>
      <c r="G16" t="s">
        <v>206</v>
      </c>
      <c r="H16" t="s">
        <v>225</v>
      </c>
      <c r="I16" t="s">
        <v>214</v>
      </c>
    </row>
    <row r="17" spans="1:9" x14ac:dyDescent="0.25">
      <c r="A17">
        <v>0.5</v>
      </c>
      <c r="B17">
        <v>59.67</v>
      </c>
      <c r="C17" t="s">
        <v>24</v>
      </c>
      <c r="D17">
        <v>800</v>
      </c>
      <c r="E17" t="s">
        <v>37</v>
      </c>
      <c r="F17" t="s">
        <v>25</v>
      </c>
      <c r="G17" t="s">
        <v>206</v>
      </c>
      <c r="H17" t="s">
        <v>225</v>
      </c>
      <c r="I17" t="s">
        <v>214</v>
      </c>
    </row>
    <row r="18" spans="1:9" x14ac:dyDescent="0.25">
      <c r="A18">
        <v>0.75</v>
      </c>
      <c r="B18">
        <v>107.66</v>
      </c>
      <c r="C18" t="s">
        <v>24</v>
      </c>
      <c r="D18">
        <v>800</v>
      </c>
      <c r="E18" t="s">
        <v>37</v>
      </c>
      <c r="F18" t="s">
        <v>25</v>
      </c>
      <c r="G18" t="s">
        <v>206</v>
      </c>
      <c r="H18" t="s">
        <v>225</v>
      </c>
      <c r="I18" t="s">
        <v>214</v>
      </c>
    </row>
    <row r="19" spans="1:9" x14ac:dyDescent="0.25">
      <c r="A19">
        <v>1</v>
      </c>
      <c r="B19">
        <v>136.93</v>
      </c>
      <c r="C19" t="s">
        <v>24</v>
      </c>
      <c r="D19">
        <v>800</v>
      </c>
      <c r="E19" t="s">
        <v>37</v>
      </c>
      <c r="F19" t="s">
        <v>25</v>
      </c>
      <c r="G19" t="s">
        <v>206</v>
      </c>
      <c r="H19" t="s">
        <v>225</v>
      </c>
      <c r="I19" t="s">
        <v>214</v>
      </c>
    </row>
    <row r="20" spans="1:9" x14ac:dyDescent="0.25">
      <c r="A20">
        <v>1.5</v>
      </c>
      <c r="B20">
        <v>179.03</v>
      </c>
      <c r="C20" t="s">
        <v>24</v>
      </c>
      <c r="D20">
        <v>800</v>
      </c>
      <c r="E20" t="s">
        <v>37</v>
      </c>
      <c r="F20" t="s">
        <v>25</v>
      </c>
      <c r="G20" t="s">
        <v>206</v>
      </c>
      <c r="H20" t="s">
        <v>225</v>
      </c>
      <c r="I20" t="s">
        <v>214</v>
      </c>
    </row>
    <row r="21" spans="1:9" x14ac:dyDescent="0.25">
      <c r="A21">
        <v>2</v>
      </c>
      <c r="B21">
        <v>208.23000000000002</v>
      </c>
      <c r="C21" t="s">
        <v>24</v>
      </c>
      <c r="D21">
        <v>800</v>
      </c>
      <c r="E21" t="s">
        <v>37</v>
      </c>
      <c r="F21" t="s">
        <v>25</v>
      </c>
      <c r="G21" t="s">
        <v>206</v>
      </c>
      <c r="H21" t="s">
        <v>225</v>
      </c>
      <c r="I21" t="s">
        <v>214</v>
      </c>
    </row>
    <row r="22" spans="1:9" x14ac:dyDescent="0.25">
      <c r="A22">
        <v>2.5</v>
      </c>
      <c r="B22">
        <v>233.93</v>
      </c>
      <c r="C22" t="s">
        <v>24</v>
      </c>
      <c r="D22">
        <v>800</v>
      </c>
      <c r="E22" t="s">
        <v>37</v>
      </c>
      <c r="F22" t="s">
        <v>25</v>
      </c>
      <c r="G22" t="s">
        <v>206</v>
      </c>
      <c r="H22" t="s">
        <v>225</v>
      </c>
      <c r="I22" t="s">
        <v>214</v>
      </c>
    </row>
    <row r="23" spans="1:9" x14ac:dyDescent="0.25">
      <c r="A23">
        <v>3</v>
      </c>
      <c r="B23">
        <v>237.38000000000002</v>
      </c>
      <c r="C23" t="s">
        <v>24</v>
      </c>
      <c r="D23">
        <v>800</v>
      </c>
      <c r="E23" t="s">
        <v>37</v>
      </c>
      <c r="F23" t="s">
        <v>25</v>
      </c>
      <c r="G23" t="s">
        <v>206</v>
      </c>
      <c r="H23" t="s">
        <v>225</v>
      </c>
      <c r="I23" t="s">
        <v>214</v>
      </c>
    </row>
    <row r="24" spans="1:9" x14ac:dyDescent="0.25">
      <c r="A24">
        <v>4</v>
      </c>
      <c r="B24">
        <v>238.41000000000003</v>
      </c>
      <c r="C24" t="s">
        <v>24</v>
      </c>
      <c r="D24">
        <v>800</v>
      </c>
      <c r="E24" t="s">
        <v>37</v>
      </c>
      <c r="F24" t="s">
        <v>25</v>
      </c>
      <c r="G24" t="s">
        <v>206</v>
      </c>
      <c r="H24" t="s">
        <v>225</v>
      </c>
      <c r="I24" t="s">
        <v>214</v>
      </c>
    </row>
    <row r="25" spans="1:9" x14ac:dyDescent="0.25">
      <c r="A25">
        <v>6</v>
      </c>
      <c r="B25">
        <v>183.07</v>
      </c>
      <c r="C25" t="s">
        <v>24</v>
      </c>
      <c r="D25">
        <v>800</v>
      </c>
      <c r="E25" t="s">
        <v>37</v>
      </c>
      <c r="F25" t="s">
        <v>25</v>
      </c>
      <c r="G25" t="s">
        <v>206</v>
      </c>
      <c r="H25" t="s">
        <v>225</v>
      </c>
      <c r="I25" t="s">
        <v>214</v>
      </c>
    </row>
    <row r="26" spans="1:9" x14ac:dyDescent="0.25">
      <c r="A26">
        <v>8</v>
      </c>
      <c r="B26">
        <v>148.82</v>
      </c>
      <c r="C26" t="s">
        <v>24</v>
      </c>
      <c r="D26">
        <v>800</v>
      </c>
      <c r="E26" t="s">
        <v>37</v>
      </c>
      <c r="F26" t="s">
        <v>25</v>
      </c>
      <c r="G26" t="s">
        <v>206</v>
      </c>
      <c r="H26" t="s">
        <v>225</v>
      </c>
      <c r="I26" t="s">
        <v>214</v>
      </c>
    </row>
    <row r="27" spans="1:9" x14ac:dyDescent="0.25">
      <c r="A27">
        <v>12</v>
      </c>
      <c r="B27">
        <v>128.33000000000001</v>
      </c>
      <c r="C27" t="s">
        <v>24</v>
      </c>
      <c r="D27">
        <v>800</v>
      </c>
      <c r="E27" t="s">
        <v>37</v>
      </c>
      <c r="F27" t="s">
        <v>25</v>
      </c>
      <c r="G27" t="s">
        <v>206</v>
      </c>
      <c r="H27" t="s">
        <v>225</v>
      </c>
      <c r="I27" t="s">
        <v>214</v>
      </c>
    </row>
    <row r="28" spans="1:9" x14ac:dyDescent="0.25">
      <c r="A28">
        <v>24</v>
      </c>
      <c r="B28">
        <v>99.71</v>
      </c>
      <c r="C28" t="s">
        <v>24</v>
      </c>
      <c r="D28">
        <v>800</v>
      </c>
      <c r="E28" t="s">
        <v>37</v>
      </c>
      <c r="F28" t="s">
        <v>25</v>
      </c>
      <c r="G28" t="s">
        <v>206</v>
      </c>
      <c r="H28" t="s">
        <v>225</v>
      </c>
      <c r="I28" t="s">
        <v>214</v>
      </c>
    </row>
    <row r="29" spans="1:9" x14ac:dyDescent="0.25">
      <c r="A29">
        <v>48</v>
      </c>
      <c r="B29">
        <v>52.99</v>
      </c>
      <c r="C29" t="s">
        <v>24</v>
      </c>
      <c r="D29">
        <v>800</v>
      </c>
      <c r="E29" t="s">
        <v>37</v>
      </c>
      <c r="F29" t="s">
        <v>25</v>
      </c>
      <c r="G29" t="s">
        <v>206</v>
      </c>
      <c r="H29" t="s">
        <v>225</v>
      </c>
      <c r="I29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A2" sqref="A2:I25"/>
    </sheetView>
  </sheetViews>
  <sheetFormatPr defaultRowHeight="15" x14ac:dyDescent="0.25"/>
  <cols>
    <col min="3" max="3" width="10" bestFit="1" customWidth="1"/>
    <col min="5" max="6" width="10.85546875" customWidth="1"/>
    <col min="7" max="7" width="10.5703125" customWidth="1"/>
    <col min="8" max="8" width="13.28515625" bestFit="1" customWidth="1"/>
    <col min="9" max="9" width="10.5703125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2" x14ac:dyDescent="0.25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217</v>
      </c>
      <c r="H2" t="s">
        <v>212</v>
      </c>
      <c r="I2" t="s">
        <v>214</v>
      </c>
      <c r="K2" t="s">
        <v>2</v>
      </c>
      <c r="L2" t="s">
        <v>8</v>
      </c>
    </row>
    <row r="3" spans="1:12" x14ac:dyDescent="0.25">
      <c r="A3">
        <v>1</v>
      </c>
      <c r="B3">
        <v>56.8399</v>
      </c>
      <c r="C3" t="s">
        <v>17</v>
      </c>
      <c r="D3">
        <v>400</v>
      </c>
      <c r="E3" t="s">
        <v>37</v>
      </c>
      <c r="F3" t="s">
        <v>23</v>
      </c>
      <c r="G3" t="s">
        <v>217</v>
      </c>
      <c r="H3" t="s">
        <v>212</v>
      </c>
      <c r="I3" t="s">
        <v>214</v>
      </c>
      <c r="K3" t="s">
        <v>5</v>
      </c>
      <c r="L3" t="s">
        <v>6</v>
      </c>
    </row>
    <row r="4" spans="1:12" x14ac:dyDescent="0.25">
      <c r="A4">
        <v>2</v>
      </c>
      <c r="B4">
        <v>90.72</v>
      </c>
      <c r="C4" t="s">
        <v>17</v>
      </c>
      <c r="D4">
        <v>400</v>
      </c>
      <c r="E4" t="s">
        <v>37</v>
      </c>
      <c r="F4" t="s">
        <v>23</v>
      </c>
      <c r="G4" t="s">
        <v>217</v>
      </c>
      <c r="H4" t="s">
        <v>212</v>
      </c>
      <c r="I4" t="s">
        <v>214</v>
      </c>
      <c r="K4" t="s">
        <v>9</v>
      </c>
      <c r="L4">
        <v>22</v>
      </c>
    </row>
    <row r="5" spans="1:12" x14ac:dyDescent="0.25">
      <c r="A5">
        <v>3</v>
      </c>
      <c r="B5">
        <v>122.08</v>
      </c>
      <c r="C5" t="s">
        <v>17</v>
      </c>
      <c r="D5">
        <v>400</v>
      </c>
      <c r="E5" t="s">
        <v>37</v>
      </c>
      <c r="F5" t="s">
        <v>23</v>
      </c>
      <c r="G5" t="s">
        <v>217</v>
      </c>
      <c r="H5" t="s">
        <v>212</v>
      </c>
      <c r="I5" t="s">
        <v>214</v>
      </c>
      <c r="K5" t="s">
        <v>15</v>
      </c>
      <c r="L5" t="s">
        <v>23</v>
      </c>
    </row>
    <row r="6" spans="1:12" x14ac:dyDescent="0.25">
      <c r="A6">
        <v>4</v>
      </c>
      <c r="B6">
        <v>119.28</v>
      </c>
      <c r="C6" t="s">
        <v>17</v>
      </c>
      <c r="D6">
        <v>400</v>
      </c>
      <c r="E6" t="s">
        <v>37</v>
      </c>
      <c r="F6" t="s">
        <v>23</v>
      </c>
      <c r="G6" t="s">
        <v>217</v>
      </c>
      <c r="H6" t="s">
        <v>212</v>
      </c>
      <c r="I6" t="s">
        <v>214</v>
      </c>
      <c r="K6" t="s">
        <v>12</v>
      </c>
      <c r="L6" t="s">
        <v>14</v>
      </c>
    </row>
    <row r="7" spans="1:12" x14ac:dyDescent="0.25">
      <c r="A7">
        <v>6</v>
      </c>
      <c r="B7">
        <v>95.76</v>
      </c>
      <c r="C7" t="s">
        <v>17</v>
      </c>
      <c r="D7">
        <v>400</v>
      </c>
      <c r="E7" t="s">
        <v>37</v>
      </c>
      <c r="F7" t="s">
        <v>23</v>
      </c>
      <c r="G7" t="s">
        <v>217</v>
      </c>
      <c r="H7" t="s">
        <v>212</v>
      </c>
      <c r="I7" t="s">
        <v>214</v>
      </c>
      <c r="K7" t="s">
        <v>10</v>
      </c>
      <c r="L7" t="s">
        <v>11</v>
      </c>
    </row>
    <row r="8" spans="1:12" x14ac:dyDescent="0.25">
      <c r="A8">
        <v>8</v>
      </c>
      <c r="B8">
        <v>112.8399</v>
      </c>
      <c r="C8" t="s">
        <v>17</v>
      </c>
      <c r="D8">
        <v>400</v>
      </c>
      <c r="E8" t="s">
        <v>37</v>
      </c>
      <c r="F8" t="s">
        <v>23</v>
      </c>
      <c r="G8" t="s">
        <v>217</v>
      </c>
      <c r="H8" t="s">
        <v>212</v>
      </c>
      <c r="I8" t="s">
        <v>214</v>
      </c>
      <c r="K8" t="s">
        <v>209</v>
      </c>
      <c r="L8" t="s">
        <v>331</v>
      </c>
    </row>
    <row r="9" spans="1:12" x14ac:dyDescent="0.25">
      <c r="A9">
        <v>12</v>
      </c>
      <c r="B9">
        <v>95.48</v>
      </c>
      <c r="C9" t="s">
        <v>17</v>
      </c>
      <c r="D9">
        <v>400</v>
      </c>
      <c r="E9" t="s">
        <v>37</v>
      </c>
      <c r="F9" t="s">
        <v>23</v>
      </c>
      <c r="G9" t="s">
        <v>217</v>
      </c>
      <c r="H9" t="s">
        <v>212</v>
      </c>
      <c r="I9" t="s">
        <v>214</v>
      </c>
      <c r="K9" t="s">
        <v>210</v>
      </c>
      <c r="L9" t="s">
        <v>212</v>
      </c>
    </row>
    <row r="10" spans="1:12" x14ac:dyDescent="0.25">
      <c r="A10">
        <v>24</v>
      </c>
      <c r="B10">
        <v>72.52</v>
      </c>
      <c r="C10" t="s">
        <v>17</v>
      </c>
      <c r="D10">
        <v>400</v>
      </c>
      <c r="E10" t="s">
        <v>37</v>
      </c>
      <c r="F10" t="s">
        <v>23</v>
      </c>
      <c r="G10" t="s">
        <v>217</v>
      </c>
      <c r="H10" t="s">
        <v>212</v>
      </c>
      <c r="I10" t="s">
        <v>214</v>
      </c>
      <c r="K10" t="s">
        <v>221</v>
      </c>
    </row>
    <row r="11" spans="1:12" x14ac:dyDescent="0.25">
      <c r="A11">
        <v>36</v>
      </c>
      <c r="B11">
        <v>61.32</v>
      </c>
      <c r="C11" t="s">
        <v>17</v>
      </c>
      <c r="D11">
        <v>400</v>
      </c>
      <c r="E11" t="s">
        <v>37</v>
      </c>
      <c r="F11" t="s">
        <v>23</v>
      </c>
      <c r="G11" t="s">
        <v>217</v>
      </c>
      <c r="H11" t="s">
        <v>212</v>
      </c>
      <c r="I11" t="s">
        <v>214</v>
      </c>
      <c r="K11" t="s">
        <v>327</v>
      </c>
      <c r="L11" t="s">
        <v>330</v>
      </c>
    </row>
    <row r="12" spans="1:12" x14ac:dyDescent="0.25">
      <c r="A12">
        <v>48</v>
      </c>
      <c r="B12">
        <v>14.28</v>
      </c>
      <c r="C12" t="s">
        <v>17</v>
      </c>
      <c r="D12">
        <v>400</v>
      </c>
      <c r="E12" t="s">
        <v>37</v>
      </c>
      <c r="F12" t="s">
        <v>23</v>
      </c>
      <c r="G12" t="s">
        <v>217</v>
      </c>
      <c r="H12" t="s">
        <v>212</v>
      </c>
      <c r="I12" t="s">
        <v>214</v>
      </c>
    </row>
    <row r="13" spans="1:12" x14ac:dyDescent="0.25">
      <c r="A13">
        <v>72</v>
      </c>
      <c r="B13">
        <v>0.28000000000000003</v>
      </c>
      <c r="C13" t="s">
        <v>17</v>
      </c>
      <c r="D13">
        <v>400</v>
      </c>
      <c r="E13" t="s">
        <v>37</v>
      </c>
      <c r="F13" t="s">
        <v>23</v>
      </c>
      <c r="G13" t="s">
        <v>217</v>
      </c>
      <c r="H13" t="s">
        <v>212</v>
      </c>
      <c r="I13" t="s">
        <v>214</v>
      </c>
    </row>
    <row r="14" spans="1:12" x14ac:dyDescent="0.25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217</v>
      </c>
      <c r="H14" t="s">
        <v>212</v>
      </c>
      <c r="I14" t="s">
        <v>218</v>
      </c>
    </row>
    <row r="15" spans="1:12" x14ac:dyDescent="0.25">
      <c r="A15">
        <v>1</v>
      </c>
      <c r="B15">
        <v>17.388300000000001</v>
      </c>
      <c r="C15" t="s">
        <v>17</v>
      </c>
      <c r="D15">
        <v>400</v>
      </c>
      <c r="E15" t="s">
        <v>37</v>
      </c>
      <c r="F15" t="s">
        <v>23</v>
      </c>
      <c r="G15" t="s">
        <v>217</v>
      </c>
      <c r="H15" t="s">
        <v>212</v>
      </c>
      <c r="I15" t="s">
        <v>218</v>
      </c>
    </row>
    <row r="16" spans="1:12" x14ac:dyDescent="0.25">
      <c r="A16">
        <v>2</v>
      </c>
      <c r="B16">
        <v>42.351799999999997</v>
      </c>
      <c r="C16" t="s">
        <v>17</v>
      </c>
      <c r="D16">
        <v>400</v>
      </c>
      <c r="E16" t="s">
        <v>37</v>
      </c>
      <c r="F16" t="s">
        <v>23</v>
      </c>
      <c r="G16" t="s">
        <v>217</v>
      </c>
      <c r="H16" t="s">
        <v>212</v>
      </c>
      <c r="I16" t="s">
        <v>218</v>
      </c>
    </row>
    <row r="17" spans="1:9" x14ac:dyDescent="0.25">
      <c r="A17">
        <v>3</v>
      </c>
      <c r="B17">
        <v>65.6327</v>
      </c>
      <c r="C17" t="s">
        <v>17</v>
      </c>
      <c r="D17">
        <v>400</v>
      </c>
      <c r="E17" t="s">
        <v>37</v>
      </c>
      <c r="F17" t="s">
        <v>23</v>
      </c>
      <c r="G17" t="s">
        <v>217</v>
      </c>
      <c r="H17" t="s">
        <v>212</v>
      </c>
      <c r="I17" t="s">
        <v>218</v>
      </c>
    </row>
    <row r="18" spans="1:9" x14ac:dyDescent="0.25">
      <c r="A18">
        <v>4</v>
      </c>
      <c r="B18">
        <v>57.768000000000001</v>
      </c>
      <c r="C18" t="s">
        <v>17</v>
      </c>
      <c r="D18">
        <v>400</v>
      </c>
      <c r="E18" t="s">
        <v>37</v>
      </c>
      <c r="F18" t="s">
        <v>23</v>
      </c>
      <c r="G18" t="s">
        <v>217</v>
      </c>
      <c r="H18" t="s">
        <v>212</v>
      </c>
      <c r="I18" t="s">
        <v>218</v>
      </c>
    </row>
    <row r="19" spans="1:9" x14ac:dyDescent="0.25">
      <c r="A19">
        <v>6</v>
      </c>
      <c r="B19">
        <v>53.264400000000002</v>
      </c>
      <c r="C19" t="s">
        <v>17</v>
      </c>
      <c r="D19">
        <v>400</v>
      </c>
      <c r="E19" t="s">
        <v>37</v>
      </c>
      <c r="F19" t="s">
        <v>23</v>
      </c>
      <c r="G19" t="s">
        <v>217</v>
      </c>
      <c r="H19" t="s">
        <v>212</v>
      </c>
      <c r="I19" t="s">
        <v>218</v>
      </c>
    </row>
    <row r="20" spans="1:9" x14ac:dyDescent="0.25">
      <c r="A20">
        <v>8</v>
      </c>
      <c r="B20">
        <v>33.8919</v>
      </c>
      <c r="C20" t="s">
        <v>17</v>
      </c>
      <c r="D20">
        <v>400</v>
      </c>
      <c r="E20" t="s">
        <v>37</v>
      </c>
      <c r="F20" t="s">
        <v>23</v>
      </c>
      <c r="G20" t="s">
        <v>217</v>
      </c>
      <c r="H20" t="s">
        <v>212</v>
      </c>
      <c r="I20" t="s">
        <v>218</v>
      </c>
    </row>
    <row r="21" spans="1:9" x14ac:dyDescent="0.25">
      <c r="A21">
        <v>12</v>
      </c>
      <c r="B21">
        <v>28.254000000000001</v>
      </c>
      <c r="C21" t="s">
        <v>17</v>
      </c>
      <c r="D21">
        <v>400</v>
      </c>
      <c r="E21" t="s">
        <v>37</v>
      </c>
      <c r="F21" t="s">
        <v>23</v>
      </c>
      <c r="G21" t="s">
        <v>217</v>
      </c>
      <c r="H21" t="s">
        <v>212</v>
      </c>
      <c r="I21" t="s">
        <v>218</v>
      </c>
    </row>
    <row r="22" spans="1:9" x14ac:dyDescent="0.25">
      <c r="A22">
        <v>24</v>
      </c>
      <c r="B22">
        <v>11.055400000000001</v>
      </c>
      <c r="C22" t="s">
        <v>17</v>
      </c>
      <c r="D22">
        <v>400</v>
      </c>
      <c r="E22" t="s">
        <v>37</v>
      </c>
      <c r="F22" t="s">
        <v>23</v>
      </c>
      <c r="G22" t="s">
        <v>217</v>
      </c>
      <c r="H22" t="s">
        <v>212</v>
      </c>
      <c r="I22" t="s">
        <v>218</v>
      </c>
    </row>
    <row r="23" spans="1:9" x14ac:dyDescent="0.25">
      <c r="A23">
        <v>36</v>
      </c>
      <c r="B23">
        <v>2.8348</v>
      </c>
      <c r="C23" t="s">
        <v>17</v>
      </c>
      <c r="D23">
        <v>400</v>
      </c>
      <c r="E23" t="s">
        <v>37</v>
      </c>
      <c r="F23" t="s">
        <v>23</v>
      </c>
      <c r="G23" t="s">
        <v>217</v>
      </c>
      <c r="H23" t="s">
        <v>212</v>
      </c>
      <c r="I23" t="s">
        <v>218</v>
      </c>
    </row>
    <row r="24" spans="1:9" x14ac:dyDescent="0.25">
      <c r="A24">
        <v>48</v>
      </c>
      <c r="B24">
        <v>1.3492999999999999</v>
      </c>
      <c r="C24" t="s">
        <v>17</v>
      </c>
      <c r="D24">
        <v>400</v>
      </c>
      <c r="E24" t="s">
        <v>37</v>
      </c>
      <c r="F24" t="s">
        <v>23</v>
      </c>
      <c r="G24" t="s">
        <v>217</v>
      </c>
      <c r="H24" t="s">
        <v>212</v>
      </c>
      <c r="I24" t="s">
        <v>218</v>
      </c>
    </row>
    <row r="25" spans="1:9" x14ac:dyDescent="0.25">
      <c r="A25">
        <v>72</v>
      </c>
      <c r="B25">
        <v>0</v>
      </c>
      <c r="C25" t="s">
        <v>17</v>
      </c>
      <c r="D25">
        <v>400</v>
      </c>
      <c r="E25" t="s">
        <v>37</v>
      </c>
      <c r="F25" t="s">
        <v>23</v>
      </c>
      <c r="G25" t="s">
        <v>217</v>
      </c>
      <c r="H25" t="s">
        <v>212</v>
      </c>
      <c r="I25" t="s">
        <v>218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EC6B-02D8-4C64-901C-D2A5C680A366}">
  <dimension ref="A1:M47"/>
  <sheetViews>
    <sheetView workbookViewId="0">
      <selection activeCell="A2" sqref="A2:I47"/>
    </sheetView>
  </sheetViews>
  <sheetFormatPr defaultRowHeight="15" x14ac:dyDescent="0.25"/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167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27</v>
      </c>
      <c r="G2" t="s">
        <v>206</v>
      </c>
      <c r="H2" t="s">
        <v>214</v>
      </c>
      <c r="I2" t="s">
        <v>214</v>
      </c>
      <c r="K2" t="s">
        <v>2</v>
      </c>
      <c r="L2" t="s">
        <v>8</v>
      </c>
    </row>
    <row r="3" spans="1:13" x14ac:dyDescent="0.25">
      <c r="A3">
        <v>0.5</v>
      </c>
      <c r="B3">
        <v>4.0162000000000004</v>
      </c>
      <c r="C3" t="s">
        <v>22</v>
      </c>
      <c r="D3">
        <v>400</v>
      </c>
      <c r="E3" t="s">
        <v>37</v>
      </c>
      <c r="F3" t="s">
        <v>27</v>
      </c>
      <c r="G3" t="s">
        <v>206</v>
      </c>
      <c r="H3" t="s">
        <v>214</v>
      </c>
      <c r="I3" t="s">
        <v>214</v>
      </c>
      <c r="K3" t="s">
        <v>5</v>
      </c>
      <c r="L3">
        <v>400</v>
      </c>
    </row>
    <row r="4" spans="1:13" x14ac:dyDescent="0.25">
      <c r="A4">
        <v>1</v>
      </c>
      <c r="B4">
        <v>8.7388999999999992</v>
      </c>
      <c r="C4" t="s">
        <v>22</v>
      </c>
      <c r="D4">
        <v>400</v>
      </c>
      <c r="E4" t="s">
        <v>37</v>
      </c>
      <c r="F4" t="s">
        <v>27</v>
      </c>
      <c r="G4" t="s">
        <v>206</v>
      </c>
      <c r="H4" t="s">
        <v>214</v>
      </c>
      <c r="I4" t="s">
        <v>214</v>
      </c>
      <c r="K4" t="s">
        <v>9</v>
      </c>
      <c r="L4">
        <v>51</v>
      </c>
    </row>
    <row r="5" spans="1:13" x14ac:dyDescent="0.25">
      <c r="A5">
        <v>1.5</v>
      </c>
      <c r="B5">
        <v>9.5486000000000004</v>
      </c>
      <c r="C5" t="s">
        <v>22</v>
      </c>
      <c r="D5">
        <v>400</v>
      </c>
      <c r="E5" t="s">
        <v>37</v>
      </c>
      <c r="F5" t="s">
        <v>27</v>
      </c>
      <c r="G5" t="s">
        <v>206</v>
      </c>
      <c r="H5" t="s">
        <v>214</v>
      </c>
      <c r="I5" t="s">
        <v>214</v>
      </c>
      <c r="K5" t="s">
        <v>15</v>
      </c>
      <c r="L5" t="s">
        <v>166</v>
      </c>
    </row>
    <row r="6" spans="1:13" x14ac:dyDescent="0.25">
      <c r="A6">
        <v>2</v>
      </c>
      <c r="B6">
        <v>9.0546000000000006</v>
      </c>
      <c r="C6" t="s">
        <v>22</v>
      </c>
      <c r="D6">
        <v>400</v>
      </c>
      <c r="E6" t="s">
        <v>37</v>
      </c>
      <c r="F6" t="s">
        <v>27</v>
      </c>
      <c r="G6" t="s">
        <v>206</v>
      </c>
      <c r="H6" t="s">
        <v>214</v>
      </c>
      <c r="I6" t="s">
        <v>214</v>
      </c>
      <c r="K6" t="s">
        <v>12</v>
      </c>
      <c r="L6" t="s">
        <v>13</v>
      </c>
    </row>
    <row r="7" spans="1:13" x14ac:dyDescent="0.25">
      <c r="A7">
        <v>2.33</v>
      </c>
      <c r="B7">
        <v>9.0502000000000002</v>
      </c>
      <c r="C7" t="s">
        <v>22</v>
      </c>
      <c r="D7">
        <v>400</v>
      </c>
      <c r="E7" t="s">
        <v>37</v>
      </c>
      <c r="F7" t="s">
        <v>27</v>
      </c>
      <c r="G7" t="s">
        <v>206</v>
      </c>
      <c r="H7" t="s">
        <v>214</v>
      </c>
      <c r="I7" t="s">
        <v>214</v>
      </c>
      <c r="K7" t="s">
        <v>10</v>
      </c>
      <c r="L7" t="s">
        <v>37</v>
      </c>
    </row>
    <row r="8" spans="1:13" x14ac:dyDescent="0.25">
      <c r="A8">
        <v>2.66</v>
      </c>
      <c r="B8">
        <v>8.8835999999999995</v>
      </c>
      <c r="C8" t="s">
        <v>22</v>
      </c>
      <c r="D8">
        <v>400</v>
      </c>
      <c r="E8" t="s">
        <v>37</v>
      </c>
      <c r="F8" t="s">
        <v>27</v>
      </c>
      <c r="G8" t="s">
        <v>206</v>
      </c>
      <c r="H8" t="s">
        <v>214</v>
      </c>
      <c r="I8" t="s">
        <v>214</v>
      </c>
      <c r="K8" t="s">
        <v>209</v>
      </c>
      <c r="L8" t="s">
        <v>206</v>
      </c>
      <c r="M8" t="s">
        <v>419</v>
      </c>
    </row>
    <row r="9" spans="1:13" x14ac:dyDescent="0.25">
      <c r="A9">
        <v>3</v>
      </c>
      <c r="B9">
        <v>8.1732999999999993</v>
      </c>
      <c r="C9" t="s">
        <v>22</v>
      </c>
      <c r="D9">
        <v>400</v>
      </c>
      <c r="E9" t="s">
        <v>37</v>
      </c>
      <c r="F9" t="s">
        <v>27</v>
      </c>
      <c r="G9" t="s">
        <v>206</v>
      </c>
      <c r="H9" t="s">
        <v>214</v>
      </c>
      <c r="I9" t="s">
        <v>214</v>
      </c>
      <c r="K9" t="s">
        <v>210</v>
      </c>
      <c r="L9" t="s">
        <v>225</v>
      </c>
    </row>
    <row r="10" spans="1:13" x14ac:dyDescent="0.25">
      <c r="A10">
        <v>3.33</v>
      </c>
      <c r="B10">
        <v>7.6811999999999996</v>
      </c>
      <c r="C10" t="s">
        <v>22</v>
      </c>
      <c r="D10">
        <v>400</v>
      </c>
      <c r="E10" t="s">
        <v>37</v>
      </c>
      <c r="F10" t="s">
        <v>27</v>
      </c>
      <c r="G10" t="s">
        <v>206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3.66</v>
      </c>
      <c r="B11">
        <v>6.8621999999999996</v>
      </c>
      <c r="C11" t="s">
        <v>22</v>
      </c>
      <c r="D11">
        <v>400</v>
      </c>
      <c r="E11" t="s">
        <v>37</v>
      </c>
      <c r="F11" t="s">
        <v>27</v>
      </c>
      <c r="G11" t="s">
        <v>206</v>
      </c>
      <c r="H11" t="s">
        <v>214</v>
      </c>
      <c r="I11" t="s">
        <v>214</v>
      </c>
      <c r="K11" t="s">
        <v>323</v>
      </c>
      <c r="L11" t="s">
        <v>27</v>
      </c>
    </row>
    <row r="12" spans="1:13" x14ac:dyDescent="0.25">
      <c r="A12">
        <v>4</v>
      </c>
      <c r="B12">
        <v>5.4457000000000004</v>
      </c>
      <c r="C12" t="s">
        <v>22</v>
      </c>
      <c r="D12">
        <v>400</v>
      </c>
      <c r="E12" t="s">
        <v>37</v>
      </c>
      <c r="F12" t="s">
        <v>27</v>
      </c>
      <c r="G12" t="s">
        <v>206</v>
      </c>
      <c r="H12" t="s">
        <v>214</v>
      </c>
      <c r="I12" t="s">
        <v>214</v>
      </c>
    </row>
    <row r="13" spans="1:13" x14ac:dyDescent="0.25">
      <c r="A13">
        <v>4.33</v>
      </c>
      <c r="B13">
        <v>4.8438999999999997</v>
      </c>
      <c r="C13" t="s">
        <v>22</v>
      </c>
      <c r="D13">
        <v>400</v>
      </c>
      <c r="E13" t="s">
        <v>37</v>
      </c>
      <c r="F13" t="s">
        <v>27</v>
      </c>
      <c r="G13" t="s">
        <v>206</v>
      </c>
      <c r="H13" t="s">
        <v>214</v>
      </c>
      <c r="I13" t="s">
        <v>214</v>
      </c>
    </row>
    <row r="14" spans="1:13" x14ac:dyDescent="0.25">
      <c r="A14">
        <v>4.66</v>
      </c>
      <c r="B14">
        <v>4.2968000000000002</v>
      </c>
      <c r="C14" t="s">
        <v>22</v>
      </c>
      <c r="D14">
        <v>400</v>
      </c>
      <c r="E14" t="s">
        <v>37</v>
      </c>
      <c r="F14" t="s">
        <v>27</v>
      </c>
      <c r="G14" t="s">
        <v>206</v>
      </c>
      <c r="H14" t="s">
        <v>214</v>
      </c>
      <c r="I14" t="s">
        <v>214</v>
      </c>
    </row>
    <row r="15" spans="1:13" x14ac:dyDescent="0.25">
      <c r="A15">
        <v>5</v>
      </c>
      <c r="B15">
        <v>3.9127000000000001</v>
      </c>
      <c r="C15" t="s">
        <v>22</v>
      </c>
      <c r="D15">
        <v>400</v>
      </c>
      <c r="E15" t="s">
        <v>37</v>
      </c>
      <c r="F15" t="s">
        <v>27</v>
      </c>
      <c r="G15" t="s">
        <v>206</v>
      </c>
      <c r="H15" t="s">
        <v>214</v>
      </c>
      <c r="I15" t="s">
        <v>214</v>
      </c>
    </row>
    <row r="16" spans="1:13" x14ac:dyDescent="0.25">
      <c r="A16">
        <v>5.5</v>
      </c>
      <c r="B16">
        <v>3.5270999999999999</v>
      </c>
      <c r="C16" t="s">
        <v>22</v>
      </c>
      <c r="D16">
        <v>400</v>
      </c>
      <c r="E16" t="s">
        <v>37</v>
      </c>
      <c r="F16" t="s">
        <v>27</v>
      </c>
      <c r="G16" t="s">
        <v>206</v>
      </c>
      <c r="H16" t="s">
        <v>214</v>
      </c>
      <c r="I16" t="s">
        <v>214</v>
      </c>
    </row>
    <row r="17" spans="1:9" x14ac:dyDescent="0.25">
      <c r="A17">
        <v>6</v>
      </c>
      <c r="B17">
        <v>2.8691</v>
      </c>
      <c r="C17" t="s">
        <v>22</v>
      </c>
      <c r="D17">
        <v>400</v>
      </c>
      <c r="E17" t="s">
        <v>37</v>
      </c>
      <c r="F17" t="s">
        <v>27</v>
      </c>
      <c r="G17" t="s">
        <v>206</v>
      </c>
      <c r="H17" t="s">
        <v>214</v>
      </c>
      <c r="I17" t="s">
        <v>214</v>
      </c>
    </row>
    <row r="18" spans="1:9" x14ac:dyDescent="0.25">
      <c r="A18">
        <v>8</v>
      </c>
      <c r="B18">
        <v>2.0322</v>
      </c>
      <c r="C18" t="s">
        <v>22</v>
      </c>
      <c r="D18">
        <v>400</v>
      </c>
      <c r="E18" t="s">
        <v>37</v>
      </c>
      <c r="F18" t="s">
        <v>27</v>
      </c>
      <c r="G18" t="s">
        <v>206</v>
      </c>
      <c r="H18" t="s">
        <v>214</v>
      </c>
      <c r="I18" t="s">
        <v>214</v>
      </c>
    </row>
    <row r="19" spans="1:9" x14ac:dyDescent="0.25">
      <c r="A19">
        <v>10</v>
      </c>
      <c r="B19">
        <v>1.4674</v>
      </c>
      <c r="C19" t="s">
        <v>22</v>
      </c>
      <c r="D19">
        <v>400</v>
      </c>
      <c r="E19" t="s">
        <v>37</v>
      </c>
      <c r="F19" t="s">
        <v>27</v>
      </c>
      <c r="G19" t="s">
        <v>206</v>
      </c>
      <c r="H19" t="s">
        <v>214</v>
      </c>
      <c r="I19" t="s">
        <v>214</v>
      </c>
    </row>
    <row r="20" spans="1:9" x14ac:dyDescent="0.25">
      <c r="A20">
        <v>12</v>
      </c>
      <c r="B20">
        <v>1.2666999999999999</v>
      </c>
      <c r="C20" t="s">
        <v>22</v>
      </c>
      <c r="D20">
        <v>400</v>
      </c>
      <c r="E20" t="s">
        <v>37</v>
      </c>
      <c r="F20" t="s">
        <v>27</v>
      </c>
      <c r="G20" t="s">
        <v>206</v>
      </c>
      <c r="H20" t="s">
        <v>214</v>
      </c>
      <c r="I20" t="s">
        <v>214</v>
      </c>
    </row>
    <row r="21" spans="1:9" x14ac:dyDescent="0.25">
      <c r="A21">
        <v>16</v>
      </c>
      <c r="B21">
        <v>1.0105999999999999</v>
      </c>
      <c r="C21" t="s">
        <v>22</v>
      </c>
      <c r="D21">
        <v>400</v>
      </c>
      <c r="E21" t="s">
        <v>37</v>
      </c>
      <c r="F21" t="s">
        <v>27</v>
      </c>
      <c r="G21" t="s">
        <v>206</v>
      </c>
      <c r="H21" t="s">
        <v>214</v>
      </c>
      <c r="I21" t="s">
        <v>214</v>
      </c>
    </row>
    <row r="22" spans="1:9" x14ac:dyDescent="0.25">
      <c r="A22">
        <v>24</v>
      </c>
      <c r="B22">
        <v>0.63849999999999996</v>
      </c>
      <c r="C22" t="s">
        <v>22</v>
      </c>
      <c r="D22">
        <v>400</v>
      </c>
      <c r="E22" t="s">
        <v>37</v>
      </c>
      <c r="F22" t="s">
        <v>27</v>
      </c>
      <c r="G22" t="s">
        <v>206</v>
      </c>
      <c r="H22" t="s">
        <v>214</v>
      </c>
      <c r="I22" t="s">
        <v>214</v>
      </c>
    </row>
    <row r="23" spans="1:9" x14ac:dyDescent="0.25">
      <c r="A23">
        <v>48</v>
      </c>
      <c r="B23">
        <v>0.3649</v>
      </c>
      <c r="C23" t="s">
        <v>22</v>
      </c>
      <c r="D23">
        <v>400</v>
      </c>
      <c r="E23" t="s">
        <v>37</v>
      </c>
      <c r="F23" t="s">
        <v>27</v>
      </c>
      <c r="G23" t="s">
        <v>206</v>
      </c>
      <c r="H23" t="s">
        <v>214</v>
      </c>
      <c r="I23" t="s">
        <v>214</v>
      </c>
    </row>
    <row r="24" spans="1:9" x14ac:dyDescent="0.25">
      <c r="A24">
        <v>72</v>
      </c>
      <c r="B24">
        <v>0.41870000000000002</v>
      </c>
      <c r="C24" t="s">
        <v>22</v>
      </c>
      <c r="D24">
        <v>400</v>
      </c>
      <c r="E24" t="s">
        <v>37</v>
      </c>
      <c r="F24" t="s">
        <v>27</v>
      </c>
      <c r="G24" t="s">
        <v>206</v>
      </c>
      <c r="H24" t="s">
        <v>214</v>
      </c>
      <c r="I24" t="s">
        <v>214</v>
      </c>
    </row>
    <row r="25" spans="1:9" x14ac:dyDescent="0.25">
      <c r="A25">
        <v>0</v>
      </c>
      <c r="B25">
        <v>0</v>
      </c>
      <c r="C25" t="s">
        <v>164</v>
      </c>
      <c r="D25">
        <v>400</v>
      </c>
      <c r="E25" t="s">
        <v>37</v>
      </c>
      <c r="F25" t="s">
        <v>27</v>
      </c>
      <c r="G25" t="s">
        <v>206</v>
      </c>
      <c r="H25" t="s">
        <v>214</v>
      </c>
      <c r="I25" t="s">
        <v>214</v>
      </c>
    </row>
    <row r="26" spans="1:9" x14ac:dyDescent="0.25">
      <c r="A26">
        <v>0.5</v>
      </c>
      <c r="B26">
        <v>36.783200000000001</v>
      </c>
      <c r="C26" t="s">
        <v>164</v>
      </c>
      <c r="D26">
        <v>400</v>
      </c>
      <c r="E26" t="s">
        <v>37</v>
      </c>
      <c r="F26" t="s">
        <v>27</v>
      </c>
      <c r="G26" t="s">
        <v>206</v>
      </c>
      <c r="H26" t="s">
        <v>214</v>
      </c>
      <c r="I26" t="s">
        <v>214</v>
      </c>
    </row>
    <row r="27" spans="1:9" x14ac:dyDescent="0.25">
      <c r="A27">
        <v>1</v>
      </c>
      <c r="B27">
        <v>94.228800000000007</v>
      </c>
      <c r="C27" t="s">
        <v>164</v>
      </c>
      <c r="D27">
        <v>400</v>
      </c>
      <c r="E27" t="s">
        <v>37</v>
      </c>
      <c r="F27" t="s">
        <v>27</v>
      </c>
      <c r="G27" t="s">
        <v>206</v>
      </c>
      <c r="H27" t="s">
        <v>214</v>
      </c>
      <c r="I27" t="s">
        <v>214</v>
      </c>
    </row>
    <row r="28" spans="1:9" x14ac:dyDescent="0.25">
      <c r="A28">
        <v>1.5</v>
      </c>
      <c r="B28">
        <v>128.31270000000001</v>
      </c>
      <c r="C28" t="s">
        <v>164</v>
      </c>
      <c r="D28">
        <v>400</v>
      </c>
      <c r="E28" t="s">
        <v>37</v>
      </c>
      <c r="F28" t="s">
        <v>27</v>
      </c>
      <c r="G28" t="s">
        <v>206</v>
      </c>
      <c r="H28" t="s">
        <v>214</v>
      </c>
      <c r="I28" t="s">
        <v>214</v>
      </c>
    </row>
    <row r="29" spans="1:9" x14ac:dyDescent="0.25">
      <c r="A29">
        <v>2</v>
      </c>
      <c r="B29">
        <v>151.61179999999999</v>
      </c>
      <c r="C29" t="s">
        <v>164</v>
      </c>
      <c r="D29">
        <v>400</v>
      </c>
      <c r="E29" t="s">
        <v>37</v>
      </c>
      <c r="F29" t="s">
        <v>27</v>
      </c>
      <c r="G29" t="s">
        <v>206</v>
      </c>
      <c r="H29" t="s">
        <v>214</v>
      </c>
      <c r="I29" t="s">
        <v>214</v>
      </c>
    </row>
    <row r="30" spans="1:9" x14ac:dyDescent="0.25">
      <c r="A30">
        <v>2.33</v>
      </c>
      <c r="B30">
        <v>165.93709999999999</v>
      </c>
      <c r="C30" t="s">
        <v>164</v>
      </c>
      <c r="D30">
        <v>400</v>
      </c>
      <c r="E30" t="s">
        <v>37</v>
      </c>
      <c r="F30" t="s">
        <v>27</v>
      </c>
      <c r="G30" t="s">
        <v>206</v>
      </c>
      <c r="H30" t="s">
        <v>214</v>
      </c>
      <c r="I30" t="s">
        <v>214</v>
      </c>
    </row>
    <row r="31" spans="1:9" x14ac:dyDescent="0.25">
      <c r="A31">
        <v>2.66</v>
      </c>
      <c r="B31">
        <v>176.67179999999999</v>
      </c>
      <c r="C31" t="s">
        <v>164</v>
      </c>
      <c r="D31">
        <v>400</v>
      </c>
      <c r="E31" t="s">
        <v>37</v>
      </c>
      <c r="F31" t="s">
        <v>27</v>
      </c>
      <c r="G31" t="s">
        <v>206</v>
      </c>
      <c r="H31" t="s">
        <v>214</v>
      </c>
      <c r="I31" t="s">
        <v>214</v>
      </c>
    </row>
    <row r="32" spans="1:9" x14ac:dyDescent="0.25">
      <c r="A32">
        <v>3</v>
      </c>
      <c r="B32">
        <v>180.19980000000001</v>
      </c>
      <c r="C32" t="s">
        <v>164</v>
      </c>
      <c r="D32">
        <v>400</v>
      </c>
      <c r="E32" t="s">
        <v>37</v>
      </c>
      <c r="F32" t="s">
        <v>27</v>
      </c>
      <c r="G32" t="s">
        <v>206</v>
      </c>
      <c r="H32" t="s">
        <v>214</v>
      </c>
      <c r="I32" t="s">
        <v>214</v>
      </c>
    </row>
    <row r="33" spans="1:9" x14ac:dyDescent="0.25">
      <c r="A33">
        <v>3.33</v>
      </c>
      <c r="B33">
        <v>180.1309</v>
      </c>
      <c r="C33" t="s">
        <v>164</v>
      </c>
      <c r="D33">
        <v>400</v>
      </c>
      <c r="E33" t="s">
        <v>37</v>
      </c>
      <c r="F33" t="s">
        <v>27</v>
      </c>
      <c r="G33" t="s">
        <v>206</v>
      </c>
      <c r="H33" t="s">
        <v>214</v>
      </c>
      <c r="I33" t="s">
        <v>214</v>
      </c>
    </row>
    <row r="34" spans="1:9" x14ac:dyDescent="0.25">
      <c r="A34">
        <v>3.66</v>
      </c>
      <c r="B34">
        <v>174.66650000000001</v>
      </c>
      <c r="C34" t="s">
        <v>164</v>
      </c>
      <c r="D34">
        <v>400</v>
      </c>
      <c r="E34" t="s">
        <v>37</v>
      </c>
      <c r="F34" t="s">
        <v>27</v>
      </c>
      <c r="G34" t="s">
        <v>206</v>
      </c>
      <c r="H34" t="s">
        <v>214</v>
      </c>
      <c r="I34" t="s">
        <v>214</v>
      </c>
    </row>
    <row r="35" spans="1:9" x14ac:dyDescent="0.25">
      <c r="A35">
        <v>4</v>
      </c>
      <c r="B35">
        <v>171.0256</v>
      </c>
      <c r="C35" t="s">
        <v>164</v>
      </c>
      <c r="D35">
        <v>400</v>
      </c>
      <c r="E35" t="s">
        <v>37</v>
      </c>
      <c r="F35" t="s">
        <v>27</v>
      </c>
      <c r="G35" t="s">
        <v>206</v>
      </c>
      <c r="H35" t="s">
        <v>214</v>
      </c>
      <c r="I35" t="s">
        <v>214</v>
      </c>
    </row>
    <row r="36" spans="1:9" x14ac:dyDescent="0.25">
      <c r="A36">
        <v>4.33</v>
      </c>
      <c r="B36">
        <v>165.56739999999999</v>
      </c>
      <c r="C36" t="s">
        <v>164</v>
      </c>
      <c r="D36">
        <v>400</v>
      </c>
      <c r="E36" t="s">
        <v>37</v>
      </c>
      <c r="F36" t="s">
        <v>27</v>
      </c>
      <c r="G36" t="s">
        <v>206</v>
      </c>
      <c r="H36" t="s">
        <v>214</v>
      </c>
      <c r="I36" t="s">
        <v>214</v>
      </c>
    </row>
    <row r="37" spans="1:9" x14ac:dyDescent="0.25">
      <c r="A37">
        <v>4.66</v>
      </c>
      <c r="B37">
        <v>151.12299999999999</v>
      </c>
      <c r="C37" t="s">
        <v>164</v>
      </c>
      <c r="D37">
        <v>400</v>
      </c>
      <c r="E37" t="s">
        <v>37</v>
      </c>
      <c r="F37" t="s">
        <v>27</v>
      </c>
      <c r="G37" t="s">
        <v>206</v>
      </c>
      <c r="H37" t="s">
        <v>214</v>
      </c>
      <c r="I37" t="s">
        <v>214</v>
      </c>
    </row>
    <row r="38" spans="1:9" x14ac:dyDescent="0.25">
      <c r="A38">
        <v>5</v>
      </c>
      <c r="B38">
        <v>138.46449999999999</v>
      </c>
      <c r="C38" t="s">
        <v>164</v>
      </c>
      <c r="D38">
        <v>400</v>
      </c>
      <c r="E38" t="s">
        <v>37</v>
      </c>
      <c r="F38" t="s">
        <v>27</v>
      </c>
      <c r="G38" t="s">
        <v>206</v>
      </c>
      <c r="H38" t="s">
        <v>214</v>
      </c>
      <c r="I38" t="s">
        <v>214</v>
      </c>
    </row>
    <row r="39" spans="1:9" x14ac:dyDescent="0.25">
      <c r="A39">
        <v>5.5</v>
      </c>
      <c r="B39">
        <v>131.1764</v>
      </c>
      <c r="C39" t="s">
        <v>164</v>
      </c>
      <c r="D39">
        <v>400</v>
      </c>
      <c r="E39" t="s">
        <v>37</v>
      </c>
      <c r="F39" t="s">
        <v>27</v>
      </c>
      <c r="G39" t="s">
        <v>206</v>
      </c>
      <c r="H39" t="s">
        <v>214</v>
      </c>
      <c r="I39" t="s">
        <v>214</v>
      </c>
    </row>
    <row r="40" spans="1:9" x14ac:dyDescent="0.25">
      <c r="A40">
        <v>6</v>
      </c>
      <c r="B40">
        <v>120.3103</v>
      </c>
      <c r="C40" t="s">
        <v>164</v>
      </c>
      <c r="D40">
        <v>400</v>
      </c>
      <c r="E40" t="s">
        <v>37</v>
      </c>
      <c r="F40" t="s">
        <v>27</v>
      </c>
      <c r="G40" t="s">
        <v>206</v>
      </c>
      <c r="H40" t="s">
        <v>214</v>
      </c>
      <c r="I40" t="s">
        <v>214</v>
      </c>
    </row>
    <row r="41" spans="1:9" x14ac:dyDescent="0.25">
      <c r="A41">
        <v>8</v>
      </c>
      <c r="B41">
        <v>103.74769999999999</v>
      </c>
      <c r="C41" t="s">
        <v>164</v>
      </c>
      <c r="D41">
        <v>400</v>
      </c>
      <c r="E41" t="s">
        <v>37</v>
      </c>
      <c r="F41" t="s">
        <v>27</v>
      </c>
      <c r="G41" t="s">
        <v>206</v>
      </c>
      <c r="H41" t="s">
        <v>214</v>
      </c>
      <c r="I41" t="s">
        <v>214</v>
      </c>
    </row>
    <row r="42" spans="1:9" x14ac:dyDescent="0.25">
      <c r="A42">
        <v>10</v>
      </c>
      <c r="B42">
        <v>89.002499999999998</v>
      </c>
      <c r="C42" t="s">
        <v>164</v>
      </c>
      <c r="D42">
        <v>400</v>
      </c>
      <c r="E42" t="s">
        <v>37</v>
      </c>
      <c r="F42" t="s">
        <v>27</v>
      </c>
      <c r="G42" t="s">
        <v>206</v>
      </c>
      <c r="H42" t="s">
        <v>214</v>
      </c>
      <c r="I42" t="s">
        <v>214</v>
      </c>
    </row>
    <row r="43" spans="1:9" x14ac:dyDescent="0.25">
      <c r="A43">
        <v>12</v>
      </c>
      <c r="B43">
        <v>87.209800000000001</v>
      </c>
      <c r="C43" t="s">
        <v>164</v>
      </c>
      <c r="D43">
        <v>400</v>
      </c>
      <c r="E43" t="s">
        <v>37</v>
      </c>
      <c r="F43" t="s">
        <v>27</v>
      </c>
      <c r="G43" t="s">
        <v>206</v>
      </c>
      <c r="H43" t="s">
        <v>214</v>
      </c>
      <c r="I43" t="s">
        <v>214</v>
      </c>
    </row>
    <row r="44" spans="1:9" x14ac:dyDescent="0.25">
      <c r="A44">
        <v>16</v>
      </c>
      <c r="B44">
        <v>67.855199999999996</v>
      </c>
      <c r="C44" t="s">
        <v>164</v>
      </c>
      <c r="D44">
        <v>400</v>
      </c>
      <c r="E44" t="s">
        <v>37</v>
      </c>
      <c r="F44" t="s">
        <v>27</v>
      </c>
      <c r="G44" t="s">
        <v>206</v>
      </c>
      <c r="H44" t="s">
        <v>214</v>
      </c>
      <c r="I44" t="s">
        <v>214</v>
      </c>
    </row>
    <row r="45" spans="1:9" x14ac:dyDescent="0.25">
      <c r="A45">
        <v>24</v>
      </c>
      <c r="B45">
        <v>54.242600000000003</v>
      </c>
      <c r="C45" t="s">
        <v>164</v>
      </c>
      <c r="D45">
        <v>400</v>
      </c>
      <c r="E45" t="s">
        <v>37</v>
      </c>
      <c r="F45" t="s">
        <v>27</v>
      </c>
      <c r="G45" t="s">
        <v>206</v>
      </c>
      <c r="H45" t="s">
        <v>214</v>
      </c>
      <c r="I45" t="s">
        <v>214</v>
      </c>
    </row>
    <row r="46" spans="1:9" x14ac:dyDescent="0.25">
      <c r="A46">
        <v>48</v>
      </c>
      <c r="B46">
        <v>18.243500000000001</v>
      </c>
      <c r="C46" t="s">
        <v>164</v>
      </c>
      <c r="D46">
        <v>400</v>
      </c>
      <c r="E46" t="s">
        <v>37</v>
      </c>
      <c r="F46" t="s">
        <v>27</v>
      </c>
      <c r="G46" t="s">
        <v>206</v>
      </c>
      <c r="H46" t="s">
        <v>214</v>
      </c>
      <c r="I46" t="s">
        <v>214</v>
      </c>
    </row>
    <row r="47" spans="1:9" x14ac:dyDescent="0.25">
      <c r="A47">
        <v>72</v>
      </c>
      <c r="B47">
        <v>10.2285</v>
      </c>
      <c r="C47" t="s">
        <v>164</v>
      </c>
      <c r="D47">
        <v>400</v>
      </c>
      <c r="E47" t="s">
        <v>37</v>
      </c>
      <c r="F47" t="s">
        <v>27</v>
      </c>
      <c r="G47" t="s">
        <v>206</v>
      </c>
      <c r="H47" t="s">
        <v>214</v>
      </c>
      <c r="I47" t="s">
        <v>214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C0EC-C6E8-4517-984C-E139E26000AE}">
  <dimension ref="A1:O11"/>
  <sheetViews>
    <sheetView workbookViewId="0">
      <selection activeCell="A2" sqref="A2:I11"/>
    </sheetView>
  </sheetViews>
  <sheetFormatPr defaultRowHeight="15" x14ac:dyDescent="0.25"/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5" x14ac:dyDescent="0.25">
      <c r="A2">
        <v>0</v>
      </c>
      <c r="B2">
        <v>0</v>
      </c>
      <c r="C2" t="s">
        <v>164</v>
      </c>
      <c r="D2">
        <v>725</v>
      </c>
      <c r="E2" t="s">
        <v>27</v>
      </c>
      <c r="F2" t="s">
        <v>23</v>
      </c>
      <c r="G2" t="s">
        <v>206</v>
      </c>
      <c r="H2" t="s">
        <v>225</v>
      </c>
      <c r="I2" t="s">
        <v>214</v>
      </c>
      <c r="K2" t="s">
        <v>2</v>
      </c>
      <c r="L2" t="s">
        <v>19</v>
      </c>
    </row>
    <row r="3" spans="1:15" x14ac:dyDescent="0.25">
      <c r="A3">
        <v>0.5</v>
      </c>
      <c r="B3">
        <v>6.0499999999999998E-2</v>
      </c>
      <c r="C3" t="s">
        <v>164</v>
      </c>
      <c r="D3">
        <v>725</v>
      </c>
      <c r="E3" t="s">
        <v>27</v>
      </c>
      <c r="F3" t="s">
        <v>23</v>
      </c>
      <c r="G3" t="s">
        <v>206</v>
      </c>
      <c r="H3" t="s">
        <v>225</v>
      </c>
      <c r="I3" t="s">
        <v>214</v>
      </c>
      <c r="K3" t="s">
        <v>5</v>
      </c>
      <c r="L3">
        <v>725</v>
      </c>
      <c r="M3" t="s">
        <v>170</v>
      </c>
    </row>
    <row r="4" spans="1:15" x14ac:dyDescent="0.25">
      <c r="A4">
        <v>1</v>
      </c>
      <c r="B4">
        <v>0.1721</v>
      </c>
      <c r="C4" t="s">
        <v>164</v>
      </c>
      <c r="D4">
        <v>725</v>
      </c>
      <c r="E4" t="s">
        <v>27</v>
      </c>
      <c r="F4" t="s">
        <v>23</v>
      </c>
      <c r="G4" t="s">
        <v>206</v>
      </c>
      <c r="H4" t="s">
        <v>225</v>
      </c>
      <c r="I4" t="s">
        <v>214</v>
      </c>
      <c r="K4" t="s">
        <v>9</v>
      </c>
      <c r="L4">
        <v>4</v>
      </c>
    </row>
    <row r="5" spans="1:15" x14ac:dyDescent="0.25">
      <c r="A5">
        <v>2</v>
      </c>
      <c r="B5">
        <v>0.35759999999999997</v>
      </c>
      <c r="C5" t="s">
        <v>164</v>
      </c>
      <c r="D5">
        <v>725</v>
      </c>
      <c r="E5" t="s">
        <v>27</v>
      </c>
      <c r="F5" t="s">
        <v>23</v>
      </c>
      <c r="G5" t="s">
        <v>206</v>
      </c>
      <c r="H5" t="s">
        <v>225</v>
      </c>
      <c r="I5" t="s">
        <v>214</v>
      </c>
      <c r="K5" t="s">
        <v>15</v>
      </c>
      <c r="L5" t="s">
        <v>23</v>
      </c>
    </row>
    <row r="6" spans="1:15" x14ac:dyDescent="0.25">
      <c r="A6">
        <v>3</v>
      </c>
      <c r="B6">
        <v>0.46820000000000001</v>
      </c>
      <c r="C6" t="s">
        <v>164</v>
      </c>
      <c r="D6">
        <v>725</v>
      </c>
      <c r="E6" t="s">
        <v>27</v>
      </c>
      <c r="F6" t="s">
        <v>23</v>
      </c>
      <c r="G6" t="s">
        <v>206</v>
      </c>
      <c r="H6" t="s">
        <v>225</v>
      </c>
      <c r="I6" t="s">
        <v>214</v>
      </c>
      <c r="K6" t="s">
        <v>12</v>
      </c>
      <c r="L6" t="s">
        <v>13</v>
      </c>
    </row>
    <row r="7" spans="1:15" x14ac:dyDescent="0.25">
      <c r="A7">
        <v>4</v>
      </c>
      <c r="B7">
        <v>0.53939999999999999</v>
      </c>
      <c r="C7" t="s">
        <v>164</v>
      </c>
      <c r="D7">
        <v>725</v>
      </c>
      <c r="E7" t="s">
        <v>27</v>
      </c>
      <c r="F7" t="s">
        <v>23</v>
      </c>
      <c r="G7" t="s">
        <v>206</v>
      </c>
      <c r="H7" t="s">
        <v>225</v>
      </c>
      <c r="I7" t="s">
        <v>214</v>
      </c>
      <c r="K7" t="s">
        <v>10</v>
      </c>
      <c r="L7" t="s">
        <v>168</v>
      </c>
    </row>
    <row r="8" spans="1:15" x14ac:dyDescent="0.25">
      <c r="A8">
        <v>6</v>
      </c>
      <c r="B8">
        <v>0.3906</v>
      </c>
      <c r="C8" t="s">
        <v>164</v>
      </c>
      <c r="D8">
        <v>725</v>
      </c>
      <c r="E8" t="s">
        <v>27</v>
      </c>
      <c r="F8" t="s">
        <v>23</v>
      </c>
      <c r="G8" t="s">
        <v>206</v>
      </c>
      <c r="H8" t="s">
        <v>225</v>
      </c>
      <c r="I8" t="s">
        <v>214</v>
      </c>
      <c r="K8" t="s">
        <v>209</v>
      </c>
      <c r="L8" t="s">
        <v>285</v>
      </c>
      <c r="O8" t="s">
        <v>422</v>
      </c>
    </row>
    <row r="9" spans="1:15" x14ac:dyDescent="0.25">
      <c r="A9">
        <v>8</v>
      </c>
      <c r="B9">
        <v>0.28520000000000001</v>
      </c>
      <c r="C9" t="s">
        <v>164</v>
      </c>
      <c r="D9">
        <v>725</v>
      </c>
      <c r="E9" t="s">
        <v>27</v>
      </c>
      <c r="F9" t="s">
        <v>23</v>
      </c>
      <c r="G9" t="s">
        <v>206</v>
      </c>
      <c r="H9" t="s">
        <v>225</v>
      </c>
      <c r="I9" t="s">
        <v>214</v>
      </c>
      <c r="K9" t="s">
        <v>210</v>
      </c>
      <c r="L9" t="s">
        <v>214</v>
      </c>
    </row>
    <row r="10" spans="1:15" x14ac:dyDescent="0.25">
      <c r="A10">
        <v>10</v>
      </c>
      <c r="B10">
        <v>0.12920000000000001</v>
      </c>
      <c r="C10" t="s">
        <v>164</v>
      </c>
      <c r="D10">
        <v>725</v>
      </c>
      <c r="E10" t="s">
        <v>27</v>
      </c>
      <c r="F10" t="s">
        <v>23</v>
      </c>
      <c r="G10" t="s">
        <v>206</v>
      </c>
      <c r="H10" t="s">
        <v>225</v>
      </c>
      <c r="I10" t="s">
        <v>214</v>
      </c>
      <c r="K10" t="s">
        <v>222</v>
      </c>
      <c r="L10" t="s">
        <v>214</v>
      </c>
    </row>
    <row r="11" spans="1:15" x14ac:dyDescent="0.25">
      <c r="A11">
        <v>12</v>
      </c>
      <c r="B11">
        <v>9.7699999999999995E-2</v>
      </c>
      <c r="C11" t="s">
        <v>164</v>
      </c>
      <c r="D11">
        <v>725</v>
      </c>
      <c r="E11" t="s">
        <v>27</v>
      </c>
      <c r="F11" t="s">
        <v>23</v>
      </c>
      <c r="G11" t="s">
        <v>206</v>
      </c>
      <c r="H11" t="s">
        <v>225</v>
      </c>
      <c r="I11" t="s">
        <v>214</v>
      </c>
      <c r="K11" t="s">
        <v>323</v>
      </c>
      <c r="L11" t="s">
        <v>420</v>
      </c>
      <c r="M11" t="s">
        <v>421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B019-8D5D-4E5D-965F-21E527614598}">
  <dimension ref="A1:P47"/>
  <sheetViews>
    <sheetView workbookViewId="0">
      <selection activeCell="O17" sqref="O17"/>
    </sheetView>
  </sheetViews>
  <sheetFormatPr defaultRowHeight="15" x14ac:dyDescent="0.25"/>
  <cols>
    <col min="2" max="2" width="12.7109375" bestFit="1" customWidth="1"/>
    <col min="11" max="11" width="10.5703125" bestFit="1" customWidth="1"/>
  </cols>
  <sheetData>
    <row r="1" spans="1:16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164</v>
      </c>
    </row>
    <row r="2" spans="1:16" x14ac:dyDescent="0.25">
      <c r="A2">
        <v>0</v>
      </c>
      <c r="B2">
        <v>0</v>
      </c>
      <c r="C2" t="s">
        <v>164</v>
      </c>
      <c r="D2">
        <v>400</v>
      </c>
      <c r="E2" t="s">
        <v>27</v>
      </c>
      <c r="F2" t="s">
        <v>25</v>
      </c>
      <c r="G2" t="s">
        <v>206</v>
      </c>
      <c r="H2" t="s">
        <v>277</v>
      </c>
      <c r="I2" t="s">
        <v>284</v>
      </c>
      <c r="K2" t="s">
        <v>2</v>
      </c>
      <c r="L2" t="s">
        <v>8</v>
      </c>
    </row>
    <row r="3" spans="1:16" x14ac:dyDescent="0.25">
      <c r="A3">
        <v>1</v>
      </c>
      <c r="B3">
        <v>55.503</v>
      </c>
      <c r="C3" t="s">
        <v>164</v>
      </c>
      <c r="D3">
        <v>400</v>
      </c>
      <c r="E3" t="s">
        <v>27</v>
      </c>
      <c r="F3" t="s">
        <v>25</v>
      </c>
      <c r="G3" t="s">
        <v>206</v>
      </c>
      <c r="H3" t="s">
        <v>277</v>
      </c>
      <c r="I3" t="s">
        <v>284</v>
      </c>
      <c r="K3" t="s">
        <v>5</v>
      </c>
      <c r="L3">
        <v>400</v>
      </c>
    </row>
    <row r="4" spans="1:16" x14ac:dyDescent="0.25">
      <c r="A4">
        <v>2</v>
      </c>
      <c r="B4">
        <v>217.25</v>
      </c>
      <c r="C4" t="s">
        <v>164</v>
      </c>
      <c r="D4">
        <v>400</v>
      </c>
      <c r="E4" t="s">
        <v>27</v>
      </c>
      <c r="F4" t="s">
        <v>25</v>
      </c>
      <c r="G4" t="s">
        <v>206</v>
      </c>
      <c r="H4" t="s">
        <v>277</v>
      </c>
      <c r="I4" t="s">
        <v>284</v>
      </c>
      <c r="K4" t="s">
        <v>9</v>
      </c>
      <c r="L4" t="s">
        <v>200</v>
      </c>
      <c r="P4" t="s">
        <v>320</v>
      </c>
    </row>
    <row r="5" spans="1:16" x14ac:dyDescent="0.25">
      <c r="A5">
        <v>3</v>
      </c>
      <c r="B5">
        <v>383.64350000000002</v>
      </c>
      <c r="C5" t="s">
        <v>164</v>
      </c>
      <c r="D5">
        <v>400</v>
      </c>
      <c r="E5" t="s">
        <v>27</v>
      </c>
      <c r="F5" t="s">
        <v>25</v>
      </c>
      <c r="G5" t="s">
        <v>206</v>
      </c>
      <c r="H5" t="s">
        <v>277</v>
      </c>
      <c r="I5" t="s">
        <v>284</v>
      </c>
      <c r="K5" t="s">
        <v>15</v>
      </c>
      <c r="L5" t="s">
        <v>25</v>
      </c>
    </row>
    <row r="6" spans="1:16" x14ac:dyDescent="0.25">
      <c r="A6">
        <v>4</v>
      </c>
      <c r="B6">
        <v>514.00350000000003</v>
      </c>
      <c r="C6" t="s">
        <v>164</v>
      </c>
      <c r="D6">
        <v>400</v>
      </c>
      <c r="E6" t="s">
        <v>27</v>
      </c>
      <c r="F6" t="s">
        <v>25</v>
      </c>
      <c r="G6" t="s">
        <v>206</v>
      </c>
      <c r="H6" t="s">
        <v>277</v>
      </c>
      <c r="I6" t="s">
        <v>284</v>
      </c>
      <c r="K6" t="s">
        <v>12</v>
      </c>
      <c r="L6" t="s">
        <v>13</v>
      </c>
    </row>
    <row r="7" spans="1:16" x14ac:dyDescent="0.25">
      <c r="A7">
        <v>6</v>
      </c>
      <c r="B7">
        <v>505.83839999999998</v>
      </c>
      <c r="C7" t="s">
        <v>164</v>
      </c>
      <c r="D7">
        <v>400</v>
      </c>
      <c r="E7" t="s">
        <v>27</v>
      </c>
      <c r="F7" t="s">
        <v>25</v>
      </c>
      <c r="G7" t="s">
        <v>206</v>
      </c>
      <c r="H7" t="s">
        <v>277</v>
      </c>
      <c r="I7" t="s">
        <v>284</v>
      </c>
      <c r="K7" t="s">
        <v>10</v>
      </c>
      <c r="L7" t="s">
        <v>201</v>
      </c>
    </row>
    <row r="8" spans="1:16" x14ac:dyDescent="0.25">
      <c r="A8">
        <v>8</v>
      </c>
      <c r="B8">
        <v>365.61040000000003</v>
      </c>
      <c r="C8" t="s">
        <v>164</v>
      </c>
      <c r="D8">
        <v>400</v>
      </c>
      <c r="E8" t="s">
        <v>27</v>
      </c>
      <c r="F8" t="s">
        <v>25</v>
      </c>
      <c r="G8" t="s">
        <v>206</v>
      </c>
      <c r="H8" t="s">
        <v>277</v>
      </c>
      <c r="I8" t="s">
        <v>284</v>
      </c>
      <c r="K8" t="s">
        <v>209</v>
      </c>
      <c r="L8" t="s">
        <v>206</v>
      </c>
      <c r="M8" t="s">
        <v>423</v>
      </c>
    </row>
    <row r="9" spans="1:16" x14ac:dyDescent="0.25">
      <c r="A9">
        <v>12</v>
      </c>
      <c r="B9">
        <v>270.8383</v>
      </c>
      <c r="C9" t="s">
        <v>164</v>
      </c>
      <c r="D9">
        <v>400</v>
      </c>
      <c r="E9" t="s">
        <v>27</v>
      </c>
      <c r="F9" t="s">
        <v>25</v>
      </c>
      <c r="G9" t="s">
        <v>206</v>
      </c>
      <c r="H9" t="s">
        <v>277</v>
      </c>
      <c r="I9" t="s">
        <v>284</v>
      </c>
      <c r="K9" t="s">
        <v>210</v>
      </c>
      <c r="L9" t="s">
        <v>252</v>
      </c>
    </row>
    <row r="10" spans="1:16" x14ac:dyDescent="0.25">
      <c r="A10">
        <v>24</v>
      </c>
      <c r="B10">
        <v>102.33499999999999</v>
      </c>
      <c r="C10" t="s">
        <v>164</v>
      </c>
      <c r="D10">
        <v>400</v>
      </c>
      <c r="E10" t="s">
        <v>27</v>
      </c>
      <c r="F10" t="s">
        <v>25</v>
      </c>
      <c r="G10" t="s">
        <v>206</v>
      </c>
      <c r="H10" t="s">
        <v>277</v>
      </c>
      <c r="I10" t="s">
        <v>284</v>
      </c>
      <c r="K10" t="s">
        <v>222</v>
      </c>
      <c r="L10" t="s">
        <v>283</v>
      </c>
    </row>
    <row r="11" spans="1:16" x14ac:dyDescent="0.25">
      <c r="A11">
        <v>36</v>
      </c>
      <c r="B11">
        <v>38.355699999999999</v>
      </c>
      <c r="C11" t="s">
        <v>164</v>
      </c>
      <c r="D11">
        <v>400</v>
      </c>
      <c r="E11" t="s">
        <v>27</v>
      </c>
      <c r="F11" t="s">
        <v>25</v>
      </c>
      <c r="G11" t="s">
        <v>206</v>
      </c>
      <c r="H11" t="s">
        <v>277</v>
      </c>
      <c r="I11" t="s">
        <v>284</v>
      </c>
      <c r="K11" t="s">
        <v>323</v>
      </c>
      <c r="L11" t="s">
        <v>424</v>
      </c>
    </row>
    <row r="12" spans="1:16" x14ac:dyDescent="0.25">
      <c r="A12">
        <v>48</v>
      </c>
      <c r="B12">
        <v>20.5505</v>
      </c>
      <c r="C12" t="s">
        <v>164</v>
      </c>
      <c r="D12">
        <v>400</v>
      </c>
      <c r="E12" t="s">
        <v>27</v>
      </c>
      <c r="F12" t="s">
        <v>25</v>
      </c>
      <c r="G12" t="s">
        <v>206</v>
      </c>
      <c r="H12" t="s">
        <v>277</v>
      </c>
      <c r="I12" t="s">
        <v>284</v>
      </c>
    </row>
    <row r="13" spans="1:16" x14ac:dyDescent="0.25">
      <c r="A13">
        <v>72</v>
      </c>
      <c r="B13">
        <v>4.5492999999999997</v>
      </c>
      <c r="C13" t="s">
        <v>164</v>
      </c>
      <c r="D13">
        <v>400</v>
      </c>
      <c r="E13" t="s">
        <v>27</v>
      </c>
      <c r="F13" t="s">
        <v>25</v>
      </c>
      <c r="G13" t="s">
        <v>206</v>
      </c>
      <c r="H13" t="s">
        <v>277</v>
      </c>
      <c r="I13" t="s">
        <v>284</v>
      </c>
    </row>
    <row r="14" spans="1:16" x14ac:dyDescent="0.25">
      <c r="A14">
        <v>0</v>
      </c>
      <c r="B14">
        <v>0</v>
      </c>
      <c r="C14" t="s">
        <v>164</v>
      </c>
      <c r="D14">
        <v>400</v>
      </c>
      <c r="E14" t="s">
        <v>27</v>
      </c>
      <c r="F14" t="s">
        <v>25</v>
      </c>
      <c r="G14" t="s">
        <v>206</v>
      </c>
      <c r="H14" t="s">
        <v>214</v>
      </c>
      <c r="I14" t="s">
        <v>284</v>
      </c>
    </row>
    <row r="15" spans="1:16" x14ac:dyDescent="0.25">
      <c r="A15">
        <v>1</v>
      </c>
      <c r="B15">
        <v>38.825200000000002</v>
      </c>
      <c r="C15" t="s">
        <v>164</v>
      </c>
      <c r="D15">
        <v>400</v>
      </c>
      <c r="E15" t="s">
        <v>27</v>
      </c>
      <c r="F15" t="s">
        <v>25</v>
      </c>
      <c r="G15" t="s">
        <v>206</v>
      </c>
      <c r="H15" t="s">
        <v>214</v>
      </c>
      <c r="I15" t="s">
        <v>284</v>
      </c>
    </row>
    <row r="16" spans="1:16" x14ac:dyDescent="0.25">
      <c r="A16">
        <v>2</v>
      </c>
      <c r="B16">
        <v>134.54150000000001</v>
      </c>
      <c r="C16" t="s">
        <v>164</v>
      </c>
      <c r="D16">
        <v>400</v>
      </c>
      <c r="E16" t="s">
        <v>27</v>
      </c>
      <c r="F16" t="s">
        <v>25</v>
      </c>
      <c r="G16" t="s">
        <v>206</v>
      </c>
      <c r="H16" t="s">
        <v>214</v>
      </c>
      <c r="I16" t="s">
        <v>284</v>
      </c>
    </row>
    <row r="17" spans="1:9" x14ac:dyDescent="0.25">
      <c r="A17">
        <v>3</v>
      </c>
      <c r="B17">
        <v>226.2784</v>
      </c>
      <c r="C17" t="s">
        <v>164</v>
      </c>
      <c r="D17">
        <v>400</v>
      </c>
      <c r="E17" t="s">
        <v>27</v>
      </c>
      <c r="F17" t="s">
        <v>25</v>
      </c>
      <c r="G17" t="s">
        <v>206</v>
      </c>
      <c r="H17" t="s">
        <v>214</v>
      </c>
      <c r="I17" t="s">
        <v>284</v>
      </c>
    </row>
    <row r="18" spans="1:9" x14ac:dyDescent="0.25">
      <c r="A18">
        <v>4</v>
      </c>
      <c r="B18">
        <v>356.6404</v>
      </c>
      <c r="C18" t="s">
        <v>164</v>
      </c>
      <c r="D18">
        <v>400</v>
      </c>
      <c r="E18" t="s">
        <v>27</v>
      </c>
      <c r="F18" t="s">
        <v>25</v>
      </c>
      <c r="G18" t="s">
        <v>206</v>
      </c>
      <c r="H18" t="s">
        <v>214</v>
      </c>
      <c r="I18" t="s">
        <v>284</v>
      </c>
    </row>
    <row r="19" spans="1:9" x14ac:dyDescent="0.25">
      <c r="A19">
        <v>6</v>
      </c>
      <c r="B19">
        <v>433.49340000000001</v>
      </c>
      <c r="C19" t="s">
        <v>164</v>
      </c>
      <c r="D19">
        <v>400</v>
      </c>
      <c r="E19" t="s">
        <v>27</v>
      </c>
      <c r="F19" t="s">
        <v>25</v>
      </c>
      <c r="G19" t="s">
        <v>206</v>
      </c>
      <c r="H19" t="s">
        <v>214</v>
      </c>
      <c r="I19" t="s">
        <v>284</v>
      </c>
    </row>
    <row r="20" spans="1:9" x14ac:dyDescent="0.25">
      <c r="A20">
        <v>8</v>
      </c>
      <c r="B20">
        <v>331.65609999999998</v>
      </c>
      <c r="C20" t="s">
        <v>164</v>
      </c>
      <c r="D20">
        <v>400</v>
      </c>
      <c r="E20" t="s">
        <v>27</v>
      </c>
      <c r="F20" t="s">
        <v>25</v>
      </c>
      <c r="G20" t="s">
        <v>206</v>
      </c>
      <c r="H20" t="s">
        <v>214</v>
      </c>
      <c r="I20" t="s">
        <v>284</v>
      </c>
    </row>
    <row r="21" spans="1:9" x14ac:dyDescent="0.25">
      <c r="A21">
        <v>12</v>
      </c>
      <c r="B21">
        <v>221.06829999999999</v>
      </c>
      <c r="C21" t="s">
        <v>164</v>
      </c>
      <c r="D21">
        <v>400</v>
      </c>
      <c r="E21" t="s">
        <v>27</v>
      </c>
      <c r="F21" t="s">
        <v>25</v>
      </c>
      <c r="G21" t="s">
        <v>206</v>
      </c>
      <c r="H21" t="s">
        <v>214</v>
      </c>
      <c r="I21" t="s">
        <v>284</v>
      </c>
    </row>
    <row r="22" spans="1:9" x14ac:dyDescent="0.25">
      <c r="A22">
        <v>24</v>
      </c>
      <c r="B22">
        <v>81.520300000000006</v>
      </c>
      <c r="C22" t="s">
        <v>164</v>
      </c>
      <c r="D22">
        <v>400</v>
      </c>
      <c r="E22" t="s">
        <v>27</v>
      </c>
      <c r="F22" t="s">
        <v>25</v>
      </c>
      <c r="G22" t="s">
        <v>206</v>
      </c>
      <c r="H22" t="s">
        <v>214</v>
      </c>
      <c r="I22" t="s">
        <v>284</v>
      </c>
    </row>
    <row r="23" spans="1:9" x14ac:dyDescent="0.25">
      <c r="A23">
        <v>36</v>
      </c>
      <c r="B23">
        <v>30.305900000000001</v>
      </c>
      <c r="C23" t="s">
        <v>164</v>
      </c>
      <c r="D23">
        <v>400</v>
      </c>
      <c r="E23" t="s">
        <v>27</v>
      </c>
      <c r="F23" t="s">
        <v>25</v>
      </c>
      <c r="G23" t="s">
        <v>206</v>
      </c>
      <c r="H23" t="s">
        <v>214</v>
      </c>
      <c r="I23" t="s">
        <v>284</v>
      </c>
    </row>
    <row r="24" spans="1:9" x14ac:dyDescent="0.25">
      <c r="A24">
        <v>48</v>
      </c>
      <c r="B24">
        <v>14.143800000000001</v>
      </c>
      <c r="C24" t="s">
        <v>164</v>
      </c>
      <c r="D24">
        <v>400</v>
      </c>
      <c r="E24" t="s">
        <v>27</v>
      </c>
      <c r="F24" t="s">
        <v>25</v>
      </c>
      <c r="G24" t="s">
        <v>206</v>
      </c>
      <c r="H24" t="s">
        <v>214</v>
      </c>
      <c r="I24" t="s">
        <v>284</v>
      </c>
    </row>
    <row r="25" spans="1:9" x14ac:dyDescent="0.25">
      <c r="A25">
        <v>72</v>
      </c>
      <c r="B25">
        <v>3.2082999999999999</v>
      </c>
      <c r="C25" t="s">
        <v>164</v>
      </c>
      <c r="D25">
        <v>400</v>
      </c>
      <c r="E25" t="s">
        <v>27</v>
      </c>
      <c r="F25" t="s">
        <v>25</v>
      </c>
      <c r="G25" t="s">
        <v>206</v>
      </c>
      <c r="H25" t="s">
        <v>214</v>
      </c>
      <c r="I25" t="s">
        <v>284</v>
      </c>
    </row>
    <row r="26" spans="1:9" x14ac:dyDescent="0.25">
      <c r="A26">
        <v>0</v>
      </c>
      <c r="B26">
        <v>0</v>
      </c>
      <c r="C26" t="s">
        <v>22</v>
      </c>
      <c r="D26">
        <v>400</v>
      </c>
      <c r="E26" t="s">
        <v>27</v>
      </c>
      <c r="F26" t="s">
        <v>25</v>
      </c>
      <c r="G26" t="s">
        <v>206</v>
      </c>
      <c r="H26" t="s">
        <v>277</v>
      </c>
      <c r="I26" t="s">
        <v>284</v>
      </c>
    </row>
    <row r="27" spans="1:9" x14ac:dyDescent="0.25">
      <c r="A27">
        <v>1</v>
      </c>
      <c r="B27">
        <v>12.865</v>
      </c>
      <c r="C27" t="s">
        <v>22</v>
      </c>
      <c r="D27">
        <v>400</v>
      </c>
      <c r="E27" t="s">
        <v>27</v>
      </c>
      <c r="F27" t="s">
        <v>25</v>
      </c>
      <c r="G27" t="s">
        <v>206</v>
      </c>
      <c r="H27" t="s">
        <v>277</v>
      </c>
      <c r="I27" t="s">
        <v>284</v>
      </c>
    </row>
    <row r="28" spans="1:9" x14ac:dyDescent="0.25">
      <c r="A28">
        <v>2</v>
      </c>
      <c r="B28">
        <v>53.269199999999998</v>
      </c>
      <c r="C28" t="s">
        <v>22</v>
      </c>
      <c r="D28">
        <v>400</v>
      </c>
      <c r="E28" t="s">
        <v>27</v>
      </c>
      <c r="F28" t="s">
        <v>25</v>
      </c>
      <c r="G28" t="s">
        <v>206</v>
      </c>
      <c r="H28" t="s">
        <v>277</v>
      </c>
      <c r="I28" t="s">
        <v>284</v>
      </c>
    </row>
    <row r="29" spans="1:9" x14ac:dyDescent="0.25">
      <c r="A29">
        <v>3</v>
      </c>
      <c r="B29">
        <v>66.490099999999998</v>
      </c>
      <c r="C29" t="s">
        <v>22</v>
      </c>
      <c r="D29">
        <v>400</v>
      </c>
      <c r="E29" t="s">
        <v>27</v>
      </c>
      <c r="F29" t="s">
        <v>25</v>
      </c>
      <c r="G29" t="s">
        <v>206</v>
      </c>
      <c r="H29" t="s">
        <v>277</v>
      </c>
      <c r="I29" t="s">
        <v>284</v>
      </c>
    </row>
    <row r="30" spans="1:9" x14ac:dyDescent="0.25">
      <c r="A30">
        <v>4</v>
      </c>
      <c r="B30">
        <v>62.589100000000002</v>
      </c>
      <c r="C30" t="s">
        <v>22</v>
      </c>
      <c r="D30">
        <v>400</v>
      </c>
      <c r="E30" t="s">
        <v>27</v>
      </c>
      <c r="F30" t="s">
        <v>25</v>
      </c>
      <c r="G30" t="s">
        <v>206</v>
      </c>
      <c r="H30" t="s">
        <v>277</v>
      </c>
      <c r="I30" t="s">
        <v>284</v>
      </c>
    </row>
    <row r="31" spans="1:9" x14ac:dyDescent="0.25">
      <c r="A31">
        <v>6</v>
      </c>
      <c r="B31">
        <v>26.046800000000001</v>
      </c>
      <c r="C31" t="s">
        <v>22</v>
      </c>
      <c r="D31">
        <v>400</v>
      </c>
      <c r="E31" t="s">
        <v>27</v>
      </c>
      <c r="F31" t="s">
        <v>25</v>
      </c>
      <c r="G31" t="s">
        <v>206</v>
      </c>
      <c r="H31" t="s">
        <v>277</v>
      </c>
      <c r="I31" t="s">
        <v>284</v>
      </c>
    </row>
    <row r="32" spans="1:9" x14ac:dyDescent="0.25">
      <c r="A32">
        <v>8</v>
      </c>
      <c r="B32">
        <v>10.949299999999999</v>
      </c>
      <c r="C32" t="s">
        <v>22</v>
      </c>
      <c r="D32">
        <v>400</v>
      </c>
      <c r="E32" t="s">
        <v>27</v>
      </c>
      <c r="F32" t="s">
        <v>25</v>
      </c>
      <c r="G32" t="s">
        <v>206</v>
      </c>
      <c r="H32" t="s">
        <v>277</v>
      </c>
      <c r="I32" t="s">
        <v>284</v>
      </c>
    </row>
    <row r="33" spans="1:9" x14ac:dyDescent="0.25">
      <c r="A33">
        <v>12</v>
      </c>
      <c r="B33">
        <v>3.9174000000000002</v>
      </c>
      <c r="C33" t="s">
        <v>22</v>
      </c>
      <c r="D33">
        <v>400</v>
      </c>
      <c r="E33" t="s">
        <v>27</v>
      </c>
      <c r="F33" t="s">
        <v>25</v>
      </c>
      <c r="G33" t="s">
        <v>206</v>
      </c>
      <c r="H33" t="s">
        <v>277</v>
      </c>
      <c r="I33" t="s">
        <v>284</v>
      </c>
    </row>
    <row r="34" spans="1:9" x14ac:dyDescent="0.25">
      <c r="A34">
        <v>24</v>
      </c>
      <c r="B34">
        <v>0.96530000000000005</v>
      </c>
      <c r="C34" t="s">
        <v>22</v>
      </c>
      <c r="D34">
        <v>400</v>
      </c>
      <c r="E34" t="s">
        <v>27</v>
      </c>
      <c r="F34" t="s">
        <v>25</v>
      </c>
      <c r="G34" t="s">
        <v>206</v>
      </c>
      <c r="H34" t="s">
        <v>277</v>
      </c>
      <c r="I34" t="s">
        <v>284</v>
      </c>
    </row>
    <row r="35" spans="1:9" x14ac:dyDescent="0.25">
      <c r="A35">
        <v>36</v>
      </c>
      <c r="B35">
        <v>0.44869999999999999</v>
      </c>
      <c r="C35" t="s">
        <v>22</v>
      </c>
      <c r="D35">
        <v>400</v>
      </c>
      <c r="E35" t="s">
        <v>27</v>
      </c>
      <c r="F35" t="s">
        <v>25</v>
      </c>
      <c r="G35" t="s">
        <v>206</v>
      </c>
      <c r="H35" t="s">
        <v>277</v>
      </c>
      <c r="I35" t="s">
        <v>284</v>
      </c>
    </row>
    <row r="36" spans="1:9" x14ac:dyDescent="0.25">
      <c r="A36">
        <v>48</v>
      </c>
      <c r="B36">
        <v>0.38590000000000002</v>
      </c>
      <c r="C36" t="s">
        <v>22</v>
      </c>
      <c r="D36">
        <v>400</v>
      </c>
      <c r="E36" t="s">
        <v>27</v>
      </c>
      <c r="F36" t="s">
        <v>25</v>
      </c>
      <c r="G36" t="s">
        <v>206</v>
      </c>
      <c r="H36" t="s">
        <v>277</v>
      </c>
      <c r="I36" t="s">
        <v>284</v>
      </c>
    </row>
    <row r="37" spans="1:9" x14ac:dyDescent="0.25">
      <c r="A37">
        <v>0</v>
      </c>
      <c r="B37">
        <v>0</v>
      </c>
      <c r="C37" t="s">
        <v>22</v>
      </c>
      <c r="D37">
        <v>400</v>
      </c>
      <c r="E37" t="s">
        <v>27</v>
      </c>
      <c r="F37" t="s">
        <v>25</v>
      </c>
      <c r="G37" t="s">
        <v>206</v>
      </c>
      <c r="H37" t="s">
        <v>214</v>
      </c>
      <c r="I37" t="s">
        <v>284</v>
      </c>
    </row>
    <row r="38" spans="1:9" x14ac:dyDescent="0.25">
      <c r="A38">
        <v>1</v>
      </c>
      <c r="B38">
        <v>7.1710000000000003</v>
      </c>
      <c r="C38" t="s">
        <v>22</v>
      </c>
      <c r="D38">
        <v>400</v>
      </c>
      <c r="E38" t="s">
        <v>27</v>
      </c>
      <c r="F38" t="s">
        <v>25</v>
      </c>
      <c r="G38" t="s">
        <v>206</v>
      </c>
      <c r="H38" t="s">
        <v>214</v>
      </c>
      <c r="I38" t="s">
        <v>284</v>
      </c>
    </row>
    <row r="39" spans="1:9" x14ac:dyDescent="0.25">
      <c r="A39">
        <v>2</v>
      </c>
      <c r="B39">
        <v>20.6585</v>
      </c>
      <c r="C39" t="s">
        <v>22</v>
      </c>
      <c r="D39">
        <v>400</v>
      </c>
      <c r="E39" t="s">
        <v>27</v>
      </c>
      <c r="F39" t="s">
        <v>25</v>
      </c>
      <c r="G39" t="s">
        <v>206</v>
      </c>
      <c r="H39" t="s">
        <v>214</v>
      </c>
      <c r="I39" t="s">
        <v>284</v>
      </c>
    </row>
    <row r="40" spans="1:9" x14ac:dyDescent="0.25">
      <c r="A40">
        <v>3</v>
      </c>
      <c r="B40">
        <v>25.785599999999999</v>
      </c>
      <c r="C40" t="s">
        <v>22</v>
      </c>
      <c r="D40">
        <v>400</v>
      </c>
      <c r="E40" t="s">
        <v>27</v>
      </c>
      <c r="F40" t="s">
        <v>25</v>
      </c>
      <c r="G40" t="s">
        <v>206</v>
      </c>
      <c r="H40" t="s">
        <v>214</v>
      </c>
      <c r="I40" t="s">
        <v>284</v>
      </c>
    </row>
    <row r="41" spans="1:9" x14ac:dyDescent="0.25">
      <c r="A41">
        <v>4</v>
      </c>
      <c r="B41">
        <v>34.887500000000003</v>
      </c>
      <c r="C41" t="s">
        <v>22</v>
      </c>
      <c r="D41">
        <v>400</v>
      </c>
      <c r="E41" t="s">
        <v>27</v>
      </c>
      <c r="F41" t="s">
        <v>25</v>
      </c>
      <c r="G41" t="s">
        <v>206</v>
      </c>
      <c r="H41" t="s">
        <v>214</v>
      </c>
      <c r="I41" t="s">
        <v>284</v>
      </c>
    </row>
    <row r="42" spans="1:9" x14ac:dyDescent="0.25">
      <c r="A42">
        <v>6</v>
      </c>
      <c r="B42">
        <v>21.0791</v>
      </c>
      <c r="C42" t="s">
        <v>22</v>
      </c>
      <c r="D42">
        <v>400</v>
      </c>
      <c r="E42" t="s">
        <v>27</v>
      </c>
      <c r="F42" t="s">
        <v>25</v>
      </c>
      <c r="G42" t="s">
        <v>206</v>
      </c>
      <c r="H42" t="s">
        <v>214</v>
      </c>
      <c r="I42" t="s">
        <v>284</v>
      </c>
    </row>
    <row r="43" spans="1:9" x14ac:dyDescent="0.25">
      <c r="A43">
        <v>8</v>
      </c>
      <c r="B43">
        <v>9.0413999999999994</v>
      </c>
      <c r="C43" t="s">
        <v>22</v>
      </c>
      <c r="D43">
        <v>400</v>
      </c>
      <c r="E43" t="s">
        <v>27</v>
      </c>
      <c r="F43" t="s">
        <v>25</v>
      </c>
      <c r="G43" t="s">
        <v>206</v>
      </c>
      <c r="H43" t="s">
        <v>214</v>
      </c>
      <c r="I43" t="s">
        <v>284</v>
      </c>
    </row>
    <row r="44" spans="1:9" x14ac:dyDescent="0.25">
      <c r="A44">
        <v>12</v>
      </c>
      <c r="B44">
        <v>3.1070000000000002</v>
      </c>
      <c r="C44" t="s">
        <v>22</v>
      </c>
      <c r="D44">
        <v>400</v>
      </c>
      <c r="E44" t="s">
        <v>27</v>
      </c>
      <c r="F44" t="s">
        <v>25</v>
      </c>
      <c r="G44" t="s">
        <v>206</v>
      </c>
      <c r="H44" t="s">
        <v>214</v>
      </c>
      <c r="I44" t="s">
        <v>284</v>
      </c>
    </row>
    <row r="45" spans="1:9" x14ac:dyDescent="0.25">
      <c r="A45">
        <v>24</v>
      </c>
      <c r="B45">
        <v>0.80520000000000003</v>
      </c>
      <c r="C45" t="s">
        <v>22</v>
      </c>
      <c r="D45">
        <v>400</v>
      </c>
      <c r="E45" t="s">
        <v>27</v>
      </c>
      <c r="F45" t="s">
        <v>25</v>
      </c>
      <c r="G45" t="s">
        <v>206</v>
      </c>
      <c r="H45" t="s">
        <v>214</v>
      </c>
      <c r="I45" t="s">
        <v>284</v>
      </c>
    </row>
    <row r="46" spans="1:9" x14ac:dyDescent="0.25">
      <c r="A46">
        <v>36</v>
      </c>
      <c r="B46">
        <v>0.34539999999999998</v>
      </c>
      <c r="C46" t="s">
        <v>22</v>
      </c>
      <c r="D46">
        <v>400</v>
      </c>
      <c r="E46" t="s">
        <v>27</v>
      </c>
      <c r="F46" t="s">
        <v>25</v>
      </c>
      <c r="G46" t="s">
        <v>206</v>
      </c>
      <c r="H46" t="s">
        <v>214</v>
      </c>
      <c r="I46" t="s">
        <v>284</v>
      </c>
    </row>
    <row r="47" spans="1:9" x14ac:dyDescent="0.25">
      <c r="A47">
        <v>48</v>
      </c>
      <c r="B47">
        <v>0.31859999999999999</v>
      </c>
      <c r="C47" t="s">
        <v>22</v>
      </c>
      <c r="D47">
        <v>400</v>
      </c>
      <c r="E47" t="s">
        <v>27</v>
      </c>
      <c r="F47" t="s">
        <v>25</v>
      </c>
      <c r="G47" t="s">
        <v>206</v>
      </c>
      <c r="H47" t="s">
        <v>214</v>
      </c>
      <c r="I47" t="s">
        <v>284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3733-B24B-4E57-B1A2-07E7815DDCE6}">
  <dimension ref="A1:V801"/>
  <sheetViews>
    <sheetView zoomScale="85" zoomScaleNormal="85" workbookViewId="0">
      <pane ySplit="1" topLeftCell="A38" activePane="bottomLeft" state="frozen"/>
      <selection pane="bottomLeft" activeCell="E38" sqref="E38"/>
    </sheetView>
  </sheetViews>
  <sheetFormatPr defaultRowHeight="15" x14ac:dyDescent="0.25"/>
  <cols>
    <col min="2" max="2" width="12.28515625" bestFit="1" customWidth="1"/>
    <col min="4" max="4" width="24.28515625" bestFit="1" customWidth="1"/>
    <col min="5" max="5" width="10.85546875" bestFit="1" customWidth="1"/>
    <col min="7" max="7" width="12" bestFit="1" customWidth="1"/>
    <col min="8" max="8" width="13.85546875" bestFit="1" customWidth="1"/>
    <col min="9" max="9" width="11.5703125" customWidth="1"/>
    <col min="10" max="10" width="14" customWidth="1"/>
    <col min="11" max="11" width="12.5703125" customWidth="1"/>
    <col min="12" max="12" width="11" bestFit="1" customWidth="1"/>
    <col min="13" max="13" width="11" customWidth="1"/>
    <col min="15" max="15" width="14.28515625" bestFit="1" customWidth="1"/>
    <col min="16" max="16" width="14.5703125" bestFit="1" customWidth="1"/>
    <col min="17" max="17" width="12.5703125" customWidth="1"/>
    <col min="18" max="18" width="11.7109375" bestFit="1" customWidth="1"/>
    <col min="19" max="19" width="18.5703125" bestFit="1" customWidth="1"/>
    <col min="20" max="20" width="10.28515625" bestFit="1" customWidth="1"/>
    <col min="21" max="21" width="11" bestFit="1" customWidth="1"/>
  </cols>
  <sheetData>
    <row r="1" spans="1:21" x14ac:dyDescent="0.25">
      <c r="A1" t="s">
        <v>91</v>
      </c>
      <c r="B1" t="s">
        <v>90</v>
      </c>
      <c r="C1" t="s">
        <v>0</v>
      </c>
      <c r="D1" t="s">
        <v>286</v>
      </c>
      <c r="E1" t="s">
        <v>16</v>
      </c>
      <c r="F1" t="s">
        <v>135</v>
      </c>
      <c r="G1" t="s">
        <v>433</v>
      </c>
      <c r="H1" t="s">
        <v>432</v>
      </c>
      <c r="I1" t="s">
        <v>430</v>
      </c>
      <c r="J1" t="s">
        <v>431</v>
      </c>
      <c r="K1" t="s">
        <v>428</v>
      </c>
      <c r="L1" t="s">
        <v>429</v>
      </c>
      <c r="M1" t="s">
        <v>323</v>
      </c>
      <c r="N1" t="s">
        <v>427</v>
      </c>
      <c r="O1" t="s">
        <v>211</v>
      </c>
      <c r="P1" t="s">
        <v>296</v>
      </c>
      <c r="Q1" t="s">
        <v>213</v>
      </c>
      <c r="R1" t="s">
        <v>297</v>
      </c>
      <c r="S1" t="s">
        <v>137</v>
      </c>
      <c r="T1" t="s">
        <v>136</v>
      </c>
      <c r="U1" t="s">
        <v>287</v>
      </c>
    </row>
    <row r="2" spans="1:21" x14ac:dyDescent="0.25">
      <c r="A2">
        <v>2</v>
      </c>
      <c r="B2">
        <v>1</v>
      </c>
      <c r="C2">
        <v>0</v>
      </c>
      <c r="D2">
        <v>0</v>
      </c>
      <c r="E2" t="s">
        <v>164</v>
      </c>
      <c r="F2">
        <v>400</v>
      </c>
      <c r="G2" t="s">
        <v>435</v>
      </c>
      <c r="H2" t="s">
        <v>37</v>
      </c>
      <c r="I2">
        <v>1</v>
      </c>
      <c r="J2" t="s">
        <v>23</v>
      </c>
      <c r="K2">
        <v>36</v>
      </c>
      <c r="L2" t="s">
        <v>217</v>
      </c>
      <c r="M2">
        <v>56</v>
      </c>
      <c r="N2">
        <v>14</v>
      </c>
      <c r="O2" t="s">
        <v>212</v>
      </c>
      <c r="P2" t="s">
        <v>202</v>
      </c>
      <c r="Q2" t="s">
        <v>214</v>
      </c>
      <c r="R2" t="s">
        <v>214</v>
      </c>
      <c r="S2">
        <v>0</v>
      </c>
      <c r="T2" t="s">
        <v>4</v>
      </c>
      <c r="U2" t="s">
        <v>138</v>
      </c>
    </row>
    <row r="3" spans="1:21" x14ac:dyDescent="0.25">
      <c r="A3">
        <v>2</v>
      </c>
      <c r="B3">
        <v>1</v>
      </c>
      <c r="C3">
        <v>1</v>
      </c>
      <c r="D3">
        <v>55.668399999999998</v>
      </c>
      <c r="E3" t="s">
        <v>164</v>
      </c>
      <c r="F3">
        <v>400</v>
      </c>
      <c r="G3" t="s">
        <v>435</v>
      </c>
      <c r="H3" t="s">
        <v>37</v>
      </c>
      <c r="I3">
        <v>1</v>
      </c>
      <c r="J3" t="s">
        <v>23</v>
      </c>
      <c r="K3">
        <v>36</v>
      </c>
      <c r="L3" t="s">
        <v>217</v>
      </c>
      <c r="M3">
        <v>56</v>
      </c>
      <c r="N3">
        <v>14</v>
      </c>
      <c r="O3" t="s">
        <v>212</v>
      </c>
      <c r="P3" t="s">
        <v>202</v>
      </c>
      <c r="Q3" t="s">
        <v>214</v>
      </c>
      <c r="R3" t="s">
        <v>214</v>
      </c>
      <c r="S3">
        <v>55.668399999999998</v>
      </c>
      <c r="T3" t="s">
        <v>4</v>
      </c>
      <c r="U3" t="s">
        <v>138</v>
      </c>
    </row>
    <row r="4" spans="1:21" x14ac:dyDescent="0.25">
      <c r="A4">
        <v>2</v>
      </c>
      <c r="B4">
        <v>1</v>
      </c>
      <c r="C4">
        <v>2</v>
      </c>
      <c r="D4">
        <v>88.252200000000002</v>
      </c>
      <c r="E4" t="s">
        <v>164</v>
      </c>
      <c r="F4">
        <v>400</v>
      </c>
      <c r="G4" t="s">
        <v>435</v>
      </c>
      <c r="H4" t="s">
        <v>37</v>
      </c>
      <c r="I4">
        <v>1</v>
      </c>
      <c r="J4" t="s">
        <v>23</v>
      </c>
      <c r="K4">
        <v>36</v>
      </c>
      <c r="L4" t="s">
        <v>217</v>
      </c>
      <c r="M4">
        <v>56</v>
      </c>
      <c r="N4">
        <v>14</v>
      </c>
      <c r="O4" t="s">
        <v>212</v>
      </c>
      <c r="P4" t="s">
        <v>202</v>
      </c>
      <c r="Q4" t="s">
        <v>214</v>
      </c>
      <c r="R4" t="s">
        <v>214</v>
      </c>
      <c r="S4">
        <v>88.252200000000002</v>
      </c>
      <c r="T4" t="s">
        <v>4</v>
      </c>
      <c r="U4" t="s">
        <v>138</v>
      </c>
    </row>
    <row r="5" spans="1:21" x14ac:dyDescent="0.25">
      <c r="A5">
        <v>2</v>
      </c>
      <c r="B5">
        <v>1</v>
      </c>
      <c r="C5">
        <v>3</v>
      </c>
      <c r="D5">
        <v>121.36109999999999</v>
      </c>
      <c r="E5" t="s">
        <v>164</v>
      </c>
      <c r="F5">
        <v>400</v>
      </c>
      <c r="G5" t="s">
        <v>435</v>
      </c>
      <c r="H5" t="s">
        <v>37</v>
      </c>
      <c r="I5">
        <v>1</v>
      </c>
      <c r="J5" t="s">
        <v>23</v>
      </c>
      <c r="K5">
        <v>36</v>
      </c>
      <c r="L5" t="s">
        <v>217</v>
      </c>
      <c r="M5">
        <v>56</v>
      </c>
      <c r="N5">
        <v>14</v>
      </c>
      <c r="O5" t="s">
        <v>212</v>
      </c>
      <c r="P5" t="s">
        <v>202</v>
      </c>
      <c r="Q5" t="s">
        <v>214</v>
      </c>
      <c r="R5" t="s">
        <v>214</v>
      </c>
      <c r="S5">
        <v>121.36109999999999</v>
      </c>
      <c r="T5" t="s">
        <v>4</v>
      </c>
      <c r="U5" t="s">
        <v>138</v>
      </c>
    </row>
    <row r="6" spans="1:21" x14ac:dyDescent="0.25">
      <c r="A6">
        <v>2</v>
      </c>
      <c r="B6">
        <v>1</v>
      </c>
      <c r="C6">
        <v>4</v>
      </c>
      <c r="D6">
        <v>117.7255</v>
      </c>
      <c r="E6" t="s">
        <v>164</v>
      </c>
      <c r="F6">
        <v>400</v>
      </c>
      <c r="G6" t="s">
        <v>435</v>
      </c>
      <c r="H6" t="s">
        <v>37</v>
      </c>
      <c r="I6">
        <v>1</v>
      </c>
      <c r="J6" t="s">
        <v>23</v>
      </c>
      <c r="K6">
        <v>36</v>
      </c>
      <c r="L6" t="s">
        <v>217</v>
      </c>
      <c r="M6">
        <v>56</v>
      </c>
      <c r="N6">
        <v>14</v>
      </c>
      <c r="O6" t="s">
        <v>212</v>
      </c>
      <c r="P6" t="s">
        <v>202</v>
      </c>
      <c r="Q6" t="s">
        <v>214</v>
      </c>
      <c r="R6" t="s">
        <v>214</v>
      </c>
      <c r="S6">
        <v>117.7255</v>
      </c>
      <c r="T6" t="s">
        <v>4</v>
      </c>
      <c r="U6" t="s">
        <v>138</v>
      </c>
    </row>
    <row r="7" spans="1:21" x14ac:dyDescent="0.25">
      <c r="A7">
        <v>2</v>
      </c>
      <c r="B7">
        <v>1</v>
      </c>
      <c r="C7">
        <v>6</v>
      </c>
      <c r="D7">
        <v>94.687200000000004</v>
      </c>
      <c r="E7" t="s">
        <v>164</v>
      </c>
      <c r="F7">
        <v>400</v>
      </c>
      <c r="G7" t="s">
        <v>435</v>
      </c>
      <c r="H7" t="s">
        <v>37</v>
      </c>
      <c r="I7">
        <v>1</v>
      </c>
      <c r="J7" t="s">
        <v>23</v>
      </c>
      <c r="K7">
        <v>36</v>
      </c>
      <c r="L7" t="s">
        <v>217</v>
      </c>
      <c r="M7">
        <v>56</v>
      </c>
      <c r="N7">
        <v>14</v>
      </c>
      <c r="O7" t="s">
        <v>212</v>
      </c>
      <c r="P7" t="s">
        <v>202</v>
      </c>
      <c r="Q7" t="s">
        <v>214</v>
      </c>
      <c r="R7" t="s">
        <v>214</v>
      </c>
      <c r="S7">
        <v>94.687200000000004</v>
      </c>
      <c r="T7" t="s">
        <v>4</v>
      </c>
      <c r="U7" t="s">
        <v>138</v>
      </c>
    </row>
    <row r="8" spans="1:21" x14ac:dyDescent="0.25">
      <c r="A8">
        <v>2</v>
      </c>
      <c r="B8">
        <v>1</v>
      </c>
      <c r="C8">
        <v>8</v>
      </c>
      <c r="D8">
        <v>109.9755</v>
      </c>
      <c r="E8" t="s">
        <v>164</v>
      </c>
      <c r="F8">
        <v>400</v>
      </c>
      <c r="G8" t="s">
        <v>435</v>
      </c>
      <c r="H8" t="s">
        <v>37</v>
      </c>
      <c r="I8">
        <v>1</v>
      </c>
      <c r="J8" t="s">
        <v>23</v>
      </c>
      <c r="K8">
        <v>36</v>
      </c>
      <c r="L8" t="s">
        <v>217</v>
      </c>
      <c r="M8">
        <v>56</v>
      </c>
      <c r="N8">
        <v>14</v>
      </c>
      <c r="O8" t="s">
        <v>212</v>
      </c>
      <c r="P8" t="s">
        <v>202</v>
      </c>
      <c r="Q8" t="s">
        <v>214</v>
      </c>
      <c r="R8" t="s">
        <v>214</v>
      </c>
      <c r="S8">
        <v>109.9755</v>
      </c>
      <c r="T8" t="s">
        <v>4</v>
      </c>
      <c r="U8" t="s">
        <v>138</v>
      </c>
    </row>
    <row r="9" spans="1:21" x14ac:dyDescent="0.25">
      <c r="A9">
        <v>2</v>
      </c>
      <c r="B9">
        <v>1</v>
      </c>
      <c r="C9">
        <v>12</v>
      </c>
      <c r="D9">
        <v>94.350999999999999</v>
      </c>
      <c r="E9" t="s">
        <v>164</v>
      </c>
      <c r="F9">
        <v>400</v>
      </c>
      <c r="G9" t="s">
        <v>435</v>
      </c>
      <c r="H9" t="s">
        <v>37</v>
      </c>
      <c r="I9">
        <v>1</v>
      </c>
      <c r="J9" t="s">
        <v>23</v>
      </c>
      <c r="K9">
        <v>36</v>
      </c>
      <c r="L9" t="s">
        <v>217</v>
      </c>
      <c r="M9">
        <v>56</v>
      </c>
      <c r="N9">
        <v>14</v>
      </c>
      <c r="O9" t="s">
        <v>212</v>
      </c>
      <c r="P9" t="s">
        <v>202</v>
      </c>
      <c r="Q9" t="s">
        <v>214</v>
      </c>
      <c r="R9" t="s">
        <v>214</v>
      </c>
      <c r="S9">
        <v>94.350999999999999</v>
      </c>
      <c r="T9" t="s">
        <v>4</v>
      </c>
      <c r="U9" t="s">
        <v>138</v>
      </c>
    </row>
    <row r="10" spans="1:21" x14ac:dyDescent="0.25">
      <c r="A10">
        <v>2</v>
      </c>
      <c r="B10">
        <v>1</v>
      </c>
      <c r="C10">
        <v>24</v>
      </c>
      <c r="D10">
        <v>71.136899999999997</v>
      </c>
      <c r="E10" t="s">
        <v>164</v>
      </c>
      <c r="F10">
        <v>400</v>
      </c>
      <c r="G10" t="s">
        <v>435</v>
      </c>
      <c r="H10" t="s">
        <v>37</v>
      </c>
      <c r="I10">
        <v>1</v>
      </c>
      <c r="J10" t="s">
        <v>23</v>
      </c>
      <c r="K10">
        <v>36</v>
      </c>
      <c r="L10" t="s">
        <v>217</v>
      </c>
      <c r="M10">
        <v>56</v>
      </c>
      <c r="N10">
        <v>14</v>
      </c>
      <c r="O10" t="s">
        <v>212</v>
      </c>
      <c r="P10" t="s">
        <v>202</v>
      </c>
      <c r="Q10" t="s">
        <v>214</v>
      </c>
      <c r="R10" t="s">
        <v>214</v>
      </c>
      <c r="S10">
        <v>71.136899999999997</v>
      </c>
      <c r="T10" t="s">
        <v>4</v>
      </c>
      <c r="U10" t="s">
        <v>138</v>
      </c>
    </row>
    <row r="11" spans="1:21" x14ac:dyDescent="0.25">
      <c r="A11">
        <v>2</v>
      </c>
      <c r="B11">
        <v>1</v>
      </c>
      <c r="C11">
        <v>36</v>
      </c>
      <c r="D11">
        <v>58.400799999999997</v>
      </c>
      <c r="E11" t="s">
        <v>164</v>
      </c>
      <c r="F11">
        <v>400</v>
      </c>
      <c r="G11" t="s">
        <v>435</v>
      </c>
      <c r="H11" t="s">
        <v>37</v>
      </c>
      <c r="I11">
        <v>1</v>
      </c>
      <c r="J11" t="s">
        <v>23</v>
      </c>
      <c r="K11">
        <v>36</v>
      </c>
      <c r="L11" t="s">
        <v>217</v>
      </c>
      <c r="M11">
        <v>56</v>
      </c>
      <c r="N11">
        <v>14</v>
      </c>
      <c r="O11" t="s">
        <v>212</v>
      </c>
      <c r="P11" t="s">
        <v>202</v>
      </c>
      <c r="Q11" t="s">
        <v>214</v>
      </c>
      <c r="R11" t="s">
        <v>214</v>
      </c>
      <c r="S11">
        <v>58.400799999999997</v>
      </c>
      <c r="T11" t="s">
        <v>4</v>
      </c>
      <c r="U11" t="s">
        <v>138</v>
      </c>
    </row>
    <row r="12" spans="1:21" x14ac:dyDescent="0.25">
      <c r="A12">
        <v>2</v>
      </c>
      <c r="B12">
        <v>1</v>
      </c>
      <c r="C12">
        <v>48</v>
      </c>
      <c r="D12">
        <v>13.641400000000001</v>
      </c>
      <c r="E12" t="s">
        <v>164</v>
      </c>
      <c r="F12">
        <v>400</v>
      </c>
      <c r="G12" t="s">
        <v>435</v>
      </c>
      <c r="H12" t="s">
        <v>37</v>
      </c>
      <c r="I12">
        <v>1</v>
      </c>
      <c r="J12" t="s">
        <v>23</v>
      </c>
      <c r="K12">
        <v>36</v>
      </c>
      <c r="L12" t="s">
        <v>217</v>
      </c>
      <c r="M12">
        <v>56</v>
      </c>
      <c r="N12">
        <v>14</v>
      </c>
      <c r="O12" t="s">
        <v>212</v>
      </c>
      <c r="P12" t="s">
        <v>202</v>
      </c>
      <c r="Q12" t="s">
        <v>214</v>
      </c>
      <c r="R12" t="s">
        <v>214</v>
      </c>
      <c r="S12">
        <v>13.641400000000001</v>
      </c>
      <c r="T12" t="s">
        <v>4</v>
      </c>
      <c r="U12" t="s">
        <v>138</v>
      </c>
    </row>
    <row r="13" spans="1:21" x14ac:dyDescent="0.25">
      <c r="A13">
        <v>2</v>
      </c>
      <c r="B13">
        <v>1</v>
      </c>
      <c r="C13">
        <v>72</v>
      </c>
      <c r="D13">
        <v>1.3220000000000001</v>
      </c>
      <c r="E13" t="s">
        <v>164</v>
      </c>
      <c r="F13">
        <v>400</v>
      </c>
      <c r="G13" t="s">
        <v>435</v>
      </c>
      <c r="H13" t="s">
        <v>37</v>
      </c>
      <c r="I13">
        <v>1</v>
      </c>
      <c r="J13" t="s">
        <v>23</v>
      </c>
      <c r="K13">
        <v>36</v>
      </c>
      <c r="L13" t="s">
        <v>217</v>
      </c>
      <c r="M13">
        <v>56</v>
      </c>
      <c r="N13">
        <v>14</v>
      </c>
      <c r="O13" t="s">
        <v>212</v>
      </c>
      <c r="P13" t="s">
        <v>202</v>
      </c>
      <c r="Q13" t="s">
        <v>214</v>
      </c>
      <c r="R13" t="s">
        <v>214</v>
      </c>
      <c r="S13">
        <v>1.3220000000000001</v>
      </c>
      <c r="T13" t="s">
        <v>4</v>
      </c>
      <c r="U13" t="s">
        <v>138</v>
      </c>
    </row>
    <row r="14" spans="1:21" x14ac:dyDescent="0.25">
      <c r="A14">
        <v>2</v>
      </c>
      <c r="B14">
        <v>2</v>
      </c>
      <c r="C14">
        <v>0</v>
      </c>
      <c r="D14">
        <v>0</v>
      </c>
      <c r="E14" t="s">
        <v>164</v>
      </c>
      <c r="F14">
        <v>400</v>
      </c>
      <c r="G14" t="s">
        <v>435</v>
      </c>
      <c r="H14" t="s">
        <v>37</v>
      </c>
      <c r="I14">
        <v>1</v>
      </c>
      <c r="J14" t="s">
        <v>23</v>
      </c>
      <c r="K14">
        <v>39</v>
      </c>
      <c r="L14" t="s">
        <v>217</v>
      </c>
      <c r="M14">
        <v>61.5</v>
      </c>
      <c r="N14">
        <v>14</v>
      </c>
      <c r="O14" t="s">
        <v>212</v>
      </c>
      <c r="P14" t="s">
        <v>202</v>
      </c>
      <c r="Q14" t="s">
        <v>442</v>
      </c>
      <c r="R14" t="s">
        <v>434</v>
      </c>
      <c r="S14">
        <v>0</v>
      </c>
      <c r="T14" t="s">
        <v>4</v>
      </c>
      <c r="U14" t="s">
        <v>138</v>
      </c>
    </row>
    <row r="15" spans="1:21" x14ac:dyDescent="0.25">
      <c r="A15">
        <v>2</v>
      </c>
      <c r="B15">
        <v>2</v>
      </c>
      <c r="C15">
        <v>1</v>
      </c>
      <c r="D15">
        <v>57.407899999999998</v>
      </c>
      <c r="E15" t="s">
        <v>164</v>
      </c>
      <c r="F15">
        <v>400</v>
      </c>
      <c r="G15" t="s">
        <v>435</v>
      </c>
      <c r="H15" t="s">
        <v>37</v>
      </c>
      <c r="I15">
        <v>1</v>
      </c>
      <c r="J15" t="s">
        <v>23</v>
      </c>
      <c r="K15">
        <v>39</v>
      </c>
      <c r="L15" t="s">
        <v>217</v>
      </c>
      <c r="M15">
        <v>61.5</v>
      </c>
      <c r="N15">
        <v>14</v>
      </c>
      <c r="O15" t="s">
        <v>212</v>
      </c>
      <c r="P15" t="s">
        <v>202</v>
      </c>
      <c r="Q15" t="s">
        <v>442</v>
      </c>
      <c r="R15" t="s">
        <v>434</v>
      </c>
      <c r="S15">
        <v>57.407899999999998</v>
      </c>
      <c r="T15" t="s">
        <v>4</v>
      </c>
      <c r="U15" t="s">
        <v>138</v>
      </c>
    </row>
    <row r="16" spans="1:21" x14ac:dyDescent="0.25">
      <c r="A16">
        <v>2</v>
      </c>
      <c r="B16">
        <v>2</v>
      </c>
      <c r="C16">
        <v>2</v>
      </c>
      <c r="D16">
        <v>109.8824</v>
      </c>
      <c r="E16" t="s">
        <v>164</v>
      </c>
      <c r="F16">
        <v>400</v>
      </c>
      <c r="G16" t="s">
        <v>435</v>
      </c>
      <c r="H16" t="s">
        <v>37</v>
      </c>
      <c r="I16">
        <v>1</v>
      </c>
      <c r="J16" t="s">
        <v>23</v>
      </c>
      <c r="K16">
        <v>39</v>
      </c>
      <c r="L16" t="s">
        <v>217</v>
      </c>
      <c r="M16">
        <v>61.5</v>
      </c>
      <c r="N16">
        <v>14</v>
      </c>
      <c r="O16" t="s">
        <v>212</v>
      </c>
      <c r="P16" t="s">
        <v>202</v>
      </c>
      <c r="Q16" t="s">
        <v>442</v>
      </c>
      <c r="R16" t="s">
        <v>434</v>
      </c>
      <c r="S16">
        <v>109.8824</v>
      </c>
      <c r="T16" t="s">
        <v>4</v>
      </c>
      <c r="U16" t="s">
        <v>138</v>
      </c>
    </row>
    <row r="17" spans="1:21" x14ac:dyDescent="0.25">
      <c r="A17">
        <v>2</v>
      </c>
      <c r="B17">
        <v>2</v>
      </c>
      <c r="C17">
        <v>3</v>
      </c>
      <c r="D17">
        <v>128.84729999999999</v>
      </c>
      <c r="E17" t="s">
        <v>164</v>
      </c>
      <c r="F17">
        <v>400</v>
      </c>
      <c r="G17" t="s">
        <v>435</v>
      </c>
      <c r="H17" t="s">
        <v>37</v>
      </c>
      <c r="I17">
        <v>1</v>
      </c>
      <c r="J17" t="s">
        <v>23</v>
      </c>
      <c r="K17">
        <v>39</v>
      </c>
      <c r="L17" t="s">
        <v>217</v>
      </c>
      <c r="M17">
        <v>61.5</v>
      </c>
      <c r="N17">
        <v>14</v>
      </c>
      <c r="O17" t="s">
        <v>212</v>
      </c>
      <c r="P17" t="s">
        <v>202</v>
      </c>
      <c r="Q17" t="s">
        <v>442</v>
      </c>
      <c r="R17" t="s">
        <v>434</v>
      </c>
      <c r="S17">
        <v>128.84729999999999</v>
      </c>
      <c r="T17" t="s">
        <v>4</v>
      </c>
      <c r="U17" t="s">
        <v>138</v>
      </c>
    </row>
    <row r="18" spans="1:21" x14ac:dyDescent="0.25">
      <c r="A18">
        <v>2</v>
      </c>
      <c r="B18">
        <v>2</v>
      </c>
      <c r="C18">
        <v>4</v>
      </c>
      <c r="D18">
        <v>139.7654</v>
      </c>
      <c r="E18" t="s">
        <v>164</v>
      </c>
      <c r="F18">
        <v>400</v>
      </c>
      <c r="G18" t="s">
        <v>435</v>
      </c>
      <c r="H18" t="s">
        <v>37</v>
      </c>
      <c r="I18">
        <v>1</v>
      </c>
      <c r="J18" t="s">
        <v>23</v>
      </c>
      <c r="K18">
        <v>39</v>
      </c>
      <c r="L18" t="s">
        <v>217</v>
      </c>
      <c r="M18">
        <v>61.5</v>
      </c>
      <c r="N18">
        <v>14</v>
      </c>
      <c r="O18" t="s">
        <v>212</v>
      </c>
      <c r="P18" t="s">
        <v>202</v>
      </c>
      <c r="Q18" t="s">
        <v>442</v>
      </c>
      <c r="R18" t="s">
        <v>434</v>
      </c>
      <c r="S18">
        <v>139.7654</v>
      </c>
      <c r="T18" t="s">
        <v>4</v>
      </c>
      <c r="U18" t="s">
        <v>138</v>
      </c>
    </row>
    <row r="19" spans="1:21" x14ac:dyDescent="0.25">
      <c r="A19">
        <v>2</v>
      </c>
      <c r="B19">
        <v>2</v>
      </c>
      <c r="C19">
        <v>6</v>
      </c>
      <c r="D19">
        <v>122.8965</v>
      </c>
      <c r="E19" t="s">
        <v>164</v>
      </c>
      <c r="F19">
        <v>400</v>
      </c>
      <c r="G19" t="s">
        <v>435</v>
      </c>
      <c r="H19" t="s">
        <v>37</v>
      </c>
      <c r="I19">
        <v>1</v>
      </c>
      <c r="J19" t="s">
        <v>23</v>
      </c>
      <c r="K19">
        <v>39</v>
      </c>
      <c r="L19" t="s">
        <v>217</v>
      </c>
      <c r="M19">
        <v>61.5</v>
      </c>
      <c r="N19">
        <v>14</v>
      </c>
      <c r="O19" t="s">
        <v>212</v>
      </c>
      <c r="P19" t="s">
        <v>202</v>
      </c>
      <c r="Q19" t="s">
        <v>442</v>
      </c>
      <c r="R19" t="s">
        <v>434</v>
      </c>
      <c r="S19">
        <v>122.8965</v>
      </c>
      <c r="T19" t="s">
        <v>4</v>
      </c>
      <c r="U19" t="s">
        <v>138</v>
      </c>
    </row>
    <row r="20" spans="1:21" x14ac:dyDescent="0.25">
      <c r="A20">
        <v>2</v>
      </c>
      <c r="B20">
        <v>2</v>
      </c>
      <c r="C20">
        <v>8</v>
      </c>
      <c r="D20">
        <v>121.09059999999999</v>
      </c>
      <c r="E20" t="s">
        <v>164</v>
      </c>
      <c r="F20">
        <v>400</v>
      </c>
      <c r="G20" t="s">
        <v>435</v>
      </c>
      <c r="H20" t="s">
        <v>37</v>
      </c>
      <c r="I20">
        <v>1</v>
      </c>
      <c r="J20" t="s">
        <v>23</v>
      </c>
      <c r="K20">
        <v>39</v>
      </c>
      <c r="L20" t="s">
        <v>217</v>
      </c>
      <c r="M20">
        <v>61.5</v>
      </c>
      <c r="N20">
        <v>14</v>
      </c>
      <c r="O20" t="s">
        <v>212</v>
      </c>
      <c r="P20" t="s">
        <v>202</v>
      </c>
      <c r="Q20" t="s">
        <v>442</v>
      </c>
      <c r="R20" t="s">
        <v>434</v>
      </c>
      <c r="S20">
        <v>121.09059999999999</v>
      </c>
      <c r="T20" t="s">
        <v>4</v>
      </c>
      <c r="U20" t="s">
        <v>138</v>
      </c>
    </row>
    <row r="21" spans="1:21" x14ac:dyDescent="0.25">
      <c r="A21">
        <v>2</v>
      </c>
      <c r="B21">
        <v>2</v>
      </c>
      <c r="C21">
        <v>12</v>
      </c>
      <c r="D21">
        <v>84.494200000000006</v>
      </c>
      <c r="E21" t="s">
        <v>164</v>
      </c>
      <c r="F21">
        <v>400</v>
      </c>
      <c r="G21" t="s">
        <v>435</v>
      </c>
      <c r="H21" t="s">
        <v>37</v>
      </c>
      <c r="I21">
        <v>1</v>
      </c>
      <c r="J21" t="s">
        <v>23</v>
      </c>
      <c r="K21">
        <v>39</v>
      </c>
      <c r="L21" t="s">
        <v>217</v>
      </c>
      <c r="M21">
        <v>61.5</v>
      </c>
      <c r="N21">
        <v>14</v>
      </c>
      <c r="O21" t="s">
        <v>212</v>
      </c>
      <c r="P21" t="s">
        <v>202</v>
      </c>
      <c r="Q21" t="s">
        <v>442</v>
      </c>
      <c r="R21" t="s">
        <v>434</v>
      </c>
      <c r="S21">
        <v>84.494200000000006</v>
      </c>
      <c r="T21" t="s">
        <v>4</v>
      </c>
      <c r="U21" t="s">
        <v>138</v>
      </c>
    </row>
    <row r="22" spans="1:21" x14ac:dyDescent="0.25">
      <c r="A22">
        <v>2</v>
      </c>
      <c r="B22">
        <v>2</v>
      </c>
      <c r="C22">
        <v>24</v>
      </c>
      <c r="D22">
        <v>60.6753</v>
      </c>
      <c r="E22" t="s">
        <v>164</v>
      </c>
      <c r="F22">
        <v>400</v>
      </c>
      <c r="G22" t="s">
        <v>435</v>
      </c>
      <c r="H22" t="s">
        <v>37</v>
      </c>
      <c r="I22">
        <v>1</v>
      </c>
      <c r="J22" t="s">
        <v>23</v>
      </c>
      <c r="K22">
        <v>39</v>
      </c>
      <c r="L22" t="s">
        <v>217</v>
      </c>
      <c r="M22">
        <v>61.5</v>
      </c>
      <c r="N22">
        <v>14</v>
      </c>
      <c r="O22" t="s">
        <v>212</v>
      </c>
      <c r="P22" t="s">
        <v>202</v>
      </c>
      <c r="Q22" t="s">
        <v>442</v>
      </c>
      <c r="R22" t="s">
        <v>434</v>
      </c>
      <c r="S22">
        <v>60.6753</v>
      </c>
      <c r="T22" t="s">
        <v>4</v>
      </c>
      <c r="U22" t="s">
        <v>138</v>
      </c>
    </row>
    <row r="23" spans="1:21" x14ac:dyDescent="0.25">
      <c r="A23">
        <v>2</v>
      </c>
      <c r="B23">
        <v>2</v>
      </c>
      <c r="C23">
        <v>36</v>
      </c>
      <c r="D23">
        <v>52.701300000000003</v>
      </c>
      <c r="E23" t="s">
        <v>164</v>
      </c>
      <c r="F23">
        <v>400</v>
      </c>
      <c r="G23" t="s">
        <v>435</v>
      </c>
      <c r="H23" t="s">
        <v>37</v>
      </c>
      <c r="I23">
        <v>1</v>
      </c>
      <c r="J23" t="s">
        <v>23</v>
      </c>
      <c r="K23">
        <v>39</v>
      </c>
      <c r="L23" t="s">
        <v>217</v>
      </c>
      <c r="M23">
        <v>61.5</v>
      </c>
      <c r="N23">
        <v>14</v>
      </c>
      <c r="O23" t="s">
        <v>212</v>
      </c>
      <c r="P23" t="s">
        <v>202</v>
      </c>
      <c r="Q23" t="s">
        <v>442</v>
      </c>
      <c r="R23" t="s">
        <v>434</v>
      </c>
      <c r="S23">
        <v>52.701300000000003</v>
      </c>
      <c r="T23" t="s">
        <v>4</v>
      </c>
      <c r="U23" t="s">
        <v>138</v>
      </c>
    </row>
    <row r="24" spans="1:21" x14ac:dyDescent="0.25">
      <c r="A24">
        <v>2</v>
      </c>
      <c r="B24">
        <v>2</v>
      </c>
      <c r="C24">
        <v>48</v>
      </c>
      <c r="D24">
        <v>12.777100000000001</v>
      </c>
      <c r="E24" t="s">
        <v>164</v>
      </c>
      <c r="F24">
        <v>400</v>
      </c>
      <c r="G24" t="s">
        <v>435</v>
      </c>
      <c r="H24" t="s">
        <v>37</v>
      </c>
      <c r="I24">
        <v>1</v>
      </c>
      <c r="J24" t="s">
        <v>23</v>
      </c>
      <c r="K24">
        <v>39</v>
      </c>
      <c r="L24" t="s">
        <v>217</v>
      </c>
      <c r="M24">
        <v>61.5</v>
      </c>
      <c r="N24">
        <v>14</v>
      </c>
      <c r="O24" t="s">
        <v>212</v>
      </c>
      <c r="P24" t="s">
        <v>202</v>
      </c>
      <c r="Q24" t="s">
        <v>442</v>
      </c>
      <c r="R24" t="s">
        <v>434</v>
      </c>
      <c r="S24">
        <v>12.777100000000001</v>
      </c>
      <c r="T24" t="s">
        <v>4</v>
      </c>
      <c r="U24" t="s">
        <v>138</v>
      </c>
    </row>
    <row r="25" spans="1:21" x14ac:dyDescent="0.25">
      <c r="A25">
        <v>2</v>
      </c>
      <c r="B25">
        <v>2</v>
      </c>
      <c r="C25">
        <v>72</v>
      </c>
      <c r="D25">
        <v>1.5067999999999999</v>
      </c>
      <c r="E25" t="s">
        <v>164</v>
      </c>
      <c r="F25">
        <v>400</v>
      </c>
      <c r="G25" t="s">
        <v>435</v>
      </c>
      <c r="H25" t="s">
        <v>37</v>
      </c>
      <c r="I25">
        <v>1</v>
      </c>
      <c r="J25" t="s">
        <v>23</v>
      </c>
      <c r="K25">
        <v>39</v>
      </c>
      <c r="L25" t="s">
        <v>217</v>
      </c>
      <c r="M25">
        <v>61.5</v>
      </c>
      <c r="N25">
        <v>14</v>
      </c>
      <c r="O25" t="s">
        <v>212</v>
      </c>
      <c r="P25" t="s">
        <v>202</v>
      </c>
      <c r="Q25" t="s">
        <v>442</v>
      </c>
      <c r="R25" t="s">
        <v>434</v>
      </c>
      <c r="S25">
        <v>1.5067999999999999</v>
      </c>
      <c r="T25" t="s">
        <v>4</v>
      </c>
      <c r="U25" t="s">
        <v>138</v>
      </c>
    </row>
    <row r="26" spans="1:21" x14ac:dyDescent="0.25">
      <c r="A26">
        <v>3</v>
      </c>
      <c r="B26">
        <v>3</v>
      </c>
      <c r="C26">
        <v>0</v>
      </c>
      <c r="D26">
        <v>0</v>
      </c>
      <c r="E26" t="s">
        <v>164</v>
      </c>
      <c r="F26">
        <v>400</v>
      </c>
      <c r="G26" t="s">
        <v>435</v>
      </c>
      <c r="H26" t="s">
        <v>37</v>
      </c>
      <c r="I26">
        <v>1</v>
      </c>
      <c r="J26" t="s">
        <v>23</v>
      </c>
      <c r="K26">
        <v>36</v>
      </c>
      <c r="L26" t="s">
        <v>217</v>
      </c>
      <c r="M26">
        <v>56</v>
      </c>
      <c r="N26">
        <v>14</v>
      </c>
      <c r="O26" t="s">
        <v>212</v>
      </c>
      <c r="P26" t="s">
        <v>202</v>
      </c>
      <c r="Q26" t="s">
        <v>214</v>
      </c>
      <c r="R26" t="s">
        <v>214</v>
      </c>
      <c r="S26">
        <v>0</v>
      </c>
      <c r="T26" t="s">
        <v>8</v>
      </c>
      <c r="U26" t="s">
        <v>288</v>
      </c>
    </row>
    <row r="27" spans="1:21" x14ac:dyDescent="0.25">
      <c r="A27">
        <v>3</v>
      </c>
      <c r="B27">
        <v>3</v>
      </c>
      <c r="C27">
        <v>1</v>
      </c>
      <c r="D27">
        <v>56.8399</v>
      </c>
      <c r="E27" t="s">
        <v>164</v>
      </c>
      <c r="F27">
        <v>400</v>
      </c>
      <c r="G27" t="s">
        <v>435</v>
      </c>
      <c r="H27" t="s">
        <v>37</v>
      </c>
      <c r="I27">
        <v>1</v>
      </c>
      <c r="J27" t="s">
        <v>23</v>
      </c>
      <c r="K27">
        <v>36</v>
      </c>
      <c r="L27" t="s">
        <v>217</v>
      </c>
      <c r="M27">
        <v>56</v>
      </c>
      <c r="N27">
        <v>14</v>
      </c>
      <c r="O27" t="s">
        <v>212</v>
      </c>
      <c r="P27" t="s">
        <v>202</v>
      </c>
      <c r="Q27" t="s">
        <v>214</v>
      </c>
      <c r="R27" t="s">
        <v>214</v>
      </c>
      <c r="S27">
        <v>56.8399</v>
      </c>
      <c r="T27" t="s">
        <v>8</v>
      </c>
      <c r="U27" t="s">
        <v>288</v>
      </c>
    </row>
    <row r="28" spans="1:21" x14ac:dyDescent="0.25">
      <c r="A28">
        <v>3</v>
      </c>
      <c r="B28">
        <v>3</v>
      </c>
      <c r="C28">
        <v>2</v>
      </c>
      <c r="D28">
        <v>90.72</v>
      </c>
      <c r="E28" t="s">
        <v>164</v>
      </c>
      <c r="F28">
        <v>400</v>
      </c>
      <c r="G28" t="s">
        <v>435</v>
      </c>
      <c r="H28" t="s">
        <v>37</v>
      </c>
      <c r="I28">
        <v>1</v>
      </c>
      <c r="J28" t="s">
        <v>23</v>
      </c>
      <c r="K28">
        <v>36</v>
      </c>
      <c r="L28" t="s">
        <v>217</v>
      </c>
      <c r="M28">
        <v>56</v>
      </c>
      <c r="N28">
        <v>14</v>
      </c>
      <c r="O28" t="s">
        <v>212</v>
      </c>
      <c r="P28" t="s">
        <v>202</v>
      </c>
      <c r="Q28" t="s">
        <v>214</v>
      </c>
      <c r="R28" t="s">
        <v>214</v>
      </c>
      <c r="S28">
        <v>90.72</v>
      </c>
      <c r="T28" t="s">
        <v>8</v>
      </c>
      <c r="U28" t="s">
        <v>288</v>
      </c>
    </row>
    <row r="29" spans="1:21" x14ac:dyDescent="0.25">
      <c r="A29">
        <v>3</v>
      </c>
      <c r="B29">
        <v>3</v>
      </c>
      <c r="C29">
        <v>3</v>
      </c>
      <c r="D29">
        <v>122.08</v>
      </c>
      <c r="E29" t="s">
        <v>164</v>
      </c>
      <c r="F29">
        <v>400</v>
      </c>
      <c r="G29" t="s">
        <v>435</v>
      </c>
      <c r="H29" t="s">
        <v>37</v>
      </c>
      <c r="I29">
        <v>1</v>
      </c>
      <c r="J29" t="s">
        <v>23</v>
      </c>
      <c r="K29">
        <v>36</v>
      </c>
      <c r="L29" t="s">
        <v>217</v>
      </c>
      <c r="M29">
        <v>56</v>
      </c>
      <c r="N29">
        <v>14</v>
      </c>
      <c r="O29" t="s">
        <v>212</v>
      </c>
      <c r="P29" t="s">
        <v>202</v>
      </c>
      <c r="Q29" t="s">
        <v>214</v>
      </c>
      <c r="R29" t="s">
        <v>214</v>
      </c>
      <c r="S29">
        <v>122.08</v>
      </c>
      <c r="T29" t="s">
        <v>8</v>
      </c>
      <c r="U29" t="s">
        <v>288</v>
      </c>
    </row>
    <row r="30" spans="1:21" x14ac:dyDescent="0.25">
      <c r="A30">
        <v>3</v>
      </c>
      <c r="B30">
        <v>3</v>
      </c>
      <c r="C30">
        <v>4</v>
      </c>
      <c r="D30">
        <v>119.28</v>
      </c>
      <c r="E30" t="s">
        <v>164</v>
      </c>
      <c r="F30">
        <v>400</v>
      </c>
      <c r="G30" t="s">
        <v>435</v>
      </c>
      <c r="H30" t="s">
        <v>37</v>
      </c>
      <c r="I30">
        <v>1</v>
      </c>
      <c r="J30" t="s">
        <v>23</v>
      </c>
      <c r="K30">
        <v>36</v>
      </c>
      <c r="L30" t="s">
        <v>217</v>
      </c>
      <c r="M30">
        <v>56</v>
      </c>
      <c r="N30">
        <v>14</v>
      </c>
      <c r="O30" t="s">
        <v>212</v>
      </c>
      <c r="P30" t="s">
        <v>202</v>
      </c>
      <c r="Q30" t="s">
        <v>214</v>
      </c>
      <c r="R30" t="s">
        <v>214</v>
      </c>
      <c r="S30">
        <v>119.28</v>
      </c>
      <c r="T30" t="s">
        <v>8</v>
      </c>
      <c r="U30" t="s">
        <v>288</v>
      </c>
    </row>
    <row r="31" spans="1:21" x14ac:dyDescent="0.25">
      <c r="A31">
        <v>3</v>
      </c>
      <c r="B31">
        <v>3</v>
      </c>
      <c r="C31">
        <v>6</v>
      </c>
      <c r="D31">
        <v>95.76</v>
      </c>
      <c r="E31" t="s">
        <v>164</v>
      </c>
      <c r="F31">
        <v>400</v>
      </c>
      <c r="G31" t="s">
        <v>435</v>
      </c>
      <c r="H31" t="s">
        <v>37</v>
      </c>
      <c r="I31">
        <v>1</v>
      </c>
      <c r="J31" t="s">
        <v>23</v>
      </c>
      <c r="K31">
        <v>36</v>
      </c>
      <c r="L31" t="s">
        <v>217</v>
      </c>
      <c r="M31">
        <v>56</v>
      </c>
      <c r="N31">
        <v>14</v>
      </c>
      <c r="O31" t="s">
        <v>212</v>
      </c>
      <c r="P31" t="s">
        <v>202</v>
      </c>
      <c r="Q31" t="s">
        <v>214</v>
      </c>
      <c r="R31" t="s">
        <v>214</v>
      </c>
      <c r="S31">
        <v>95.76</v>
      </c>
      <c r="T31" t="s">
        <v>8</v>
      </c>
      <c r="U31" t="s">
        <v>288</v>
      </c>
    </row>
    <row r="32" spans="1:21" x14ac:dyDescent="0.25">
      <c r="A32">
        <v>3</v>
      </c>
      <c r="B32">
        <v>3</v>
      </c>
      <c r="C32">
        <v>8</v>
      </c>
      <c r="D32">
        <v>112.8399</v>
      </c>
      <c r="E32" t="s">
        <v>164</v>
      </c>
      <c r="F32">
        <v>400</v>
      </c>
      <c r="G32" t="s">
        <v>435</v>
      </c>
      <c r="H32" t="s">
        <v>37</v>
      </c>
      <c r="I32">
        <v>1</v>
      </c>
      <c r="J32" t="s">
        <v>23</v>
      </c>
      <c r="K32">
        <v>36</v>
      </c>
      <c r="L32" t="s">
        <v>217</v>
      </c>
      <c r="M32">
        <v>56</v>
      </c>
      <c r="N32">
        <v>14</v>
      </c>
      <c r="O32" t="s">
        <v>212</v>
      </c>
      <c r="P32" t="s">
        <v>202</v>
      </c>
      <c r="Q32" t="s">
        <v>214</v>
      </c>
      <c r="R32" t="s">
        <v>214</v>
      </c>
      <c r="S32">
        <v>112.8399</v>
      </c>
      <c r="T32" t="s">
        <v>8</v>
      </c>
      <c r="U32" t="s">
        <v>288</v>
      </c>
    </row>
    <row r="33" spans="1:21" x14ac:dyDescent="0.25">
      <c r="A33">
        <v>3</v>
      </c>
      <c r="B33">
        <v>3</v>
      </c>
      <c r="C33">
        <v>12</v>
      </c>
      <c r="D33">
        <v>95.48</v>
      </c>
      <c r="E33" t="s">
        <v>164</v>
      </c>
      <c r="F33">
        <v>400</v>
      </c>
      <c r="G33" t="s">
        <v>435</v>
      </c>
      <c r="H33" t="s">
        <v>37</v>
      </c>
      <c r="I33">
        <v>1</v>
      </c>
      <c r="J33" t="s">
        <v>23</v>
      </c>
      <c r="K33">
        <v>36</v>
      </c>
      <c r="L33" t="s">
        <v>217</v>
      </c>
      <c r="M33">
        <v>56</v>
      </c>
      <c r="N33">
        <v>14</v>
      </c>
      <c r="O33" t="s">
        <v>212</v>
      </c>
      <c r="P33" t="s">
        <v>202</v>
      </c>
      <c r="Q33" t="s">
        <v>214</v>
      </c>
      <c r="R33" t="s">
        <v>214</v>
      </c>
      <c r="S33">
        <v>95.48</v>
      </c>
      <c r="T33" t="s">
        <v>8</v>
      </c>
      <c r="U33" t="s">
        <v>288</v>
      </c>
    </row>
    <row r="34" spans="1:21" x14ac:dyDescent="0.25">
      <c r="A34">
        <v>3</v>
      </c>
      <c r="B34">
        <v>3</v>
      </c>
      <c r="C34">
        <v>24</v>
      </c>
      <c r="D34">
        <v>72.52</v>
      </c>
      <c r="E34" t="s">
        <v>164</v>
      </c>
      <c r="F34">
        <v>400</v>
      </c>
      <c r="G34" t="s">
        <v>435</v>
      </c>
      <c r="H34" t="s">
        <v>37</v>
      </c>
      <c r="I34">
        <v>1</v>
      </c>
      <c r="J34" t="s">
        <v>23</v>
      </c>
      <c r="K34">
        <v>36</v>
      </c>
      <c r="L34" t="s">
        <v>217</v>
      </c>
      <c r="M34">
        <v>56</v>
      </c>
      <c r="N34">
        <v>14</v>
      </c>
      <c r="O34" t="s">
        <v>212</v>
      </c>
      <c r="P34" t="s">
        <v>202</v>
      </c>
      <c r="Q34" t="s">
        <v>214</v>
      </c>
      <c r="R34" t="s">
        <v>214</v>
      </c>
      <c r="S34">
        <v>72.52</v>
      </c>
      <c r="T34" t="s">
        <v>8</v>
      </c>
      <c r="U34" t="s">
        <v>288</v>
      </c>
    </row>
    <row r="35" spans="1:21" x14ac:dyDescent="0.25">
      <c r="A35">
        <v>3</v>
      </c>
      <c r="B35">
        <v>3</v>
      </c>
      <c r="C35">
        <v>36</v>
      </c>
      <c r="D35">
        <v>61.32</v>
      </c>
      <c r="E35" t="s">
        <v>164</v>
      </c>
      <c r="F35">
        <v>400</v>
      </c>
      <c r="G35" t="s">
        <v>435</v>
      </c>
      <c r="H35" t="s">
        <v>37</v>
      </c>
      <c r="I35">
        <v>1</v>
      </c>
      <c r="J35" t="s">
        <v>23</v>
      </c>
      <c r="K35">
        <v>36</v>
      </c>
      <c r="L35" t="s">
        <v>217</v>
      </c>
      <c r="M35">
        <v>56</v>
      </c>
      <c r="N35">
        <v>14</v>
      </c>
      <c r="O35" t="s">
        <v>212</v>
      </c>
      <c r="P35" t="s">
        <v>202</v>
      </c>
      <c r="Q35" t="s">
        <v>214</v>
      </c>
      <c r="R35" t="s">
        <v>214</v>
      </c>
      <c r="S35">
        <v>61.32</v>
      </c>
      <c r="T35" t="s">
        <v>8</v>
      </c>
      <c r="U35" t="s">
        <v>288</v>
      </c>
    </row>
    <row r="36" spans="1:21" x14ac:dyDescent="0.25">
      <c r="A36">
        <v>3</v>
      </c>
      <c r="B36">
        <v>3</v>
      </c>
      <c r="C36">
        <v>48</v>
      </c>
      <c r="D36">
        <v>14.28</v>
      </c>
      <c r="E36" t="s">
        <v>164</v>
      </c>
      <c r="F36">
        <v>400</v>
      </c>
      <c r="G36" t="s">
        <v>435</v>
      </c>
      <c r="H36" t="s">
        <v>37</v>
      </c>
      <c r="I36">
        <v>1</v>
      </c>
      <c r="J36" t="s">
        <v>23</v>
      </c>
      <c r="K36">
        <v>36</v>
      </c>
      <c r="L36" t="s">
        <v>217</v>
      </c>
      <c r="M36">
        <v>56</v>
      </c>
      <c r="N36">
        <v>14</v>
      </c>
      <c r="O36" t="s">
        <v>212</v>
      </c>
      <c r="P36" t="s">
        <v>202</v>
      </c>
      <c r="Q36" t="s">
        <v>214</v>
      </c>
      <c r="R36" t="s">
        <v>214</v>
      </c>
      <c r="S36">
        <v>14.28</v>
      </c>
      <c r="T36" t="s">
        <v>8</v>
      </c>
      <c r="U36" t="s">
        <v>288</v>
      </c>
    </row>
    <row r="37" spans="1:21" x14ac:dyDescent="0.25">
      <c r="A37">
        <v>3</v>
      </c>
      <c r="B37">
        <v>3</v>
      </c>
      <c r="C37">
        <v>72</v>
      </c>
      <c r="D37">
        <v>0.28000000000000003</v>
      </c>
      <c r="E37" t="s">
        <v>164</v>
      </c>
      <c r="F37">
        <v>400</v>
      </c>
      <c r="G37" t="s">
        <v>435</v>
      </c>
      <c r="H37" t="s">
        <v>37</v>
      </c>
      <c r="I37">
        <v>1</v>
      </c>
      <c r="J37" t="s">
        <v>23</v>
      </c>
      <c r="K37">
        <v>36</v>
      </c>
      <c r="L37" t="s">
        <v>217</v>
      </c>
      <c r="M37">
        <v>56</v>
      </c>
      <c r="N37">
        <v>14</v>
      </c>
      <c r="O37" t="s">
        <v>212</v>
      </c>
      <c r="P37" t="s">
        <v>202</v>
      </c>
      <c r="Q37" t="s">
        <v>214</v>
      </c>
      <c r="R37" t="s">
        <v>214</v>
      </c>
      <c r="S37">
        <v>0.28000000000000003</v>
      </c>
      <c r="T37" t="s">
        <v>8</v>
      </c>
      <c r="U37" t="s">
        <v>288</v>
      </c>
    </row>
    <row r="38" spans="1:21" x14ac:dyDescent="0.25">
      <c r="A38">
        <v>3</v>
      </c>
      <c r="B38">
        <v>4</v>
      </c>
      <c r="C38">
        <v>0</v>
      </c>
      <c r="D38">
        <v>0</v>
      </c>
      <c r="E38" t="s">
        <v>164</v>
      </c>
      <c r="F38">
        <v>400</v>
      </c>
      <c r="G38" t="s">
        <v>435</v>
      </c>
      <c r="H38" t="s">
        <v>37</v>
      </c>
      <c r="I38">
        <v>1</v>
      </c>
      <c r="J38" t="s">
        <v>23</v>
      </c>
      <c r="K38">
        <v>43</v>
      </c>
      <c r="L38" t="s">
        <v>217</v>
      </c>
      <c r="M38">
        <v>53.4</v>
      </c>
      <c r="N38">
        <v>22</v>
      </c>
      <c r="O38" t="s">
        <v>212</v>
      </c>
      <c r="P38" t="s">
        <v>202</v>
      </c>
      <c r="Q38" t="s">
        <v>218</v>
      </c>
      <c r="R38" t="s">
        <v>434</v>
      </c>
      <c r="S38">
        <v>0</v>
      </c>
      <c r="T38" t="s">
        <v>8</v>
      </c>
      <c r="U38" t="s">
        <v>288</v>
      </c>
    </row>
    <row r="39" spans="1:21" x14ac:dyDescent="0.25">
      <c r="A39">
        <v>3</v>
      </c>
      <c r="B39">
        <v>4</v>
      </c>
      <c r="C39">
        <v>1</v>
      </c>
      <c r="D39">
        <v>17.388300000000001</v>
      </c>
      <c r="E39" t="s">
        <v>164</v>
      </c>
      <c r="F39">
        <v>400</v>
      </c>
      <c r="G39" t="s">
        <v>435</v>
      </c>
      <c r="H39" t="s">
        <v>37</v>
      </c>
      <c r="I39">
        <v>1</v>
      </c>
      <c r="J39" t="s">
        <v>23</v>
      </c>
      <c r="K39">
        <v>43</v>
      </c>
      <c r="L39" t="s">
        <v>217</v>
      </c>
      <c r="M39">
        <v>53.4</v>
      </c>
      <c r="N39">
        <v>22</v>
      </c>
      <c r="O39" t="s">
        <v>212</v>
      </c>
      <c r="P39" t="s">
        <v>202</v>
      </c>
      <c r="Q39" t="s">
        <v>218</v>
      </c>
      <c r="R39" t="s">
        <v>434</v>
      </c>
      <c r="S39">
        <v>17.388300000000001</v>
      </c>
      <c r="T39" t="s">
        <v>8</v>
      </c>
      <c r="U39" t="s">
        <v>288</v>
      </c>
    </row>
    <row r="40" spans="1:21" x14ac:dyDescent="0.25">
      <c r="A40">
        <v>3</v>
      </c>
      <c r="B40">
        <v>4</v>
      </c>
      <c r="C40">
        <v>2</v>
      </c>
      <c r="D40">
        <v>42.351799999999997</v>
      </c>
      <c r="E40" t="s">
        <v>164</v>
      </c>
      <c r="F40">
        <v>400</v>
      </c>
      <c r="G40" t="s">
        <v>435</v>
      </c>
      <c r="H40" t="s">
        <v>37</v>
      </c>
      <c r="I40">
        <v>1</v>
      </c>
      <c r="J40" t="s">
        <v>23</v>
      </c>
      <c r="K40">
        <v>43</v>
      </c>
      <c r="L40" t="s">
        <v>217</v>
      </c>
      <c r="M40">
        <v>53.4</v>
      </c>
      <c r="N40">
        <v>22</v>
      </c>
      <c r="O40" t="s">
        <v>212</v>
      </c>
      <c r="P40" t="s">
        <v>202</v>
      </c>
      <c r="Q40" t="s">
        <v>218</v>
      </c>
      <c r="R40" t="s">
        <v>434</v>
      </c>
      <c r="S40">
        <v>42.351799999999997</v>
      </c>
      <c r="T40" t="s">
        <v>8</v>
      </c>
      <c r="U40" t="s">
        <v>288</v>
      </c>
    </row>
    <row r="41" spans="1:21" x14ac:dyDescent="0.25">
      <c r="A41">
        <v>3</v>
      </c>
      <c r="B41">
        <v>4</v>
      </c>
      <c r="C41">
        <v>3</v>
      </c>
      <c r="D41">
        <v>65.6327</v>
      </c>
      <c r="E41" t="s">
        <v>164</v>
      </c>
      <c r="F41">
        <v>400</v>
      </c>
      <c r="G41" t="s">
        <v>435</v>
      </c>
      <c r="H41" t="s">
        <v>37</v>
      </c>
      <c r="I41">
        <v>1</v>
      </c>
      <c r="J41" t="s">
        <v>23</v>
      </c>
      <c r="K41">
        <v>43</v>
      </c>
      <c r="L41" t="s">
        <v>217</v>
      </c>
      <c r="M41">
        <v>53.4</v>
      </c>
      <c r="N41">
        <v>22</v>
      </c>
      <c r="O41" t="s">
        <v>212</v>
      </c>
      <c r="P41" t="s">
        <v>202</v>
      </c>
      <c r="Q41" t="s">
        <v>218</v>
      </c>
      <c r="R41" t="s">
        <v>434</v>
      </c>
      <c r="S41">
        <v>65.6327</v>
      </c>
      <c r="T41" t="s">
        <v>8</v>
      </c>
      <c r="U41" t="s">
        <v>288</v>
      </c>
    </row>
    <row r="42" spans="1:21" x14ac:dyDescent="0.25">
      <c r="A42">
        <v>3</v>
      </c>
      <c r="B42">
        <v>4</v>
      </c>
      <c r="C42">
        <v>4</v>
      </c>
      <c r="D42">
        <v>57.768000000000001</v>
      </c>
      <c r="E42" t="s">
        <v>164</v>
      </c>
      <c r="F42">
        <v>400</v>
      </c>
      <c r="G42" t="s">
        <v>435</v>
      </c>
      <c r="H42" t="s">
        <v>37</v>
      </c>
      <c r="I42">
        <v>1</v>
      </c>
      <c r="J42" t="s">
        <v>23</v>
      </c>
      <c r="K42">
        <v>43</v>
      </c>
      <c r="L42" t="s">
        <v>217</v>
      </c>
      <c r="M42">
        <v>53.4</v>
      </c>
      <c r="N42">
        <v>22</v>
      </c>
      <c r="O42" t="s">
        <v>212</v>
      </c>
      <c r="P42" t="s">
        <v>202</v>
      </c>
      <c r="Q42" t="s">
        <v>218</v>
      </c>
      <c r="R42" t="s">
        <v>434</v>
      </c>
      <c r="S42">
        <v>57.768000000000001</v>
      </c>
      <c r="T42" t="s">
        <v>8</v>
      </c>
      <c r="U42" t="s">
        <v>288</v>
      </c>
    </row>
    <row r="43" spans="1:21" x14ac:dyDescent="0.25">
      <c r="A43">
        <v>3</v>
      </c>
      <c r="B43">
        <v>4</v>
      </c>
      <c r="C43">
        <v>6</v>
      </c>
      <c r="D43">
        <v>53.264400000000002</v>
      </c>
      <c r="E43" t="s">
        <v>164</v>
      </c>
      <c r="F43">
        <v>400</v>
      </c>
      <c r="G43" t="s">
        <v>435</v>
      </c>
      <c r="H43" t="s">
        <v>37</v>
      </c>
      <c r="I43">
        <v>1</v>
      </c>
      <c r="J43" t="s">
        <v>23</v>
      </c>
      <c r="K43">
        <v>43</v>
      </c>
      <c r="L43" t="s">
        <v>217</v>
      </c>
      <c r="M43">
        <v>53.4</v>
      </c>
      <c r="N43">
        <v>22</v>
      </c>
      <c r="O43" t="s">
        <v>212</v>
      </c>
      <c r="P43" t="s">
        <v>202</v>
      </c>
      <c r="Q43" t="s">
        <v>218</v>
      </c>
      <c r="R43" t="s">
        <v>434</v>
      </c>
      <c r="S43">
        <v>53.264400000000002</v>
      </c>
      <c r="T43" t="s">
        <v>8</v>
      </c>
      <c r="U43" t="s">
        <v>288</v>
      </c>
    </row>
    <row r="44" spans="1:21" x14ac:dyDescent="0.25">
      <c r="A44">
        <v>3</v>
      </c>
      <c r="B44">
        <v>4</v>
      </c>
      <c r="C44">
        <v>8</v>
      </c>
      <c r="D44">
        <v>33.8919</v>
      </c>
      <c r="E44" t="s">
        <v>164</v>
      </c>
      <c r="F44">
        <v>400</v>
      </c>
      <c r="G44" t="s">
        <v>435</v>
      </c>
      <c r="H44" t="s">
        <v>37</v>
      </c>
      <c r="I44">
        <v>1</v>
      </c>
      <c r="J44" t="s">
        <v>23</v>
      </c>
      <c r="K44">
        <v>43</v>
      </c>
      <c r="L44" t="s">
        <v>217</v>
      </c>
      <c r="M44">
        <v>53.4</v>
      </c>
      <c r="N44">
        <v>22</v>
      </c>
      <c r="O44" t="s">
        <v>212</v>
      </c>
      <c r="P44" t="s">
        <v>202</v>
      </c>
      <c r="Q44" t="s">
        <v>218</v>
      </c>
      <c r="R44" t="s">
        <v>434</v>
      </c>
      <c r="S44">
        <v>33.8919</v>
      </c>
      <c r="T44" t="s">
        <v>8</v>
      </c>
      <c r="U44" t="s">
        <v>288</v>
      </c>
    </row>
    <row r="45" spans="1:21" x14ac:dyDescent="0.25">
      <c r="A45">
        <v>3</v>
      </c>
      <c r="B45">
        <v>4</v>
      </c>
      <c r="C45">
        <v>12</v>
      </c>
      <c r="D45">
        <v>28.254000000000001</v>
      </c>
      <c r="E45" t="s">
        <v>164</v>
      </c>
      <c r="F45">
        <v>400</v>
      </c>
      <c r="G45" t="s">
        <v>435</v>
      </c>
      <c r="H45" t="s">
        <v>37</v>
      </c>
      <c r="I45">
        <v>1</v>
      </c>
      <c r="J45" t="s">
        <v>23</v>
      </c>
      <c r="K45">
        <v>43</v>
      </c>
      <c r="L45" t="s">
        <v>217</v>
      </c>
      <c r="M45">
        <v>53.4</v>
      </c>
      <c r="N45">
        <v>22</v>
      </c>
      <c r="O45" t="s">
        <v>212</v>
      </c>
      <c r="P45" t="s">
        <v>202</v>
      </c>
      <c r="Q45" t="s">
        <v>218</v>
      </c>
      <c r="R45" t="s">
        <v>434</v>
      </c>
      <c r="S45">
        <v>28.254000000000001</v>
      </c>
      <c r="T45" t="s">
        <v>8</v>
      </c>
      <c r="U45" t="s">
        <v>288</v>
      </c>
    </row>
    <row r="46" spans="1:21" x14ac:dyDescent="0.25">
      <c r="A46">
        <v>3</v>
      </c>
      <c r="B46">
        <v>4</v>
      </c>
      <c r="C46">
        <v>24</v>
      </c>
      <c r="D46">
        <v>11.055400000000001</v>
      </c>
      <c r="E46" t="s">
        <v>164</v>
      </c>
      <c r="F46">
        <v>400</v>
      </c>
      <c r="G46" t="s">
        <v>435</v>
      </c>
      <c r="H46" t="s">
        <v>37</v>
      </c>
      <c r="I46">
        <v>1</v>
      </c>
      <c r="J46" t="s">
        <v>23</v>
      </c>
      <c r="K46">
        <v>43</v>
      </c>
      <c r="L46" t="s">
        <v>217</v>
      </c>
      <c r="M46">
        <v>53.4</v>
      </c>
      <c r="N46">
        <v>22</v>
      </c>
      <c r="O46" t="s">
        <v>212</v>
      </c>
      <c r="P46" t="s">
        <v>202</v>
      </c>
      <c r="Q46" t="s">
        <v>218</v>
      </c>
      <c r="R46" t="s">
        <v>434</v>
      </c>
      <c r="S46">
        <v>11.055400000000001</v>
      </c>
      <c r="T46" t="s">
        <v>8</v>
      </c>
      <c r="U46" t="s">
        <v>288</v>
      </c>
    </row>
    <row r="47" spans="1:21" x14ac:dyDescent="0.25">
      <c r="A47">
        <v>3</v>
      </c>
      <c r="B47">
        <v>4</v>
      </c>
      <c r="C47">
        <v>36</v>
      </c>
      <c r="D47">
        <v>2.8348</v>
      </c>
      <c r="E47" t="s">
        <v>164</v>
      </c>
      <c r="F47">
        <v>400</v>
      </c>
      <c r="G47" t="s">
        <v>435</v>
      </c>
      <c r="H47" t="s">
        <v>37</v>
      </c>
      <c r="I47">
        <v>1</v>
      </c>
      <c r="J47" t="s">
        <v>23</v>
      </c>
      <c r="K47">
        <v>43</v>
      </c>
      <c r="L47" t="s">
        <v>217</v>
      </c>
      <c r="M47">
        <v>53.4</v>
      </c>
      <c r="N47">
        <v>22</v>
      </c>
      <c r="O47" t="s">
        <v>212</v>
      </c>
      <c r="P47" t="s">
        <v>202</v>
      </c>
      <c r="Q47" t="s">
        <v>218</v>
      </c>
      <c r="R47" t="s">
        <v>434</v>
      </c>
      <c r="S47">
        <v>2.8348</v>
      </c>
      <c r="T47" t="s">
        <v>8</v>
      </c>
      <c r="U47" t="s">
        <v>288</v>
      </c>
    </row>
    <row r="48" spans="1:21" x14ac:dyDescent="0.25">
      <c r="A48">
        <v>3</v>
      </c>
      <c r="B48">
        <v>4</v>
      </c>
      <c r="C48">
        <v>48</v>
      </c>
      <c r="D48">
        <v>1.3492999999999999</v>
      </c>
      <c r="E48" t="s">
        <v>164</v>
      </c>
      <c r="F48">
        <v>400</v>
      </c>
      <c r="G48" t="s">
        <v>435</v>
      </c>
      <c r="H48" t="s">
        <v>37</v>
      </c>
      <c r="I48">
        <v>1</v>
      </c>
      <c r="J48" t="s">
        <v>23</v>
      </c>
      <c r="K48">
        <v>43</v>
      </c>
      <c r="L48" t="s">
        <v>217</v>
      </c>
      <c r="M48">
        <v>53.4</v>
      </c>
      <c r="N48">
        <v>22</v>
      </c>
      <c r="O48" t="s">
        <v>212</v>
      </c>
      <c r="P48" t="s">
        <v>202</v>
      </c>
      <c r="Q48" t="s">
        <v>218</v>
      </c>
      <c r="R48" t="s">
        <v>434</v>
      </c>
      <c r="S48">
        <v>1.3492999999999999</v>
      </c>
      <c r="T48" t="s">
        <v>8</v>
      </c>
      <c r="U48" t="s">
        <v>288</v>
      </c>
    </row>
    <row r="49" spans="1:21" x14ac:dyDescent="0.25">
      <c r="A49">
        <v>3</v>
      </c>
      <c r="B49">
        <v>4</v>
      </c>
      <c r="C49">
        <v>72</v>
      </c>
      <c r="D49">
        <v>0</v>
      </c>
      <c r="E49" t="s">
        <v>164</v>
      </c>
      <c r="F49">
        <v>400</v>
      </c>
      <c r="G49" t="s">
        <v>435</v>
      </c>
      <c r="H49" t="s">
        <v>37</v>
      </c>
      <c r="I49">
        <v>1</v>
      </c>
      <c r="J49" t="s">
        <v>23</v>
      </c>
      <c r="K49">
        <v>43</v>
      </c>
      <c r="L49" t="s">
        <v>217</v>
      </c>
      <c r="M49">
        <v>53.4</v>
      </c>
      <c r="N49">
        <v>22</v>
      </c>
      <c r="O49" t="s">
        <v>212</v>
      </c>
      <c r="P49" t="s">
        <v>202</v>
      </c>
      <c r="Q49" t="s">
        <v>218</v>
      </c>
      <c r="R49" t="s">
        <v>434</v>
      </c>
      <c r="S49">
        <v>0</v>
      </c>
      <c r="T49" t="s">
        <v>8</v>
      </c>
      <c r="U49" t="s">
        <v>288</v>
      </c>
    </row>
    <row r="50" spans="1:21" x14ac:dyDescent="0.25">
      <c r="A50">
        <v>4</v>
      </c>
      <c r="B50">
        <v>5</v>
      </c>
      <c r="C50">
        <v>0</v>
      </c>
      <c r="D50">
        <v>0</v>
      </c>
      <c r="E50" t="s">
        <v>164</v>
      </c>
      <c r="F50">
        <v>1200</v>
      </c>
      <c r="G50" t="s">
        <v>436</v>
      </c>
      <c r="H50" t="s">
        <v>36</v>
      </c>
      <c r="I50">
        <v>1</v>
      </c>
      <c r="J50" t="s">
        <v>23</v>
      </c>
      <c r="K50">
        <v>34</v>
      </c>
      <c r="L50" t="s">
        <v>217</v>
      </c>
      <c r="M50" t="s">
        <v>437</v>
      </c>
      <c r="N50">
        <v>14</v>
      </c>
      <c r="O50" t="s">
        <v>212</v>
      </c>
      <c r="P50" t="s">
        <v>202</v>
      </c>
      <c r="Q50" t="s">
        <v>214</v>
      </c>
      <c r="R50" t="s">
        <v>214</v>
      </c>
      <c r="S50">
        <v>0</v>
      </c>
      <c r="T50" t="s">
        <v>4</v>
      </c>
      <c r="U50" t="s">
        <v>138</v>
      </c>
    </row>
    <row r="51" spans="1:21" x14ac:dyDescent="0.25">
      <c r="A51">
        <v>4</v>
      </c>
      <c r="B51">
        <v>5</v>
      </c>
      <c r="C51">
        <v>1</v>
      </c>
      <c r="D51">
        <v>239.5206</v>
      </c>
      <c r="E51" t="s">
        <v>164</v>
      </c>
      <c r="F51">
        <v>1200</v>
      </c>
      <c r="G51" t="s">
        <v>436</v>
      </c>
      <c r="H51" t="s">
        <v>36</v>
      </c>
      <c r="I51">
        <v>1</v>
      </c>
      <c r="J51" t="s">
        <v>23</v>
      </c>
      <c r="K51">
        <v>34</v>
      </c>
      <c r="L51" t="s">
        <v>217</v>
      </c>
      <c r="M51" t="s">
        <v>437</v>
      </c>
      <c r="N51">
        <v>14</v>
      </c>
      <c r="O51" t="s">
        <v>212</v>
      </c>
      <c r="P51" t="s">
        <v>202</v>
      </c>
      <c r="Q51" t="s">
        <v>214</v>
      </c>
      <c r="R51" t="s">
        <v>214</v>
      </c>
      <c r="S51">
        <v>239.5206</v>
      </c>
      <c r="T51" t="s">
        <v>4</v>
      </c>
      <c r="U51" t="s">
        <v>138</v>
      </c>
    </row>
    <row r="52" spans="1:21" x14ac:dyDescent="0.25">
      <c r="A52">
        <v>4</v>
      </c>
      <c r="B52">
        <v>5</v>
      </c>
      <c r="C52">
        <v>2</v>
      </c>
      <c r="D52">
        <v>345.4821</v>
      </c>
      <c r="E52" t="s">
        <v>164</v>
      </c>
      <c r="F52">
        <v>1200</v>
      </c>
      <c r="G52" t="s">
        <v>436</v>
      </c>
      <c r="H52" t="s">
        <v>36</v>
      </c>
      <c r="I52">
        <v>1</v>
      </c>
      <c r="J52" t="s">
        <v>23</v>
      </c>
      <c r="K52">
        <v>34</v>
      </c>
      <c r="L52" t="s">
        <v>217</v>
      </c>
      <c r="M52" t="s">
        <v>437</v>
      </c>
      <c r="N52">
        <v>14</v>
      </c>
      <c r="O52" t="s">
        <v>212</v>
      </c>
      <c r="P52" t="s">
        <v>202</v>
      </c>
      <c r="Q52" t="s">
        <v>214</v>
      </c>
      <c r="R52" t="s">
        <v>214</v>
      </c>
      <c r="S52">
        <v>345.4821</v>
      </c>
      <c r="T52" t="s">
        <v>4</v>
      </c>
      <c r="U52" t="s">
        <v>138</v>
      </c>
    </row>
    <row r="53" spans="1:21" x14ac:dyDescent="0.25">
      <c r="A53">
        <v>4</v>
      </c>
      <c r="B53">
        <v>5</v>
      </c>
      <c r="C53">
        <v>3</v>
      </c>
      <c r="D53">
        <v>428.77699999999999</v>
      </c>
      <c r="E53" t="s">
        <v>164</v>
      </c>
      <c r="F53">
        <v>1200</v>
      </c>
      <c r="G53" t="s">
        <v>436</v>
      </c>
      <c r="H53" t="s">
        <v>36</v>
      </c>
      <c r="I53">
        <v>1</v>
      </c>
      <c r="J53" t="s">
        <v>23</v>
      </c>
      <c r="K53">
        <v>34</v>
      </c>
      <c r="L53" t="s">
        <v>217</v>
      </c>
      <c r="M53" t="s">
        <v>437</v>
      </c>
      <c r="N53">
        <v>14</v>
      </c>
      <c r="O53" t="s">
        <v>212</v>
      </c>
      <c r="P53" t="s">
        <v>202</v>
      </c>
      <c r="Q53" t="s">
        <v>214</v>
      </c>
      <c r="R53" t="s">
        <v>214</v>
      </c>
      <c r="S53">
        <v>428.77699999999999</v>
      </c>
      <c r="T53" t="s">
        <v>4</v>
      </c>
      <c r="U53" t="s">
        <v>138</v>
      </c>
    </row>
    <row r="54" spans="1:21" x14ac:dyDescent="0.25">
      <c r="A54">
        <v>4</v>
      </c>
      <c r="B54">
        <v>5</v>
      </c>
      <c r="C54">
        <v>4</v>
      </c>
      <c r="D54">
        <v>489.45440000000002</v>
      </c>
      <c r="E54" t="s">
        <v>164</v>
      </c>
      <c r="F54">
        <v>1200</v>
      </c>
      <c r="G54" t="s">
        <v>436</v>
      </c>
      <c r="H54" t="s">
        <v>36</v>
      </c>
      <c r="I54">
        <v>1</v>
      </c>
      <c r="J54" t="s">
        <v>23</v>
      </c>
      <c r="K54">
        <v>34</v>
      </c>
      <c r="L54" t="s">
        <v>217</v>
      </c>
      <c r="M54" t="s">
        <v>437</v>
      </c>
      <c r="N54">
        <v>14</v>
      </c>
      <c r="O54" t="s">
        <v>212</v>
      </c>
      <c r="P54" t="s">
        <v>202</v>
      </c>
      <c r="Q54" t="s">
        <v>214</v>
      </c>
      <c r="R54" t="s">
        <v>214</v>
      </c>
      <c r="S54">
        <v>489.45440000000002</v>
      </c>
      <c r="T54" t="s">
        <v>4</v>
      </c>
      <c r="U54" t="s">
        <v>138</v>
      </c>
    </row>
    <row r="55" spans="1:21" x14ac:dyDescent="0.25">
      <c r="A55">
        <v>4</v>
      </c>
      <c r="B55">
        <v>5</v>
      </c>
      <c r="C55">
        <v>6</v>
      </c>
      <c r="D55">
        <v>393.11399999999998</v>
      </c>
      <c r="E55" t="s">
        <v>164</v>
      </c>
      <c r="F55">
        <v>1200</v>
      </c>
      <c r="G55" t="s">
        <v>436</v>
      </c>
      <c r="H55" t="s">
        <v>36</v>
      </c>
      <c r="I55">
        <v>1</v>
      </c>
      <c r="J55" t="s">
        <v>23</v>
      </c>
      <c r="K55">
        <v>34</v>
      </c>
      <c r="L55" t="s">
        <v>217</v>
      </c>
      <c r="M55" t="s">
        <v>437</v>
      </c>
      <c r="N55">
        <v>14</v>
      </c>
      <c r="O55" t="s">
        <v>212</v>
      </c>
      <c r="P55" t="s">
        <v>202</v>
      </c>
      <c r="Q55" t="s">
        <v>214</v>
      </c>
      <c r="R55" t="s">
        <v>214</v>
      </c>
      <c r="S55">
        <v>393.11399999999998</v>
      </c>
      <c r="T55" t="s">
        <v>4</v>
      </c>
      <c r="U55" t="s">
        <v>138</v>
      </c>
    </row>
    <row r="56" spans="1:21" x14ac:dyDescent="0.25">
      <c r="A56">
        <v>4</v>
      </c>
      <c r="B56">
        <v>5</v>
      </c>
      <c r="C56">
        <v>12</v>
      </c>
      <c r="D56">
        <v>289.11380000000003</v>
      </c>
      <c r="E56" t="s">
        <v>164</v>
      </c>
      <c r="F56">
        <v>1200</v>
      </c>
      <c r="G56" t="s">
        <v>436</v>
      </c>
      <c r="H56" t="s">
        <v>36</v>
      </c>
      <c r="I56">
        <v>1</v>
      </c>
      <c r="J56" t="s">
        <v>23</v>
      </c>
      <c r="K56">
        <v>34</v>
      </c>
      <c r="L56" t="s">
        <v>217</v>
      </c>
      <c r="M56" t="s">
        <v>437</v>
      </c>
      <c r="N56">
        <v>14</v>
      </c>
      <c r="O56" t="s">
        <v>212</v>
      </c>
      <c r="P56" t="s">
        <v>202</v>
      </c>
      <c r="Q56" t="s">
        <v>214</v>
      </c>
      <c r="R56" t="s">
        <v>214</v>
      </c>
      <c r="S56">
        <v>289.11380000000003</v>
      </c>
      <c r="T56" t="s">
        <v>4</v>
      </c>
      <c r="U56" t="s">
        <v>138</v>
      </c>
    </row>
    <row r="57" spans="1:21" x14ac:dyDescent="0.25">
      <c r="A57">
        <v>4</v>
      </c>
      <c r="B57">
        <v>5</v>
      </c>
      <c r="C57">
        <v>24</v>
      </c>
      <c r="D57">
        <v>51.936500000000002</v>
      </c>
      <c r="E57" t="s">
        <v>164</v>
      </c>
      <c r="F57">
        <v>1200</v>
      </c>
      <c r="G57" t="s">
        <v>436</v>
      </c>
      <c r="H57" t="s">
        <v>36</v>
      </c>
      <c r="I57">
        <v>1</v>
      </c>
      <c r="J57" t="s">
        <v>23</v>
      </c>
      <c r="K57">
        <v>34</v>
      </c>
      <c r="L57" t="s">
        <v>217</v>
      </c>
      <c r="M57" t="s">
        <v>437</v>
      </c>
      <c r="N57">
        <v>14</v>
      </c>
      <c r="O57" t="s">
        <v>212</v>
      </c>
      <c r="P57" t="s">
        <v>202</v>
      </c>
      <c r="Q57" t="s">
        <v>214</v>
      </c>
      <c r="R57" t="s">
        <v>214</v>
      </c>
      <c r="S57">
        <v>51.936500000000002</v>
      </c>
      <c r="T57" t="s">
        <v>4</v>
      </c>
      <c r="U57" t="s">
        <v>138</v>
      </c>
    </row>
    <row r="58" spans="1:21" x14ac:dyDescent="0.25">
      <c r="A58">
        <v>4</v>
      </c>
      <c r="B58">
        <v>5</v>
      </c>
      <c r="C58">
        <v>36</v>
      </c>
      <c r="D58">
        <v>29.037500000000001</v>
      </c>
      <c r="E58" t="s">
        <v>164</v>
      </c>
      <c r="F58">
        <v>1200</v>
      </c>
      <c r="G58" t="s">
        <v>436</v>
      </c>
      <c r="H58" t="s">
        <v>36</v>
      </c>
      <c r="I58">
        <v>1</v>
      </c>
      <c r="J58" t="s">
        <v>23</v>
      </c>
      <c r="K58">
        <v>34</v>
      </c>
      <c r="L58" t="s">
        <v>217</v>
      </c>
      <c r="M58" t="s">
        <v>437</v>
      </c>
      <c r="N58">
        <v>14</v>
      </c>
      <c r="O58" t="s">
        <v>212</v>
      </c>
      <c r="P58" t="s">
        <v>202</v>
      </c>
      <c r="Q58" t="s">
        <v>214</v>
      </c>
      <c r="R58" t="s">
        <v>214</v>
      </c>
      <c r="S58">
        <v>29.037500000000001</v>
      </c>
      <c r="T58" t="s">
        <v>4</v>
      </c>
      <c r="U58" t="s">
        <v>138</v>
      </c>
    </row>
    <row r="59" spans="1:21" x14ac:dyDescent="0.25">
      <c r="A59">
        <v>4</v>
      </c>
      <c r="B59">
        <v>5</v>
      </c>
      <c r="C59">
        <v>48</v>
      </c>
      <c r="D59">
        <v>6.0622999999999996</v>
      </c>
      <c r="E59" t="s">
        <v>164</v>
      </c>
      <c r="F59">
        <v>1200</v>
      </c>
      <c r="G59" t="s">
        <v>436</v>
      </c>
      <c r="H59" t="s">
        <v>36</v>
      </c>
      <c r="I59">
        <v>1</v>
      </c>
      <c r="J59" t="s">
        <v>23</v>
      </c>
      <c r="K59">
        <v>34</v>
      </c>
      <c r="L59" t="s">
        <v>217</v>
      </c>
      <c r="M59" t="s">
        <v>437</v>
      </c>
      <c r="N59">
        <v>14</v>
      </c>
      <c r="O59" t="s">
        <v>212</v>
      </c>
      <c r="P59" t="s">
        <v>202</v>
      </c>
      <c r="Q59" t="s">
        <v>214</v>
      </c>
      <c r="R59" t="s">
        <v>214</v>
      </c>
      <c r="S59">
        <v>6.0622999999999996</v>
      </c>
      <c r="T59" t="s">
        <v>4</v>
      </c>
      <c r="U59" t="s">
        <v>138</v>
      </c>
    </row>
    <row r="60" spans="1:21" x14ac:dyDescent="0.25">
      <c r="A60">
        <v>4</v>
      </c>
      <c r="B60">
        <v>5</v>
      </c>
      <c r="C60">
        <v>72</v>
      </c>
      <c r="D60">
        <v>9.8699999999999996E-2</v>
      </c>
      <c r="E60" t="s">
        <v>164</v>
      </c>
      <c r="F60">
        <v>1200</v>
      </c>
      <c r="G60" t="s">
        <v>436</v>
      </c>
      <c r="H60" t="s">
        <v>36</v>
      </c>
      <c r="I60">
        <v>1</v>
      </c>
      <c r="J60" t="s">
        <v>23</v>
      </c>
      <c r="K60">
        <v>34</v>
      </c>
      <c r="L60" t="s">
        <v>217</v>
      </c>
      <c r="M60" t="s">
        <v>437</v>
      </c>
      <c r="N60">
        <v>14</v>
      </c>
      <c r="O60" t="s">
        <v>212</v>
      </c>
      <c r="P60" t="s">
        <v>202</v>
      </c>
      <c r="Q60" t="s">
        <v>214</v>
      </c>
      <c r="R60" t="s">
        <v>214</v>
      </c>
      <c r="S60">
        <v>9.8699999999999996E-2</v>
      </c>
      <c r="T60" t="s">
        <v>4</v>
      </c>
      <c r="U60" t="s">
        <v>138</v>
      </c>
    </row>
    <row r="61" spans="1:21" x14ac:dyDescent="0.25">
      <c r="A61">
        <v>4</v>
      </c>
      <c r="B61">
        <v>5</v>
      </c>
      <c r="C61">
        <v>96</v>
      </c>
      <c r="D61">
        <v>9.7699999999999995E-2</v>
      </c>
      <c r="E61" t="s">
        <v>164</v>
      </c>
      <c r="F61">
        <v>1200</v>
      </c>
      <c r="G61" t="s">
        <v>436</v>
      </c>
      <c r="H61" t="s">
        <v>36</v>
      </c>
      <c r="I61">
        <v>1</v>
      </c>
      <c r="J61" t="s">
        <v>23</v>
      </c>
      <c r="K61">
        <v>34</v>
      </c>
      <c r="L61" t="s">
        <v>217</v>
      </c>
      <c r="M61" t="s">
        <v>437</v>
      </c>
      <c r="N61">
        <v>14</v>
      </c>
      <c r="O61" t="s">
        <v>212</v>
      </c>
      <c r="P61" t="s">
        <v>202</v>
      </c>
      <c r="Q61" t="s">
        <v>214</v>
      </c>
      <c r="R61" t="s">
        <v>214</v>
      </c>
      <c r="S61">
        <v>9.7699999999999995E-2</v>
      </c>
      <c r="T61" t="s">
        <v>4</v>
      </c>
      <c r="U61" t="s">
        <v>138</v>
      </c>
    </row>
    <row r="62" spans="1:21" x14ac:dyDescent="0.25">
      <c r="A62">
        <v>4</v>
      </c>
      <c r="B62">
        <v>6</v>
      </c>
      <c r="C62">
        <v>0</v>
      </c>
      <c r="D62">
        <v>0</v>
      </c>
      <c r="E62" t="s">
        <v>164</v>
      </c>
      <c r="F62">
        <v>1200</v>
      </c>
      <c r="G62" t="s">
        <v>436</v>
      </c>
      <c r="H62" t="s">
        <v>37</v>
      </c>
      <c r="I62">
        <v>1</v>
      </c>
      <c r="J62" t="s">
        <v>23</v>
      </c>
      <c r="K62">
        <v>34</v>
      </c>
      <c r="L62" t="s">
        <v>217</v>
      </c>
      <c r="M62" t="s">
        <v>437</v>
      </c>
      <c r="N62">
        <v>14</v>
      </c>
      <c r="O62" t="s">
        <v>212</v>
      </c>
      <c r="P62" t="s">
        <v>202</v>
      </c>
      <c r="Q62" t="s">
        <v>214</v>
      </c>
      <c r="R62" t="s">
        <v>214</v>
      </c>
      <c r="S62">
        <v>0</v>
      </c>
      <c r="T62" t="s">
        <v>4</v>
      </c>
      <c r="U62" t="s">
        <v>138</v>
      </c>
    </row>
    <row r="63" spans="1:21" x14ac:dyDescent="0.25">
      <c r="A63">
        <v>4</v>
      </c>
      <c r="B63">
        <v>6</v>
      </c>
      <c r="C63">
        <v>1</v>
      </c>
      <c r="D63">
        <v>5.5</v>
      </c>
      <c r="E63" t="s">
        <v>164</v>
      </c>
      <c r="F63">
        <v>1200</v>
      </c>
      <c r="G63" t="s">
        <v>436</v>
      </c>
      <c r="H63" t="s">
        <v>37</v>
      </c>
      <c r="I63">
        <v>1</v>
      </c>
      <c r="J63" t="s">
        <v>23</v>
      </c>
      <c r="K63">
        <v>34</v>
      </c>
      <c r="L63" t="s">
        <v>217</v>
      </c>
      <c r="M63" t="s">
        <v>437</v>
      </c>
      <c r="N63">
        <v>14</v>
      </c>
      <c r="O63" t="s">
        <v>212</v>
      </c>
      <c r="P63" t="s">
        <v>202</v>
      </c>
      <c r="Q63" t="s">
        <v>214</v>
      </c>
      <c r="R63" t="s">
        <v>214</v>
      </c>
      <c r="S63">
        <v>5.5</v>
      </c>
      <c r="T63" t="s">
        <v>4</v>
      </c>
      <c r="U63" t="s">
        <v>138</v>
      </c>
    </row>
    <row r="64" spans="1:21" x14ac:dyDescent="0.25">
      <c r="A64">
        <v>4</v>
      </c>
      <c r="B64">
        <v>6</v>
      </c>
      <c r="C64">
        <v>2</v>
      </c>
      <c r="D64">
        <v>56.9069</v>
      </c>
      <c r="E64" t="s">
        <v>164</v>
      </c>
      <c r="F64">
        <v>1200</v>
      </c>
      <c r="G64" t="s">
        <v>436</v>
      </c>
      <c r="H64" t="s">
        <v>37</v>
      </c>
      <c r="I64">
        <v>1</v>
      </c>
      <c r="J64" t="s">
        <v>23</v>
      </c>
      <c r="K64">
        <v>34</v>
      </c>
      <c r="L64" t="s">
        <v>217</v>
      </c>
      <c r="M64" t="s">
        <v>437</v>
      </c>
      <c r="N64">
        <v>14</v>
      </c>
      <c r="O64" t="s">
        <v>212</v>
      </c>
      <c r="P64" t="s">
        <v>202</v>
      </c>
      <c r="Q64" t="s">
        <v>214</v>
      </c>
      <c r="R64" t="s">
        <v>214</v>
      </c>
      <c r="S64">
        <v>56.9069</v>
      </c>
      <c r="T64" t="s">
        <v>4</v>
      </c>
      <c r="U64" t="s">
        <v>138</v>
      </c>
    </row>
    <row r="65" spans="1:21" x14ac:dyDescent="0.25">
      <c r="A65">
        <v>4</v>
      </c>
      <c r="B65">
        <v>6</v>
      </c>
      <c r="C65">
        <v>3</v>
      </c>
      <c r="D65">
        <v>39.365600000000001</v>
      </c>
      <c r="E65" t="s">
        <v>164</v>
      </c>
      <c r="F65">
        <v>1200</v>
      </c>
      <c r="G65" t="s">
        <v>436</v>
      </c>
      <c r="H65" t="s">
        <v>37</v>
      </c>
      <c r="I65">
        <v>1</v>
      </c>
      <c r="J65" t="s">
        <v>23</v>
      </c>
      <c r="K65">
        <v>34</v>
      </c>
      <c r="L65" t="s">
        <v>217</v>
      </c>
      <c r="M65" t="s">
        <v>437</v>
      </c>
      <c r="N65">
        <v>14</v>
      </c>
      <c r="O65" t="s">
        <v>212</v>
      </c>
      <c r="P65" t="s">
        <v>202</v>
      </c>
      <c r="Q65" t="s">
        <v>214</v>
      </c>
      <c r="R65" t="s">
        <v>214</v>
      </c>
      <c r="S65">
        <v>39.365600000000001</v>
      </c>
      <c r="T65" t="s">
        <v>4</v>
      </c>
      <c r="U65" t="s">
        <v>138</v>
      </c>
    </row>
    <row r="66" spans="1:21" x14ac:dyDescent="0.25">
      <c r="A66">
        <v>4</v>
      </c>
      <c r="B66">
        <v>6</v>
      </c>
      <c r="C66">
        <v>4</v>
      </c>
      <c r="D66">
        <v>62.773699999999998</v>
      </c>
      <c r="E66" t="s">
        <v>164</v>
      </c>
      <c r="F66">
        <v>1200</v>
      </c>
      <c r="G66" t="s">
        <v>436</v>
      </c>
      <c r="H66" t="s">
        <v>37</v>
      </c>
      <c r="I66">
        <v>1</v>
      </c>
      <c r="J66" t="s">
        <v>23</v>
      </c>
      <c r="K66">
        <v>34</v>
      </c>
      <c r="L66" t="s">
        <v>217</v>
      </c>
      <c r="M66" t="s">
        <v>437</v>
      </c>
      <c r="N66">
        <v>14</v>
      </c>
      <c r="O66" t="s">
        <v>212</v>
      </c>
      <c r="P66" t="s">
        <v>202</v>
      </c>
      <c r="Q66" t="s">
        <v>214</v>
      </c>
      <c r="R66" t="s">
        <v>214</v>
      </c>
      <c r="S66">
        <v>62.773699999999998</v>
      </c>
      <c r="T66" t="s">
        <v>4</v>
      </c>
      <c r="U66" t="s">
        <v>138</v>
      </c>
    </row>
    <row r="67" spans="1:21" x14ac:dyDescent="0.25">
      <c r="A67">
        <v>4</v>
      </c>
      <c r="B67">
        <v>6</v>
      </c>
      <c r="C67">
        <v>6</v>
      </c>
      <c r="D67">
        <v>68.088999999999999</v>
      </c>
      <c r="E67" t="s">
        <v>164</v>
      </c>
      <c r="F67">
        <v>1200</v>
      </c>
      <c r="G67" t="s">
        <v>436</v>
      </c>
      <c r="H67" t="s">
        <v>37</v>
      </c>
      <c r="I67">
        <v>1</v>
      </c>
      <c r="J67" t="s">
        <v>23</v>
      </c>
      <c r="K67">
        <v>34</v>
      </c>
      <c r="L67" t="s">
        <v>217</v>
      </c>
      <c r="M67" t="s">
        <v>437</v>
      </c>
      <c r="N67">
        <v>14</v>
      </c>
      <c r="O67" t="s">
        <v>212</v>
      </c>
      <c r="P67" t="s">
        <v>202</v>
      </c>
      <c r="Q67" t="s">
        <v>214</v>
      </c>
      <c r="R67" t="s">
        <v>214</v>
      </c>
      <c r="S67">
        <v>68.088999999999999</v>
      </c>
      <c r="T67" t="s">
        <v>4</v>
      </c>
      <c r="U67" t="s">
        <v>138</v>
      </c>
    </row>
    <row r="68" spans="1:21" x14ac:dyDescent="0.25">
      <c r="A68">
        <v>4</v>
      </c>
      <c r="B68">
        <v>6</v>
      </c>
      <c r="C68">
        <v>8</v>
      </c>
      <c r="D68">
        <v>45.490400000000001</v>
      </c>
      <c r="E68" t="s">
        <v>164</v>
      </c>
      <c r="F68">
        <v>1200</v>
      </c>
      <c r="G68" t="s">
        <v>436</v>
      </c>
      <c r="H68" t="s">
        <v>37</v>
      </c>
      <c r="I68">
        <v>1</v>
      </c>
      <c r="J68" t="s">
        <v>23</v>
      </c>
      <c r="K68">
        <v>34</v>
      </c>
      <c r="L68" t="s">
        <v>217</v>
      </c>
      <c r="M68" t="s">
        <v>437</v>
      </c>
      <c r="N68">
        <v>14</v>
      </c>
      <c r="O68" t="s">
        <v>212</v>
      </c>
      <c r="P68" t="s">
        <v>202</v>
      </c>
      <c r="Q68" t="s">
        <v>214</v>
      </c>
      <c r="R68" t="s">
        <v>214</v>
      </c>
      <c r="S68">
        <v>45.490400000000001</v>
      </c>
      <c r="T68" t="s">
        <v>4</v>
      </c>
      <c r="U68" t="s">
        <v>138</v>
      </c>
    </row>
    <row r="69" spans="1:21" x14ac:dyDescent="0.25">
      <c r="A69">
        <v>4</v>
      </c>
      <c r="B69">
        <v>6</v>
      </c>
      <c r="C69">
        <v>12</v>
      </c>
      <c r="D69">
        <v>24.8142</v>
      </c>
      <c r="E69" t="s">
        <v>164</v>
      </c>
      <c r="F69">
        <v>1200</v>
      </c>
      <c r="G69" t="s">
        <v>436</v>
      </c>
      <c r="H69" t="s">
        <v>37</v>
      </c>
      <c r="I69">
        <v>1</v>
      </c>
      <c r="J69" t="s">
        <v>23</v>
      </c>
      <c r="K69">
        <v>34</v>
      </c>
      <c r="L69" t="s">
        <v>217</v>
      </c>
      <c r="M69" t="s">
        <v>437</v>
      </c>
      <c r="N69">
        <v>14</v>
      </c>
      <c r="O69" t="s">
        <v>212</v>
      </c>
      <c r="P69" t="s">
        <v>202</v>
      </c>
      <c r="Q69" t="s">
        <v>214</v>
      </c>
      <c r="R69" t="s">
        <v>214</v>
      </c>
      <c r="S69">
        <v>24.8142</v>
      </c>
      <c r="T69" t="s">
        <v>4</v>
      </c>
      <c r="U69" t="s">
        <v>138</v>
      </c>
    </row>
    <row r="70" spans="1:21" x14ac:dyDescent="0.25">
      <c r="A70">
        <v>4</v>
      </c>
      <c r="B70">
        <v>6</v>
      </c>
      <c r="C70">
        <v>24</v>
      </c>
      <c r="D70">
        <v>51.9221</v>
      </c>
      <c r="E70" t="s">
        <v>164</v>
      </c>
      <c r="F70">
        <v>1200</v>
      </c>
      <c r="G70" t="s">
        <v>436</v>
      </c>
      <c r="H70" t="s">
        <v>37</v>
      </c>
      <c r="I70">
        <v>1</v>
      </c>
      <c r="J70" t="s">
        <v>23</v>
      </c>
      <c r="K70">
        <v>34</v>
      </c>
      <c r="L70" t="s">
        <v>217</v>
      </c>
      <c r="M70" t="s">
        <v>437</v>
      </c>
      <c r="N70">
        <v>14</v>
      </c>
      <c r="O70" t="s">
        <v>212</v>
      </c>
      <c r="P70" t="s">
        <v>202</v>
      </c>
      <c r="Q70" t="s">
        <v>214</v>
      </c>
      <c r="R70" t="s">
        <v>214</v>
      </c>
      <c r="S70">
        <v>51.9221</v>
      </c>
      <c r="T70" t="s">
        <v>4</v>
      </c>
      <c r="U70" t="s">
        <v>138</v>
      </c>
    </row>
    <row r="71" spans="1:21" x14ac:dyDescent="0.25">
      <c r="A71">
        <v>4</v>
      </c>
      <c r="B71">
        <v>6</v>
      </c>
      <c r="C71">
        <v>36</v>
      </c>
      <c r="D71">
        <v>58.5657</v>
      </c>
      <c r="E71" t="s">
        <v>164</v>
      </c>
      <c r="F71">
        <v>1200</v>
      </c>
      <c r="G71" t="s">
        <v>436</v>
      </c>
      <c r="H71" t="s">
        <v>37</v>
      </c>
      <c r="I71">
        <v>1</v>
      </c>
      <c r="J71" t="s">
        <v>23</v>
      </c>
      <c r="K71">
        <v>34</v>
      </c>
      <c r="L71" t="s">
        <v>217</v>
      </c>
      <c r="M71" t="s">
        <v>437</v>
      </c>
      <c r="N71">
        <v>14</v>
      </c>
      <c r="O71" t="s">
        <v>212</v>
      </c>
      <c r="P71" t="s">
        <v>202</v>
      </c>
      <c r="Q71" t="s">
        <v>214</v>
      </c>
      <c r="R71" t="s">
        <v>214</v>
      </c>
      <c r="S71">
        <v>58.5657</v>
      </c>
      <c r="T71" t="s">
        <v>4</v>
      </c>
      <c r="U71" t="s">
        <v>138</v>
      </c>
    </row>
    <row r="72" spans="1:21" x14ac:dyDescent="0.25">
      <c r="A72">
        <v>4</v>
      </c>
      <c r="B72">
        <v>6</v>
      </c>
      <c r="C72">
        <v>48</v>
      </c>
      <c r="D72">
        <v>7.7870999999999997</v>
      </c>
      <c r="E72" t="s">
        <v>164</v>
      </c>
      <c r="F72">
        <v>1200</v>
      </c>
      <c r="G72" t="s">
        <v>436</v>
      </c>
      <c r="H72" t="s">
        <v>37</v>
      </c>
      <c r="I72">
        <v>1</v>
      </c>
      <c r="J72" t="s">
        <v>23</v>
      </c>
      <c r="K72">
        <v>34</v>
      </c>
      <c r="L72" t="s">
        <v>217</v>
      </c>
      <c r="M72" t="s">
        <v>437</v>
      </c>
      <c r="N72">
        <v>14</v>
      </c>
      <c r="O72" t="s">
        <v>212</v>
      </c>
      <c r="P72" t="s">
        <v>202</v>
      </c>
      <c r="Q72" t="s">
        <v>214</v>
      </c>
      <c r="R72" t="s">
        <v>214</v>
      </c>
      <c r="S72">
        <v>7.7870999999999997</v>
      </c>
      <c r="T72" t="s">
        <v>4</v>
      </c>
      <c r="U72" t="s">
        <v>138</v>
      </c>
    </row>
    <row r="73" spans="1:21" x14ac:dyDescent="0.25">
      <c r="A73">
        <v>4</v>
      </c>
      <c r="B73">
        <v>6</v>
      </c>
      <c r="C73">
        <v>72</v>
      </c>
      <c r="D73">
        <v>5.3407</v>
      </c>
      <c r="E73" t="s">
        <v>164</v>
      </c>
      <c r="F73">
        <v>1200</v>
      </c>
      <c r="G73" t="s">
        <v>436</v>
      </c>
      <c r="H73" t="s">
        <v>37</v>
      </c>
      <c r="I73">
        <v>1</v>
      </c>
      <c r="J73" t="s">
        <v>23</v>
      </c>
      <c r="K73">
        <v>34</v>
      </c>
      <c r="L73" t="s">
        <v>217</v>
      </c>
      <c r="M73" t="s">
        <v>437</v>
      </c>
      <c r="N73">
        <v>14</v>
      </c>
      <c r="O73" t="s">
        <v>212</v>
      </c>
      <c r="P73" t="s">
        <v>202</v>
      </c>
      <c r="Q73" t="s">
        <v>214</v>
      </c>
      <c r="R73" t="s">
        <v>214</v>
      </c>
      <c r="S73">
        <v>5.3407</v>
      </c>
      <c r="T73" t="s">
        <v>4</v>
      </c>
      <c r="U73" t="s">
        <v>138</v>
      </c>
    </row>
    <row r="74" spans="1:21" x14ac:dyDescent="0.25">
      <c r="A74">
        <v>4</v>
      </c>
      <c r="B74">
        <v>6</v>
      </c>
      <c r="C74">
        <v>96</v>
      </c>
      <c r="D74">
        <v>1.0995999999999999</v>
      </c>
      <c r="E74" t="s">
        <v>164</v>
      </c>
      <c r="F74">
        <v>1200</v>
      </c>
      <c r="G74" t="s">
        <v>436</v>
      </c>
      <c r="H74" t="s">
        <v>37</v>
      </c>
      <c r="I74">
        <v>1</v>
      </c>
      <c r="J74" t="s">
        <v>23</v>
      </c>
      <c r="K74">
        <v>34</v>
      </c>
      <c r="L74" t="s">
        <v>217</v>
      </c>
      <c r="M74" t="s">
        <v>437</v>
      </c>
      <c r="N74">
        <v>14</v>
      </c>
      <c r="O74" t="s">
        <v>212</v>
      </c>
      <c r="P74" t="s">
        <v>202</v>
      </c>
      <c r="Q74" t="s">
        <v>214</v>
      </c>
      <c r="R74" t="s">
        <v>214</v>
      </c>
      <c r="S74">
        <v>1.0995999999999999</v>
      </c>
      <c r="T74" t="s">
        <v>4</v>
      </c>
      <c r="U74" t="s">
        <v>138</v>
      </c>
    </row>
    <row r="75" spans="1:21" x14ac:dyDescent="0.25">
      <c r="A75">
        <v>8</v>
      </c>
      <c r="B75">
        <v>7</v>
      </c>
      <c r="C75">
        <v>0</v>
      </c>
      <c r="D75">
        <f>S75*1000</f>
        <v>0</v>
      </c>
      <c r="E75" t="s">
        <v>22</v>
      </c>
      <c r="F75">
        <v>400</v>
      </c>
      <c r="G75" t="s">
        <v>435</v>
      </c>
      <c r="H75" t="s">
        <v>36</v>
      </c>
      <c r="I75" s="7">
        <v>0.5</v>
      </c>
      <c r="J75" t="s">
        <v>25</v>
      </c>
      <c r="K75">
        <v>34</v>
      </c>
      <c r="L75" t="s">
        <v>217</v>
      </c>
      <c r="M75">
        <v>64</v>
      </c>
      <c r="N75">
        <v>8</v>
      </c>
      <c r="O75" t="s">
        <v>214</v>
      </c>
      <c r="P75" t="s">
        <v>225</v>
      </c>
      <c r="Q75" t="s">
        <v>214</v>
      </c>
      <c r="R75" t="s">
        <v>214</v>
      </c>
      <c r="S75">
        <v>0</v>
      </c>
      <c r="T75" t="s">
        <v>19</v>
      </c>
      <c r="U75" t="s">
        <v>139</v>
      </c>
    </row>
    <row r="76" spans="1:21" x14ac:dyDescent="0.25">
      <c r="A76">
        <v>8</v>
      </c>
      <c r="B76">
        <v>7</v>
      </c>
      <c r="C76">
        <v>2</v>
      </c>
      <c r="D76">
        <f t="shared" ref="D76:D88" si="0">S76*1000</f>
        <v>118.6</v>
      </c>
      <c r="E76" t="s">
        <v>22</v>
      </c>
      <c r="F76">
        <v>400</v>
      </c>
      <c r="G76" t="s">
        <v>435</v>
      </c>
      <c r="H76" t="s">
        <v>36</v>
      </c>
      <c r="I76" s="7">
        <v>0.5</v>
      </c>
      <c r="J76" t="s">
        <v>25</v>
      </c>
      <c r="K76">
        <v>34</v>
      </c>
      <c r="L76" t="s">
        <v>217</v>
      </c>
      <c r="M76">
        <v>64</v>
      </c>
      <c r="N76">
        <v>8</v>
      </c>
      <c r="O76" t="s">
        <v>214</v>
      </c>
      <c r="P76" t="s">
        <v>225</v>
      </c>
      <c r="Q76" t="s">
        <v>214</v>
      </c>
      <c r="R76" t="s">
        <v>214</v>
      </c>
      <c r="S76">
        <v>0.1186</v>
      </c>
      <c r="T76" t="s">
        <v>19</v>
      </c>
      <c r="U76" t="s">
        <v>139</v>
      </c>
    </row>
    <row r="77" spans="1:21" x14ac:dyDescent="0.25">
      <c r="A77">
        <v>8</v>
      </c>
      <c r="B77">
        <v>7</v>
      </c>
      <c r="C77">
        <v>4</v>
      </c>
      <c r="D77">
        <f t="shared" si="0"/>
        <v>99.5</v>
      </c>
      <c r="E77" t="s">
        <v>22</v>
      </c>
      <c r="F77">
        <v>400</v>
      </c>
      <c r="G77" t="s">
        <v>435</v>
      </c>
      <c r="H77" t="s">
        <v>36</v>
      </c>
      <c r="I77" s="7">
        <v>0.5</v>
      </c>
      <c r="J77" t="s">
        <v>25</v>
      </c>
      <c r="K77">
        <v>34</v>
      </c>
      <c r="L77" t="s">
        <v>217</v>
      </c>
      <c r="M77">
        <v>64</v>
      </c>
      <c r="N77">
        <v>8</v>
      </c>
      <c r="O77" t="s">
        <v>214</v>
      </c>
      <c r="P77" t="s">
        <v>225</v>
      </c>
      <c r="Q77" t="s">
        <v>214</v>
      </c>
      <c r="R77" t="s">
        <v>214</v>
      </c>
      <c r="S77">
        <v>9.9500000000000005E-2</v>
      </c>
      <c r="T77" t="s">
        <v>19</v>
      </c>
      <c r="U77" t="s">
        <v>139</v>
      </c>
    </row>
    <row r="78" spans="1:21" x14ac:dyDescent="0.25">
      <c r="A78">
        <v>8</v>
      </c>
      <c r="B78">
        <v>7</v>
      </c>
      <c r="C78">
        <v>8</v>
      </c>
      <c r="D78">
        <f t="shared" si="0"/>
        <v>27.799999999999997</v>
      </c>
      <c r="E78" t="s">
        <v>22</v>
      </c>
      <c r="F78">
        <v>400</v>
      </c>
      <c r="G78" t="s">
        <v>435</v>
      </c>
      <c r="H78" t="s">
        <v>36</v>
      </c>
      <c r="I78" s="7">
        <v>0.5</v>
      </c>
      <c r="J78" t="s">
        <v>25</v>
      </c>
      <c r="K78">
        <v>34</v>
      </c>
      <c r="L78" t="s">
        <v>217</v>
      </c>
      <c r="M78">
        <v>64</v>
      </c>
      <c r="N78">
        <v>8</v>
      </c>
      <c r="O78" t="s">
        <v>214</v>
      </c>
      <c r="P78" t="s">
        <v>225</v>
      </c>
      <c r="Q78" t="s">
        <v>214</v>
      </c>
      <c r="R78" t="s">
        <v>214</v>
      </c>
      <c r="S78">
        <v>2.7799999999999998E-2</v>
      </c>
      <c r="T78" t="s">
        <v>19</v>
      </c>
      <c r="U78" t="s">
        <v>139</v>
      </c>
    </row>
    <row r="79" spans="1:21" x14ac:dyDescent="0.25">
      <c r="A79">
        <v>8</v>
      </c>
      <c r="B79">
        <v>7</v>
      </c>
      <c r="C79">
        <v>12</v>
      </c>
      <c r="D79">
        <f t="shared" si="0"/>
        <v>19.5</v>
      </c>
      <c r="E79" t="s">
        <v>22</v>
      </c>
      <c r="F79">
        <v>400</v>
      </c>
      <c r="G79" t="s">
        <v>435</v>
      </c>
      <c r="H79" t="s">
        <v>36</v>
      </c>
      <c r="I79" s="7">
        <v>0.5</v>
      </c>
      <c r="J79" t="s">
        <v>25</v>
      </c>
      <c r="K79">
        <v>34</v>
      </c>
      <c r="L79" t="s">
        <v>217</v>
      </c>
      <c r="M79">
        <v>64</v>
      </c>
      <c r="N79">
        <v>8</v>
      </c>
      <c r="O79" t="s">
        <v>214</v>
      </c>
      <c r="P79" t="s">
        <v>225</v>
      </c>
      <c r="Q79" t="s">
        <v>214</v>
      </c>
      <c r="R79" t="s">
        <v>214</v>
      </c>
      <c r="S79">
        <v>1.95E-2</v>
      </c>
      <c r="T79" t="s">
        <v>19</v>
      </c>
      <c r="U79" t="s">
        <v>139</v>
      </c>
    </row>
    <row r="80" spans="1:21" x14ac:dyDescent="0.25">
      <c r="A80">
        <v>8</v>
      </c>
      <c r="B80">
        <v>7</v>
      </c>
      <c r="C80">
        <v>0</v>
      </c>
      <c r="D80">
        <f t="shared" si="0"/>
        <v>0</v>
      </c>
      <c r="E80" t="s">
        <v>164</v>
      </c>
      <c r="F80">
        <v>400</v>
      </c>
      <c r="G80" t="s">
        <v>435</v>
      </c>
      <c r="H80" t="s">
        <v>36</v>
      </c>
      <c r="I80" s="7">
        <v>0.5</v>
      </c>
      <c r="J80" t="s">
        <v>25</v>
      </c>
      <c r="K80">
        <v>34</v>
      </c>
      <c r="L80" t="s">
        <v>217</v>
      </c>
      <c r="M80">
        <v>64</v>
      </c>
      <c r="N80">
        <v>8</v>
      </c>
      <c r="O80" t="s">
        <v>214</v>
      </c>
      <c r="P80" t="s">
        <v>225</v>
      </c>
      <c r="Q80" t="s">
        <v>214</v>
      </c>
      <c r="R80" t="s">
        <v>214</v>
      </c>
      <c r="S80">
        <v>0</v>
      </c>
      <c r="T80" t="s">
        <v>19</v>
      </c>
      <c r="U80" t="s">
        <v>139</v>
      </c>
    </row>
    <row r="81" spans="1:21" x14ac:dyDescent="0.25">
      <c r="A81">
        <v>8</v>
      </c>
      <c r="B81">
        <v>7</v>
      </c>
      <c r="C81">
        <v>2</v>
      </c>
      <c r="D81">
        <f t="shared" si="0"/>
        <v>866.5</v>
      </c>
      <c r="E81" t="s">
        <v>164</v>
      </c>
      <c r="F81">
        <v>400</v>
      </c>
      <c r="G81" t="s">
        <v>435</v>
      </c>
      <c r="H81" t="s">
        <v>36</v>
      </c>
      <c r="I81" s="7">
        <v>0.5</v>
      </c>
      <c r="J81" t="s">
        <v>25</v>
      </c>
      <c r="K81">
        <v>34</v>
      </c>
      <c r="L81" t="s">
        <v>217</v>
      </c>
      <c r="M81">
        <v>64</v>
      </c>
      <c r="N81">
        <v>8</v>
      </c>
      <c r="O81" t="s">
        <v>214</v>
      </c>
      <c r="P81" t="s">
        <v>225</v>
      </c>
      <c r="Q81" t="s">
        <v>214</v>
      </c>
      <c r="R81" t="s">
        <v>214</v>
      </c>
      <c r="S81">
        <v>0.86650000000000005</v>
      </c>
      <c r="T81" t="s">
        <v>19</v>
      </c>
      <c r="U81" t="s">
        <v>139</v>
      </c>
    </row>
    <row r="82" spans="1:21" x14ac:dyDescent="0.25">
      <c r="A82">
        <v>8</v>
      </c>
      <c r="B82">
        <v>7</v>
      </c>
      <c r="C82">
        <v>4</v>
      </c>
      <c r="D82">
        <f t="shared" si="0"/>
        <v>1078.1000000000001</v>
      </c>
      <c r="E82" t="s">
        <v>164</v>
      </c>
      <c r="F82">
        <v>400</v>
      </c>
      <c r="G82" t="s">
        <v>435</v>
      </c>
      <c r="H82" t="s">
        <v>36</v>
      </c>
      <c r="I82" s="7">
        <v>0.5</v>
      </c>
      <c r="J82" t="s">
        <v>25</v>
      </c>
      <c r="K82">
        <v>34</v>
      </c>
      <c r="L82" t="s">
        <v>217</v>
      </c>
      <c r="M82">
        <v>64</v>
      </c>
      <c r="N82">
        <v>8</v>
      </c>
      <c r="O82" t="s">
        <v>214</v>
      </c>
      <c r="P82" t="s">
        <v>225</v>
      </c>
      <c r="Q82" t="s">
        <v>214</v>
      </c>
      <c r="R82" t="s">
        <v>214</v>
      </c>
      <c r="S82">
        <v>1.0781000000000001</v>
      </c>
      <c r="T82" t="s">
        <v>19</v>
      </c>
      <c r="U82" t="s">
        <v>139</v>
      </c>
    </row>
    <row r="83" spans="1:21" x14ac:dyDescent="0.25">
      <c r="A83">
        <v>8</v>
      </c>
      <c r="B83">
        <v>7</v>
      </c>
      <c r="C83">
        <v>8</v>
      </c>
      <c r="D83">
        <f t="shared" si="0"/>
        <v>798.1</v>
      </c>
      <c r="E83" t="s">
        <v>164</v>
      </c>
      <c r="F83">
        <v>400</v>
      </c>
      <c r="G83" t="s">
        <v>435</v>
      </c>
      <c r="H83" t="s">
        <v>36</v>
      </c>
      <c r="I83" s="7">
        <v>0.5</v>
      </c>
      <c r="J83" t="s">
        <v>25</v>
      </c>
      <c r="K83">
        <v>34</v>
      </c>
      <c r="L83" t="s">
        <v>217</v>
      </c>
      <c r="M83">
        <v>64</v>
      </c>
      <c r="N83">
        <v>8</v>
      </c>
      <c r="O83" t="s">
        <v>214</v>
      </c>
      <c r="P83" t="s">
        <v>225</v>
      </c>
      <c r="Q83" t="s">
        <v>214</v>
      </c>
      <c r="R83" t="s">
        <v>214</v>
      </c>
      <c r="S83">
        <v>0.79810000000000003</v>
      </c>
      <c r="T83" t="s">
        <v>19</v>
      </c>
      <c r="U83" t="s">
        <v>139</v>
      </c>
    </row>
    <row r="84" spans="1:21" x14ac:dyDescent="0.25">
      <c r="A84">
        <v>8</v>
      </c>
      <c r="B84">
        <v>7</v>
      </c>
      <c r="C84">
        <v>12</v>
      </c>
      <c r="D84">
        <f t="shared" si="0"/>
        <v>670.5</v>
      </c>
      <c r="E84" t="s">
        <v>164</v>
      </c>
      <c r="F84">
        <v>400</v>
      </c>
      <c r="G84" t="s">
        <v>435</v>
      </c>
      <c r="H84" t="s">
        <v>36</v>
      </c>
      <c r="I84" s="7">
        <v>0.5</v>
      </c>
      <c r="J84" t="s">
        <v>25</v>
      </c>
      <c r="K84">
        <v>34</v>
      </c>
      <c r="L84" t="s">
        <v>217</v>
      </c>
      <c r="M84">
        <v>64</v>
      </c>
      <c r="N84">
        <v>8</v>
      </c>
      <c r="O84" t="s">
        <v>214</v>
      </c>
      <c r="P84" t="s">
        <v>225</v>
      </c>
      <c r="Q84" t="s">
        <v>214</v>
      </c>
      <c r="R84" t="s">
        <v>214</v>
      </c>
      <c r="S84">
        <v>0.67049999999999998</v>
      </c>
      <c r="T84" t="s">
        <v>19</v>
      </c>
      <c r="U84" t="s">
        <v>139</v>
      </c>
    </row>
    <row r="85" spans="1:21" x14ac:dyDescent="0.25">
      <c r="A85">
        <v>8</v>
      </c>
      <c r="B85">
        <v>7</v>
      </c>
      <c r="C85">
        <v>24</v>
      </c>
      <c r="D85">
        <f t="shared" si="0"/>
        <v>303.20000000000005</v>
      </c>
      <c r="E85" t="s">
        <v>164</v>
      </c>
      <c r="F85">
        <v>400</v>
      </c>
      <c r="G85" t="s">
        <v>435</v>
      </c>
      <c r="H85" t="s">
        <v>36</v>
      </c>
      <c r="I85" s="7">
        <v>0.5</v>
      </c>
      <c r="J85" t="s">
        <v>25</v>
      </c>
      <c r="K85">
        <v>34</v>
      </c>
      <c r="L85" t="s">
        <v>217</v>
      </c>
      <c r="M85">
        <v>64</v>
      </c>
      <c r="N85">
        <v>8</v>
      </c>
      <c r="O85" t="s">
        <v>214</v>
      </c>
      <c r="P85" t="s">
        <v>225</v>
      </c>
      <c r="Q85" t="s">
        <v>214</v>
      </c>
      <c r="R85" t="s">
        <v>214</v>
      </c>
      <c r="S85">
        <v>0.30320000000000003</v>
      </c>
      <c r="T85" t="s">
        <v>19</v>
      </c>
      <c r="U85" t="s">
        <v>139</v>
      </c>
    </row>
    <row r="86" spans="1:21" x14ac:dyDescent="0.25">
      <c r="A86">
        <v>8</v>
      </c>
      <c r="B86">
        <v>7</v>
      </c>
      <c r="C86">
        <v>36</v>
      </c>
      <c r="D86">
        <f t="shared" si="0"/>
        <v>147.79999999999998</v>
      </c>
      <c r="E86" t="s">
        <v>164</v>
      </c>
      <c r="F86">
        <v>400</v>
      </c>
      <c r="G86" t="s">
        <v>435</v>
      </c>
      <c r="H86" t="s">
        <v>36</v>
      </c>
      <c r="I86" s="7">
        <v>0.5</v>
      </c>
      <c r="J86" t="s">
        <v>25</v>
      </c>
      <c r="K86">
        <v>34</v>
      </c>
      <c r="L86" t="s">
        <v>217</v>
      </c>
      <c r="M86">
        <v>64</v>
      </c>
      <c r="N86">
        <v>8</v>
      </c>
      <c r="O86" t="s">
        <v>214</v>
      </c>
      <c r="P86" t="s">
        <v>225</v>
      </c>
      <c r="Q86" t="s">
        <v>214</v>
      </c>
      <c r="R86" t="s">
        <v>214</v>
      </c>
      <c r="S86">
        <v>0.14779999999999999</v>
      </c>
      <c r="T86" t="s">
        <v>19</v>
      </c>
      <c r="U86" t="s">
        <v>139</v>
      </c>
    </row>
    <row r="87" spans="1:21" x14ac:dyDescent="0.25">
      <c r="A87">
        <v>8</v>
      </c>
      <c r="B87">
        <v>7</v>
      </c>
      <c r="C87">
        <v>48</v>
      </c>
      <c r="D87">
        <f t="shared" si="0"/>
        <v>74.300000000000011</v>
      </c>
      <c r="E87" t="s">
        <v>164</v>
      </c>
      <c r="F87">
        <v>400</v>
      </c>
      <c r="G87" t="s">
        <v>435</v>
      </c>
      <c r="H87" t="s">
        <v>36</v>
      </c>
      <c r="I87" s="7">
        <v>0.5</v>
      </c>
      <c r="J87" t="s">
        <v>25</v>
      </c>
      <c r="K87">
        <v>34</v>
      </c>
      <c r="L87" t="s">
        <v>217</v>
      </c>
      <c r="M87">
        <v>64</v>
      </c>
      <c r="N87">
        <v>8</v>
      </c>
      <c r="O87" t="s">
        <v>214</v>
      </c>
      <c r="P87" t="s">
        <v>225</v>
      </c>
      <c r="Q87" t="s">
        <v>214</v>
      </c>
      <c r="R87" t="s">
        <v>214</v>
      </c>
      <c r="S87">
        <v>7.4300000000000005E-2</v>
      </c>
      <c r="T87" t="s">
        <v>19</v>
      </c>
      <c r="U87" t="s">
        <v>139</v>
      </c>
    </row>
    <row r="88" spans="1:21" x14ac:dyDescent="0.25">
      <c r="A88">
        <v>8</v>
      </c>
      <c r="B88">
        <v>7</v>
      </c>
      <c r="C88">
        <v>72</v>
      </c>
      <c r="D88">
        <f t="shared" si="0"/>
        <v>27.799999999999997</v>
      </c>
      <c r="E88" t="s">
        <v>164</v>
      </c>
      <c r="F88">
        <v>400</v>
      </c>
      <c r="G88" t="s">
        <v>435</v>
      </c>
      <c r="H88" t="s">
        <v>36</v>
      </c>
      <c r="I88" s="7">
        <v>0.5</v>
      </c>
      <c r="J88" t="s">
        <v>25</v>
      </c>
      <c r="K88">
        <v>34</v>
      </c>
      <c r="L88" t="s">
        <v>217</v>
      </c>
      <c r="M88">
        <v>64</v>
      </c>
      <c r="N88">
        <v>8</v>
      </c>
      <c r="O88" t="s">
        <v>214</v>
      </c>
      <c r="P88" t="s">
        <v>225</v>
      </c>
      <c r="Q88" t="s">
        <v>214</v>
      </c>
      <c r="R88" t="s">
        <v>214</v>
      </c>
      <c r="S88">
        <v>2.7799999999999998E-2</v>
      </c>
      <c r="T88" t="s">
        <v>19</v>
      </c>
      <c r="U88" t="s">
        <v>139</v>
      </c>
    </row>
    <row r="89" spans="1:21" x14ac:dyDescent="0.25">
      <c r="A89">
        <v>9</v>
      </c>
      <c r="B89">
        <v>8</v>
      </c>
      <c r="C89">
        <v>0</v>
      </c>
      <c r="D89">
        <v>0</v>
      </c>
      <c r="E89" t="s">
        <v>22</v>
      </c>
      <c r="F89">
        <v>400</v>
      </c>
      <c r="G89" t="s">
        <v>435</v>
      </c>
      <c r="H89" t="s">
        <v>27</v>
      </c>
      <c r="I89" s="7">
        <v>1</v>
      </c>
      <c r="J89" t="s">
        <v>23</v>
      </c>
      <c r="K89" t="s">
        <v>437</v>
      </c>
      <c r="L89" t="s">
        <v>27</v>
      </c>
      <c r="M89" t="s">
        <v>437</v>
      </c>
      <c r="N89">
        <v>20</v>
      </c>
      <c r="O89" t="s">
        <v>214</v>
      </c>
      <c r="P89" t="s">
        <v>225</v>
      </c>
      <c r="Q89" t="s">
        <v>214</v>
      </c>
      <c r="R89" t="s">
        <v>214</v>
      </c>
      <c r="S89">
        <v>0</v>
      </c>
      <c r="T89" t="s">
        <v>8</v>
      </c>
      <c r="U89" t="s">
        <v>288</v>
      </c>
    </row>
    <row r="90" spans="1:21" x14ac:dyDescent="0.25">
      <c r="A90">
        <v>9</v>
      </c>
      <c r="B90">
        <v>8</v>
      </c>
      <c r="C90">
        <v>0.5</v>
      </c>
      <c r="D90">
        <v>14.539400000000001</v>
      </c>
      <c r="E90" t="s">
        <v>22</v>
      </c>
      <c r="F90">
        <v>400</v>
      </c>
      <c r="G90" t="s">
        <v>435</v>
      </c>
      <c r="H90" t="s">
        <v>27</v>
      </c>
      <c r="I90" s="7">
        <v>1</v>
      </c>
      <c r="J90" t="s">
        <v>23</v>
      </c>
      <c r="K90" t="s">
        <v>437</v>
      </c>
      <c r="L90" t="s">
        <v>27</v>
      </c>
      <c r="M90" t="s">
        <v>437</v>
      </c>
      <c r="N90">
        <v>20</v>
      </c>
      <c r="O90" t="s">
        <v>214</v>
      </c>
      <c r="P90" t="s">
        <v>225</v>
      </c>
      <c r="Q90" t="s">
        <v>214</v>
      </c>
      <c r="R90" t="s">
        <v>214</v>
      </c>
      <c r="S90">
        <v>14.539400000000001</v>
      </c>
      <c r="T90" t="s">
        <v>8</v>
      </c>
      <c r="U90" t="s">
        <v>288</v>
      </c>
    </row>
    <row r="91" spans="1:21" x14ac:dyDescent="0.25">
      <c r="A91">
        <v>9</v>
      </c>
      <c r="B91">
        <v>8</v>
      </c>
      <c r="C91">
        <v>1</v>
      </c>
      <c r="D91">
        <v>57.102200000000003</v>
      </c>
      <c r="E91" t="s">
        <v>22</v>
      </c>
      <c r="F91">
        <v>400</v>
      </c>
      <c r="G91" t="s">
        <v>435</v>
      </c>
      <c r="H91" t="s">
        <v>27</v>
      </c>
      <c r="I91" s="7">
        <v>1</v>
      </c>
      <c r="J91" t="s">
        <v>23</v>
      </c>
      <c r="K91" t="s">
        <v>437</v>
      </c>
      <c r="L91" t="s">
        <v>27</v>
      </c>
      <c r="M91" t="s">
        <v>437</v>
      </c>
      <c r="N91">
        <v>20</v>
      </c>
      <c r="O91" t="s">
        <v>214</v>
      </c>
      <c r="P91" t="s">
        <v>225</v>
      </c>
      <c r="Q91" t="s">
        <v>214</v>
      </c>
      <c r="R91" t="s">
        <v>214</v>
      </c>
      <c r="S91">
        <v>57.102200000000003</v>
      </c>
      <c r="T91" t="s">
        <v>8</v>
      </c>
      <c r="U91" t="s">
        <v>288</v>
      </c>
    </row>
    <row r="92" spans="1:21" x14ac:dyDescent="0.25">
      <c r="A92">
        <v>9</v>
      </c>
      <c r="B92">
        <v>8</v>
      </c>
      <c r="C92">
        <v>2</v>
      </c>
      <c r="D92">
        <v>78.724400000000003</v>
      </c>
      <c r="E92" t="s">
        <v>22</v>
      </c>
      <c r="F92">
        <v>400</v>
      </c>
      <c r="G92" t="s">
        <v>435</v>
      </c>
      <c r="H92" t="s">
        <v>27</v>
      </c>
      <c r="I92" s="7">
        <v>1</v>
      </c>
      <c r="J92" t="s">
        <v>23</v>
      </c>
      <c r="K92" t="s">
        <v>437</v>
      </c>
      <c r="L92" t="s">
        <v>27</v>
      </c>
      <c r="M92" t="s">
        <v>437</v>
      </c>
      <c r="N92">
        <v>20</v>
      </c>
      <c r="O92" t="s">
        <v>214</v>
      </c>
      <c r="P92" t="s">
        <v>225</v>
      </c>
      <c r="Q92" t="s">
        <v>214</v>
      </c>
      <c r="R92" t="s">
        <v>214</v>
      </c>
      <c r="S92">
        <v>78.724400000000003</v>
      </c>
      <c r="T92" t="s">
        <v>8</v>
      </c>
      <c r="U92" t="s">
        <v>288</v>
      </c>
    </row>
    <row r="93" spans="1:21" x14ac:dyDescent="0.25">
      <c r="A93">
        <v>9</v>
      </c>
      <c r="B93">
        <v>8</v>
      </c>
      <c r="C93">
        <v>3</v>
      </c>
      <c r="D93">
        <v>70.7911</v>
      </c>
      <c r="E93" t="s">
        <v>22</v>
      </c>
      <c r="F93">
        <v>400</v>
      </c>
      <c r="G93" t="s">
        <v>435</v>
      </c>
      <c r="H93" t="s">
        <v>27</v>
      </c>
      <c r="I93" s="7">
        <v>1</v>
      </c>
      <c r="J93" t="s">
        <v>23</v>
      </c>
      <c r="K93" t="s">
        <v>437</v>
      </c>
      <c r="L93" t="s">
        <v>27</v>
      </c>
      <c r="M93" t="s">
        <v>437</v>
      </c>
      <c r="N93">
        <v>20</v>
      </c>
      <c r="O93" t="s">
        <v>214</v>
      </c>
      <c r="P93" t="s">
        <v>225</v>
      </c>
      <c r="Q93" t="s">
        <v>214</v>
      </c>
      <c r="R93" t="s">
        <v>214</v>
      </c>
      <c r="S93">
        <v>70.7911</v>
      </c>
      <c r="T93" t="s">
        <v>8</v>
      </c>
      <c r="U93" t="s">
        <v>288</v>
      </c>
    </row>
    <row r="94" spans="1:21" x14ac:dyDescent="0.25">
      <c r="A94">
        <v>9</v>
      </c>
      <c r="B94">
        <v>8</v>
      </c>
      <c r="C94">
        <v>4</v>
      </c>
      <c r="D94">
        <v>45.221200000000003</v>
      </c>
      <c r="E94" t="s">
        <v>22</v>
      </c>
      <c r="F94">
        <v>400</v>
      </c>
      <c r="G94" t="s">
        <v>435</v>
      </c>
      <c r="H94" t="s">
        <v>27</v>
      </c>
      <c r="I94" s="7">
        <v>1</v>
      </c>
      <c r="J94" t="s">
        <v>23</v>
      </c>
      <c r="K94" t="s">
        <v>437</v>
      </c>
      <c r="L94" t="s">
        <v>27</v>
      </c>
      <c r="M94" t="s">
        <v>437</v>
      </c>
      <c r="N94">
        <v>20</v>
      </c>
      <c r="O94" t="s">
        <v>214</v>
      </c>
      <c r="P94" t="s">
        <v>225</v>
      </c>
      <c r="Q94" t="s">
        <v>214</v>
      </c>
      <c r="R94" t="s">
        <v>214</v>
      </c>
      <c r="S94">
        <v>45.221200000000003</v>
      </c>
      <c r="T94" t="s">
        <v>8</v>
      </c>
      <c r="U94" t="s">
        <v>288</v>
      </c>
    </row>
    <row r="95" spans="1:21" x14ac:dyDescent="0.25">
      <c r="A95">
        <v>9</v>
      </c>
      <c r="B95">
        <v>8</v>
      </c>
      <c r="C95">
        <v>5</v>
      </c>
      <c r="D95">
        <v>29.510999999999999</v>
      </c>
      <c r="E95" t="s">
        <v>22</v>
      </c>
      <c r="F95">
        <v>400</v>
      </c>
      <c r="G95" t="s">
        <v>435</v>
      </c>
      <c r="H95" t="s">
        <v>27</v>
      </c>
      <c r="I95" s="7">
        <v>1</v>
      </c>
      <c r="J95" t="s">
        <v>23</v>
      </c>
      <c r="K95" t="s">
        <v>437</v>
      </c>
      <c r="L95" t="s">
        <v>27</v>
      </c>
      <c r="M95" t="s">
        <v>437</v>
      </c>
      <c r="N95">
        <v>20</v>
      </c>
      <c r="O95" t="s">
        <v>214</v>
      </c>
      <c r="P95" t="s">
        <v>225</v>
      </c>
      <c r="Q95" t="s">
        <v>214</v>
      </c>
      <c r="R95" t="s">
        <v>214</v>
      </c>
      <c r="S95">
        <v>29.510999999999999</v>
      </c>
      <c r="T95" t="s">
        <v>8</v>
      </c>
      <c r="U95" t="s">
        <v>288</v>
      </c>
    </row>
    <row r="96" spans="1:21" x14ac:dyDescent="0.25">
      <c r="A96">
        <v>9</v>
      </c>
      <c r="B96">
        <v>8</v>
      </c>
      <c r="C96">
        <v>7</v>
      </c>
      <c r="D96">
        <v>10.15</v>
      </c>
      <c r="E96" t="s">
        <v>22</v>
      </c>
      <c r="F96">
        <v>400</v>
      </c>
      <c r="G96" t="s">
        <v>435</v>
      </c>
      <c r="H96" t="s">
        <v>27</v>
      </c>
      <c r="I96" s="7">
        <v>1</v>
      </c>
      <c r="J96" t="s">
        <v>23</v>
      </c>
      <c r="K96" t="s">
        <v>437</v>
      </c>
      <c r="L96" t="s">
        <v>27</v>
      </c>
      <c r="M96" t="s">
        <v>437</v>
      </c>
      <c r="N96">
        <v>20</v>
      </c>
      <c r="O96" t="s">
        <v>214</v>
      </c>
      <c r="P96" t="s">
        <v>225</v>
      </c>
      <c r="Q96" t="s">
        <v>214</v>
      </c>
      <c r="R96" t="s">
        <v>214</v>
      </c>
      <c r="S96">
        <v>10.15</v>
      </c>
      <c r="T96" t="s">
        <v>8</v>
      </c>
      <c r="U96" t="s">
        <v>288</v>
      </c>
    </row>
    <row r="97" spans="1:21" x14ac:dyDescent="0.25">
      <c r="A97">
        <v>9</v>
      </c>
      <c r="B97">
        <v>8</v>
      </c>
      <c r="C97">
        <v>9</v>
      </c>
      <c r="D97">
        <v>5.5865</v>
      </c>
      <c r="E97" t="s">
        <v>22</v>
      </c>
      <c r="F97">
        <v>400</v>
      </c>
      <c r="G97" t="s">
        <v>435</v>
      </c>
      <c r="H97" t="s">
        <v>27</v>
      </c>
      <c r="I97" s="7">
        <v>1</v>
      </c>
      <c r="J97" t="s">
        <v>23</v>
      </c>
      <c r="K97" t="s">
        <v>437</v>
      </c>
      <c r="L97" t="s">
        <v>27</v>
      </c>
      <c r="M97" t="s">
        <v>437</v>
      </c>
      <c r="N97">
        <v>20</v>
      </c>
      <c r="O97" t="s">
        <v>214</v>
      </c>
      <c r="P97" t="s">
        <v>225</v>
      </c>
      <c r="Q97" t="s">
        <v>214</v>
      </c>
      <c r="R97" t="s">
        <v>214</v>
      </c>
      <c r="S97">
        <v>5.5865</v>
      </c>
      <c r="T97" t="s">
        <v>8</v>
      </c>
      <c r="U97" t="s">
        <v>288</v>
      </c>
    </row>
    <row r="98" spans="1:21" x14ac:dyDescent="0.25">
      <c r="A98">
        <v>9</v>
      </c>
      <c r="B98">
        <v>8</v>
      </c>
      <c r="C98">
        <v>12</v>
      </c>
      <c r="D98">
        <v>2.8241999999999998</v>
      </c>
      <c r="E98" t="s">
        <v>22</v>
      </c>
      <c r="F98">
        <v>400</v>
      </c>
      <c r="G98" t="s">
        <v>435</v>
      </c>
      <c r="H98" t="s">
        <v>27</v>
      </c>
      <c r="I98" s="7">
        <v>1</v>
      </c>
      <c r="J98" t="s">
        <v>23</v>
      </c>
      <c r="K98" t="s">
        <v>437</v>
      </c>
      <c r="L98" t="s">
        <v>27</v>
      </c>
      <c r="M98" t="s">
        <v>437</v>
      </c>
      <c r="N98">
        <v>20</v>
      </c>
      <c r="O98" t="s">
        <v>214</v>
      </c>
      <c r="P98" t="s">
        <v>225</v>
      </c>
      <c r="Q98" t="s">
        <v>214</v>
      </c>
      <c r="R98" t="s">
        <v>214</v>
      </c>
      <c r="S98">
        <v>2.8241999999999998</v>
      </c>
      <c r="T98" t="s">
        <v>8</v>
      </c>
      <c r="U98" t="s">
        <v>288</v>
      </c>
    </row>
    <row r="99" spans="1:21" x14ac:dyDescent="0.25">
      <c r="A99">
        <v>9</v>
      </c>
      <c r="B99">
        <v>8</v>
      </c>
      <c r="C99">
        <v>24</v>
      </c>
      <c r="D99">
        <v>0.75609999999999999</v>
      </c>
      <c r="E99" t="s">
        <v>22</v>
      </c>
      <c r="F99">
        <v>400</v>
      </c>
      <c r="G99" t="s">
        <v>435</v>
      </c>
      <c r="H99" t="s">
        <v>27</v>
      </c>
      <c r="I99" s="7">
        <v>1</v>
      </c>
      <c r="J99" t="s">
        <v>23</v>
      </c>
      <c r="K99" t="s">
        <v>437</v>
      </c>
      <c r="L99" t="s">
        <v>27</v>
      </c>
      <c r="M99" t="s">
        <v>437</v>
      </c>
      <c r="N99">
        <v>20</v>
      </c>
      <c r="O99" t="s">
        <v>214</v>
      </c>
      <c r="P99" t="s">
        <v>225</v>
      </c>
      <c r="Q99" t="s">
        <v>214</v>
      </c>
      <c r="R99" t="s">
        <v>214</v>
      </c>
      <c r="S99">
        <v>0.75609999999999999</v>
      </c>
      <c r="T99" t="s">
        <v>8</v>
      </c>
      <c r="U99" t="s">
        <v>288</v>
      </c>
    </row>
    <row r="100" spans="1:21" x14ac:dyDescent="0.25">
      <c r="A100">
        <v>9</v>
      </c>
      <c r="B100">
        <v>8</v>
      </c>
      <c r="C100">
        <v>36</v>
      </c>
      <c r="D100">
        <v>0.2351</v>
      </c>
      <c r="E100" t="s">
        <v>22</v>
      </c>
      <c r="F100">
        <v>400</v>
      </c>
      <c r="G100" t="s">
        <v>435</v>
      </c>
      <c r="H100" t="s">
        <v>27</v>
      </c>
      <c r="I100" s="7">
        <v>1</v>
      </c>
      <c r="J100" t="s">
        <v>23</v>
      </c>
      <c r="K100" t="s">
        <v>437</v>
      </c>
      <c r="L100" t="s">
        <v>27</v>
      </c>
      <c r="M100" t="s">
        <v>437</v>
      </c>
      <c r="N100">
        <v>20</v>
      </c>
      <c r="O100" t="s">
        <v>214</v>
      </c>
      <c r="P100" t="s">
        <v>225</v>
      </c>
      <c r="Q100" t="s">
        <v>214</v>
      </c>
      <c r="R100" t="s">
        <v>214</v>
      </c>
      <c r="S100">
        <v>0.2351</v>
      </c>
      <c r="T100" t="s">
        <v>8</v>
      </c>
      <c r="U100" t="s">
        <v>288</v>
      </c>
    </row>
    <row r="101" spans="1:21" x14ac:dyDescent="0.25">
      <c r="A101">
        <v>9</v>
      </c>
      <c r="B101">
        <v>8</v>
      </c>
      <c r="C101">
        <v>0</v>
      </c>
      <c r="D101">
        <v>0</v>
      </c>
      <c r="E101" t="s">
        <v>164</v>
      </c>
      <c r="F101">
        <v>400</v>
      </c>
      <c r="G101" t="s">
        <v>435</v>
      </c>
      <c r="H101" t="s">
        <v>27</v>
      </c>
      <c r="I101" s="7">
        <v>1</v>
      </c>
      <c r="J101" t="s">
        <v>23</v>
      </c>
      <c r="K101" t="s">
        <v>437</v>
      </c>
      <c r="L101" t="s">
        <v>27</v>
      </c>
      <c r="M101" t="s">
        <v>437</v>
      </c>
      <c r="N101">
        <v>20</v>
      </c>
      <c r="O101" t="s">
        <v>214</v>
      </c>
      <c r="P101" t="s">
        <v>225</v>
      </c>
      <c r="Q101" t="s">
        <v>214</v>
      </c>
      <c r="R101" t="s">
        <v>214</v>
      </c>
      <c r="S101">
        <v>0</v>
      </c>
      <c r="T101" t="s">
        <v>8</v>
      </c>
      <c r="U101" t="s">
        <v>288</v>
      </c>
    </row>
    <row r="102" spans="1:21" x14ac:dyDescent="0.25">
      <c r="A102">
        <v>9</v>
      </c>
      <c r="B102">
        <v>8</v>
      </c>
      <c r="C102">
        <v>0.5</v>
      </c>
      <c r="D102">
        <v>50.2149</v>
      </c>
      <c r="E102" t="s">
        <v>164</v>
      </c>
      <c r="F102">
        <v>400</v>
      </c>
      <c r="G102" t="s">
        <v>435</v>
      </c>
      <c r="H102" t="s">
        <v>27</v>
      </c>
      <c r="I102" s="7">
        <v>1</v>
      </c>
      <c r="J102" t="s">
        <v>23</v>
      </c>
      <c r="K102" t="s">
        <v>437</v>
      </c>
      <c r="L102" t="s">
        <v>27</v>
      </c>
      <c r="M102" t="s">
        <v>437</v>
      </c>
      <c r="N102">
        <v>20</v>
      </c>
      <c r="O102" t="s">
        <v>214</v>
      </c>
      <c r="P102" t="s">
        <v>225</v>
      </c>
      <c r="Q102" t="s">
        <v>214</v>
      </c>
      <c r="R102" t="s">
        <v>214</v>
      </c>
      <c r="S102">
        <v>50.2149</v>
      </c>
      <c r="T102" t="s">
        <v>8</v>
      </c>
      <c r="U102" t="s">
        <v>288</v>
      </c>
    </row>
    <row r="103" spans="1:21" x14ac:dyDescent="0.25">
      <c r="A103">
        <v>9</v>
      </c>
      <c r="B103">
        <v>8</v>
      </c>
      <c r="C103">
        <v>1</v>
      </c>
      <c r="D103">
        <v>229.0275</v>
      </c>
      <c r="E103" t="s">
        <v>164</v>
      </c>
      <c r="F103">
        <v>400</v>
      </c>
      <c r="G103" t="s">
        <v>435</v>
      </c>
      <c r="H103" t="s">
        <v>27</v>
      </c>
      <c r="I103" s="7">
        <v>1</v>
      </c>
      <c r="J103" t="s">
        <v>23</v>
      </c>
      <c r="K103" t="s">
        <v>437</v>
      </c>
      <c r="L103" t="s">
        <v>27</v>
      </c>
      <c r="M103" t="s">
        <v>437</v>
      </c>
      <c r="N103">
        <v>20</v>
      </c>
      <c r="O103" t="s">
        <v>214</v>
      </c>
      <c r="P103" t="s">
        <v>225</v>
      </c>
      <c r="Q103" t="s">
        <v>214</v>
      </c>
      <c r="R103" t="s">
        <v>214</v>
      </c>
      <c r="S103">
        <v>229.0275</v>
      </c>
      <c r="T103" t="s">
        <v>8</v>
      </c>
      <c r="U103" t="s">
        <v>288</v>
      </c>
    </row>
    <row r="104" spans="1:21" x14ac:dyDescent="0.25">
      <c r="A104">
        <v>9</v>
      </c>
      <c r="B104">
        <v>8</v>
      </c>
      <c r="C104">
        <v>2</v>
      </c>
      <c r="D104">
        <v>463.88589999999999</v>
      </c>
      <c r="E104" t="s">
        <v>164</v>
      </c>
      <c r="F104">
        <v>400</v>
      </c>
      <c r="G104" t="s">
        <v>435</v>
      </c>
      <c r="H104" t="s">
        <v>27</v>
      </c>
      <c r="I104" s="7">
        <v>1</v>
      </c>
      <c r="J104" t="s">
        <v>23</v>
      </c>
      <c r="K104" t="s">
        <v>437</v>
      </c>
      <c r="L104" t="s">
        <v>27</v>
      </c>
      <c r="M104" t="s">
        <v>437</v>
      </c>
      <c r="N104">
        <v>20</v>
      </c>
      <c r="O104" t="s">
        <v>214</v>
      </c>
      <c r="P104" t="s">
        <v>225</v>
      </c>
      <c r="Q104" t="s">
        <v>214</v>
      </c>
      <c r="R104" t="s">
        <v>214</v>
      </c>
      <c r="S104">
        <v>463.88589999999999</v>
      </c>
      <c r="T104" t="s">
        <v>8</v>
      </c>
      <c r="U104" t="s">
        <v>288</v>
      </c>
    </row>
    <row r="105" spans="1:21" x14ac:dyDescent="0.25">
      <c r="A105">
        <v>9</v>
      </c>
      <c r="B105">
        <v>8</v>
      </c>
      <c r="C105">
        <v>3</v>
      </c>
      <c r="D105">
        <v>562.596</v>
      </c>
      <c r="E105" t="s">
        <v>164</v>
      </c>
      <c r="F105">
        <v>400</v>
      </c>
      <c r="G105" t="s">
        <v>435</v>
      </c>
      <c r="H105" t="s">
        <v>27</v>
      </c>
      <c r="I105" s="7">
        <v>1</v>
      </c>
      <c r="J105" t="s">
        <v>23</v>
      </c>
      <c r="K105" t="s">
        <v>437</v>
      </c>
      <c r="L105" t="s">
        <v>27</v>
      </c>
      <c r="M105" t="s">
        <v>437</v>
      </c>
      <c r="N105">
        <v>20</v>
      </c>
      <c r="O105" t="s">
        <v>214</v>
      </c>
      <c r="P105" t="s">
        <v>225</v>
      </c>
      <c r="Q105" t="s">
        <v>214</v>
      </c>
      <c r="R105" t="s">
        <v>214</v>
      </c>
      <c r="S105">
        <v>562.596</v>
      </c>
      <c r="T105" t="s">
        <v>8</v>
      </c>
      <c r="U105" t="s">
        <v>288</v>
      </c>
    </row>
    <row r="106" spans="1:21" x14ac:dyDescent="0.25">
      <c r="A106">
        <v>9</v>
      </c>
      <c r="B106">
        <v>8</v>
      </c>
      <c r="C106">
        <v>4</v>
      </c>
      <c r="D106">
        <v>587.51260000000002</v>
      </c>
      <c r="E106" t="s">
        <v>164</v>
      </c>
      <c r="F106">
        <v>400</v>
      </c>
      <c r="G106" t="s">
        <v>435</v>
      </c>
      <c r="H106" t="s">
        <v>27</v>
      </c>
      <c r="I106" s="7">
        <v>1</v>
      </c>
      <c r="J106" t="s">
        <v>23</v>
      </c>
      <c r="K106" t="s">
        <v>437</v>
      </c>
      <c r="L106" t="s">
        <v>27</v>
      </c>
      <c r="M106" t="s">
        <v>437</v>
      </c>
      <c r="N106">
        <v>20</v>
      </c>
      <c r="O106" t="s">
        <v>214</v>
      </c>
      <c r="P106" t="s">
        <v>225</v>
      </c>
      <c r="Q106" t="s">
        <v>214</v>
      </c>
      <c r="R106" t="s">
        <v>214</v>
      </c>
      <c r="S106">
        <v>587.51260000000002</v>
      </c>
      <c r="T106" t="s">
        <v>8</v>
      </c>
      <c r="U106" t="s">
        <v>288</v>
      </c>
    </row>
    <row r="107" spans="1:21" x14ac:dyDescent="0.25">
      <c r="A107">
        <v>9</v>
      </c>
      <c r="B107">
        <v>8</v>
      </c>
      <c r="C107">
        <v>5</v>
      </c>
      <c r="D107">
        <v>528.29</v>
      </c>
      <c r="E107" t="s">
        <v>164</v>
      </c>
      <c r="F107">
        <v>400</v>
      </c>
      <c r="G107" t="s">
        <v>435</v>
      </c>
      <c r="H107" t="s">
        <v>27</v>
      </c>
      <c r="I107" s="7">
        <v>1</v>
      </c>
      <c r="J107" t="s">
        <v>23</v>
      </c>
      <c r="K107" t="s">
        <v>437</v>
      </c>
      <c r="L107" t="s">
        <v>27</v>
      </c>
      <c r="M107" t="s">
        <v>437</v>
      </c>
      <c r="N107">
        <v>20</v>
      </c>
      <c r="O107" t="s">
        <v>214</v>
      </c>
      <c r="P107" t="s">
        <v>225</v>
      </c>
      <c r="Q107" t="s">
        <v>214</v>
      </c>
      <c r="R107" t="s">
        <v>214</v>
      </c>
      <c r="S107">
        <v>528.29</v>
      </c>
      <c r="T107" t="s">
        <v>8</v>
      </c>
      <c r="U107" t="s">
        <v>288</v>
      </c>
    </row>
    <row r="108" spans="1:21" x14ac:dyDescent="0.25">
      <c r="A108">
        <v>9</v>
      </c>
      <c r="B108">
        <v>8</v>
      </c>
      <c r="C108">
        <v>7</v>
      </c>
      <c r="D108">
        <v>367.81659999999999</v>
      </c>
      <c r="E108" t="s">
        <v>164</v>
      </c>
      <c r="F108">
        <v>400</v>
      </c>
      <c r="G108" t="s">
        <v>435</v>
      </c>
      <c r="H108" t="s">
        <v>27</v>
      </c>
      <c r="I108" s="7">
        <v>1</v>
      </c>
      <c r="J108" t="s">
        <v>23</v>
      </c>
      <c r="K108" t="s">
        <v>437</v>
      </c>
      <c r="L108" t="s">
        <v>27</v>
      </c>
      <c r="M108" t="s">
        <v>437</v>
      </c>
      <c r="N108">
        <v>20</v>
      </c>
      <c r="O108" t="s">
        <v>214</v>
      </c>
      <c r="P108" t="s">
        <v>225</v>
      </c>
      <c r="Q108" t="s">
        <v>214</v>
      </c>
      <c r="R108" t="s">
        <v>214</v>
      </c>
      <c r="S108">
        <v>367.81659999999999</v>
      </c>
      <c r="T108" t="s">
        <v>8</v>
      </c>
      <c r="U108" t="s">
        <v>288</v>
      </c>
    </row>
    <row r="109" spans="1:21" x14ac:dyDescent="0.25">
      <c r="A109">
        <v>9</v>
      </c>
      <c r="B109">
        <v>8</v>
      </c>
      <c r="C109">
        <v>9</v>
      </c>
      <c r="D109">
        <v>303.82429999999999</v>
      </c>
      <c r="E109" t="s">
        <v>164</v>
      </c>
      <c r="F109">
        <v>400</v>
      </c>
      <c r="G109" t="s">
        <v>435</v>
      </c>
      <c r="H109" t="s">
        <v>27</v>
      </c>
      <c r="I109" s="7">
        <v>1</v>
      </c>
      <c r="J109" t="s">
        <v>23</v>
      </c>
      <c r="K109" t="s">
        <v>437</v>
      </c>
      <c r="L109" t="s">
        <v>27</v>
      </c>
      <c r="M109" t="s">
        <v>437</v>
      </c>
      <c r="N109">
        <v>20</v>
      </c>
      <c r="O109" t="s">
        <v>214</v>
      </c>
      <c r="P109" t="s">
        <v>225</v>
      </c>
      <c r="Q109" t="s">
        <v>214</v>
      </c>
      <c r="R109" t="s">
        <v>214</v>
      </c>
      <c r="S109">
        <v>303.82429999999999</v>
      </c>
      <c r="T109" t="s">
        <v>8</v>
      </c>
      <c r="U109" t="s">
        <v>288</v>
      </c>
    </row>
    <row r="110" spans="1:21" x14ac:dyDescent="0.25">
      <c r="A110">
        <v>9</v>
      </c>
      <c r="B110">
        <v>8</v>
      </c>
      <c r="C110">
        <v>12</v>
      </c>
      <c r="D110">
        <v>211.64080000000001</v>
      </c>
      <c r="E110" t="s">
        <v>164</v>
      </c>
      <c r="F110">
        <v>400</v>
      </c>
      <c r="G110" t="s">
        <v>435</v>
      </c>
      <c r="H110" t="s">
        <v>27</v>
      </c>
      <c r="I110" s="7">
        <v>1</v>
      </c>
      <c r="J110" t="s">
        <v>23</v>
      </c>
      <c r="K110" t="s">
        <v>437</v>
      </c>
      <c r="L110" t="s">
        <v>27</v>
      </c>
      <c r="M110" t="s">
        <v>437</v>
      </c>
      <c r="N110">
        <v>20</v>
      </c>
      <c r="O110" t="s">
        <v>214</v>
      </c>
      <c r="P110" t="s">
        <v>225</v>
      </c>
      <c r="Q110" t="s">
        <v>214</v>
      </c>
      <c r="R110" t="s">
        <v>214</v>
      </c>
      <c r="S110">
        <v>211.64080000000001</v>
      </c>
      <c r="T110" t="s">
        <v>8</v>
      </c>
      <c r="U110" t="s">
        <v>288</v>
      </c>
    </row>
    <row r="111" spans="1:21" x14ac:dyDescent="0.25">
      <c r="A111">
        <v>9</v>
      </c>
      <c r="B111">
        <v>8</v>
      </c>
      <c r="C111">
        <v>24</v>
      </c>
      <c r="D111">
        <v>76.424199999999999</v>
      </c>
      <c r="E111" t="s">
        <v>164</v>
      </c>
      <c r="F111">
        <v>400</v>
      </c>
      <c r="G111" t="s">
        <v>435</v>
      </c>
      <c r="H111" t="s">
        <v>27</v>
      </c>
      <c r="I111" s="7">
        <v>1</v>
      </c>
      <c r="J111" t="s">
        <v>23</v>
      </c>
      <c r="K111" t="s">
        <v>437</v>
      </c>
      <c r="L111" t="s">
        <v>27</v>
      </c>
      <c r="M111" t="s">
        <v>437</v>
      </c>
      <c r="N111">
        <v>20</v>
      </c>
      <c r="O111" t="s">
        <v>214</v>
      </c>
      <c r="P111" t="s">
        <v>225</v>
      </c>
      <c r="Q111" t="s">
        <v>214</v>
      </c>
      <c r="R111" t="s">
        <v>214</v>
      </c>
      <c r="S111">
        <v>76.424199999999999</v>
      </c>
      <c r="T111" t="s">
        <v>8</v>
      </c>
      <c r="U111" t="s">
        <v>288</v>
      </c>
    </row>
    <row r="112" spans="1:21" x14ac:dyDescent="0.25">
      <c r="A112">
        <v>9</v>
      </c>
      <c r="B112">
        <v>8</v>
      </c>
      <c r="C112">
        <v>36</v>
      </c>
      <c r="D112">
        <v>23.762799999999999</v>
      </c>
      <c r="E112" t="s">
        <v>164</v>
      </c>
      <c r="F112">
        <v>400</v>
      </c>
      <c r="G112" t="s">
        <v>435</v>
      </c>
      <c r="H112" t="s">
        <v>27</v>
      </c>
      <c r="I112" s="7">
        <v>1</v>
      </c>
      <c r="J112" t="s">
        <v>23</v>
      </c>
      <c r="K112" t="s">
        <v>437</v>
      </c>
      <c r="L112" t="s">
        <v>27</v>
      </c>
      <c r="M112" t="s">
        <v>437</v>
      </c>
      <c r="N112">
        <v>20</v>
      </c>
      <c r="O112" t="s">
        <v>214</v>
      </c>
      <c r="P112" t="s">
        <v>225</v>
      </c>
      <c r="Q112" t="s">
        <v>214</v>
      </c>
      <c r="R112" t="s">
        <v>214</v>
      </c>
      <c r="S112">
        <v>23.762799999999999</v>
      </c>
      <c r="T112" t="s">
        <v>8</v>
      </c>
      <c r="U112" t="s">
        <v>288</v>
      </c>
    </row>
    <row r="113" spans="1:21" x14ac:dyDescent="0.25">
      <c r="A113">
        <v>10</v>
      </c>
      <c r="B113">
        <v>9</v>
      </c>
      <c r="C113">
        <v>0</v>
      </c>
      <c r="D113">
        <v>0</v>
      </c>
      <c r="E113" t="s">
        <v>22</v>
      </c>
      <c r="F113">
        <v>400</v>
      </c>
      <c r="G113" t="s">
        <v>435</v>
      </c>
      <c r="H113" t="s">
        <v>37</v>
      </c>
      <c r="I113" t="s">
        <v>437</v>
      </c>
      <c r="J113" t="s">
        <v>25</v>
      </c>
      <c r="K113" t="s">
        <v>437</v>
      </c>
      <c r="L113" t="s">
        <v>217</v>
      </c>
      <c r="M113" t="s">
        <v>437</v>
      </c>
      <c r="N113">
        <v>7</v>
      </c>
      <c r="O113" t="s">
        <v>25</v>
      </c>
      <c r="P113" t="s">
        <v>25</v>
      </c>
      <c r="Q113" t="s">
        <v>441</v>
      </c>
      <c r="R113" t="s">
        <v>434</v>
      </c>
      <c r="S113">
        <v>0</v>
      </c>
      <c r="T113" t="s">
        <v>8</v>
      </c>
      <c r="U113" t="s">
        <v>288</v>
      </c>
    </row>
    <row r="114" spans="1:21" x14ac:dyDescent="0.25">
      <c r="A114">
        <v>10</v>
      </c>
      <c r="B114">
        <v>9</v>
      </c>
      <c r="C114">
        <v>1</v>
      </c>
      <c r="D114">
        <v>7.1467999999999998</v>
      </c>
      <c r="E114" t="s">
        <v>22</v>
      </c>
      <c r="F114">
        <v>400</v>
      </c>
      <c r="G114" t="s">
        <v>435</v>
      </c>
      <c r="H114" t="s">
        <v>37</v>
      </c>
      <c r="I114" t="s">
        <v>437</v>
      </c>
      <c r="J114" t="s">
        <v>25</v>
      </c>
      <c r="K114" t="s">
        <v>437</v>
      </c>
      <c r="L114" t="s">
        <v>217</v>
      </c>
      <c r="M114" t="s">
        <v>437</v>
      </c>
      <c r="N114">
        <v>7</v>
      </c>
      <c r="O114" t="s">
        <v>25</v>
      </c>
      <c r="P114" t="s">
        <v>25</v>
      </c>
      <c r="Q114" t="s">
        <v>441</v>
      </c>
      <c r="R114" t="s">
        <v>434</v>
      </c>
      <c r="S114">
        <v>7.1467999999999998</v>
      </c>
      <c r="T114" t="s">
        <v>8</v>
      </c>
      <c r="U114" t="s">
        <v>288</v>
      </c>
    </row>
    <row r="115" spans="1:21" x14ac:dyDescent="0.25">
      <c r="A115">
        <v>10</v>
      </c>
      <c r="B115">
        <v>9</v>
      </c>
      <c r="C115">
        <v>2</v>
      </c>
      <c r="D115">
        <v>21.0672</v>
      </c>
      <c r="E115" t="s">
        <v>22</v>
      </c>
      <c r="F115">
        <v>400</v>
      </c>
      <c r="G115" t="s">
        <v>435</v>
      </c>
      <c r="H115" t="s">
        <v>37</v>
      </c>
      <c r="I115" t="s">
        <v>437</v>
      </c>
      <c r="J115" t="s">
        <v>25</v>
      </c>
      <c r="K115" t="s">
        <v>437</v>
      </c>
      <c r="L115" t="s">
        <v>217</v>
      </c>
      <c r="M115" t="s">
        <v>437</v>
      </c>
      <c r="N115">
        <v>7</v>
      </c>
      <c r="O115" t="s">
        <v>25</v>
      </c>
      <c r="P115" t="s">
        <v>25</v>
      </c>
      <c r="Q115" t="s">
        <v>441</v>
      </c>
      <c r="R115" t="s">
        <v>434</v>
      </c>
      <c r="S115">
        <v>21.0672</v>
      </c>
      <c r="T115" t="s">
        <v>8</v>
      </c>
      <c r="U115" t="s">
        <v>288</v>
      </c>
    </row>
    <row r="116" spans="1:21" x14ac:dyDescent="0.25">
      <c r="A116">
        <v>10</v>
      </c>
      <c r="B116">
        <v>9</v>
      </c>
      <c r="C116">
        <v>3</v>
      </c>
      <c r="D116">
        <v>21.8536</v>
      </c>
      <c r="E116" t="s">
        <v>22</v>
      </c>
      <c r="F116">
        <v>400</v>
      </c>
      <c r="G116" t="s">
        <v>435</v>
      </c>
      <c r="H116" t="s">
        <v>37</v>
      </c>
      <c r="I116" t="s">
        <v>437</v>
      </c>
      <c r="J116" t="s">
        <v>25</v>
      </c>
      <c r="K116" t="s">
        <v>437</v>
      </c>
      <c r="L116" t="s">
        <v>217</v>
      </c>
      <c r="M116" t="s">
        <v>437</v>
      </c>
      <c r="N116">
        <v>7</v>
      </c>
      <c r="O116" t="s">
        <v>25</v>
      </c>
      <c r="P116" t="s">
        <v>25</v>
      </c>
      <c r="Q116" t="s">
        <v>441</v>
      </c>
      <c r="R116" t="s">
        <v>434</v>
      </c>
      <c r="S116">
        <v>21.8536</v>
      </c>
      <c r="T116" t="s">
        <v>8</v>
      </c>
      <c r="U116" t="s">
        <v>288</v>
      </c>
    </row>
    <row r="117" spans="1:21" x14ac:dyDescent="0.25">
      <c r="A117">
        <v>10</v>
      </c>
      <c r="B117">
        <v>9</v>
      </c>
      <c r="C117">
        <v>4</v>
      </c>
      <c r="D117">
        <v>24.844100000000001</v>
      </c>
      <c r="E117" t="s">
        <v>22</v>
      </c>
      <c r="F117">
        <v>400</v>
      </c>
      <c r="G117" t="s">
        <v>435</v>
      </c>
      <c r="H117" t="s">
        <v>37</v>
      </c>
      <c r="I117" t="s">
        <v>437</v>
      </c>
      <c r="J117" t="s">
        <v>25</v>
      </c>
      <c r="K117" t="s">
        <v>437</v>
      </c>
      <c r="L117" t="s">
        <v>217</v>
      </c>
      <c r="M117" t="s">
        <v>437</v>
      </c>
      <c r="N117">
        <v>7</v>
      </c>
      <c r="O117" t="s">
        <v>25</v>
      </c>
      <c r="P117" t="s">
        <v>25</v>
      </c>
      <c r="Q117" t="s">
        <v>441</v>
      </c>
      <c r="R117" t="s">
        <v>434</v>
      </c>
      <c r="S117">
        <v>24.844100000000001</v>
      </c>
      <c r="T117" t="s">
        <v>8</v>
      </c>
      <c r="U117" t="s">
        <v>288</v>
      </c>
    </row>
    <row r="118" spans="1:21" x14ac:dyDescent="0.25">
      <c r="A118">
        <v>10</v>
      </c>
      <c r="B118">
        <v>9</v>
      </c>
      <c r="C118">
        <v>6</v>
      </c>
      <c r="D118">
        <v>22.2577</v>
      </c>
      <c r="E118" t="s">
        <v>22</v>
      </c>
      <c r="F118">
        <v>400</v>
      </c>
      <c r="G118" t="s">
        <v>435</v>
      </c>
      <c r="H118" t="s">
        <v>37</v>
      </c>
      <c r="I118" t="s">
        <v>437</v>
      </c>
      <c r="J118" t="s">
        <v>25</v>
      </c>
      <c r="K118" t="s">
        <v>437</v>
      </c>
      <c r="L118" t="s">
        <v>217</v>
      </c>
      <c r="M118" t="s">
        <v>437</v>
      </c>
      <c r="N118">
        <v>7</v>
      </c>
      <c r="O118" t="s">
        <v>25</v>
      </c>
      <c r="P118" t="s">
        <v>25</v>
      </c>
      <c r="Q118" t="s">
        <v>441</v>
      </c>
      <c r="R118" t="s">
        <v>434</v>
      </c>
      <c r="S118">
        <v>22.2577</v>
      </c>
      <c r="T118" t="s">
        <v>8</v>
      </c>
      <c r="U118" t="s">
        <v>288</v>
      </c>
    </row>
    <row r="119" spans="1:21" x14ac:dyDescent="0.25">
      <c r="A119">
        <v>10</v>
      </c>
      <c r="B119">
        <v>9</v>
      </c>
      <c r="C119">
        <v>8</v>
      </c>
      <c r="D119">
        <v>9.0690000000000008</v>
      </c>
      <c r="E119" t="s">
        <v>22</v>
      </c>
      <c r="F119">
        <v>400</v>
      </c>
      <c r="G119" t="s">
        <v>435</v>
      </c>
      <c r="H119" t="s">
        <v>37</v>
      </c>
      <c r="I119" t="s">
        <v>437</v>
      </c>
      <c r="J119" t="s">
        <v>25</v>
      </c>
      <c r="K119" t="s">
        <v>437</v>
      </c>
      <c r="L119" t="s">
        <v>217</v>
      </c>
      <c r="M119" t="s">
        <v>437</v>
      </c>
      <c r="N119">
        <v>7</v>
      </c>
      <c r="O119" t="s">
        <v>25</v>
      </c>
      <c r="P119" t="s">
        <v>25</v>
      </c>
      <c r="Q119" t="s">
        <v>441</v>
      </c>
      <c r="R119" t="s">
        <v>434</v>
      </c>
      <c r="S119">
        <v>9.0690000000000008</v>
      </c>
      <c r="T119" t="s">
        <v>8</v>
      </c>
      <c r="U119" t="s">
        <v>288</v>
      </c>
    </row>
    <row r="120" spans="1:21" x14ac:dyDescent="0.25">
      <c r="A120">
        <v>10</v>
      </c>
      <c r="B120">
        <v>9</v>
      </c>
      <c r="C120">
        <v>12</v>
      </c>
      <c r="D120">
        <v>3.4340999999999999</v>
      </c>
      <c r="E120" t="s">
        <v>22</v>
      </c>
      <c r="F120">
        <v>400</v>
      </c>
      <c r="G120" t="s">
        <v>435</v>
      </c>
      <c r="H120" t="s">
        <v>37</v>
      </c>
      <c r="I120" t="s">
        <v>437</v>
      </c>
      <c r="J120" t="s">
        <v>25</v>
      </c>
      <c r="K120" t="s">
        <v>437</v>
      </c>
      <c r="L120" t="s">
        <v>217</v>
      </c>
      <c r="M120" t="s">
        <v>437</v>
      </c>
      <c r="N120">
        <v>7</v>
      </c>
      <c r="O120" t="s">
        <v>25</v>
      </c>
      <c r="P120" t="s">
        <v>25</v>
      </c>
      <c r="Q120" t="s">
        <v>441</v>
      </c>
      <c r="R120" t="s">
        <v>434</v>
      </c>
      <c r="S120">
        <v>3.4340999999999999</v>
      </c>
      <c r="T120" t="s">
        <v>8</v>
      </c>
      <c r="U120" t="s">
        <v>288</v>
      </c>
    </row>
    <row r="121" spans="1:21" x14ac:dyDescent="0.25">
      <c r="A121">
        <v>10</v>
      </c>
      <c r="B121">
        <v>9</v>
      </c>
      <c r="C121">
        <v>24</v>
      </c>
      <c r="D121">
        <v>0.8377</v>
      </c>
      <c r="E121" t="s">
        <v>22</v>
      </c>
      <c r="F121">
        <v>400</v>
      </c>
      <c r="G121" t="s">
        <v>435</v>
      </c>
      <c r="H121" t="s">
        <v>37</v>
      </c>
      <c r="I121" t="s">
        <v>437</v>
      </c>
      <c r="J121" t="s">
        <v>25</v>
      </c>
      <c r="K121" t="s">
        <v>437</v>
      </c>
      <c r="L121" t="s">
        <v>217</v>
      </c>
      <c r="M121" t="s">
        <v>437</v>
      </c>
      <c r="N121">
        <v>7</v>
      </c>
      <c r="O121" t="s">
        <v>25</v>
      </c>
      <c r="P121" t="s">
        <v>25</v>
      </c>
      <c r="Q121" t="s">
        <v>441</v>
      </c>
      <c r="R121" t="s">
        <v>434</v>
      </c>
      <c r="S121">
        <v>0.8377</v>
      </c>
      <c r="T121" t="s">
        <v>8</v>
      </c>
      <c r="U121" t="s">
        <v>288</v>
      </c>
    </row>
    <row r="122" spans="1:21" x14ac:dyDescent="0.25">
      <c r="A122">
        <v>10</v>
      </c>
      <c r="B122">
        <v>9</v>
      </c>
      <c r="C122">
        <v>36</v>
      </c>
      <c r="D122">
        <v>0.40250000000000002</v>
      </c>
      <c r="E122" t="s">
        <v>22</v>
      </c>
      <c r="F122">
        <v>400</v>
      </c>
      <c r="G122" t="s">
        <v>435</v>
      </c>
      <c r="H122" t="s">
        <v>37</v>
      </c>
      <c r="I122" t="s">
        <v>437</v>
      </c>
      <c r="J122" t="s">
        <v>25</v>
      </c>
      <c r="K122" t="s">
        <v>437</v>
      </c>
      <c r="L122" t="s">
        <v>217</v>
      </c>
      <c r="M122" t="s">
        <v>437</v>
      </c>
      <c r="N122">
        <v>7</v>
      </c>
      <c r="O122" t="s">
        <v>25</v>
      </c>
      <c r="P122" t="s">
        <v>25</v>
      </c>
      <c r="Q122" t="s">
        <v>441</v>
      </c>
      <c r="R122" t="s">
        <v>434</v>
      </c>
      <c r="S122">
        <v>0.40250000000000002</v>
      </c>
      <c r="T122" t="s">
        <v>8</v>
      </c>
      <c r="U122" t="s">
        <v>288</v>
      </c>
    </row>
    <row r="123" spans="1:21" x14ac:dyDescent="0.25">
      <c r="A123">
        <v>10</v>
      </c>
      <c r="B123">
        <v>9</v>
      </c>
      <c r="C123">
        <v>48</v>
      </c>
      <c r="D123">
        <v>0.161</v>
      </c>
      <c r="E123" t="s">
        <v>22</v>
      </c>
      <c r="F123">
        <v>400</v>
      </c>
      <c r="G123" t="s">
        <v>435</v>
      </c>
      <c r="H123" t="s">
        <v>37</v>
      </c>
      <c r="I123" t="s">
        <v>437</v>
      </c>
      <c r="J123" t="s">
        <v>25</v>
      </c>
      <c r="K123" t="s">
        <v>437</v>
      </c>
      <c r="L123" t="s">
        <v>217</v>
      </c>
      <c r="M123" t="s">
        <v>437</v>
      </c>
      <c r="N123">
        <v>7</v>
      </c>
      <c r="O123" t="s">
        <v>25</v>
      </c>
      <c r="P123" t="s">
        <v>25</v>
      </c>
      <c r="Q123" t="s">
        <v>441</v>
      </c>
      <c r="R123" t="s">
        <v>434</v>
      </c>
      <c r="S123">
        <v>0.161</v>
      </c>
      <c r="T123" t="s">
        <v>8</v>
      </c>
      <c r="U123" t="s">
        <v>288</v>
      </c>
    </row>
    <row r="124" spans="1:21" x14ac:dyDescent="0.25">
      <c r="A124">
        <v>10</v>
      </c>
      <c r="B124">
        <v>9</v>
      </c>
      <c r="C124">
        <v>0</v>
      </c>
      <c r="D124">
        <v>0</v>
      </c>
      <c r="E124" t="s">
        <v>164</v>
      </c>
      <c r="F124">
        <v>400</v>
      </c>
      <c r="G124" t="s">
        <v>435</v>
      </c>
      <c r="H124" t="s">
        <v>37</v>
      </c>
      <c r="I124" t="s">
        <v>437</v>
      </c>
      <c r="J124" t="s">
        <v>25</v>
      </c>
      <c r="K124" t="s">
        <v>437</v>
      </c>
      <c r="L124" t="s">
        <v>217</v>
      </c>
      <c r="M124" t="s">
        <v>437</v>
      </c>
      <c r="N124">
        <v>7</v>
      </c>
      <c r="O124" t="s">
        <v>25</v>
      </c>
      <c r="P124" t="s">
        <v>25</v>
      </c>
      <c r="Q124" t="s">
        <v>441</v>
      </c>
      <c r="R124" t="s">
        <v>434</v>
      </c>
      <c r="S124">
        <v>0</v>
      </c>
      <c r="T124" t="s">
        <v>8</v>
      </c>
      <c r="U124" t="s">
        <v>288</v>
      </c>
    </row>
    <row r="125" spans="1:21" x14ac:dyDescent="0.25">
      <c r="A125">
        <v>10</v>
      </c>
      <c r="B125">
        <v>9</v>
      </c>
      <c r="C125">
        <v>1</v>
      </c>
      <c r="D125">
        <v>37.7699</v>
      </c>
      <c r="E125" t="s">
        <v>164</v>
      </c>
      <c r="F125">
        <v>400</v>
      </c>
      <c r="G125" t="s">
        <v>435</v>
      </c>
      <c r="H125" t="s">
        <v>37</v>
      </c>
      <c r="I125" t="s">
        <v>437</v>
      </c>
      <c r="J125" t="s">
        <v>25</v>
      </c>
      <c r="K125" t="s">
        <v>437</v>
      </c>
      <c r="L125" t="s">
        <v>217</v>
      </c>
      <c r="M125" t="s">
        <v>437</v>
      </c>
      <c r="N125">
        <v>7</v>
      </c>
      <c r="O125" t="s">
        <v>25</v>
      </c>
      <c r="P125" t="s">
        <v>25</v>
      </c>
      <c r="Q125" t="s">
        <v>441</v>
      </c>
      <c r="R125" t="s">
        <v>434</v>
      </c>
      <c r="S125">
        <v>37.7699</v>
      </c>
      <c r="T125" t="s">
        <v>8</v>
      </c>
      <c r="U125" t="s">
        <v>288</v>
      </c>
    </row>
    <row r="126" spans="1:21" x14ac:dyDescent="0.25">
      <c r="A126">
        <v>10</v>
      </c>
      <c r="B126">
        <v>9</v>
      </c>
      <c r="C126">
        <v>2</v>
      </c>
      <c r="D126">
        <v>142.66829999999999</v>
      </c>
      <c r="E126" t="s">
        <v>164</v>
      </c>
      <c r="F126">
        <v>400</v>
      </c>
      <c r="G126" t="s">
        <v>435</v>
      </c>
      <c r="H126" t="s">
        <v>37</v>
      </c>
      <c r="I126" t="s">
        <v>437</v>
      </c>
      <c r="J126" t="s">
        <v>25</v>
      </c>
      <c r="K126" t="s">
        <v>437</v>
      </c>
      <c r="L126" t="s">
        <v>217</v>
      </c>
      <c r="M126" t="s">
        <v>437</v>
      </c>
      <c r="N126">
        <v>7</v>
      </c>
      <c r="O126" t="s">
        <v>25</v>
      </c>
      <c r="P126" t="s">
        <v>25</v>
      </c>
      <c r="Q126" t="s">
        <v>441</v>
      </c>
      <c r="R126" t="s">
        <v>434</v>
      </c>
      <c r="S126">
        <v>142.66829999999999</v>
      </c>
      <c r="T126" t="s">
        <v>8</v>
      </c>
      <c r="U126" t="s">
        <v>288</v>
      </c>
    </row>
    <row r="127" spans="1:21" x14ac:dyDescent="0.25">
      <c r="A127">
        <v>10</v>
      </c>
      <c r="B127">
        <v>9</v>
      </c>
      <c r="C127">
        <v>3</v>
      </c>
      <c r="D127">
        <v>252.10830000000001</v>
      </c>
      <c r="E127" t="s">
        <v>164</v>
      </c>
      <c r="F127">
        <v>400</v>
      </c>
      <c r="G127" t="s">
        <v>435</v>
      </c>
      <c r="H127" t="s">
        <v>37</v>
      </c>
      <c r="I127" t="s">
        <v>437</v>
      </c>
      <c r="J127" t="s">
        <v>25</v>
      </c>
      <c r="K127" t="s">
        <v>437</v>
      </c>
      <c r="L127" t="s">
        <v>217</v>
      </c>
      <c r="M127" t="s">
        <v>437</v>
      </c>
      <c r="N127">
        <v>7</v>
      </c>
      <c r="O127" t="s">
        <v>25</v>
      </c>
      <c r="P127" t="s">
        <v>25</v>
      </c>
      <c r="Q127" t="s">
        <v>441</v>
      </c>
      <c r="R127" t="s">
        <v>434</v>
      </c>
      <c r="S127">
        <v>252.10830000000001</v>
      </c>
      <c r="T127" t="s">
        <v>8</v>
      </c>
      <c r="U127" t="s">
        <v>288</v>
      </c>
    </row>
    <row r="128" spans="1:21" x14ac:dyDescent="0.25">
      <c r="A128">
        <v>10</v>
      </c>
      <c r="B128">
        <v>9</v>
      </c>
      <c r="C128">
        <v>4</v>
      </c>
      <c r="D128">
        <v>351.3623</v>
      </c>
      <c r="E128" t="s">
        <v>164</v>
      </c>
      <c r="F128">
        <v>400</v>
      </c>
      <c r="G128" t="s">
        <v>435</v>
      </c>
      <c r="H128" t="s">
        <v>37</v>
      </c>
      <c r="I128" t="s">
        <v>437</v>
      </c>
      <c r="J128" t="s">
        <v>25</v>
      </c>
      <c r="K128" t="s">
        <v>437</v>
      </c>
      <c r="L128" t="s">
        <v>217</v>
      </c>
      <c r="M128" t="s">
        <v>437</v>
      </c>
      <c r="N128">
        <v>7</v>
      </c>
      <c r="O128" t="s">
        <v>25</v>
      </c>
      <c r="P128" t="s">
        <v>25</v>
      </c>
      <c r="Q128" t="s">
        <v>441</v>
      </c>
      <c r="R128" t="s">
        <v>434</v>
      </c>
      <c r="S128">
        <v>351.3623</v>
      </c>
      <c r="T128" t="s">
        <v>8</v>
      </c>
      <c r="U128" t="s">
        <v>288</v>
      </c>
    </row>
    <row r="129" spans="1:21" x14ac:dyDescent="0.25">
      <c r="A129">
        <v>10</v>
      </c>
      <c r="B129">
        <v>9</v>
      </c>
      <c r="C129">
        <v>6</v>
      </c>
      <c r="D129">
        <v>414.62630000000001</v>
      </c>
      <c r="E129" t="s">
        <v>164</v>
      </c>
      <c r="F129">
        <v>400</v>
      </c>
      <c r="G129" t="s">
        <v>435</v>
      </c>
      <c r="H129" t="s">
        <v>37</v>
      </c>
      <c r="I129" t="s">
        <v>437</v>
      </c>
      <c r="J129" t="s">
        <v>25</v>
      </c>
      <c r="K129" t="s">
        <v>437</v>
      </c>
      <c r="L129" t="s">
        <v>217</v>
      </c>
      <c r="M129" t="s">
        <v>437</v>
      </c>
      <c r="N129">
        <v>7</v>
      </c>
      <c r="O129" t="s">
        <v>25</v>
      </c>
      <c r="P129" t="s">
        <v>25</v>
      </c>
      <c r="Q129" t="s">
        <v>441</v>
      </c>
      <c r="R129" t="s">
        <v>434</v>
      </c>
      <c r="S129">
        <v>414.62630000000001</v>
      </c>
      <c r="T129" t="s">
        <v>8</v>
      </c>
      <c r="U129" t="s">
        <v>288</v>
      </c>
    </row>
    <row r="130" spans="1:21" x14ac:dyDescent="0.25">
      <c r="A130">
        <v>10</v>
      </c>
      <c r="B130">
        <v>9</v>
      </c>
      <c r="C130">
        <v>8</v>
      </c>
      <c r="D130">
        <v>359.2955</v>
      </c>
      <c r="E130" t="s">
        <v>164</v>
      </c>
      <c r="F130">
        <v>400</v>
      </c>
      <c r="G130" t="s">
        <v>435</v>
      </c>
      <c r="H130" t="s">
        <v>37</v>
      </c>
      <c r="I130" t="s">
        <v>437</v>
      </c>
      <c r="J130" t="s">
        <v>25</v>
      </c>
      <c r="K130" t="s">
        <v>437</v>
      </c>
      <c r="L130" t="s">
        <v>217</v>
      </c>
      <c r="M130" t="s">
        <v>437</v>
      </c>
      <c r="N130">
        <v>7</v>
      </c>
      <c r="O130" t="s">
        <v>25</v>
      </c>
      <c r="P130" t="s">
        <v>25</v>
      </c>
      <c r="Q130" t="s">
        <v>441</v>
      </c>
      <c r="R130" t="s">
        <v>434</v>
      </c>
      <c r="S130">
        <v>359.2955</v>
      </c>
      <c r="T130" t="s">
        <v>8</v>
      </c>
      <c r="U130" t="s">
        <v>288</v>
      </c>
    </row>
    <row r="131" spans="1:21" x14ac:dyDescent="0.25">
      <c r="A131">
        <v>10</v>
      </c>
      <c r="B131">
        <v>9</v>
      </c>
      <c r="C131">
        <v>12</v>
      </c>
      <c r="D131">
        <v>251.33080000000001</v>
      </c>
      <c r="E131" t="s">
        <v>164</v>
      </c>
      <c r="F131">
        <v>400</v>
      </c>
      <c r="G131" t="s">
        <v>435</v>
      </c>
      <c r="H131" t="s">
        <v>37</v>
      </c>
      <c r="I131" t="s">
        <v>437</v>
      </c>
      <c r="J131" t="s">
        <v>25</v>
      </c>
      <c r="K131" t="s">
        <v>437</v>
      </c>
      <c r="L131" t="s">
        <v>217</v>
      </c>
      <c r="M131" t="s">
        <v>437</v>
      </c>
      <c r="N131">
        <v>7</v>
      </c>
      <c r="O131" t="s">
        <v>25</v>
      </c>
      <c r="P131" t="s">
        <v>25</v>
      </c>
      <c r="Q131" t="s">
        <v>441</v>
      </c>
      <c r="R131" t="s">
        <v>434</v>
      </c>
      <c r="S131">
        <v>251.33080000000001</v>
      </c>
      <c r="T131" t="s">
        <v>8</v>
      </c>
      <c r="U131" t="s">
        <v>288</v>
      </c>
    </row>
    <row r="132" spans="1:21" x14ac:dyDescent="0.25">
      <c r="A132">
        <v>10</v>
      </c>
      <c r="B132">
        <v>9</v>
      </c>
      <c r="C132">
        <v>24</v>
      </c>
      <c r="D132">
        <v>104.0056</v>
      </c>
      <c r="E132" t="s">
        <v>164</v>
      </c>
      <c r="F132">
        <v>400</v>
      </c>
      <c r="G132" t="s">
        <v>435</v>
      </c>
      <c r="H132" t="s">
        <v>37</v>
      </c>
      <c r="I132" t="s">
        <v>437</v>
      </c>
      <c r="J132" t="s">
        <v>25</v>
      </c>
      <c r="K132" t="s">
        <v>437</v>
      </c>
      <c r="L132" t="s">
        <v>217</v>
      </c>
      <c r="M132" t="s">
        <v>437</v>
      </c>
      <c r="N132">
        <v>7</v>
      </c>
      <c r="O132" t="s">
        <v>25</v>
      </c>
      <c r="P132" t="s">
        <v>25</v>
      </c>
      <c r="Q132" t="s">
        <v>441</v>
      </c>
      <c r="R132" t="s">
        <v>434</v>
      </c>
      <c r="S132">
        <v>104.0056</v>
      </c>
      <c r="T132" t="s">
        <v>8</v>
      </c>
      <c r="U132" t="s">
        <v>288</v>
      </c>
    </row>
    <row r="133" spans="1:21" x14ac:dyDescent="0.25">
      <c r="A133">
        <v>10</v>
      </c>
      <c r="B133">
        <v>9</v>
      </c>
      <c r="C133">
        <v>36</v>
      </c>
      <c r="D133">
        <v>40.081200000000003</v>
      </c>
      <c r="E133" t="s">
        <v>164</v>
      </c>
      <c r="F133">
        <v>400</v>
      </c>
      <c r="G133" t="s">
        <v>435</v>
      </c>
      <c r="H133" t="s">
        <v>37</v>
      </c>
      <c r="I133" t="s">
        <v>437</v>
      </c>
      <c r="J133" t="s">
        <v>25</v>
      </c>
      <c r="K133" t="s">
        <v>437</v>
      </c>
      <c r="L133" t="s">
        <v>217</v>
      </c>
      <c r="M133" t="s">
        <v>437</v>
      </c>
      <c r="N133">
        <v>7</v>
      </c>
      <c r="O133" t="s">
        <v>25</v>
      </c>
      <c r="P133" t="s">
        <v>25</v>
      </c>
      <c r="Q133" t="s">
        <v>441</v>
      </c>
      <c r="R133" t="s">
        <v>434</v>
      </c>
      <c r="S133">
        <v>40.081200000000003</v>
      </c>
      <c r="T133" t="s">
        <v>8</v>
      </c>
      <c r="U133" t="s">
        <v>288</v>
      </c>
    </row>
    <row r="134" spans="1:21" x14ac:dyDescent="0.25">
      <c r="A134">
        <v>10</v>
      </c>
      <c r="B134">
        <v>9</v>
      </c>
      <c r="C134">
        <v>48</v>
      </c>
      <c r="D134">
        <v>17.3916</v>
      </c>
      <c r="E134" t="s">
        <v>164</v>
      </c>
      <c r="F134">
        <v>400</v>
      </c>
      <c r="G134" t="s">
        <v>435</v>
      </c>
      <c r="H134" t="s">
        <v>37</v>
      </c>
      <c r="I134" t="s">
        <v>437</v>
      </c>
      <c r="J134" t="s">
        <v>25</v>
      </c>
      <c r="K134" t="s">
        <v>437</v>
      </c>
      <c r="L134" t="s">
        <v>217</v>
      </c>
      <c r="M134" t="s">
        <v>437</v>
      </c>
      <c r="N134">
        <v>7</v>
      </c>
      <c r="O134" t="s">
        <v>25</v>
      </c>
      <c r="P134" t="s">
        <v>25</v>
      </c>
      <c r="Q134" t="s">
        <v>441</v>
      </c>
      <c r="R134" t="s">
        <v>434</v>
      </c>
      <c r="S134">
        <v>17.3916</v>
      </c>
      <c r="T134" t="s">
        <v>8</v>
      </c>
      <c r="U134" t="s">
        <v>288</v>
      </c>
    </row>
    <row r="135" spans="1:21" x14ac:dyDescent="0.25">
      <c r="A135">
        <v>11</v>
      </c>
      <c r="B135">
        <v>10</v>
      </c>
      <c r="C135">
        <v>0</v>
      </c>
      <c r="D135">
        <v>0</v>
      </c>
      <c r="E135" t="s">
        <v>22</v>
      </c>
      <c r="F135">
        <v>400</v>
      </c>
      <c r="G135" t="s">
        <v>435</v>
      </c>
      <c r="H135" t="s">
        <v>37</v>
      </c>
      <c r="I135">
        <v>1</v>
      </c>
      <c r="J135" t="s">
        <v>23</v>
      </c>
      <c r="K135">
        <v>31</v>
      </c>
      <c r="L135" t="s">
        <v>217</v>
      </c>
      <c r="M135">
        <v>73</v>
      </c>
      <c r="N135">
        <v>8</v>
      </c>
      <c r="O135" t="s">
        <v>214</v>
      </c>
      <c r="P135" t="s">
        <v>225</v>
      </c>
      <c r="Q135" t="s">
        <v>214</v>
      </c>
      <c r="R135" t="s">
        <v>214</v>
      </c>
      <c r="S135">
        <v>0</v>
      </c>
      <c r="T135" t="s">
        <v>4</v>
      </c>
      <c r="U135" t="s">
        <v>138</v>
      </c>
    </row>
    <row r="136" spans="1:21" x14ac:dyDescent="0.25">
      <c r="A136">
        <v>11</v>
      </c>
      <c r="B136">
        <v>10</v>
      </c>
      <c r="C136">
        <v>0.5</v>
      </c>
      <c r="D136">
        <v>2.8866000000000001</v>
      </c>
      <c r="E136" t="s">
        <v>22</v>
      </c>
      <c r="F136">
        <v>400</v>
      </c>
      <c r="G136" t="s">
        <v>435</v>
      </c>
      <c r="H136" t="s">
        <v>37</v>
      </c>
      <c r="I136">
        <v>1</v>
      </c>
      <c r="J136" t="s">
        <v>23</v>
      </c>
      <c r="K136">
        <v>31</v>
      </c>
      <c r="L136" t="s">
        <v>217</v>
      </c>
      <c r="M136">
        <v>73</v>
      </c>
      <c r="N136">
        <v>8</v>
      </c>
      <c r="O136" t="s">
        <v>214</v>
      </c>
      <c r="P136" t="s">
        <v>225</v>
      </c>
      <c r="Q136" t="s">
        <v>214</v>
      </c>
      <c r="R136" t="s">
        <v>214</v>
      </c>
      <c r="S136">
        <v>2.8866000000000001</v>
      </c>
      <c r="T136" t="s">
        <v>4</v>
      </c>
      <c r="U136" t="s">
        <v>138</v>
      </c>
    </row>
    <row r="137" spans="1:21" x14ac:dyDescent="0.25">
      <c r="A137">
        <v>11</v>
      </c>
      <c r="B137">
        <v>10</v>
      </c>
      <c r="C137">
        <v>1</v>
      </c>
      <c r="D137">
        <v>9.6954999999999991</v>
      </c>
      <c r="E137" t="s">
        <v>22</v>
      </c>
      <c r="F137">
        <v>400</v>
      </c>
      <c r="G137" t="s">
        <v>435</v>
      </c>
      <c r="H137" t="s">
        <v>37</v>
      </c>
      <c r="I137">
        <v>1</v>
      </c>
      <c r="J137" t="s">
        <v>23</v>
      </c>
      <c r="K137">
        <v>31</v>
      </c>
      <c r="L137" t="s">
        <v>217</v>
      </c>
      <c r="M137">
        <v>73</v>
      </c>
      <c r="N137">
        <v>8</v>
      </c>
      <c r="O137" t="s">
        <v>214</v>
      </c>
      <c r="P137" t="s">
        <v>225</v>
      </c>
      <c r="Q137" t="s">
        <v>214</v>
      </c>
      <c r="R137" t="s">
        <v>214</v>
      </c>
      <c r="S137">
        <v>9.6954999999999991</v>
      </c>
      <c r="T137" t="s">
        <v>4</v>
      </c>
      <c r="U137" t="s">
        <v>138</v>
      </c>
    </row>
    <row r="138" spans="1:21" x14ac:dyDescent="0.25">
      <c r="A138">
        <v>11</v>
      </c>
      <c r="B138">
        <v>10</v>
      </c>
      <c r="C138">
        <v>2</v>
      </c>
      <c r="D138">
        <v>10.9381</v>
      </c>
      <c r="E138" t="s">
        <v>22</v>
      </c>
      <c r="F138">
        <v>400</v>
      </c>
      <c r="G138" t="s">
        <v>435</v>
      </c>
      <c r="H138" t="s">
        <v>37</v>
      </c>
      <c r="I138">
        <v>1</v>
      </c>
      <c r="J138" t="s">
        <v>23</v>
      </c>
      <c r="K138">
        <v>31</v>
      </c>
      <c r="L138" t="s">
        <v>217</v>
      </c>
      <c r="M138">
        <v>73</v>
      </c>
      <c r="N138">
        <v>8</v>
      </c>
      <c r="O138" t="s">
        <v>214</v>
      </c>
      <c r="P138" t="s">
        <v>225</v>
      </c>
      <c r="Q138" t="s">
        <v>214</v>
      </c>
      <c r="R138" t="s">
        <v>214</v>
      </c>
      <c r="S138">
        <v>10.9381</v>
      </c>
      <c r="T138" t="s">
        <v>4</v>
      </c>
      <c r="U138" t="s">
        <v>138</v>
      </c>
    </row>
    <row r="139" spans="1:21" x14ac:dyDescent="0.25">
      <c r="A139">
        <v>11</v>
      </c>
      <c r="B139">
        <v>10</v>
      </c>
      <c r="C139">
        <v>3</v>
      </c>
      <c r="D139">
        <v>8.1979000000000006</v>
      </c>
      <c r="E139" t="s">
        <v>22</v>
      </c>
      <c r="F139">
        <v>400</v>
      </c>
      <c r="G139" t="s">
        <v>435</v>
      </c>
      <c r="H139" t="s">
        <v>37</v>
      </c>
      <c r="I139">
        <v>1</v>
      </c>
      <c r="J139" t="s">
        <v>23</v>
      </c>
      <c r="K139">
        <v>31</v>
      </c>
      <c r="L139" t="s">
        <v>217</v>
      </c>
      <c r="M139">
        <v>73</v>
      </c>
      <c r="N139">
        <v>8</v>
      </c>
      <c r="O139" t="s">
        <v>214</v>
      </c>
      <c r="P139" t="s">
        <v>225</v>
      </c>
      <c r="Q139" t="s">
        <v>214</v>
      </c>
      <c r="R139" t="s">
        <v>214</v>
      </c>
      <c r="S139">
        <v>8.1979000000000006</v>
      </c>
      <c r="T139" t="s">
        <v>4</v>
      </c>
      <c r="U139" t="s">
        <v>138</v>
      </c>
    </row>
    <row r="140" spans="1:21" x14ac:dyDescent="0.25">
      <c r="A140">
        <v>11</v>
      </c>
      <c r="B140">
        <v>10</v>
      </c>
      <c r="C140">
        <v>4</v>
      </c>
      <c r="D140">
        <v>7.2573999999999996</v>
      </c>
      <c r="E140" t="s">
        <v>22</v>
      </c>
      <c r="F140">
        <v>400</v>
      </c>
      <c r="G140" t="s">
        <v>435</v>
      </c>
      <c r="H140" t="s">
        <v>37</v>
      </c>
      <c r="I140">
        <v>1</v>
      </c>
      <c r="J140" t="s">
        <v>23</v>
      </c>
      <c r="K140">
        <v>31</v>
      </c>
      <c r="L140" t="s">
        <v>217</v>
      </c>
      <c r="M140">
        <v>73</v>
      </c>
      <c r="N140">
        <v>8</v>
      </c>
      <c r="O140" t="s">
        <v>214</v>
      </c>
      <c r="P140" t="s">
        <v>225</v>
      </c>
      <c r="Q140" t="s">
        <v>214</v>
      </c>
      <c r="R140" t="s">
        <v>214</v>
      </c>
      <c r="S140">
        <v>7.2573999999999996</v>
      </c>
      <c r="T140" t="s">
        <v>4</v>
      </c>
      <c r="U140" t="s">
        <v>138</v>
      </c>
    </row>
    <row r="141" spans="1:21" x14ac:dyDescent="0.25">
      <c r="A141">
        <v>11</v>
      </c>
      <c r="B141">
        <v>10</v>
      </c>
      <c r="C141">
        <v>6</v>
      </c>
      <c r="D141">
        <v>4.6014999999999997</v>
      </c>
      <c r="E141" t="s">
        <v>22</v>
      </c>
      <c r="F141">
        <v>400</v>
      </c>
      <c r="G141" t="s">
        <v>435</v>
      </c>
      <c r="H141" t="s">
        <v>37</v>
      </c>
      <c r="I141">
        <v>1</v>
      </c>
      <c r="J141" t="s">
        <v>23</v>
      </c>
      <c r="K141">
        <v>31</v>
      </c>
      <c r="L141" t="s">
        <v>217</v>
      </c>
      <c r="M141">
        <v>73</v>
      </c>
      <c r="N141">
        <v>8</v>
      </c>
      <c r="O141" t="s">
        <v>214</v>
      </c>
      <c r="P141" t="s">
        <v>225</v>
      </c>
      <c r="Q141" t="s">
        <v>214</v>
      </c>
      <c r="R141" t="s">
        <v>214</v>
      </c>
      <c r="S141">
        <v>4.6014999999999997</v>
      </c>
      <c r="T141" t="s">
        <v>4</v>
      </c>
      <c r="U141" t="s">
        <v>138</v>
      </c>
    </row>
    <row r="142" spans="1:21" x14ac:dyDescent="0.25">
      <c r="A142">
        <v>11</v>
      </c>
      <c r="B142">
        <v>10</v>
      </c>
      <c r="C142">
        <v>10</v>
      </c>
      <c r="D142">
        <v>5.3411999999999997</v>
      </c>
      <c r="E142" t="s">
        <v>22</v>
      </c>
      <c r="F142">
        <v>400</v>
      </c>
      <c r="G142" t="s">
        <v>435</v>
      </c>
      <c r="H142" t="s">
        <v>37</v>
      </c>
      <c r="I142">
        <v>1</v>
      </c>
      <c r="J142" t="s">
        <v>23</v>
      </c>
      <c r="K142">
        <v>31</v>
      </c>
      <c r="L142" t="s">
        <v>217</v>
      </c>
      <c r="M142">
        <v>73</v>
      </c>
      <c r="N142">
        <v>8</v>
      </c>
      <c r="O142" t="s">
        <v>214</v>
      </c>
      <c r="P142" t="s">
        <v>225</v>
      </c>
      <c r="Q142" t="s">
        <v>214</v>
      </c>
      <c r="R142" t="s">
        <v>214</v>
      </c>
      <c r="S142">
        <v>5.3411999999999997</v>
      </c>
      <c r="T142" t="s">
        <v>4</v>
      </c>
      <c r="U142" t="s">
        <v>138</v>
      </c>
    </row>
    <row r="143" spans="1:21" x14ac:dyDescent="0.25">
      <c r="A143">
        <v>11</v>
      </c>
      <c r="B143">
        <v>10</v>
      </c>
      <c r="C143">
        <v>24</v>
      </c>
      <c r="D143">
        <v>0.38540000000000002</v>
      </c>
      <c r="E143" t="s">
        <v>22</v>
      </c>
      <c r="F143">
        <v>400</v>
      </c>
      <c r="G143" t="s">
        <v>435</v>
      </c>
      <c r="H143" t="s">
        <v>37</v>
      </c>
      <c r="I143">
        <v>1</v>
      </c>
      <c r="J143" t="s">
        <v>23</v>
      </c>
      <c r="K143">
        <v>31</v>
      </c>
      <c r="L143" t="s">
        <v>217</v>
      </c>
      <c r="M143">
        <v>73</v>
      </c>
      <c r="N143">
        <v>8</v>
      </c>
      <c r="O143" t="s">
        <v>214</v>
      </c>
      <c r="P143" t="s">
        <v>225</v>
      </c>
      <c r="Q143" t="s">
        <v>214</v>
      </c>
      <c r="R143" t="s">
        <v>214</v>
      </c>
      <c r="S143">
        <v>0.38540000000000002</v>
      </c>
      <c r="T143" t="s">
        <v>4</v>
      </c>
      <c r="U143" t="s">
        <v>138</v>
      </c>
    </row>
    <row r="144" spans="1:21" x14ac:dyDescent="0.25">
      <c r="A144">
        <v>11</v>
      </c>
      <c r="B144">
        <v>10</v>
      </c>
      <c r="C144">
        <v>0</v>
      </c>
      <c r="D144">
        <v>0</v>
      </c>
      <c r="E144" t="s">
        <v>164</v>
      </c>
      <c r="F144">
        <v>400</v>
      </c>
      <c r="G144" t="s">
        <v>435</v>
      </c>
      <c r="H144" t="s">
        <v>37</v>
      </c>
      <c r="I144">
        <v>1</v>
      </c>
      <c r="J144" t="s">
        <v>23</v>
      </c>
      <c r="K144">
        <v>31</v>
      </c>
      <c r="L144" t="s">
        <v>217</v>
      </c>
      <c r="M144">
        <v>73</v>
      </c>
      <c r="N144">
        <v>8</v>
      </c>
      <c r="O144" t="s">
        <v>214</v>
      </c>
      <c r="P144" t="s">
        <v>225</v>
      </c>
      <c r="Q144" t="s">
        <v>214</v>
      </c>
      <c r="R144" t="s">
        <v>214</v>
      </c>
      <c r="S144">
        <v>0</v>
      </c>
      <c r="T144" t="s">
        <v>4</v>
      </c>
      <c r="U144" t="s">
        <v>138</v>
      </c>
    </row>
    <row r="145" spans="1:21" x14ac:dyDescent="0.25">
      <c r="A145">
        <v>11</v>
      </c>
      <c r="B145">
        <v>10</v>
      </c>
      <c r="C145">
        <v>0.5</v>
      </c>
      <c r="D145">
        <v>47.9771</v>
      </c>
      <c r="E145" t="s">
        <v>164</v>
      </c>
      <c r="F145">
        <v>400</v>
      </c>
      <c r="G145" t="s">
        <v>435</v>
      </c>
      <c r="H145" t="s">
        <v>37</v>
      </c>
      <c r="I145">
        <v>1</v>
      </c>
      <c r="J145" t="s">
        <v>23</v>
      </c>
      <c r="K145">
        <v>31</v>
      </c>
      <c r="L145" t="s">
        <v>217</v>
      </c>
      <c r="M145">
        <v>73</v>
      </c>
      <c r="N145">
        <v>8</v>
      </c>
      <c r="O145" t="s">
        <v>214</v>
      </c>
      <c r="P145" t="s">
        <v>225</v>
      </c>
      <c r="Q145" t="s">
        <v>214</v>
      </c>
      <c r="R145" t="s">
        <v>214</v>
      </c>
      <c r="S145">
        <v>47.9771</v>
      </c>
      <c r="T145" t="s">
        <v>4</v>
      </c>
      <c r="U145" t="s">
        <v>138</v>
      </c>
    </row>
    <row r="146" spans="1:21" x14ac:dyDescent="0.25">
      <c r="A146">
        <v>11</v>
      </c>
      <c r="B146">
        <v>10</v>
      </c>
      <c r="C146">
        <v>1</v>
      </c>
      <c r="D146">
        <v>142.9461</v>
      </c>
      <c r="E146" t="s">
        <v>164</v>
      </c>
      <c r="F146">
        <v>400</v>
      </c>
      <c r="G146" t="s">
        <v>435</v>
      </c>
      <c r="H146" t="s">
        <v>37</v>
      </c>
      <c r="I146">
        <v>1</v>
      </c>
      <c r="J146" t="s">
        <v>23</v>
      </c>
      <c r="K146">
        <v>31</v>
      </c>
      <c r="L146" t="s">
        <v>217</v>
      </c>
      <c r="M146">
        <v>73</v>
      </c>
      <c r="N146">
        <v>8</v>
      </c>
      <c r="O146" t="s">
        <v>214</v>
      </c>
      <c r="P146" t="s">
        <v>225</v>
      </c>
      <c r="Q146" t="s">
        <v>214</v>
      </c>
      <c r="R146" t="s">
        <v>214</v>
      </c>
      <c r="S146">
        <v>142.9461</v>
      </c>
      <c r="T146" t="s">
        <v>4</v>
      </c>
      <c r="U146" t="s">
        <v>138</v>
      </c>
    </row>
    <row r="147" spans="1:21" x14ac:dyDescent="0.25">
      <c r="A147">
        <v>11</v>
      </c>
      <c r="B147">
        <v>10</v>
      </c>
      <c r="C147">
        <v>2</v>
      </c>
      <c r="D147">
        <v>244.30430000000001</v>
      </c>
      <c r="E147" t="s">
        <v>164</v>
      </c>
      <c r="F147">
        <v>400</v>
      </c>
      <c r="G147" t="s">
        <v>435</v>
      </c>
      <c r="H147" t="s">
        <v>37</v>
      </c>
      <c r="I147">
        <v>1</v>
      </c>
      <c r="J147" t="s">
        <v>23</v>
      </c>
      <c r="K147">
        <v>31</v>
      </c>
      <c r="L147" t="s">
        <v>217</v>
      </c>
      <c r="M147">
        <v>73</v>
      </c>
      <c r="N147">
        <v>8</v>
      </c>
      <c r="O147" t="s">
        <v>214</v>
      </c>
      <c r="P147" t="s">
        <v>225</v>
      </c>
      <c r="Q147" t="s">
        <v>214</v>
      </c>
      <c r="R147" t="s">
        <v>214</v>
      </c>
      <c r="S147">
        <v>244.30430000000001</v>
      </c>
      <c r="T147" t="s">
        <v>4</v>
      </c>
      <c r="U147" t="s">
        <v>138</v>
      </c>
    </row>
    <row r="148" spans="1:21" x14ac:dyDescent="0.25">
      <c r="A148">
        <v>11</v>
      </c>
      <c r="B148">
        <v>10</v>
      </c>
      <c r="C148">
        <v>3</v>
      </c>
      <c r="D148">
        <v>239.5027</v>
      </c>
      <c r="E148" t="s">
        <v>164</v>
      </c>
      <c r="F148">
        <v>400</v>
      </c>
      <c r="G148" t="s">
        <v>435</v>
      </c>
      <c r="H148" t="s">
        <v>37</v>
      </c>
      <c r="I148">
        <v>1</v>
      </c>
      <c r="J148" t="s">
        <v>23</v>
      </c>
      <c r="K148">
        <v>31</v>
      </c>
      <c r="L148" t="s">
        <v>217</v>
      </c>
      <c r="M148">
        <v>73</v>
      </c>
      <c r="N148">
        <v>8</v>
      </c>
      <c r="O148" t="s">
        <v>214</v>
      </c>
      <c r="P148" t="s">
        <v>225</v>
      </c>
      <c r="Q148" t="s">
        <v>214</v>
      </c>
      <c r="R148" t="s">
        <v>214</v>
      </c>
      <c r="S148">
        <v>239.5027</v>
      </c>
      <c r="T148" t="s">
        <v>4</v>
      </c>
      <c r="U148" t="s">
        <v>138</v>
      </c>
    </row>
    <row r="149" spans="1:21" x14ac:dyDescent="0.25">
      <c r="A149">
        <v>11</v>
      </c>
      <c r="B149">
        <v>10</v>
      </c>
      <c r="C149">
        <v>4</v>
      </c>
      <c r="D149">
        <v>230.1807</v>
      </c>
      <c r="E149" t="s">
        <v>164</v>
      </c>
      <c r="F149">
        <v>400</v>
      </c>
      <c r="G149" t="s">
        <v>435</v>
      </c>
      <c r="H149" t="s">
        <v>37</v>
      </c>
      <c r="I149">
        <v>1</v>
      </c>
      <c r="J149" t="s">
        <v>23</v>
      </c>
      <c r="K149">
        <v>31</v>
      </c>
      <c r="L149" t="s">
        <v>217</v>
      </c>
      <c r="M149">
        <v>73</v>
      </c>
      <c r="N149">
        <v>8</v>
      </c>
      <c r="O149" t="s">
        <v>214</v>
      </c>
      <c r="P149" t="s">
        <v>225</v>
      </c>
      <c r="Q149" t="s">
        <v>214</v>
      </c>
      <c r="R149" t="s">
        <v>214</v>
      </c>
      <c r="S149">
        <v>230.1807</v>
      </c>
      <c r="T149" t="s">
        <v>4</v>
      </c>
      <c r="U149" t="s">
        <v>138</v>
      </c>
    </row>
    <row r="150" spans="1:21" x14ac:dyDescent="0.25">
      <c r="A150">
        <v>11</v>
      </c>
      <c r="B150">
        <v>10</v>
      </c>
      <c r="C150">
        <v>6</v>
      </c>
      <c r="D150">
        <v>192.5231</v>
      </c>
      <c r="E150" t="s">
        <v>164</v>
      </c>
      <c r="F150">
        <v>400</v>
      </c>
      <c r="G150" t="s">
        <v>435</v>
      </c>
      <c r="H150" t="s">
        <v>37</v>
      </c>
      <c r="I150">
        <v>1</v>
      </c>
      <c r="J150" t="s">
        <v>23</v>
      </c>
      <c r="K150">
        <v>31</v>
      </c>
      <c r="L150" t="s">
        <v>217</v>
      </c>
      <c r="M150">
        <v>73</v>
      </c>
      <c r="N150">
        <v>8</v>
      </c>
      <c r="O150" t="s">
        <v>214</v>
      </c>
      <c r="P150" t="s">
        <v>225</v>
      </c>
      <c r="Q150" t="s">
        <v>214</v>
      </c>
      <c r="R150" t="s">
        <v>214</v>
      </c>
      <c r="S150">
        <v>192.5231</v>
      </c>
      <c r="T150" t="s">
        <v>4</v>
      </c>
      <c r="U150" t="s">
        <v>138</v>
      </c>
    </row>
    <row r="151" spans="1:21" x14ac:dyDescent="0.25">
      <c r="A151">
        <v>11</v>
      </c>
      <c r="B151">
        <v>10</v>
      </c>
      <c r="C151">
        <v>10</v>
      </c>
      <c r="D151">
        <v>303.91950000000003</v>
      </c>
      <c r="E151" t="s">
        <v>164</v>
      </c>
      <c r="F151">
        <v>400</v>
      </c>
      <c r="G151" t="s">
        <v>435</v>
      </c>
      <c r="H151" t="s">
        <v>37</v>
      </c>
      <c r="I151">
        <v>1</v>
      </c>
      <c r="J151" t="s">
        <v>23</v>
      </c>
      <c r="K151">
        <v>31</v>
      </c>
      <c r="L151" t="s">
        <v>217</v>
      </c>
      <c r="M151">
        <v>73</v>
      </c>
      <c r="N151">
        <v>8</v>
      </c>
      <c r="O151" t="s">
        <v>214</v>
      </c>
      <c r="P151" t="s">
        <v>225</v>
      </c>
      <c r="Q151" t="s">
        <v>214</v>
      </c>
      <c r="R151" t="s">
        <v>214</v>
      </c>
      <c r="S151">
        <v>303.91950000000003</v>
      </c>
      <c r="T151" t="s">
        <v>4</v>
      </c>
      <c r="U151" t="s">
        <v>138</v>
      </c>
    </row>
    <row r="152" spans="1:21" x14ac:dyDescent="0.25">
      <c r="A152">
        <v>11</v>
      </c>
      <c r="B152">
        <v>10</v>
      </c>
      <c r="C152">
        <v>24</v>
      </c>
      <c r="D152">
        <v>81.996099999999998</v>
      </c>
      <c r="E152" t="s">
        <v>164</v>
      </c>
      <c r="F152">
        <v>400</v>
      </c>
      <c r="G152" t="s">
        <v>435</v>
      </c>
      <c r="H152" t="s">
        <v>37</v>
      </c>
      <c r="I152">
        <v>1</v>
      </c>
      <c r="J152" t="s">
        <v>23</v>
      </c>
      <c r="K152">
        <v>31</v>
      </c>
      <c r="L152" t="s">
        <v>217</v>
      </c>
      <c r="M152">
        <v>73</v>
      </c>
      <c r="N152">
        <v>8</v>
      </c>
      <c r="O152" t="s">
        <v>214</v>
      </c>
      <c r="P152" t="s">
        <v>225</v>
      </c>
      <c r="Q152" t="s">
        <v>214</v>
      </c>
      <c r="R152" t="s">
        <v>214</v>
      </c>
      <c r="S152">
        <v>81.996099999999998</v>
      </c>
      <c r="T152" t="s">
        <v>4</v>
      </c>
      <c r="U152" t="s">
        <v>138</v>
      </c>
    </row>
    <row r="153" spans="1:21" x14ac:dyDescent="0.25">
      <c r="A153">
        <v>11</v>
      </c>
      <c r="B153">
        <v>11</v>
      </c>
      <c r="C153">
        <v>0</v>
      </c>
      <c r="D153">
        <v>0</v>
      </c>
      <c r="E153" t="s">
        <v>22</v>
      </c>
      <c r="F153">
        <v>400</v>
      </c>
      <c r="G153" t="s">
        <v>435</v>
      </c>
      <c r="H153" t="s">
        <v>37</v>
      </c>
      <c r="I153">
        <v>1</v>
      </c>
      <c r="J153" t="s">
        <v>23</v>
      </c>
      <c r="K153">
        <v>31</v>
      </c>
      <c r="L153" t="s">
        <v>217</v>
      </c>
      <c r="M153">
        <v>73</v>
      </c>
      <c r="N153">
        <v>8</v>
      </c>
      <c r="O153" t="s">
        <v>214</v>
      </c>
      <c r="P153" t="s">
        <v>225</v>
      </c>
      <c r="Q153" t="s">
        <v>445</v>
      </c>
      <c r="R153" t="s">
        <v>434</v>
      </c>
      <c r="S153">
        <v>0</v>
      </c>
      <c r="T153" t="s">
        <v>4</v>
      </c>
      <c r="U153" t="s">
        <v>138</v>
      </c>
    </row>
    <row r="154" spans="1:21" x14ac:dyDescent="0.25">
      <c r="A154">
        <v>11</v>
      </c>
      <c r="B154">
        <v>11</v>
      </c>
      <c r="C154">
        <v>0.5</v>
      </c>
      <c r="D154">
        <v>3.9066000000000001</v>
      </c>
      <c r="E154" t="s">
        <v>22</v>
      </c>
      <c r="F154">
        <v>400</v>
      </c>
      <c r="G154" t="s">
        <v>435</v>
      </c>
      <c r="H154" t="s">
        <v>37</v>
      </c>
      <c r="I154">
        <v>1</v>
      </c>
      <c r="J154" t="s">
        <v>23</v>
      </c>
      <c r="K154">
        <v>31</v>
      </c>
      <c r="L154" t="s">
        <v>217</v>
      </c>
      <c r="M154">
        <v>73</v>
      </c>
      <c r="N154">
        <v>8</v>
      </c>
      <c r="O154" t="s">
        <v>214</v>
      </c>
      <c r="P154" t="s">
        <v>225</v>
      </c>
      <c r="Q154" t="s">
        <v>445</v>
      </c>
      <c r="R154" t="s">
        <v>434</v>
      </c>
      <c r="S154">
        <v>3.9066000000000001</v>
      </c>
      <c r="T154" t="s">
        <v>4</v>
      </c>
      <c r="U154" t="s">
        <v>138</v>
      </c>
    </row>
    <row r="155" spans="1:21" x14ac:dyDescent="0.25">
      <c r="A155">
        <v>11</v>
      </c>
      <c r="B155">
        <v>11</v>
      </c>
      <c r="C155">
        <v>1</v>
      </c>
      <c r="D155">
        <v>8.0784000000000002</v>
      </c>
      <c r="E155" t="s">
        <v>22</v>
      </c>
      <c r="F155">
        <v>400</v>
      </c>
      <c r="G155" t="s">
        <v>435</v>
      </c>
      <c r="H155" t="s">
        <v>37</v>
      </c>
      <c r="I155">
        <v>1</v>
      </c>
      <c r="J155" t="s">
        <v>23</v>
      </c>
      <c r="K155">
        <v>31</v>
      </c>
      <c r="L155" t="s">
        <v>217</v>
      </c>
      <c r="M155">
        <v>73</v>
      </c>
      <c r="N155">
        <v>8</v>
      </c>
      <c r="O155" t="s">
        <v>214</v>
      </c>
      <c r="P155" t="s">
        <v>225</v>
      </c>
      <c r="Q155" t="s">
        <v>445</v>
      </c>
      <c r="R155" t="s">
        <v>434</v>
      </c>
      <c r="S155">
        <v>8.0784000000000002</v>
      </c>
      <c r="T155" t="s">
        <v>4</v>
      </c>
      <c r="U155" t="s">
        <v>138</v>
      </c>
    </row>
    <row r="156" spans="1:21" x14ac:dyDescent="0.25">
      <c r="A156">
        <v>11</v>
      </c>
      <c r="B156">
        <v>11</v>
      </c>
      <c r="C156">
        <v>2</v>
      </c>
      <c r="D156">
        <v>8.7043999999999997</v>
      </c>
      <c r="E156" t="s">
        <v>22</v>
      </c>
      <c r="F156">
        <v>400</v>
      </c>
      <c r="G156" t="s">
        <v>435</v>
      </c>
      <c r="H156" t="s">
        <v>37</v>
      </c>
      <c r="I156">
        <v>1</v>
      </c>
      <c r="J156" t="s">
        <v>23</v>
      </c>
      <c r="K156">
        <v>31</v>
      </c>
      <c r="L156" t="s">
        <v>217</v>
      </c>
      <c r="M156">
        <v>73</v>
      </c>
      <c r="N156">
        <v>8</v>
      </c>
      <c r="O156" t="s">
        <v>214</v>
      </c>
      <c r="P156" t="s">
        <v>225</v>
      </c>
      <c r="Q156" t="s">
        <v>445</v>
      </c>
      <c r="R156" t="s">
        <v>434</v>
      </c>
      <c r="S156">
        <v>8.7043999999999997</v>
      </c>
      <c r="T156" t="s">
        <v>4</v>
      </c>
      <c r="U156" t="s">
        <v>138</v>
      </c>
    </row>
    <row r="157" spans="1:21" x14ac:dyDescent="0.25">
      <c r="A157">
        <v>11</v>
      </c>
      <c r="B157">
        <v>11</v>
      </c>
      <c r="C157">
        <v>3</v>
      </c>
      <c r="D157">
        <v>9.6656999999999993</v>
      </c>
      <c r="E157" t="s">
        <v>22</v>
      </c>
      <c r="F157">
        <v>400</v>
      </c>
      <c r="G157" t="s">
        <v>435</v>
      </c>
      <c r="H157" t="s">
        <v>37</v>
      </c>
      <c r="I157">
        <v>1</v>
      </c>
      <c r="J157" t="s">
        <v>23</v>
      </c>
      <c r="K157">
        <v>31</v>
      </c>
      <c r="L157" t="s">
        <v>217</v>
      </c>
      <c r="M157">
        <v>73</v>
      </c>
      <c r="N157">
        <v>8</v>
      </c>
      <c r="O157" t="s">
        <v>214</v>
      </c>
      <c r="P157" t="s">
        <v>225</v>
      </c>
      <c r="Q157" t="s">
        <v>445</v>
      </c>
      <c r="R157" t="s">
        <v>434</v>
      </c>
      <c r="S157">
        <v>9.6656999999999993</v>
      </c>
      <c r="T157" t="s">
        <v>4</v>
      </c>
      <c r="U157" t="s">
        <v>138</v>
      </c>
    </row>
    <row r="158" spans="1:21" x14ac:dyDescent="0.25">
      <c r="A158">
        <v>11</v>
      </c>
      <c r="B158">
        <v>11</v>
      </c>
      <c r="C158">
        <v>4</v>
      </c>
      <c r="D158">
        <v>5.1098999999999997</v>
      </c>
      <c r="E158" t="s">
        <v>22</v>
      </c>
      <c r="F158">
        <v>400</v>
      </c>
      <c r="G158" t="s">
        <v>435</v>
      </c>
      <c r="H158" t="s">
        <v>37</v>
      </c>
      <c r="I158">
        <v>1</v>
      </c>
      <c r="J158" t="s">
        <v>23</v>
      </c>
      <c r="K158">
        <v>31</v>
      </c>
      <c r="L158" t="s">
        <v>217</v>
      </c>
      <c r="M158">
        <v>73</v>
      </c>
      <c r="N158">
        <v>8</v>
      </c>
      <c r="O158" t="s">
        <v>214</v>
      </c>
      <c r="P158" t="s">
        <v>225</v>
      </c>
      <c r="Q158" t="s">
        <v>445</v>
      </c>
      <c r="R158" t="s">
        <v>434</v>
      </c>
      <c r="S158">
        <v>5.1098999999999997</v>
      </c>
      <c r="T158" t="s">
        <v>4</v>
      </c>
      <c r="U158" t="s">
        <v>138</v>
      </c>
    </row>
    <row r="159" spans="1:21" x14ac:dyDescent="0.25">
      <c r="A159">
        <v>11</v>
      </c>
      <c r="B159">
        <v>11</v>
      </c>
      <c r="C159">
        <v>6</v>
      </c>
      <c r="D159">
        <v>2.2157</v>
      </c>
      <c r="E159" t="s">
        <v>22</v>
      </c>
      <c r="F159">
        <v>400</v>
      </c>
      <c r="G159" t="s">
        <v>435</v>
      </c>
      <c r="H159" t="s">
        <v>37</v>
      </c>
      <c r="I159">
        <v>1</v>
      </c>
      <c r="J159" t="s">
        <v>23</v>
      </c>
      <c r="K159">
        <v>31</v>
      </c>
      <c r="L159" t="s">
        <v>217</v>
      </c>
      <c r="M159">
        <v>73</v>
      </c>
      <c r="N159">
        <v>8</v>
      </c>
      <c r="O159" t="s">
        <v>214</v>
      </c>
      <c r="P159" t="s">
        <v>225</v>
      </c>
      <c r="Q159" t="s">
        <v>445</v>
      </c>
      <c r="R159" t="s">
        <v>434</v>
      </c>
      <c r="S159">
        <v>2.2157</v>
      </c>
      <c r="T159" t="s">
        <v>4</v>
      </c>
      <c r="U159" t="s">
        <v>138</v>
      </c>
    </row>
    <row r="160" spans="1:21" x14ac:dyDescent="0.25">
      <c r="A160">
        <v>11</v>
      </c>
      <c r="B160">
        <v>11</v>
      </c>
      <c r="C160">
        <v>10</v>
      </c>
      <c r="D160">
        <v>1.1848000000000001</v>
      </c>
      <c r="E160" t="s">
        <v>22</v>
      </c>
      <c r="F160">
        <v>400</v>
      </c>
      <c r="G160" t="s">
        <v>435</v>
      </c>
      <c r="H160" t="s">
        <v>37</v>
      </c>
      <c r="I160">
        <v>1</v>
      </c>
      <c r="J160" t="s">
        <v>23</v>
      </c>
      <c r="K160">
        <v>31</v>
      </c>
      <c r="L160" t="s">
        <v>217</v>
      </c>
      <c r="M160">
        <v>73</v>
      </c>
      <c r="N160">
        <v>8</v>
      </c>
      <c r="O160" t="s">
        <v>214</v>
      </c>
      <c r="P160" t="s">
        <v>225</v>
      </c>
      <c r="Q160" t="s">
        <v>445</v>
      </c>
      <c r="R160" t="s">
        <v>434</v>
      </c>
      <c r="S160">
        <v>1.1848000000000001</v>
      </c>
      <c r="T160" t="s">
        <v>4</v>
      </c>
      <c r="U160" t="s">
        <v>138</v>
      </c>
    </row>
    <row r="161" spans="1:21" x14ac:dyDescent="0.25">
      <c r="A161">
        <v>11</v>
      </c>
      <c r="B161">
        <v>11</v>
      </c>
      <c r="C161">
        <v>24</v>
      </c>
      <c r="D161">
        <v>0.44209999999999999</v>
      </c>
      <c r="E161" t="s">
        <v>22</v>
      </c>
      <c r="F161">
        <v>400</v>
      </c>
      <c r="G161" t="s">
        <v>435</v>
      </c>
      <c r="H161" t="s">
        <v>37</v>
      </c>
      <c r="I161">
        <v>1</v>
      </c>
      <c r="J161" t="s">
        <v>23</v>
      </c>
      <c r="K161">
        <v>31</v>
      </c>
      <c r="L161" t="s">
        <v>217</v>
      </c>
      <c r="M161">
        <v>73</v>
      </c>
      <c r="N161">
        <v>8</v>
      </c>
      <c r="O161" t="s">
        <v>214</v>
      </c>
      <c r="P161" t="s">
        <v>225</v>
      </c>
      <c r="Q161" t="s">
        <v>445</v>
      </c>
      <c r="R161" t="s">
        <v>434</v>
      </c>
      <c r="S161">
        <v>0.44209999999999999</v>
      </c>
      <c r="T161" t="s">
        <v>4</v>
      </c>
      <c r="U161" t="s">
        <v>138</v>
      </c>
    </row>
    <row r="162" spans="1:21" x14ac:dyDescent="0.25">
      <c r="A162">
        <v>11</v>
      </c>
      <c r="B162">
        <v>11</v>
      </c>
      <c r="C162">
        <v>0</v>
      </c>
      <c r="D162">
        <v>0</v>
      </c>
      <c r="E162" t="s">
        <v>164</v>
      </c>
      <c r="F162">
        <v>400</v>
      </c>
      <c r="G162" t="s">
        <v>435</v>
      </c>
      <c r="H162" t="s">
        <v>37</v>
      </c>
      <c r="I162">
        <v>1</v>
      </c>
      <c r="J162" t="s">
        <v>23</v>
      </c>
      <c r="K162">
        <v>31</v>
      </c>
      <c r="L162" t="s">
        <v>217</v>
      </c>
      <c r="M162">
        <v>73</v>
      </c>
      <c r="N162">
        <v>8</v>
      </c>
      <c r="O162" t="s">
        <v>214</v>
      </c>
      <c r="P162" t="s">
        <v>225</v>
      </c>
      <c r="Q162" t="s">
        <v>445</v>
      </c>
      <c r="R162" t="s">
        <v>434</v>
      </c>
      <c r="S162">
        <v>0</v>
      </c>
      <c r="T162" t="s">
        <v>4</v>
      </c>
      <c r="U162" t="s">
        <v>138</v>
      </c>
    </row>
    <row r="163" spans="1:21" x14ac:dyDescent="0.25">
      <c r="A163">
        <v>11</v>
      </c>
      <c r="B163">
        <v>11</v>
      </c>
      <c r="C163">
        <v>0.5</v>
      </c>
      <c r="D163">
        <v>70.857699999999994</v>
      </c>
      <c r="E163" t="s">
        <v>164</v>
      </c>
      <c r="F163">
        <v>400</v>
      </c>
      <c r="G163" t="s">
        <v>435</v>
      </c>
      <c r="H163" t="s">
        <v>37</v>
      </c>
      <c r="I163">
        <v>1</v>
      </c>
      <c r="J163" t="s">
        <v>23</v>
      </c>
      <c r="K163">
        <v>31</v>
      </c>
      <c r="L163" t="s">
        <v>217</v>
      </c>
      <c r="M163">
        <v>73</v>
      </c>
      <c r="N163">
        <v>8</v>
      </c>
      <c r="O163" t="s">
        <v>214</v>
      </c>
      <c r="P163" t="s">
        <v>225</v>
      </c>
      <c r="Q163" t="s">
        <v>445</v>
      </c>
      <c r="R163" t="s">
        <v>434</v>
      </c>
      <c r="S163">
        <v>70.857699999999994</v>
      </c>
      <c r="T163" t="s">
        <v>4</v>
      </c>
      <c r="U163" t="s">
        <v>138</v>
      </c>
    </row>
    <row r="164" spans="1:21" x14ac:dyDescent="0.25">
      <c r="A164">
        <v>11</v>
      </c>
      <c r="B164">
        <v>11</v>
      </c>
      <c r="C164">
        <v>1</v>
      </c>
      <c r="D164">
        <v>153.24010000000001</v>
      </c>
      <c r="E164" t="s">
        <v>164</v>
      </c>
      <c r="F164">
        <v>400</v>
      </c>
      <c r="G164" t="s">
        <v>435</v>
      </c>
      <c r="H164" t="s">
        <v>37</v>
      </c>
      <c r="I164">
        <v>1</v>
      </c>
      <c r="J164" t="s">
        <v>23</v>
      </c>
      <c r="K164">
        <v>31</v>
      </c>
      <c r="L164" t="s">
        <v>217</v>
      </c>
      <c r="M164">
        <v>73</v>
      </c>
      <c r="N164">
        <v>8</v>
      </c>
      <c r="O164" t="s">
        <v>214</v>
      </c>
      <c r="P164" t="s">
        <v>225</v>
      </c>
      <c r="Q164" t="s">
        <v>445</v>
      </c>
      <c r="R164" t="s">
        <v>434</v>
      </c>
      <c r="S164">
        <v>153.24010000000001</v>
      </c>
      <c r="T164" t="s">
        <v>4</v>
      </c>
      <c r="U164" t="s">
        <v>138</v>
      </c>
    </row>
    <row r="165" spans="1:21" x14ac:dyDescent="0.25">
      <c r="A165">
        <v>11</v>
      </c>
      <c r="B165">
        <v>11</v>
      </c>
      <c r="C165">
        <v>2</v>
      </c>
      <c r="D165">
        <v>220.98089999999999</v>
      </c>
      <c r="E165" t="s">
        <v>164</v>
      </c>
      <c r="F165">
        <v>400</v>
      </c>
      <c r="G165" t="s">
        <v>435</v>
      </c>
      <c r="H165" t="s">
        <v>37</v>
      </c>
      <c r="I165">
        <v>1</v>
      </c>
      <c r="J165" t="s">
        <v>23</v>
      </c>
      <c r="K165">
        <v>31</v>
      </c>
      <c r="L165" t="s">
        <v>217</v>
      </c>
      <c r="M165">
        <v>73</v>
      </c>
      <c r="N165">
        <v>8</v>
      </c>
      <c r="O165" t="s">
        <v>214</v>
      </c>
      <c r="P165" t="s">
        <v>225</v>
      </c>
      <c r="Q165" t="s">
        <v>445</v>
      </c>
      <c r="R165" t="s">
        <v>434</v>
      </c>
      <c r="S165">
        <v>220.98089999999999</v>
      </c>
      <c r="T165" t="s">
        <v>4</v>
      </c>
      <c r="U165" t="s">
        <v>138</v>
      </c>
    </row>
    <row r="166" spans="1:21" x14ac:dyDescent="0.25">
      <c r="A166">
        <v>11</v>
      </c>
      <c r="B166">
        <v>11</v>
      </c>
      <c r="C166">
        <v>3</v>
      </c>
      <c r="D166">
        <v>235.0292</v>
      </c>
      <c r="E166" t="s">
        <v>164</v>
      </c>
      <c r="F166">
        <v>400</v>
      </c>
      <c r="G166" t="s">
        <v>435</v>
      </c>
      <c r="H166" t="s">
        <v>37</v>
      </c>
      <c r="I166">
        <v>1</v>
      </c>
      <c r="J166" t="s">
        <v>23</v>
      </c>
      <c r="K166">
        <v>31</v>
      </c>
      <c r="L166" t="s">
        <v>217</v>
      </c>
      <c r="M166">
        <v>73</v>
      </c>
      <c r="N166">
        <v>8</v>
      </c>
      <c r="O166" t="s">
        <v>214</v>
      </c>
      <c r="P166" t="s">
        <v>225</v>
      </c>
      <c r="Q166" t="s">
        <v>445</v>
      </c>
      <c r="R166" t="s">
        <v>434</v>
      </c>
      <c r="S166">
        <v>235.0292</v>
      </c>
      <c r="T166" t="s">
        <v>4</v>
      </c>
      <c r="U166" t="s">
        <v>138</v>
      </c>
    </row>
    <row r="167" spans="1:21" x14ac:dyDescent="0.25">
      <c r="A167">
        <v>11</v>
      </c>
      <c r="B167">
        <v>11</v>
      </c>
      <c r="C167">
        <v>4</v>
      </c>
      <c r="D167">
        <v>204.07149999999999</v>
      </c>
      <c r="E167" t="s">
        <v>164</v>
      </c>
      <c r="F167">
        <v>400</v>
      </c>
      <c r="G167" t="s">
        <v>435</v>
      </c>
      <c r="H167" t="s">
        <v>37</v>
      </c>
      <c r="I167">
        <v>1</v>
      </c>
      <c r="J167" t="s">
        <v>23</v>
      </c>
      <c r="K167">
        <v>31</v>
      </c>
      <c r="L167" t="s">
        <v>217</v>
      </c>
      <c r="M167">
        <v>73</v>
      </c>
      <c r="N167">
        <v>8</v>
      </c>
      <c r="O167" t="s">
        <v>214</v>
      </c>
      <c r="P167" t="s">
        <v>225</v>
      </c>
      <c r="Q167" t="s">
        <v>445</v>
      </c>
      <c r="R167" t="s">
        <v>434</v>
      </c>
      <c r="S167">
        <v>204.07149999999999</v>
      </c>
      <c r="T167" t="s">
        <v>4</v>
      </c>
      <c r="U167" t="s">
        <v>138</v>
      </c>
    </row>
    <row r="168" spans="1:21" x14ac:dyDescent="0.25">
      <c r="A168">
        <v>11</v>
      </c>
      <c r="B168">
        <v>11</v>
      </c>
      <c r="C168">
        <v>6</v>
      </c>
      <c r="D168">
        <v>184.6951</v>
      </c>
      <c r="E168" t="s">
        <v>164</v>
      </c>
      <c r="F168">
        <v>400</v>
      </c>
      <c r="G168" t="s">
        <v>435</v>
      </c>
      <c r="H168" t="s">
        <v>37</v>
      </c>
      <c r="I168">
        <v>1</v>
      </c>
      <c r="J168" t="s">
        <v>23</v>
      </c>
      <c r="K168">
        <v>31</v>
      </c>
      <c r="L168" t="s">
        <v>217</v>
      </c>
      <c r="M168">
        <v>73</v>
      </c>
      <c r="N168">
        <v>8</v>
      </c>
      <c r="O168" t="s">
        <v>214</v>
      </c>
      <c r="P168" t="s">
        <v>225</v>
      </c>
      <c r="Q168" t="s">
        <v>445</v>
      </c>
      <c r="R168" t="s">
        <v>434</v>
      </c>
      <c r="S168">
        <v>184.6951</v>
      </c>
      <c r="T168" t="s">
        <v>4</v>
      </c>
      <c r="U168" t="s">
        <v>138</v>
      </c>
    </row>
    <row r="169" spans="1:21" x14ac:dyDescent="0.25">
      <c r="A169">
        <v>11</v>
      </c>
      <c r="B169">
        <v>11</v>
      </c>
      <c r="C169">
        <v>10</v>
      </c>
      <c r="D169">
        <v>151.27709999999999</v>
      </c>
      <c r="E169" t="s">
        <v>164</v>
      </c>
      <c r="F169">
        <v>400</v>
      </c>
      <c r="G169" t="s">
        <v>435</v>
      </c>
      <c r="H169" t="s">
        <v>37</v>
      </c>
      <c r="I169">
        <v>1</v>
      </c>
      <c r="J169" t="s">
        <v>23</v>
      </c>
      <c r="K169">
        <v>31</v>
      </c>
      <c r="L169" t="s">
        <v>217</v>
      </c>
      <c r="M169">
        <v>73</v>
      </c>
      <c r="N169">
        <v>8</v>
      </c>
      <c r="O169" t="s">
        <v>214</v>
      </c>
      <c r="P169" t="s">
        <v>225</v>
      </c>
      <c r="Q169" t="s">
        <v>445</v>
      </c>
      <c r="R169" t="s">
        <v>434</v>
      </c>
      <c r="S169">
        <v>151.27709999999999</v>
      </c>
      <c r="T169" t="s">
        <v>4</v>
      </c>
      <c r="U169" t="s">
        <v>138</v>
      </c>
    </row>
    <row r="170" spans="1:21" x14ac:dyDescent="0.25">
      <c r="A170">
        <v>11</v>
      </c>
      <c r="B170">
        <v>11</v>
      </c>
      <c r="C170">
        <v>24</v>
      </c>
      <c r="D170">
        <v>66.570899999999995</v>
      </c>
      <c r="E170" t="s">
        <v>164</v>
      </c>
      <c r="F170">
        <v>400</v>
      </c>
      <c r="G170" t="s">
        <v>435</v>
      </c>
      <c r="H170" t="s">
        <v>37</v>
      </c>
      <c r="I170">
        <v>1</v>
      </c>
      <c r="J170" t="s">
        <v>23</v>
      </c>
      <c r="K170">
        <v>31</v>
      </c>
      <c r="L170" t="s">
        <v>217</v>
      </c>
      <c r="M170">
        <v>73</v>
      </c>
      <c r="N170">
        <v>8</v>
      </c>
      <c r="O170" t="s">
        <v>214</v>
      </c>
      <c r="P170" t="s">
        <v>225</v>
      </c>
      <c r="Q170" t="s">
        <v>445</v>
      </c>
      <c r="R170" t="s">
        <v>434</v>
      </c>
      <c r="S170">
        <v>66.570899999999995</v>
      </c>
      <c r="T170" t="s">
        <v>4</v>
      </c>
      <c r="U170" t="s">
        <v>138</v>
      </c>
    </row>
    <row r="171" spans="1:21" x14ac:dyDescent="0.25">
      <c r="A171">
        <v>11</v>
      </c>
      <c r="B171">
        <v>12</v>
      </c>
      <c r="C171">
        <v>0</v>
      </c>
      <c r="D171">
        <v>0</v>
      </c>
      <c r="E171" t="s">
        <v>22</v>
      </c>
      <c r="F171">
        <v>400</v>
      </c>
      <c r="G171" t="s">
        <v>435</v>
      </c>
      <c r="H171" t="s">
        <v>37</v>
      </c>
      <c r="I171">
        <v>1</v>
      </c>
      <c r="J171" t="s">
        <v>23</v>
      </c>
      <c r="K171">
        <v>31</v>
      </c>
      <c r="L171" t="s">
        <v>217</v>
      </c>
      <c r="M171">
        <v>73</v>
      </c>
      <c r="N171">
        <v>8</v>
      </c>
      <c r="O171" t="s">
        <v>214</v>
      </c>
      <c r="P171" t="s">
        <v>225</v>
      </c>
      <c r="Q171" t="s">
        <v>445</v>
      </c>
      <c r="R171" t="s">
        <v>434</v>
      </c>
      <c r="S171">
        <v>0</v>
      </c>
      <c r="T171" t="s">
        <v>4</v>
      </c>
      <c r="U171" t="s">
        <v>138</v>
      </c>
    </row>
    <row r="172" spans="1:21" x14ac:dyDescent="0.25">
      <c r="A172">
        <v>11</v>
      </c>
      <c r="B172">
        <v>12</v>
      </c>
      <c r="C172">
        <v>0.5</v>
      </c>
      <c r="D172">
        <v>0.77239999999999998</v>
      </c>
      <c r="E172" t="s">
        <v>22</v>
      </c>
      <c r="F172">
        <v>400</v>
      </c>
      <c r="G172" t="s">
        <v>435</v>
      </c>
      <c r="H172" t="s">
        <v>37</v>
      </c>
      <c r="I172">
        <v>1</v>
      </c>
      <c r="J172" t="s">
        <v>23</v>
      </c>
      <c r="K172">
        <v>31</v>
      </c>
      <c r="L172" t="s">
        <v>217</v>
      </c>
      <c r="M172">
        <v>73</v>
      </c>
      <c r="N172">
        <v>8</v>
      </c>
      <c r="O172" t="s">
        <v>214</v>
      </c>
      <c r="P172" t="s">
        <v>225</v>
      </c>
      <c r="Q172" t="s">
        <v>445</v>
      </c>
      <c r="R172" t="s">
        <v>434</v>
      </c>
      <c r="S172">
        <v>0.77239999999999998</v>
      </c>
      <c r="T172" t="s">
        <v>4</v>
      </c>
      <c r="U172" t="s">
        <v>138</v>
      </c>
    </row>
    <row r="173" spans="1:21" x14ac:dyDescent="0.25">
      <c r="A173">
        <v>11</v>
      </c>
      <c r="B173">
        <v>12</v>
      </c>
      <c r="C173">
        <v>1</v>
      </c>
      <c r="D173">
        <v>1.5972</v>
      </c>
      <c r="E173" t="s">
        <v>22</v>
      </c>
      <c r="F173">
        <v>400</v>
      </c>
      <c r="G173" t="s">
        <v>435</v>
      </c>
      <c r="H173" t="s">
        <v>37</v>
      </c>
      <c r="I173">
        <v>1</v>
      </c>
      <c r="J173" t="s">
        <v>23</v>
      </c>
      <c r="K173">
        <v>31</v>
      </c>
      <c r="L173" t="s">
        <v>217</v>
      </c>
      <c r="M173">
        <v>73</v>
      </c>
      <c r="N173">
        <v>8</v>
      </c>
      <c r="O173" t="s">
        <v>214</v>
      </c>
      <c r="P173" t="s">
        <v>225</v>
      </c>
      <c r="Q173" t="s">
        <v>445</v>
      </c>
      <c r="R173" t="s">
        <v>434</v>
      </c>
      <c r="S173">
        <v>1.5972</v>
      </c>
      <c r="T173" t="s">
        <v>4</v>
      </c>
      <c r="U173" t="s">
        <v>138</v>
      </c>
    </row>
    <row r="174" spans="1:21" x14ac:dyDescent="0.25">
      <c r="A174">
        <v>11</v>
      </c>
      <c r="B174">
        <v>12</v>
      </c>
      <c r="C174">
        <v>2</v>
      </c>
      <c r="D174">
        <v>3.5070000000000001</v>
      </c>
      <c r="E174" t="s">
        <v>22</v>
      </c>
      <c r="F174">
        <v>400</v>
      </c>
      <c r="G174" t="s">
        <v>435</v>
      </c>
      <c r="H174" t="s">
        <v>37</v>
      </c>
      <c r="I174">
        <v>1</v>
      </c>
      <c r="J174" t="s">
        <v>23</v>
      </c>
      <c r="K174">
        <v>31</v>
      </c>
      <c r="L174" t="s">
        <v>217</v>
      </c>
      <c r="M174">
        <v>73</v>
      </c>
      <c r="N174">
        <v>8</v>
      </c>
      <c r="O174" t="s">
        <v>214</v>
      </c>
      <c r="P174" t="s">
        <v>225</v>
      </c>
      <c r="Q174" t="s">
        <v>445</v>
      </c>
      <c r="R174" t="s">
        <v>434</v>
      </c>
      <c r="S174">
        <v>3.5070000000000001</v>
      </c>
      <c r="T174" t="s">
        <v>4</v>
      </c>
      <c r="U174" t="s">
        <v>138</v>
      </c>
    </row>
    <row r="175" spans="1:21" x14ac:dyDescent="0.25">
      <c r="A175">
        <v>11</v>
      </c>
      <c r="B175">
        <v>12</v>
      </c>
      <c r="C175">
        <v>3</v>
      </c>
      <c r="D175">
        <v>2.8338000000000001</v>
      </c>
      <c r="E175" t="s">
        <v>22</v>
      </c>
      <c r="F175">
        <v>400</v>
      </c>
      <c r="G175" t="s">
        <v>435</v>
      </c>
      <c r="H175" t="s">
        <v>37</v>
      </c>
      <c r="I175">
        <v>1</v>
      </c>
      <c r="J175" t="s">
        <v>23</v>
      </c>
      <c r="K175">
        <v>31</v>
      </c>
      <c r="L175" t="s">
        <v>217</v>
      </c>
      <c r="M175">
        <v>73</v>
      </c>
      <c r="N175">
        <v>8</v>
      </c>
      <c r="O175" t="s">
        <v>214</v>
      </c>
      <c r="P175" t="s">
        <v>225</v>
      </c>
      <c r="Q175" t="s">
        <v>445</v>
      </c>
      <c r="R175" t="s">
        <v>434</v>
      </c>
      <c r="S175">
        <v>2.8338000000000001</v>
      </c>
      <c r="T175" t="s">
        <v>4</v>
      </c>
      <c r="U175" t="s">
        <v>138</v>
      </c>
    </row>
    <row r="176" spans="1:21" x14ac:dyDescent="0.25">
      <c r="A176">
        <v>11</v>
      </c>
      <c r="B176">
        <v>12</v>
      </c>
      <c r="C176">
        <v>4</v>
      </c>
      <c r="D176">
        <v>2.0590999999999999</v>
      </c>
      <c r="E176" t="s">
        <v>22</v>
      </c>
      <c r="F176">
        <v>400</v>
      </c>
      <c r="G176" t="s">
        <v>435</v>
      </c>
      <c r="H176" t="s">
        <v>37</v>
      </c>
      <c r="I176">
        <v>1</v>
      </c>
      <c r="J176" t="s">
        <v>23</v>
      </c>
      <c r="K176">
        <v>31</v>
      </c>
      <c r="L176" t="s">
        <v>217</v>
      </c>
      <c r="M176">
        <v>73</v>
      </c>
      <c r="N176">
        <v>8</v>
      </c>
      <c r="O176" t="s">
        <v>214</v>
      </c>
      <c r="P176" t="s">
        <v>225</v>
      </c>
      <c r="Q176" t="s">
        <v>445</v>
      </c>
      <c r="R176" t="s">
        <v>434</v>
      </c>
      <c r="S176">
        <v>2.0590999999999999</v>
      </c>
      <c r="T176" t="s">
        <v>4</v>
      </c>
      <c r="U176" t="s">
        <v>138</v>
      </c>
    </row>
    <row r="177" spans="1:21" x14ac:dyDescent="0.25">
      <c r="A177">
        <v>11</v>
      </c>
      <c r="B177">
        <v>12</v>
      </c>
      <c r="C177">
        <v>6</v>
      </c>
      <c r="D177">
        <v>0.87939999999999996</v>
      </c>
      <c r="E177" t="s">
        <v>22</v>
      </c>
      <c r="F177">
        <v>400</v>
      </c>
      <c r="G177" t="s">
        <v>435</v>
      </c>
      <c r="H177" t="s">
        <v>37</v>
      </c>
      <c r="I177">
        <v>1</v>
      </c>
      <c r="J177" t="s">
        <v>23</v>
      </c>
      <c r="K177">
        <v>31</v>
      </c>
      <c r="L177" t="s">
        <v>217</v>
      </c>
      <c r="M177">
        <v>73</v>
      </c>
      <c r="N177">
        <v>8</v>
      </c>
      <c r="O177" t="s">
        <v>214</v>
      </c>
      <c r="P177" t="s">
        <v>225</v>
      </c>
      <c r="Q177" t="s">
        <v>445</v>
      </c>
      <c r="R177" t="s">
        <v>434</v>
      </c>
      <c r="S177">
        <v>0.87939999999999996</v>
      </c>
      <c r="T177" t="s">
        <v>4</v>
      </c>
      <c r="U177" t="s">
        <v>138</v>
      </c>
    </row>
    <row r="178" spans="1:21" x14ac:dyDescent="0.25">
      <c r="A178">
        <v>11</v>
      </c>
      <c r="B178">
        <v>12</v>
      </c>
      <c r="C178">
        <v>10</v>
      </c>
      <c r="D178">
        <v>0.90210000000000001</v>
      </c>
      <c r="E178" t="s">
        <v>22</v>
      </c>
      <c r="F178">
        <v>400</v>
      </c>
      <c r="G178" t="s">
        <v>435</v>
      </c>
      <c r="H178" t="s">
        <v>37</v>
      </c>
      <c r="I178">
        <v>1</v>
      </c>
      <c r="J178" t="s">
        <v>23</v>
      </c>
      <c r="K178">
        <v>31</v>
      </c>
      <c r="L178" t="s">
        <v>217</v>
      </c>
      <c r="M178">
        <v>73</v>
      </c>
      <c r="N178">
        <v>8</v>
      </c>
      <c r="O178" t="s">
        <v>214</v>
      </c>
      <c r="P178" t="s">
        <v>225</v>
      </c>
      <c r="Q178" t="s">
        <v>445</v>
      </c>
      <c r="R178" t="s">
        <v>434</v>
      </c>
      <c r="S178">
        <v>0.90210000000000001</v>
      </c>
      <c r="T178" t="s">
        <v>4</v>
      </c>
      <c r="U178" t="s">
        <v>138</v>
      </c>
    </row>
    <row r="179" spans="1:21" x14ac:dyDescent="0.25">
      <c r="A179">
        <v>11</v>
      </c>
      <c r="B179">
        <v>12</v>
      </c>
      <c r="C179">
        <v>24</v>
      </c>
      <c r="D179">
        <v>0.26819999999999999</v>
      </c>
      <c r="E179" t="s">
        <v>22</v>
      </c>
      <c r="F179">
        <v>400</v>
      </c>
      <c r="G179" t="s">
        <v>435</v>
      </c>
      <c r="H179" t="s">
        <v>37</v>
      </c>
      <c r="I179">
        <v>1</v>
      </c>
      <c r="J179" t="s">
        <v>23</v>
      </c>
      <c r="K179">
        <v>31</v>
      </c>
      <c r="L179" t="s">
        <v>217</v>
      </c>
      <c r="M179">
        <v>73</v>
      </c>
      <c r="N179">
        <v>8</v>
      </c>
      <c r="O179" t="s">
        <v>214</v>
      </c>
      <c r="P179" t="s">
        <v>225</v>
      </c>
      <c r="Q179" t="s">
        <v>445</v>
      </c>
      <c r="R179" t="s">
        <v>434</v>
      </c>
      <c r="S179">
        <v>0.26819999999999999</v>
      </c>
      <c r="T179" t="s">
        <v>4</v>
      </c>
      <c r="U179" t="s">
        <v>138</v>
      </c>
    </row>
    <row r="180" spans="1:21" x14ac:dyDescent="0.25">
      <c r="A180">
        <v>11</v>
      </c>
      <c r="B180">
        <v>12</v>
      </c>
      <c r="C180">
        <v>0</v>
      </c>
      <c r="D180">
        <v>0</v>
      </c>
      <c r="E180" t="s">
        <v>164</v>
      </c>
      <c r="F180">
        <v>400</v>
      </c>
      <c r="G180" t="s">
        <v>435</v>
      </c>
      <c r="H180" t="s">
        <v>37</v>
      </c>
      <c r="I180">
        <v>1</v>
      </c>
      <c r="J180" t="s">
        <v>23</v>
      </c>
      <c r="K180">
        <v>31</v>
      </c>
      <c r="L180" t="s">
        <v>217</v>
      </c>
      <c r="M180">
        <v>73</v>
      </c>
      <c r="N180">
        <v>8</v>
      </c>
      <c r="O180" t="s">
        <v>214</v>
      </c>
      <c r="P180" t="s">
        <v>225</v>
      </c>
      <c r="Q180" t="s">
        <v>445</v>
      </c>
      <c r="R180" t="s">
        <v>434</v>
      </c>
      <c r="S180">
        <v>0</v>
      </c>
      <c r="T180" t="s">
        <v>4</v>
      </c>
      <c r="U180" t="s">
        <v>138</v>
      </c>
    </row>
    <row r="181" spans="1:21" x14ac:dyDescent="0.25">
      <c r="A181">
        <v>11</v>
      </c>
      <c r="B181">
        <v>12</v>
      </c>
      <c r="C181">
        <v>0.5</v>
      </c>
      <c r="D181">
        <v>56.685200000000002</v>
      </c>
      <c r="E181" t="s">
        <v>164</v>
      </c>
      <c r="F181">
        <v>400</v>
      </c>
      <c r="G181" t="s">
        <v>435</v>
      </c>
      <c r="H181" t="s">
        <v>37</v>
      </c>
      <c r="I181">
        <v>1</v>
      </c>
      <c r="J181" t="s">
        <v>23</v>
      </c>
      <c r="K181">
        <v>31</v>
      </c>
      <c r="L181" t="s">
        <v>217</v>
      </c>
      <c r="M181">
        <v>73</v>
      </c>
      <c r="N181">
        <v>8</v>
      </c>
      <c r="O181" t="s">
        <v>214</v>
      </c>
      <c r="P181" t="s">
        <v>225</v>
      </c>
      <c r="Q181" t="s">
        <v>445</v>
      </c>
      <c r="R181" t="s">
        <v>434</v>
      </c>
      <c r="S181">
        <v>56.685200000000002</v>
      </c>
      <c r="T181" t="s">
        <v>4</v>
      </c>
      <c r="U181" t="s">
        <v>138</v>
      </c>
    </row>
    <row r="182" spans="1:21" x14ac:dyDescent="0.25">
      <c r="A182">
        <v>11</v>
      </c>
      <c r="B182">
        <v>12</v>
      </c>
      <c r="C182">
        <v>1</v>
      </c>
      <c r="D182">
        <v>113.0386</v>
      </c>
      <c r="E182" t="s">
        <v>164</v>
      </c>
      <c r="F182">
        <v>400</v>
      </c>
      <c r="G182" t="s">
        <v>435</v>
      </c>
      <c r="H182" t="s">
        <v>37</v>
      </c>
      <c r="I182">
        <v>1</v>
      </c>
      <c r="J182" t="s">
        <v>23</v>
      </c>
      <c r="K182">
        <v>31</v>
      </c>
      <c r="L182" t="s">
        <v>217</v>
      </c>
      <c r="M182">
        <v>73</v>
      </c>
      <c r="N182">
        <v>8</v>
      </c>
      <c r="O182" t="s">
        <v>214</v>
      </c>
      <c r="P182" t="s">
        <v>225</v>
      </c>
      <c r="Q182" t="s">
        <v>445</v>
      </c>
      <c r="R182" t="s">
        <v>434</v>
      </c>
      <c r="S182">
        <v>113.0386</v>
      </c>
      <c r="T182" t="s">
        <v>4</v>
      </c>
      <c r="U182" t="s">
        <v>138</v>
      </c>
    </row>
    <row r="183" spans="1:21" x14ac:dyDescent="0.25">
      <c r="A183">
        <v>11</v>
      </c>
      <c r="B183">
        <v>12</v>
      </c>
      <c r="C183">
        <v>2</v>
      </c>
      <c r="D183">
        <v>199.65199999999999</v>
      </c>
      <c r="E183" t="s">
        <v>164</v>
      </c>
      <c r="F183">
        <v>400</v>
      </c>
      <c r="G183" t="s">
        <v>435</v>
      </c>
      <c r="H183" t="s">
        <v>37</v>
      </c>
      <c r="I183">
        <v>1</v>
      </c>
      <c r="J183" t="s">
        <v>23</v>
      </c>
      <c r="K183">
        <v>31</v>
      </c>
      <c r="L183" t="s">
        <v>217</v>
      </c>
      <c r="M183">
        <v>73</v>
      </c>
      <c r="N183">
        <v>8</v>
      </c>
      <c r="O183" t="s">
        <v>214</v>
      </c>
      <c r="P183" t="s">
        <v>225</v>
      </c>
      <c r="Q183" t="s">
        <v>445</v>
      </c>
      <c r="R183" t="s">
        <v>434</v>
      </c>
      <c r="S183">
        <v>199.65199999999999</v>
      </c>
      <c r="T183" t="s">
        <v>4</v>
      </c>
      <c r="U183" t="s">
        <v>138</v>
      </c>
    </row>
    <row r="184" spans="1:21" x14ac:dyDescent="0.25">
      <c r="A184">
        <v>11</v>
      </c>
      <c r="B184">
        <v>12</v>
      </c>
      <c r="C184">
        <v>3</v>
      </c>
      <c r="D184">
        <v>184.24430000000001</v>
      </c>
      <c r="E184" t="s">
        <v>164</v>
      </c>
      <c r="F184">
        <v>400</v>
      </c>
      <c r="G184" t="s">
        <v>435</v>
      </c>
      <c r="H184" t="s">
        <v>37</v>
      </c>
      <c r="I184">
        <v>1</v>
      </c>
      <c r="J184" t="s">
        <v>23</v>
      </c>
      <c r="K184">
        <v>31</v>
      </c>
      <c r="L184" t="s">
        <v>217</v>
      </c>
      <c r="M184">
        <v>73</v>
      </c>
      <c r="N184">
        <v>8</v>
      </c>
      <c r="O184" t="s">
        <v>214</v>
      </c>
      <c r="P184" t="s">
        <v>225</v>
      </c>
      <c r="Q184" t="s">
        <v>445</v>
      </c>
      <c r="R184" t="s">
        <v>434</v>
      </c>
      <c r="S184">
        <v>184.24430000000001</v>
      </c>
      <c r="T184" t="s">
        <v>4</v>
      </c>
      <c r="U184" t="s">
        <v>138</v>
      </c>
    </row>
    <row r="185" spans="1:21" x14ac:dyDescent="0.25">
      <c r="A185">
        <v>11</v>
      </c>
      <c r="B185">
        <v>12</v>
      </c>
      <c r="C185">
        <v>4</v>
      </c>
      <c r="D185">
        <v>173.49359999999999</v>
      </c>
      <c r="E185" t="s">
        <v>164</v>
      </c>
      <c r="F185">
        <v>400</v>
      </c>
      <c r="G185" t="s">
        <v>435</v>
      </c>
      <c r="H185" t="s">
        <v>37</v>
      </c>
      <c r="I185">
        <v>1</v>
      </c>
      <c r="J185" t="s">
        <v>23</v>
      </c>
      <c r="K185">
        <v>31</v>
      </c>
      <c r="L185" t="s">
        <v>217</v>
      </c>
      <c r="M185">
        <v>73</v>
      </c>
      <c r="N185">
        <v>8</v>
      </c>
      <c r="O185" t="s">
        <v>214</v>
      </c>
      <c r="P185" t="s">
        <v>225</v>
      </c>
      <c r="Q185" t="s">
        <v>445</v>
      </c>
      <c r="R185" t="s">
        <v>434</v>
      </c>
      <c r="S185">
        <v>173.49359999999999</v>
      </c>
      <c r="T185" t="s">
        <v>4</v>
      </c>
      <c r="U185" t="s">
        <v>138</v>
      </c>
    </row>
    <row r="186" spans="1:21" x14ac:dyDescent="0.25">
      <c r="A186">
        <v>11</v>
      </c>
      <c r="B186">
        <v>12</v>
      </c>
      <c r="C186">
        <v>6</v>
      </c>
      <c r="D186">
        <v>133.50110000000001</v>
      </c>
      <c r="E186" t="s">
        <v>164</v>
      </c>
      <c r="F186">
        <v>400</v>
      </c>
      <c r="G186" t="s">
        <v>435</v>
      </c>
      <c r="H186" t="s">
        <v>37</v>
      </c>
      <c r="I186">
        <v>1</v>
      </c>
      <c r="J186" t="s">
        <v>23</v>
      </c>
      <c r="K186">
        <v>31</v>
      </c>
      <c r="L186" t="s">
        <v>217</v>
      </c>
      <c r="M186">
        <v>73</v>
      </c>
      <c r="N186">
        <v>8</v>
      </c>
      <c r="O186" t="s">
        <v>214</v>
      </c>
      <c r="P186" t="s">
        <v>225</v>
      </c>
      <c r="Q186" t="s">
        <v>445</v>
      </c>
      <c r="R186" t="s">
        <v>434</v>
      </c>
      <c r="S186">
        <v>133.50110000000001</v>
      </c>
      <c r="T186" t="s">
        <v>4</v>
      </c>
      <c r="U186" t="s">
        <v>138</v>
      </c>
    </row>
    <row r="187" spans="1:21" x14ac:dyDescent="0.25">
      <c r="A187">
        <v>11</v>
      </c>
      <c r="B187">
        <v>12</v>
      </c>
      <c r="C187">
        <v>10</v>
      </c>
      <c r="D187">
        <v>113.86660000000001</v>
      </c>
      <c r="E187" t="s">
        <v>164</v>
      </c>
      <c r="F187">
        <v>400</v>
      </c>
      <c r="G187" t="s">
        <v>435</v>
      </c>
      <c r="H187" t="s">
        <v>37</v>
      </c>
      <c r="I187">
        <v>1</v>
      </c>
      <c r="J187" t="s">
        <v>23</v>
      </c>
      <c r="K187">
        <v>31</v>
      </c>
      <c r="L187" t="s">
        <v>217</v>
      </c>
      <c r="M187">
        <v>73</v>
      </c>
      <c r="N187">
        <v>8</v>
      </c>
      <c r="O187" t="s">
        <v>214</v>
      </c>
      <c r="P187" t="s">
        <v>225</v>
      </c>
      <c r="Q187" t="s">
        <v>445</v>
      </c>
      <c r="R187" t="s">
        <v>434</v>
      </c>
      <c r="S187">
        <v>113.86660000000001</v>
      </c>
      <c r="T187" t="s">
        <v>4</v>
      </c>
      <c r="U187" t="s">
        <v>138</v>
      </c>
    </row>
    <row r="188" spans="1:21" x14ac:dyDescent="0.25">
      <c r="A188">
        <v>11</v>
      </c>
      <c r="B188">
        <v>12</v>
      </c>
      <c r="C188">
        <v>24</v>
      </c>
      <c r="D188">
        <v>20.944900000000001</v>
      </c>
      <c r="E188" t="s">
        <v>164</v>
      </c>
      <c r="F188">
        <v>400</v>
      </c>
      <c r="G188" t="s">
        <v>435</v>
      </c>
      <c r="H188" t="s">
        <v>37</v>
      </c>
      <c r="I188">
        <v>1</v>
      </c>
      <c r="J188" t="s">
        <v>23</v>
      </c>
      <c r="K188">
        <v>31</v>
      </c>
      <c r="L188" t="s">
        <v>217</v>
      </c>
      <c r="M188">
        <v>73</v>
      </c>
      <c r="N188">
        <v>8</v>
      </c>
      <c r="O188" t="s">
        <v>214</v>
      </c>
      <c r="P188" t="s">
        <v>225</v>
      </c>
      <c r="Q188" t="s">
        <v>445</v>
      </c>
      <c r="R188" t="s">
        <v>434</v>
      </c>
      <c r="S188">
        <v>20.944900000000001</v>
      </c>
      <c r="T188" t="s">
        <v>4</v>
      </c>
      <c r="U188" t="s">
        <v>138</v>
      </c>
    </row>
    <row r="189" spans="1:21" x14ac:dyDescent="0.25">
      <c r="A189">
        <v>12</v>
      </c>
      <c r="B189">
        <v>13</v>
      </c>
      <c r="C189">
        <v>0</v>
      </c>
      <c r="D189">
        <f>S189*284.349</f>
        <v>0</v>
      </c>
      <c r="E189" t="s">
        <v>164</v>
      </c>
      <c r="F189">
        <v>400</v>
      </c>
      <c r="G189" t="s">
        <v>435</v>
      </c>
      <c r="H189" t="s">
        <v>36</v>
      </c>
      <c r="I189">
        <v>0</v>
      </c>
      <c r="J189" t="s">
        <v>25</v>
      </c>
      <c r="K189" t="s">
        <v>437</v>
      </c>
      <c r="L189" t="s">
        <v>217</v>
      </c>
      <c r="M189" t="s">
        <v>437</v>
      </c>
      <c r="N189">
        <v>1</v>
      </c>
      <c r="O189" t="s">
        <v>235</v>
      </c>
      <c r="P189" t="s">
        <v>202</v>
      </c>
      <c r="Q189" t="s">
        <v>214</v>
      </c>
      <c r="R189" t="s">
        <v>214</v>
      </c>
      <c r="S189">
        <v>0</v>
      </c>
      <c r="T189" t="s">
        <v>30</v>
      </c>
      <c r="U189" t="s">
        <v>141</v>
      </c>
    </row>
    <row r="190" spans="1:21" x14ac:dyDescent="0.25">
      <c r="A190">
        <v>12</v>
      </c>
      <c r="B190">
        <v>13</v>
      </c>
      <c r="C190">
        <v>0.5</v>
      </c>
      <c r="D190">
        <f t="shared" ref="D190:D208" si="1">S190*284.349</f>
        <v>205.4705874</v>
      </c>
      <c r="E190" t="s">
        <v>164</v>
      </c>
      <c r="F190">
        <v>400</v>
      </c>
      <c r="G190" t="s">
        <v>435</v>
      </c>
      <c r="H190" t="s">
        <v>36</v>
      </c>
      <c r="I190">
        <v>0</v>
      </c>
      <c r="J190" t="s">
        <v>25</v>
      </c>
      <c r="K190" t="s">
        <v>437</v>
      </c>
      <c r="L190" t="s">
        <v>217</v>
      </c>
      <c r="M190" t="s">
        <v>437</v>
      </c>
      <c r="N190">
        <v>1</v>
      </c>
      <c r="O190" t="s">
        <v>235</v>
      </c>
      <c r="P190" t="s">
        <v>202</v>
      </c>
      <c r="Q190" t="s">
        <v>214</v>
      </c>
      <c r="R190" t="s">
        <v>214</v>
      </c>
      <c r="S190">
        <v>0.72260000000000002</v>
      </c>
      <c r="T190" t="s">
        <v>30</v>
      </c>
      <c r="U190" t="s">
        <v>142</v>
      </c>
    </row>
    <row r="191" spans="1:21" x14ac:dyDescent="0.25">
      <c r="A191">
        <v>12</v>
      </c>
      <c r="B191">
        <v>13</v>
      </c>
      <c r="C191">
        <v>0.75</v>
      </c>
      <c r="D191">
        <f t="shared" si="1"/>
        <v>1124.6855997</v>
      </c>
      <c r="E191" t="s">
        <v>164</v>
      </c>
      <c r="F191">
        <v>400</v>
      </c>
      <c r="G191" t="s">
        <v>435</v>
      </c>
      <c r="H191" t="s">
        <v>36</v>
      </c>
      <c r="I191">
        <v>0</v>
      </c>
      <c r="J191" t="s">
        <v>25</v>
      </c>
      <c r="K191" t="s">
        <v>437</v>
      </c>
      <c r="L191" t="s">
        <v>217</v>
      </c>
      <c r="M191" t="s">
        <v>437</v>
      </c>
      <c r="N191">
        <v>1</v>
      </c>
      <c r="O191" t="s">
        <v>235</v>
      </c>
      <c r="P191" t="s">
        <v>202</v>
      </c>
      <c r="Q191" t="s">
        <v>214</v>
      </c>
      <c r="R191" t="s">
        <v>214</v>
      </c>
      <c r="S191">
        <v>3.9552999999999998</v>
      </c>
      <c r="T191" t="s">
        <v>30</v>
      </c>
      <c r="U191" t="s">
        <v>143</v>
      </c>
    </row>
    <row r="192" spans="1:21" x14ac:dyDescent="0.25">
      <c r="A192">
        <v>12</v>
      </c>
      <c r="B192">
        <v>13</v>
      </c>
      <c r="C192">
        <v>1</v>
      </c>
      <c r="D192">
        <f t="shared" si="1"/>
        <v>1397.3194209000001</v>
      </c>
      <c r="E192" t="s">
        <v>164</v>
      </c>
      <c r="F192">
        <v>400</v>
      </c>
      <c r="G192" t="s">
        <v>435</v>
      </c>
      <c r="H192" t="s">
        <v>36</v>
      </c>
      <c r="I192">
        <v>0</v>
      </c>
      <c r="J192" t="s">
        <v>25</v>
      </c>
      <c r="K192" t="s">
        <v>437</v>
      </c>
      <c r="L192" t="s">
        <v>217</v>
      </c>
      <c r="M192" t="s">
        <v>437</v>
      </c>
      <c r="N192">
        <v>1</v>
      </c>
      <c r="O192" t="s">
        <v>235</v>
      </c>
      <c r="P192" t="s">
        <v>202</v>
      </c>
      <c r="Q192" t="s">
        <v>214</v>
      </c>
      <c r="R192" t="s">
        <v>214</v>
      </c>
      <c r="S192">
        <v>4.9141000000000004</v>
      </c>
      <c r="T192" t="s">
        <v>30</v>
      </c>
      <c r="U192" t="s">
        <v>144</v>
      </c>
    </row>
    <row r="193" spans="1:21" x14ac:dyDescent="0.25">
      <c r="A193">
        <v>12</v>
      </c>
      <c r="B193">
        <v>13</v>
      </c>
      <c r="C193">
        <v>1.5</v>
      </c>
      <c r="D193">
        <f t="shared" si="1"/>
        <v>1752.1585379999999</v>
      </c>
      <c r="E193" t="s">
        <v>164</v>
      </c>
      <c r="F193">
        <v>400</v>
      </c>
      <c r="G193" t="s">
        <v>435</v>
      </c>
      <c r="H193" t="s">
        <v>36</v>
      </c>
      <c r="I193">
        <v>0</v>
      </c>
      <c r="J193" t="s">
        <v>25</v>
      </c>
      <c r="K193" t="s">
        <v>437</v>
      </c>
      <c r="L193" t="s">
        <v>217</v>
      </c>
      <c r="M193" t="s">
        <v>437</v>
      </c>
      <c r="N193">
        <v>1</v>
      </c>
      <c r="O193" t="s">
        <v>235</v>
      </c>
      <c r="P193" t="s">
        <v>202</v>
      </c>
      <c r="Q193" t="s">
        <v>214</v>
      </c>
      <c r="R193" t="s">
        <v>214</v>
      </c>
      <c r="S193">
        <v>6.1619999999999999</v>
      </c>
      <c r="T193" t="s">
        <v>30</v>
      </c>
      <c r="U193" t="s">
        <v>145</v>
      </c>
    </row>
    <row r="194" spans="1:21" x14ac:dyDescent="0.25">
      <c r="A194">
        <v>12</v>
      </c>
      <c r="B194">
        <v>13</v>
      </c>
      <c r="C194">
        <v>2</v>
      </c>
      <c r="D194">
        <f t="shared" si="1"/>
        <v>1834.2216593999999</v>
      </c>
      <c r="E194" t="s">
        <v>164</v>
      </c>
      <c r="F194">
        <v>400</v>
      </c>
      <c r="G194" t="s">
        <v>435</v>
      </c>
      <c r="H194" t="s">
        <v>36</v>
      </c>
      <c r="I194">
        <v>0</v>
      </c>
      <c r="J194" t="s">
        <v>25</v>
      </c>
      <c r="K194" t="s">
        <v>437</v>
      </c>
      <c r="L194" t="s">
        <v>217</v>
      </c>
      <c r="M194" t="s">
        <v>437</v>
      </c>
      <c r="N194">
        <v>1</v>
      </c>
      <c r="O194" t="s">
        <v>235</v>
      </c>
      <c r="P194" t="s">
        <v>202</v>
      </c>
      <c r="Q194" t="s">
        <v>214</v>
      </c>
      <c r="R194" t="s">
        <v>214</v>
      </c>
      <c r="S194">
        <v>6.4505999999999997</v>
      </c>
      <c r="T194" t="s">
        <v>30</v>
      </c>
      <c r="U194" t="s">
        <v>146</v>
      </c>
    </row>
    <row r="195" spans="1:21" x14ac:dyDescent="0.25">
      <c r="A195">
        <v>12</v>
      </c>
      <c r="B195">
        <v>13</v>
      </c>
      <c r="C195">
        <v>2.5</v>
      </c>
      <c r="D195">
        <f t="shared" si="1"/>
        <v>1872.0116415</v>
      </c>
      <c r="E195" t="s">
        <v>164</v>
      </c>
      <c r="F195">
        <v>400</v>
      </c>
      <c r="G195" t="s">
        <v>435</v>
      </c>
      <c r="H195" t="s">
        <v>36</v>
      </c>
      <c r="I195">
        <v>0</v>
      </c>
      <c r="J195" t="s">
        <v>25</v>
      </c>
      <c r="K195" t="s">
        <v>437</v>
      </c>
      <c r="L195" t="s">
        <v>217</v>
      </c>
      <c r="M195" t="s">
        <v>437</v>
      </c>
      <c r="N195">
        <v>1</v>
      </c>
      <c r="O195" t="s">
        <v>235</v>
      </c>
      <c r="P195" t="s">
        <v>202</v>
      </c>
      <c r="Q195" t="s">
        <v>214</v>
      </c>
      <c r="R195" t="s">
        <v>214</v>
      </c>
      <c r="S195">
        <v>6.5834999999999999</v>
      </c>
      <c r="T195" t="s">
        <v>30</v>
      </c>
      <c r="U195" t="s">
        <v>147</v>
      </c>
    </row>
    <row r="196" spans="1:21" x14ac:dyDescent="0.25">
      <c r="A196">
        <v>12</v>
      </c>
      <c r="B196">
        <v>13</v>
      </c>
      <c r="C196">
        <v>3</v>
      </c>
      <c r="D196">
        <f t="shared" si="1"/>
        <v>1935.1655544</v>
      </c>
      <c r="E196" t="s">
        <v>164</v>
      </c>
      <c r="F196">
        <v>400</v>
      </c>
      <c r="G196" t="s">
        <v>435</v>
      </c>
      <c r="H196" t="s">
        <v>36</v>
      </c>
      <c r="I196">
        <v>0</v>
      </c>
      <c r="J196" t="s">
        <v>25</v>
      </c>
      <c r="K196" t="s">
        <v>437</v>
      </c>
      <c r="L196" t="s">
        <v>217</v>
      </c>
      <c r="M196" t="s">
        <v>437</v>
      </c>
      <c r="N196">
        <v>1</v>
      </c>
      <c r="O196" t="s">
        <v>235</v>
      </c>
      <c r="P196" t="s">
        <v>202</v>
      </c>
      <c r="Q196" t="s">
        <v>214</v>
      </c>
      <c r="R196" t="s">
        <v>214</v>
      </c>
      <c r="S196">
        <v>6.8056000000000001</v>
      </c>
      <c r="T196" t="s">
        <v>30</v>
      </c>
      <c r="U196" t="s">
        <v>148</v>
      </c>
    </row>
    <row r="197" spans="1:21" x14ac:dyDescent="0.25">
      <c r="A197">
        <v>12</v>
      </c>
      <c r="B197">
        <v>13</v>
      </c>
      <c r="C197">
        <v>3.5</v>
      </c>
      <c r="D197">
        <f t="shared" si="1"/>
        <v>2004.6888848999997</v>
      </c>
      <c r="E197" t="s">
        <v>164</v>
      </c>
      <c r="F197">
        <v>400</v>
      </c>
      <c r="G197" t="s">
        <v>435</v>
      </c>
      <c r="H197" t="s">
        <v>36</v>
      </c>
      <c r="I197">
        <v>0</v>
      </c>
      <c r="J197" t="s">
        <v>25</v>
      </c>
      <c r="K197" t="s">
        <v>437</v>
      </c>
      <c r="L197" t="s">
        <v>217</v>
      </c>
      <c r="M197" t="s">
        <v>437</v>
      </c>
      <c r="N197">
        <v>1</v>
      </c>
      <c r="O197" t="s">
        <v>235</v>
      </c>
      <c r="P197" t="s">
        <v>202</v>
      </c>
      <c r="Q197" t="s">
        <v>214</v>
      </c>
      <c r="R197" t="s">
        <v>214</v>
      </c>
      <c r="S197">
        <v>7.0500999999999996</v>
      </c>
      <c r="T197" t="s">
        <v>30</v>
      </c>
      <c r="U197" t="s">
        <v>149</v>
      </c>
    </row>
    <row r="198" spans="1:21" x14ac:dyDescent="0.25">
      <c r="A198">
        <v>12</v>
      </c>
      <c r="B198">
        <v>13</v>
      </c>
      <c r="C198">
        <v>4</v>
      </c>
      <c r="D198">
        <f t="shared" si="1"/>
        <v>2061.4449452999997</v>
      </c>
      <c r="E198" t="s">
        <v>164</v>
      </c>
      <c r="F198">
        <v>400</v>
      </c>
      <c r="G198" t="s">
        <v>435</v>
      </c>
      <c r="H198" t="s">
        <v>36</v>
      </c>
      <c r="I198">
        <v>0</v>
      </c>
      <c r="J198" t="s">
        <v>25</v>
      </c>
      <c r="K198" t="s">
        <v>437</v>
      </c>
      <c r="L198" t="s">
        <v>217</v>
      </c>
      <c r="M198" t="s">
        <v>437</v>
      </c>
      <c r="N198">
        <v>1</v>
      </c>
      <c r="O198" t="s">
        <v>235</v>
      </c>
      <c r="P198" t="s">
        <v>202</v>
      </c>
      <c r="Q198" t="s">
        <v>214</v>
      </c>
      <c r="R198" t="s">
        <v>214</v>
      </c>
      <c r="S198">
        <v>7.2496999999999998</v>
      </c>
      <c r="T198" t="s">
        <v>30</v>
      </c>
      <c r="U198" t="s">
        <v>150</v>
      </c>
    </row>
    <row r="199" spans="1:21" x14ac:dyDescent="0.25">
      <c r="A199">
        <v>12</v>
      </c>
      <c r="B199">
        <v>13</v>
      </c>
      <c r="C199">
        <v>5</v>
      </c>
      <c r="D199">
        <f t="shared" si="1"/>
        <v>1959.5626986</v>
      </c>
      <c r="E199" t="s">
        <v>164</v>
      </c>
      <c r="F199">
        <v>400</v>
      </c>
      <c r="G199" t="s">
        <v>435</v>
      </c>
      <c r="H199" t="s">
        <v>36</v>
      </c>
      <c r="I199">
        <v>0</v>
      </c>
      <c r="J199" t="s">
        <v>25</v>
      </c>
      <c r="K199" t="s">
        <v>437</v>
      </c>
      <c r="L199" t="s">
        <v>217</v>
      </c>
      <c r="M199" t="s">
        <v>437</v>
      </c>
      <c r="N199">
        <v>1</v>
      </c>
      <c r="O199" t="s">
        <v>235</v>
      </c>
      <c r="P199" t="s">
        <v>202</v>
      </c>
      <c r="Q199" t="s">
        <v>214</v>
      </c>
      <c r="R199" t="s">
        <v>214</v>
      </c>
      <c r="S199">
        <v>6.8914</v>
      </c>
      <c r="T199" t="s">
        <v>30</v>
      </c>
      <c r="U199" t="s">
        <v>151</v>
      </c>
    </row>
    <row r="200" spans="1:21" x14ac:dyDescent="0.25">
      <c r="A200">
        <v>12</v>
      </c>
      <c r="B200">
        <v>13</v>
      </c>
      <c r="C200">
        <v>6</v>
      </c>
      <c r="D200">
        <f t="shared" si="1"/>
        <v>1939.9710524999998</v>
      </c>
      <c r="E200" t="s">
        <v>164</v>
      </c>
      <c r="F200">
        <v>400</v>
      </c>
      <c r="G200" t="s">
        <v>435</v>
      </c>
      <c r="H200" t="s">
        <v>36</v>
      </c>
      <c r="I200">
        <v>0</v>
      </c>
      <c r="J200" t="s">
        <v>25</v>
      </c>
      <c r="K200" t="s">
        <v>437</v>
      </c>
      <c r="L200" t="s">
        <v>217</v>
      </c>
      <c r="M200" t="s">
        <v>437</v>
      </c>
      <c r="N200">
        <v>1</v>
      </c>
      <c r="O200" t="s">
        <v>235</v>
      </c>
      <c r="P200" t="s">
        <v>202</v>
      </c>
      <c r="Q200" t="s">
        <v>214</v>
      </c>
      <c r="R200" t="s">
        <v>214</v>
      </c>
      <c r="S200">
        <v>6.8224999999999998</v>
      </c>
      <c r="T200" t="s">
        <v>30</v>
      </c>
      <c r="U200" t="s">
        <v>152</v>
      </c>
    </row>
    <row r="201" spans="1:21" x14ac:dyDescent="0.25">
      <c r="A201">
        <v>12</v>
      </c>
      <c r="B201">
        <v>13</v>
      </c>
      <c r="C201">
        <v>7</v>
      </c>
      <c r="D201">
        <f t="shared" si="1"/>
        <v>1939.5445289999998</v>
      </c>
      <c r="E201" t="s">
        <v>164</v>
      </c>
      <c r="F201">
        <v>400</v>
      </c>
      <c r="G201" t="s">
        <v>435</v>
      </c>
      <c r="H201" t="s">
        <v>36</v>
      </c>
      <c r="I201">
        <v>0</v>
      </c>
      <c r="J201" t="s">
        <v>25</v>
      </c>
      <c r="K201" t="s">
        <v>437</v>
      </c>
      <c r="L201" t="s">
        <v>217</v>
      </c>
      <c r="M201" t="s">
        <v>437</v>
      </c>
      <c r="N201">
        <v>1</v>
      </c>
      <c r="O201" t="s">
        <v>235</v>
      </c>
      <c r="P201" t="s">
        <v>202</v>
      </c>
      <c r="Q201" t="s">
        <v>214</v>
      </c>
      <c r="R201" t="s">
        <v>214</v>
      </c>
      <c r="S201">
        <v>6.8209999999999997</v>
      </c>
      <c r="T201" t="s">
        <v>30</v>
      </c>
      <c r="U201" t="s">
        <v>153</v>
      </c>
    </row>
    <row r="202" spans="1:21" x14ac:dyDescent="0.25">
      <c r="A202">
        <v>12</v>
      </c>
      <c r="B202">
        <v>13</v>
      </c>
      <c r="C202">
        <v>8</v>
      </c>
      <c r="D202">
        <f t="shared" si="1"/>
        <v>1901.0152395</v>
      </c>
      <c r="E202" t="s">
        <v>164</v>
      </c>
      <c r="F202">
        <v>400</v>
      </c>
      <c r="G202" t="s">
        <v>435</v>
      </c>
      <c r="H202" t="s">
        <v>36</v>
      </c>
      <c r="I202">
        <v>0</v>
      </c>
      <c r="J202" t="s">
        <v>25</v>
      </c>
      <c r="K202" t="s">
        <v>437</v>
      </c>
      <c r="L202" t="s">
        <v>217</v>
      </c>
      <c r="M202" t="s">
        <v>437</v>
      </c>
      <c r="N202">
        <v>1</v>
      </c>
      <c r="O202" t="s">
        <v>235</v>
      </c>
      <c r="P202" t="s">
        <v>202</v>
      </c>
      <c r="Q202" t="s">
        <v>214</v>
      </c>
      <c r="R202" t="s">
        <v>214</v>
      </c>
      <c r="S202">
        <v>6.6855000000000002</v>
      </c>
      <c r="T202" t="s">
        <v>30</v>
      </c>
      <c r="U202" t="s">
        <v>154</v>
      </c>
    </row>
    <row r="203" spans="1:21" x14ac:dyDescent="0.25">
      <c r="A203">
        <v>12</v>
      </c>
      <c r="B203">
        <v>13</v>
      </c>
      <c r="C203">
        <v>10</v>
      </c>
      <c r="D203">
        <f t="shared" si="1"/>
        <v>1735.0122933</v>
      </c>
      <c r="E203" t="s">
        <v>164</v>
      </c>
      <c r="F203">
        <v>400</v>
      </c>
      <c r="G203" t="s">
        <v>435</v>
      </c>
      <c r="H203" t="s">
        <v>36</v>
      </c>
      <c r="I203">
        <v>0</v>
      </c>
      <c r="J203" t="s">
        <v>25</v>
      </c>
      <c r="K203" t="s">
        <v>437</v>
      </c>
      <c r="L203" t="s">
        <v>217</v>
      </c>
      <c r="M203" t="s">
        <v>437</v>
      </c>
      <c r="N203">
        <v>1</v>
      </c>
      <c r="O203" t="s">
        <v>235</v>
      </c>
      <c r="P203" t="s">
        <v>202</v>
      </c>
      <c r="Q203" t="s">
        <v>214</v>
      </c>
      <c r="R203" t="s">
        <v>214</v>
      </c>
      <c r="S203">
        <v>6.1017000000000001</v>
      </c>
      <c r="T203" t="s">
        <v>30</v>
      </c>
      <c r="U203" t="s">
        <v>155</v>
      </c>
    </row>
    <row r="204" spans="1:21" x14ac:dyDescent="0.25">
      <c r="A204">
        <v>12</v>
      </c>
      <c r="B204">
        <v>13</v>
      </c>
      <c r="C204">
        <v>24</v>
      </c>
      <c r="D204">
        <f t="shared" si="1"/>
        <v>1353.8424587999998</v>
      </c>
      <c r="E204" t="s">
        <v>164</v>
      </c>
      <c r="F204">
        <v>400</v>
      </c>
      <c r="G204" t="s">
        <v>435</v>
      </c>
      <c r="H204" t="s">
        <v>36</v>
      </c>
      <c r="I204">
        <v>0</v>
      </c>
      <c r="J204" t="s">
        <v>25</v>
      </c>
      <c r="K204" t="s">
        <v>437</v>
      </c>
      <c r="L204" t="s">
        <v>217</v>
      </c>
      <c r="M204" t="s">
        <v>437</v>
      </c>
      <c r="N204">
        <v>1</v>
      </c>
      <c r="O204" t="s">
        <v>235</v>
      </c>
      <c r="P204" t="s">
        <v>202</v>
      </c>
      <c r="Q204" t="s">
        <v>214</v>
      </c>
      <c r="R204" t="s">
        <v>214</v>
      </c>
      <c r="S204">
        <v>4.7611999999999997</v>
      </c>
      <c r="T204" t="s">
        <v>30</v>
      </c>
      <c r="U204" t="s">
        <v>156</v>
      </c>
    </row>
    <row r="205" spans="1:21" x14ac:dyDescent="0.25">
      <c r="A205">
        <v>12</v>
      </c>
      <c r="B205">
        <v>13</v>
      </c>
      <c r="C205">
        <v>27</v>
      </c>
      <c r="D205">
        <f t="shared" si="1"/>
        <v>1200.1802591999999</v>
      </c>
      <c r="E205" t="s">
        <v>164</v>
      </c>
      <c r="F205">
        <v>400</v>
      </c>
      <c r="G205" t="s">
        <v>435</v>
      </c>
      <c r="H205" t="s">
        <v>36</v>
      </c>
      <c r="I205">
        <v>0</v>
      </c>
      <c r="J205" t="s">
        <v>25</v>
      </c>
      <c r="K205" t="s">
        <v>437</v>
      </c>
      <c r="L205" t="s">
        <v>217</v>
      </c>
      <c r="M205" t="s">
        <v>437</v>
      </c>
      <c r="N205">
        <v>1</v>
      </c>
      <c r="O205" t="s">
        <v>235</v>
      </c>
      <c r="P205" t="s">
        <v>202</v>
      </c>
      <c r="Q205" t="s">
        <v>214</v>
      </c>
      <c r="R205" t="s">
        <v>214</v>
      </c>
      <c r="S205">
        <v>4.2207999999999997</v>
      </c>
      <c r="T205" t="s">
        <v>30</v>
      </c>
      <c r="U205" t="s">
        <v>157</v>
      </c>
    </row>
    <row r="206" spans="1:21" x14ac:dyDescent="0.25">
      <c r="A206">
        <v>12</v>
      </c>
      <c r="B206">
        <v>13</v>
      </c>
      <c r="C206">
        <v>30</v>
      </c>
      <c r="D206">
        <f t="shared" si="1"/>
        <v>1084.5070860000001</v>
      </c>
      <c r="E206" t="s">
        <v>164</v>
      </c>
      <c r="F206">
        <v>400</v>
      </c>
      <c r="G206" t="s">
        <v>435</v>
      </c>
      <c r="H206" t="s">
        <v>36</v>
      </c>
      <c r="I206">
        <v>0</v>
      </c>
      <c r="J206" t="s">
        <v>25</v>
      </c>
      <c r="K206" t="s">
        <v>437</v>
      </c>
      <c r="L206" t="s">
        <v>217</v>
      </c>
      <c r="M206" t="s">
        <v>437</v>
      </c>
      <c r="N206">
        <v>1</v>
      </c>
      <c r="O206" t="s">
        <v>235</v>
      </c>
      <c r="P206" t="s">
        <v>202</v>
      </c>
      <c r="Q206" t="s">
        <v>214</v>
      </c>
      <c r="R206" t="s">
        <v>214</v>
      </c>
      <c r="S206">
        <v>3.8140000000000001</v>
      </c>
      <c r="T206" t="s">
        <v>30</v>
      </c>
      <c r="U206" t="s">
        <v>158</v>
      </c>
    </row>
    <row r="207" spans="1:21" x14ac:dyDescent="0.25">
      <c r="A207">
        <v>12</v>
      </c>
      <c r="B207">
        <v>13</v>
      </c>
      <c r="C207">
        <v>33</v>
      </c>
      <c r="D207">
        <f t="shared" si="1"/>
        <v>943.35624240000004</v>
      </c>
      <c r="E207" t="s">
        <v>164</v>
      </c>
      <c r="F207">
        <v>400</v>
      </c>
      <c r="G207" t="s">
        <v>435</v>
      </c>
      <c r="H207" t="s">
        <v>36</v>
      </c>
      <c r="I207">
        <v>0</v>
      </c>
      <c r="J207" t="s">
        <v>25</v>
      </c>
      <c r="K207" t="s">
        <v>437</v>
      </c>
      <c r="L207" t="s">
        <v>217</v>
      </c>
      <c r="M207" t="s">
        <v>437</v>
      </c>
      <c r="N207">
        <v>1</v>
      </c>
      <c r="O207" t="s">
        <v>235</v>
      </c>
      <c r="P207" t="s">
        <v>202</v>
      </c>
      <c r="Q207" t="s">
        <v>214</v>
      </c>
      <c r="R207" t="s">
        <v>214</v>
      </c>
      <c r="S207">
        <v>3.3176000000000001</v>
      </c>
      <c r="T207" t="s">
        <v>30</v>
      </c>
      <c r="U207" t="s">
        <v>159</v>
      </c>
    </row>
    <row r="208" spans="1:21" x14ac:dyDescent="0.25">
      <c r="A208">
        <v>12</v>
      </c>
      <c r="B208">
        <v>13</v>
      </c>
      <c r="C208">
        <v>48</v>
      </c>
      <c r="D208">
        <f t="shared" si="1"/>
        <v>555.39046680000001</v>
      </c>
      <c r="E208" t="s">
        <v>164</v>
      </c>
      <c r="F208">
        <v>400</v>
      </c>
      <c r="G208" t="s">
        <v>435</v>
      </c>
      <c r="H208" t="s">
        <v>36</v>
      </c>
      <c r="I208">
        <v>0</v>
      </c>
      <c r="J208" t="s">
        <v>25</v>
      </c>
      <c r="K208" t="s">
        <v>437</v>
      </c>
      <c r="L208" t="s">
        <v>217</v>
      </c>
      <c r="M208" t="s">
        <v>437</v>
      </c>
      <c r="N208">
        <v>1</v>
      </c>
      <c r="O208" t="s">
        <v>235</v>
      </c>
      <c r="P208" t="s">
        <v>202</v>
      </c>
      <c r="Q208" t="s">
        <v>214</v>
      </c>
      <c r="R208" t="s">
        <v>214</v>
      </c>
      <c r="S208">
        <v>1.9532</v>
      </c>
      <c r="T208" t="s">
        <v>30</v>
      </c>
      <c r="U208" t="s">
        <v>289</v>
      </c>
    </row>
    <row r="209" spans="1:21" x14ac:dyDescent="0.25">
      <c r="A209">
        <v>21</v>
      </c>
      <c r="B209">
        <v>14</v>
      </c>
      <c r="C209">
        <v>0</v>
      </c>
      <c r="D209">
        <f>S209*1000</f>
        <v>0</v>
      </c>
      <c r="E209" t="s">
        <v>164</v>
      </c>
      <c r="F209">
        <v>998.0625</v>
      </c>
      <c r="G209" t="s">
        <v>436</v>
      </c>
      <c r="H209" t="s">
        <v>37</v>
      </c>
      <c r="I209">
        <v>0.75</v>
      </c>
      <c r="J209" t="s">
        <v>25</v>
      </c>
      <c r="K209">
        <v>45</v>
      </c>
      <c r="L209" t="s">
        <v>217</v>
      </c>
      <c r="M209">
        <v>67</v>
      </c>
      <c r="N209">
        <v>8</v>
      </c>
      <c r="O209" t="s">
        <v>228</v>
      </c>
      <c r="P209" t="s">
        <v>202</v>
      </c>
      <c r="Q209" t="s">
        <v>214</v>
      </c>
      <c r="R209" t="s">
        <v>214</v>
      </c>
      <c r="S209">
        <v>0</v>
      </c>
      <c r="T209" t="s">
        <v>19</v>
      </c>
      <c r="U209" t="s">
        <v>139</v>
      </c>
    </row>
    <row r="210" spans="1:21" x14ac:dyDescent="0.25">
      <c r="A210">
        <v>21</v>
      </c>
      <c r="B210">
        <v>14</v>
      </c>
      <c r="C210">
        <v>1</v>
      </c>
      <c r="D210">
        <f t="shared" ref="D210:D218" si="2">S210*1000</f>
        <v>570.08750000000009</v>
      </c>
      <c r="E210" t="s">
        <v>164</v>
      </c>
      <c r="F210">
        <v>998.0625</v>
      </c>
      <c r="G210" t="s">
        <v>436</v>
      </c>
      <c r="H210" t="s">
        <v>37</v>
      </c>
      <c r="I210">
        <v>0.75</v>
      </c>
      <c r="J210" t="s">
        <v>25</v>
      </c>
      <c r="K210">
        <v>45</v>
      </c>
      <c r="L210" t="s">
        <v>217</v>
      </c>
      <c r="M210">
        <v>67</v>
      </c>
      <c r="N210">
        <v>8</v>
      </c>
      <c r="O210" t="s">
        <v>228</v>
      </c>
      <c r="P210" t="s">
        <v>202</v>
      </c>
      <c r="Q210" t="s">
        <v>214</v>
      </c>
      <c r="R210" t="s">
        <v>214</v>
      </c>
      <c r="S210">
        <v>0.57008750000000008</v>
      </c>
      <c r="T210" t="s">
        <v>19</v>
      </c>
      <c r="U210" t="s">
        <v>139</v>
      </c>
    </row>
    <row r="211" spans="1:21" x14ac:dyDescent="0.25">
      <c r="A211">
        <v>21</v>
      </c>
      <c r="B211">
        <v>14</v>
      </c>
      <c r="C211">
        <v>2</v>
      </c>
      <c r="D211">
        <f t="shared" si="2"/>
        <v>861.125</v>
      </c>
      <c r="E211" t="s">
        <v>164</v>
      </c>
      <c r="F211">
        <v>998.0625</v>
      </c>
      <c r="G211" t="s">
        <v>436</v>
      </c>
      <c r="H211" t="s">
        <v>37</v>
      </c>
      <c r="I211">
        <v>0.75</v>
      </c>
      <c r="J211" t="s">
        <v>25</v>
      </c>
      <c r="K211">
        <v>45</v>
      </c>
      <c r="L211" t="s">
        <v>217</v>
      </c>
      <c r="M211">
        <v>67</v>
      </c>
      <c r="N211">
        <v>8</v>
      </c>
      <c r="O211" t="s">
        <v>228</v>
      </c>
      <c r="P211" t="s">
        <v>202</v>
      </c>
      <c r="Q211" t="s">
        <v>214</v>
      </c>
      <c r="R211" t="s">
        <v>214</v>
      </c>
      <c r="S211">
        <v>0.86112500000000003</v>
      </c>
      <c r="T211" t="s">
        <v>19</v>
      </c>
      <c r="U211" t="s">
        <v>139</v>
      </c>
    </row>
    <row r="212" spans="1:21" x14ac:dyDescent="0.25">
      <c r="A212">
        <v>21</v>
      </c>
      <c r="B212">
        <v>14</v>
      </c>
      <c r="C212">
        <v>3</v>
      </c>
      <c r="D212">
        <f t="shared" si="2"/>
        <v>1067.3375000000001</v>
      </c>
      <c r="E212" t="s">
        <v>164</v>
      </c>
      <c r="F212">
        <v>998.0625</v>
      </c>
      <c r="G212" t="s">
        <v>436</v>
      </c>
      <c r="H212" t="s">
        <v>37</v>
      </c>
      <c r="I212">
        <v>0.75</v>
      </c>
      <c r="J212" t="s">
        <v>25</v>
      </c>
      <c r="K212">
        <v>45</v>
      </c>
      <c r="L212" t="s">
        <v>217</v>
      </c>
      <c r="M212">
        <v>67</v>
      </c>
      <c r="N212">
        <v>8</v>
      </c>
      <c r="O212" t="s">
        <v>228</v>
      </c>
      <c r="P212" t="s">
        <v>202</v>
      </c>
      <c r="Q212" t="s">
        <v>214</v>
      </c>
      <c r="R212" t="s">
        <v>214</v>
      </c>
      <c r="S212">
        <v>1.0673375000000001</v>
      </c>
      <c r="T212" t="s">
        <v>19</v>
      </c>
      <c r="U212" t="s">
        <v>139</v>
      </c>
    </row>
    <row r="213" spans="1:21" x14ac:dyDescent="0.25">
      <c r="A213">
        <v>21</v>
      </c>
      <c r="B213">
        <v>14</v>
      </c>
      <c r="C213">
        <v>4</v>
      </c>
      <c r="D213">
        <f t="shared" si="2"/>
        <v>1192.6000000000001</v>
      </c>
      <c r="E213" t="s">
        <v>164</v>
      </c>
      <c r="F213">
        <v>998.0625</v>
      </c>
      <c r="G213" t="s">
        <v>436</v>
      </c>
      <c r="H213" t="s">
        <v>37</v>
      </c>
      <c r="I213">
        <v>0.75</v>
      </c>
      <c r="J213" t="s">
        <v>25</v>
      </c>
      <c r="K213">
        <v>45</v>
      </c>
      <c r="L213" t="s">
        <v>217</v>
      </c>
      <c r="M213">
        <v>67</v>
      </c>
      <c r="N213">
        <v>8</v>
      </c>
      <c r="O213" t="s">
        <v>228</v>
      </c>
      <c r="P213" t="s">
        <v>202</v>
      </c>
      <c r="Q213" t="s">
        <v>214</v>
      </c>
      <c r="R213" t="s">
        <v>214</v>
      </c>
      <c r="S213">
        <v>1.1926000000000001</v>
      </c>
      <c r="T213" t="s">
        <v>19</v>
      </c>
      <c r="U213" t="s">
        <v>139</v>
      </c>
    </row>
    <row r="214" spans="1:21" x14ac:dyDescent="0.25">
      <c r="A214">
        <v>21</v>
      </c>
      <c r="B214">
        <v>14</v>
      </c>
      <c r="C214">
        <v>6</v>
      </c>
      <c r="D214">
        <f t="shared" si="2"/>
        <v>1096.1624999999999</v>
      </c>
      <c r="E214" t="s">
        <v>164</v>
      </c>
      <c r="F214">
        <v>998.0625</v>
      </c>
      <c r="G214" t="s">
        <v>436</v>
      </c>
      <c r="H214" t="s">
        <v>37</v>
      </c>
      <c r="I214">
        <v>0.75</v>
      </c>
      <c r="J214" t="s">
        <v>25</v>
      </c>
      <c r="K214">
        <v>45</v>
      </c>
      <c r="L214" t="s">
        <v>217</v>
      </c>
      <c r="M214">
        <v>67</v>
      </c>
      <c r="N214">
        <v>8</v>
      </c>
      <c r="O214" t="s">
        <v>228</v>
      </c>
      <c r="P214" t="s">
        <v>202</v>
      </c>
      <c r="Q214" t="s">
        <v>214</v>
      </c>
      <c r="R214" t="s">
        <v>214</v>
      </c>
      <c r="S214">
        <v>1.0961624999999999</v>
      </c>
      <c r="T214" t="s">
        <v>19</v>
      </c>
      <c r="U214" t="s">
        <v>139</v>
      </c>
    </row>
    <row r="215" spans="1:21" x14ac:dyDescent="0.25">
      <c r="A215">
        <v>21</v>
      </c>
      <c r="B215">
        <v>14</v>
      </c>
      <c r="C215">
        <v>8</v>
      </c>
      <c r="D215">
        <f t="shared" si="2"/>
        <v>886.51250000000005</v>
      </c>
      <c r="E215" t="s">
        <v>164</v>
      </c>
      <c r="F215">
        <v>998.0625</v>
      </c>
      <c r="G215" t="s">
        <v>436</v>
      </c>
      <c r="H215" t="s">
        <v>37</v>
      </c>
      <c r="I215">
        <v>0.75</v>
      </c>
      <c r="J215" t="s">
        <v>25</v>
      </c>
      <c r="K215">
        <v>45</v>
      </c>
      <c r="L215" t="s">
        <v>217</v>
      </c>
      <c r="M215">
        <v>67</v>
      </c>
      <c r="N215">
        <v>8</v>
      </c>
      <c r="O215" t="s">
        <v>228</v>
      </c>
      <c r="P215" t="s">
        <v>202</v>
      </c>
      <c r="Q215" t="s">
        <v>214</v>
      </c>
      <c r="R215" t="s">
        <v>214</v>
      </c>
      <c r="S215">
        <v>0.88651250000000004</v>
      </c>
      <c r="T215" t="s">
        <v>19</v>
      </c>
      <c r="U215" t="s">
        <v>139</v>
      </c>
    </row>
    <row r="216" spans="1:21" x14ac:dyDescent="0.25">
      <c r="A216">
        <v>21</v>
      </c>
      <c r="B216">
        <v>14</v>
      </c>
      <c r="C216">
        <v>12</v>
      </c>
      <c r="D216">
        <f t="shared" si="2"/>
        <v>780.17499999999995</v>
      </c>
      <c r="E216" t="s">
        <v>164</v>
      </c>
      <c r="F216">
        <v>998.0625</v>
      </c>
      <c r="G216" t="s">
        <v>436</v>
      </c>
      <c r="H216" t="s">
        <v>37</v>
      </c>
      <c r="I216">
        <v>0.75</v>
      </c>
      <c r="J216" t="s">
        <v>25</v>
      </c>
      <c r="K216">
        <v>45</v>
      </c>
      <c r="L216" t="s">
        <v>217</v>
      </c>
      <c r="M216">
        <v>67</v>
      </c>
      <c r="N216">
        <v>8</v>
      </c>
      <c r="O216" t="s">
        <v>228</v>
      </c>
      <c r="P216" t="s">
        <v>202</v>
      </c>
      <c r="Q216" t="s">
        <v>214</v>
      </c>
      <c r="R216" t="s">
        <v>214</v>
      </c>
      <c r="S216">
        <v>0.78017499999999995</v>
      </c>
      <c r="T216" t="s">
        <v>19</v>
      </c>
      <c r="U216" t="s">
        <v>139</v>
      </c>
    </row>
    <row r="217" spans="1:21" x14ac:dyDescent="0.25">
      <c r="A217">
        <v>21</v>
      </c>
      <c r="B217">
        <v>14</v>
      </c>
      <c r="C217">
        <v>24</v>
      </c>
      <c r="D217">
        <f t="shared" si="2"/>
        <v>459.38749999999999</v>
      </c>
      <c r="E217" t="s">
        <v>164</v>
      </c>
      <c r="F217">
        <v>998.0625</v>
      </c>
      <c r="G217" t="s">
        <v>436</v>
      </c>
      <c r="H217" t="s">
        <v>37</v>
      </c>
      <c r="I217">
        <v>0.75</v>
      </c>
      <c r="J217" t="s">
        <v>25</v>
      </c>
      <c r="K217">
        <v>45</v>
      </c>
      <c r="L217" t="s">
        <v>217</v>
      </c>
      <c r="M217">
        <v>67</v>
      </c>
      <c r="N217">
        <v>8</v>
      </c>
      <c r="O217" t="s">
        <v>228</v>
      </c>
      <c r="P217" t="s">
        <v>202</v>
      </c>
      <c r="Q217" t="s">
        <v>214</v>
      </c>
      <c r="R217" t="s">
        <v>214</v>
      </c>
      <c r="S217">
        <v>0.4593875</v>
      </c>
      <c r="T217" t="s">
        <v>19</v>
      </c>
      <c r="U217" t="s">
        <v>139</v>
      </c>
    </row>
    <row r="218" spans="1:21" x14ac:dyDescent="0.25">
      <c r="A218">
        <v>21</v>
      </c>
      <c r="B218">
        <v>14</v>
      </c>
      <c r="C218">
        <v>48</v>
      </c>
      <c r="D218">
        <f t="shared" si="2"/>
        <v>126.71250000000001</v>
      </c>
      <c r="E218" t="s">
        <v>164</v>
      </c>
      <c r="F218">
        <v>998.0625</v>
      </c>
      <c r="G218" t="s">
        <v>436</v>
      </c>
      <c r="H218" t="s">
        <v>37</v>
      </c>
      <c r="I218">
        <v>0.75</v>
      </c>
      <c r="J218" t="s">
        <v>25</v>
      </c>
      <c r="K218">
        <v>45</v>
      </c>
      <c r="L218" t="s">
        <v>217</v>
      </c>
      <c r="M218">
        <v>67</v>
      </c>
      <c r="N218">
        <v>8</v>
      </c>
      <c r="O218" t="s">
        <v>228</v>
      </c>
      <c r="P218" t="s">
        <v>202</v>
      </c>
      <c r="Q218" t="s">
        <v>214</v>
      </c>
      <c r="R218" t="s">
        <v>214</v>
      </c>
      <c r="S218">
        <v>0.12671250000000001</v>
      </c>
      <c r="T218" t="s">
        <v>19</v>
      </c>
      <c r="U218" t="s">
        <v>139</v>
      </c>
    </row>
    <row r="219" spans="1:21" x14ac:dyDescent="0.25">
      <c r="A219">
        <v>22</v>
      </c>
      <c r="B219">
        <v>15</v>
      </c>
      <c r="C219">
        <v>0</v>
      </c>
      <c r="D219">
        <f>S219*1000</f>
        <v>0</v>
      </c>
      <c r="E219" t="s">
        <v>164</v>
      </c>
      <c r="F219">
        <v>393</v>
      </c>
      <c r="G219" t="s">
        <v>435</v>
      </c>
      <c r="H219" t="s">
        <v>36</v>
      </c>
      <c r="I219">
        <v>0.625</v>
      </c>
      <c r="J219" t="s">
        <v>25</v>
      </c>
      <c r="K219">
        <v>7</v>
      </c>
      <c r="L219" t="s">
        <v>174</v>
      </c>
      <c r="M219">
        <v>26.2</v>
      </c>
      <c r="N219">
        <v>8</v>
      </c>
      <c r="O219" t="s">
        <v>228</v>
      </c>
      <c r="P219" t="s">
        <v>202</v>
      </c>
      <c r="Q219" t="s">
        <v>214</v>
      </c>
      <c r="R219" t="s">
        <v>214</v>
      </c>
      <c r="S219">
        <v>0</v>
      </c>
      <c r="T219" t="s">
        <v>19</v>
      </c>
      <c r="U219" t="s">
        <v>139</v>
      </c>
    </row>
    <row r="220" spans="1:21" x14ac:dyDescent="0.25">
      <c r="A220">
        <v>22</v>
      </c>
      <c r="B220">
        <v>15</v>
      </c>
      <c r="C220">
        <v>0.5</v>
      </c>
      <c r="D220">
        <f t="shared" ref="D220:D229" si="3">S220*1000</f>
        <v>203.38333333333333</v>
      </c>
      <c r="E220" t="s">
        <v>164</v>
      </c>
      <c r="F220">
        <v>393</v>
      </c>
      <c r="G220" t="s">
        <v>435</v>
      </c>
      <c r="H220" t="s">
        <v>36</v>
      </c>
      <c r="I220">
        <v>0.625</v>
      </c>
      <c r="J220" t="s">
        <v>25</v>
      </c>
      <c r="K220">
        <v>7</v>
      </c>
      <c r="L220" t="s">
        <v>174</v>
      </c>
      <c r="M220">
        <v>26.2</v>
      </c>
      <c r="N220">
        <v>8</v>
      </c>
      <c r="O220" t="s">
        <v>228</v>
      </c>
      <c r="P220" t="s">
        <v>202</v>
      </c>
      <c r="Q220" t="s">
        <v>214</v>
      </c>
      <c r="R220" t="s">
        <v>214</v>
      </c>
      <c r="S220">
        <v>0.20338333333333333</v>
      </c>
      <c r="T220" t="s">
        <v>19</v>
      </c>
      <c r="U220" t="s">
        <v>139</v>
      </c>
    </row>
    <row r="221" spans="1:21" x14ac:dyDescent="0.25">
      <c r="A221">
        <v>22</v>
      </c>
      <c r="B221">
        <v>15</v>
      </c>
      <c r="C221">
        <v>1</v>
      </c>
      <c r="D221">
        <f t="shared" si="3"/>
        <v>423.4</v>
      </c>
      <c r="E221" t="s">
        <v>164</v>
      </c>
      <c r="F221">
        <v>393</v>
      </c>
      <c r="G221" t="s">
        <v>435</v>
      </c>
      <c r="H221" t="s">
        <v>36</v>
      </c>
      <c r="I221">
        <v>0.625</v>
      </c>
      <c r="J221" t="s">
        <v>25</v>
      </c>
      <c r="K221">
        <v>7</v>
      </c>
      <c r="L221" t="s">
        <v>174</v>
      </c>
      <c r="M221">
        <v>26.2</v>
      </c>
      <c r="N221">
        <v>8</v>
      </c>
      <c r="O221" t="s">
        <v>228</v>
      </c>
      <c r="P221" t="s">
        <v>202</v>
      </c>
      <c r="Q221" t="s">
        <v>214</v>
      </c>
      <c r="R221" t="s">
        <v>214</v>
      </c>
      <c r="S221">
        <v>0.4234</v>
      </c>
      <c r="T221" t="s">
        <v>19</v>
      </c>
      <c r="U221" t="s">
        <v>139</v>
      </c>
    </row>
    <row r="222" spans="1:21" x14ac:dyDescent="0.25">
      <c r="A222">
        <v>22</v>
      </c>
      <c r="B222">
        <v>15</v>
      </c>
      <c r="C222">
        <v>2</v>
      </c>
      <c r="D222">
        <f t="shared" si="3"/>
        <v>532.78750000000002</v>
      </c>
      <c r="E222" t="s">
        <v>164</v>
      </c>
      <c r="F222">
        <v>393</v>
      </c>
      <c r="G222" t="s">
        <v>435</v>
      </c>
      <c r="H222" t="s">
        <v>36</v>
      </c>
      <c r="I222">
        <v>0.625</v>
      </c>
      <c r="J222" t="s">
        <v>25</v>
      </c>
      <c r="K222">
        <v>7</v>
      </c>
      <c r="L222" t="s">
        <v>174</v>
      </c>
      <c r="M222">
        <v>26.2</v>
      </c>
      <c r="N222">
        <v>8</v>
      </c>
      <c r="O222" t="s">
        <v>228</v>
      </c>
      <c r="P222" t="s">
        <v>202</v>
      </c>
      <c r="Q222" t="s">
        <v>214</v>
      </c>
      <c r="R222" t="s">
        <v>214</v>
      </c>
      <c r="S222">
        <v>0.53278749999999997</v>
      </c>
      <c r="T222" t="s">
        <v>19</v>
      </c>
      <c r="U222" t="s">
        <v>139</v>
      </c>
    </row>
    <row r="223" spans="1:21" x14ac:dyDescent="0.25">
      <c r="A223">
        <v>22</v>
      </c>
      <c r="B223">
        <v>15</v>
      </c>
      <c r="C223">
        <v>3</v>
      </c>
      <c r="D223">
        <f t="shared" si="3"/>
        <v>475.91250000000008</v>
      </c>
      <c r="E223" t="s">
        <v>164</v>
      </c>
      <c r="F223">
        <v>393</v>
      </c>
      <c r="G223" t="s">
        <v>435</v>
      </c>
      <c r="H223" t="s">
        <v>36</v>
      </c>
      <c r="I223">
        <v>0.625</v>
      </c>
      <c r="J223" t="s">
        <v>25</v>
      </c>
      <c r="K223">
        <v>7</v>
      </c>
      <c r="L223" t="s">
        <v>174</v>
      </c>
      <c r="M223">
        <v>26.2</v>
      </c>
      <c r="N223">
        <v>8</v>
      </c>
      <c r="O223" t="s">
        <v>228</v>
      </c>
      <c r="P223" t="s">
        <v>202</v>
      </c>
      <c r="Q223" t="s">
        <v>214</v>
      </c>
      <c r="R223" t="s">
        <v>214</v>
      </c>
      <c r="S223">
        <v>0.47591250000000007</v>
      </c>
      <c r="T223" t="s">
        <v>19</v>
      </c>
      <c r="U223" t="s">
        <v>139</v>
      </c>
    </row>
    <row r="224" spans="1:21" x14ac:dyDescent="0.25">
      <c r="A224">
        <v>22</v>
      </c>
      <c r="B224">
        <v>15</v>
      </c>
      <c r="C224">
        <v>4</v>
      </c>
      <c r="D224">
        <f t="shared" si="3"/>
        <v>349.77499999999992</v>
      </c>
      <c r="E224" t="s">
        <v>164</v>
      </c>
      <c r="F224">
        <v>393</v>
      </c>
      <c r="G224" t="s">
        <v>435</v>
      </c>
      <c r="H224" t="s">
        <v>36</v>
      </c>
      <c r="I224">
        <v>0.625</v>
      </c>
      <c r="J224" t="s">
        <v>25</v>
      </c>
      <c r="K224">
        <v>7</v>
      </c>
      <c r="L224" t="s">
        <v>174</v>
      </c>
      <c r="M224">
        <v>26.2</v>
      </c>
      <c r="N224">
        <v>8</v>
      </c>
      <c r="O224" t="s">
        <v>228</v>
      </c>
      <c r="P224" t="s">
        <v>202</v>
      </c>
      <c r="Q224" t="s">
        <v>214</v>
      </c>
      <c r="R224" t="s">
        <v>214</v>
      </c>
      <c r="S224">
        <v>0.34977499999999995</v>
      </c>
      <c r="T224" t="s">
        <v>19</v>
      </c>
      <c r="U224" t="s">
        <v>139</v>
      </c>
    </row>
    <row r="225" spans="1:21" x14ac:dyDescent="0.25">
      <c r="A225">
        <v>22</v>
      </c>
      <c r="B225">
        <v>15</v>
      </c>
      <c r="C225">
        <v>5</v>
      </c>
      <c r="D225">
        <f t="shared" si="3"/>
        <v>268.95714285714286</v>
      </c>
      <c r="E225" t="s">
        <v>164</v>
      </c>
      <c r="F225">
        <v>393</v>
      </c>
      <c r="G225" t="s">
        <v>435</v>
      </c>
      <c r="H225" t="s">
        <v>36</v>
      </c>
      <c r="I225">
        <v>0.625</v>
      </c>
      <c r="J225" t="s">
        <v>25</v>
      </c>
      <c r="K225">
        <v>7</v>
      </c>
      <c r="L225" t="s">
        <v>174</v>
      </c>
      <c r="M225">
        <v>26.2</v>
      </c>
      <c r="N225">
        <v>8</v>
      </c>
      <c r="O225" t="s">
        <v>228</v>
      </c>
      <c r="P225" t="s">
        <v>202</v>
      </c>
      <c r="Q225" t="s">
        <v>214</v>
      </c>
      <c r="R225" t="s">
        <v>214</v>
      </c>
      <c r="S225">
        <v>0.26895714285714284</v>
      </c>
      <c r="T225" t="s">
        <v>19</v>
      </c>
      <c r="U225" t="s">
        <v>139</v>
      </c>
    </row>
    <row r="226" spans="1:21" x14ac:dyDescent="0.25">
      <c r="A226">
        <v>22</v>
      </c>
      <c r="B226">
        <v>15</v>
      </c>
      <c r="C226">
        <v>6</v>
      </c>
      <c r="D226">
        <f t="shared" si="3"/>
        <v>244.60000000000002</v>
      </c>
      <c r="E226" t="s">
        <v>164</v>
      </c>
      <c r="F226">
        <v>393</v>
      </c>
      <c r="G226" t="s">
        <v>435</v>
      </c>
      <c r="H226" t="s">
        <v>36</v>
      </c>
      <c r="I226">
        <v>0.625</v>
      </c>
      <c r="J226" t="s">
        <v>25</v>
      </c>
      <c r="K226">
        <v>7</v>
      </c>
      <c r="L226" t="s">
        <v>174</v>
      </c>
      <c r="M226">
        <v>26.2</v>
      </c>
      <c r="N226">
        <v>8</v>
      </c>
      <c r="O226" t="s">
        <v>228</v>
      </c>
      <c r="P226" t="s">
        <v>202</v>
      </c>
      <c r="Q226" t="s">
        <v>214</v>
      </c>
      <c r="R226" t="s">
        <v>214</v>
      </c>
      <c r="S226">
        <v>0.24460000000000001</v>
      </c>
      <c r="T226" t="s">
        <v>19</v>
      </c>
      <c r="U226" t="s">
        <v>139</v>
      </c>
    </row>
    <row r="227" spans="1:21" x14ac:dyDescent="0.25">
      <c r="A227">
        <v>22</v>
      </c>
      <c r="B227">
        <v>15</v>
      </c>
      <c r="C227">
        <v>8</v>
      </c>
      <c r="D227">
        <f t="shared" si="3"/>
        <v>205.64285714285717</v>
      </c>
      <c r="E227" t="s">
        <v>164</v>
      </c>
      <c r="F227">
        <v>393</v>
      </c>
      <c r="G227" t="s">
        <v>435</v>
      </c>
      <c r="H227" t="s">
        <v>36</v>
      </c>
      <c r="I227">
        <v>0.625</v>
      </c>
      <c r="J227" t="s">
        <v>25</v>
      </c>
      <c r="K227">
        <v>7</v>
      </c>
      <c r="L227" t="s">
        <v>174</v>
      </c>
      <c r="M227">
        <v>26.2</v>
      </c>
      <c r="N227">
        <v>8</v>
      </c>
      <c r="O227" t="s">
        <v>228</v>
      </c>
      <c r="P227" t="s">
        <v>202</v>
      </c>
      <c r="Q227" t="s">
        <v>214</v>
      </c>
      <c r="R227" t="s">
        <v>214</v>
      </c>
      <c r="S227">
        <v>0.20564285714285716</v>
      </c>
      <c r="T227" t="s">
        <v>19</v>
      </c>
      <c r="U227" t="s">
        <v>139</v>
      </c>
    </row>
    <row r="228" spans="1:21" x14ac:dyDescent="0.25">
      <c r="A228">
        <v>22</v>
      </c>
      <c r="B228">
        <v>15</v>
      </c>
      <c r="C228">
        <v>12</v>
      </c>
      <c r="D228">
        <f t="shared" si="3"/>
        <v>138.16666666666669</v>
      </c>
      <c r="E228" t="s">
        <v>164</v>
      </c>
      <c r="F228">
        <v>393</v>
      </c>
      <c r="G228" t="s">
        <v>435</v>
      </c>
      <c r="H228" t="s">
        <v>36</v>
      </c>
      <c r="I228">
        <v>0.625</v>
      </c>
      <c r="J228" t="s">
        <v>25</v>
      </c>
      <c r="K228">
        <v>7</v>
      </c>
      <c r="L228" t="s">
        <v>174</v>
      </c>
      <c r="M228">
        <v>26.2</v>
      </c>
      <c r="N228">
        <v>8</v>
      </c>
      <c r="O228" t="s">
        <v>228</v>
      </c>
      <c r="P228" t="s">
        <v>202</v>
      </c>
      <c r="Q228" t="s">
        <v>214</v>
      </c>
      <c r="R228" t="s">
        <v>214</v>
      </c>
      <c r="S228">
        <v>0.13816666666666669</v>
      </c>
      <c r="T228" t="s">
        <v>19</v>
      </c>
      <c r="U228" t="s">
        <v>139</v>
      </c>
    </row>
    <row r="229" spans="1:21" x14ac:dyDescent="0.25">
      <c r="A229">
        <v>22</v>
      </c>
      <c r="B229">
        <v>15</v>
      </c>
      <c r="C229">
        <v>24</v>
      </c>
      <c r="D229">
        <f t="shared" si="3"/>
        <v>69.400000000000006</v>
      </c>
      <c r="E229" t="s">
        <v>164</v>
      </c>
      <c r="F229">
        <v>393</v>
      </c>
      <c r="G229" t="s">
        <v>435</v>
      </c>
      <c r="H229" t="s">
        <v>36</v>
      </c>
      <c r="I229">
        <v>0.625</v>
      </c>
      <c r="J229" t="s">
        <v>25</v>
      </c>
      <c r="K229">
        <v>7</v>
      </c>
      <c r="L229" t="s">
        <v>174</v>
      </c>
      <c r="M229">
        <v>26.2</v>
      </c>
      <c r="N229">
        <v>8</v>
      </c>
      <c r="O229" t="s">
        <v>228</v>
      </c>
      <c r="P229" t="s">
        <v>202</v>
      </c>
      <c r="Q229" t="s">
        <v>214</v>
      </c>
      <c r="R229" t="s">
        <v>214</v>
      </c>
      <c r="S229">
        <v>6.9400000000000003E-2</v>
      </c>
      <c r="T229" t="s">
        <v>19</v>
      </c>
      <c r="U229" t="s">
        <v>139</v>
      </c>
    </row>
    <row r="230" spans="1:21" x14ac:dyDescent="0.25">
      <c r="A230">
        <v>23</v>
      </c>
      <c r="B230">
        <v>16</v>
      </c>
      <c r="C230">
        <v>0</v>
      </c>
      <c r="D230">
        <v>0</v>
      </c>
      <c r="E230" t="s">
        <v>22</v>
      </c>
      <c r="F230">
        <v>400</v>
      </c>
      <c r="G230" t="s">
        <v>435</v>
      </c>
      <c r="H230" t="s">
        <v>27</v>
      </c>
      <c r="I230" t="s">
        <v>437</v>
      </c>
      <c r="J230" t="s">
        <v>25</v>
      </c>
      <c r="K230" t="s">
        <v>437</v>
      </c>
      <c r="L230" t="s">
        <v>27</v>
      </c>
      <c r="M230" t="s">
        <v>437</v>
      </c>
      <c r="N230">
        <v>1</v>
      </c>
      <c r="O230" t="s">
        <v>214</v>
      </c>
      <c r="P230" t="s">
        <v>225</v>
      </c>
      <c r="Q230" t="s">
        <v>214</v>
      </c>
      <c r="R230" t="s">
        <v>214</v>
      </c>
      <c r="S230">
        <v>0</v>
      </c>
      <c r="T230" t="s">
        <v>8</v>
      </c>
      <c r="U230" t="s">
        <v>288</v>
      </c>
    </row>
    <row r="231" spans="1:21" x14ac:dyDescent="0.25">
      <c r="A231">
        <v>23</v>
      </c>
      <c r="B231">
        <v>16</v>
      </c>
      <c r="C231">
        <v>1</v>
      </c>
      <c r="D231">
        <v>25.837800000000001</v>
      </c>
      <c r="E231" t="s">
        <v>22</v>
      </c>
      <c r="F231">
        <v>400</v>
      </c>
      <c r="G231" t="s">
        <v>435</v>
      </c>
      <c r="H231" t="s">
        <v>27</v>
      </c>
      <c r="I231" t="s">
        <v>437</v>
      </c>
      <c r="J231" t="s">
        <v>25</v>
      </c>
      <c r="K231" t="s">
        <v>437</v>
      </c>
      <c r="L231" t="s">
        <v>27</v>
      </c>
      <c r="M231" t="s">
        <v>437</v>
      </c>
      <c r="N231">
        <v>1</v>
      </c>
      <c r="O231" t="s">
        <v>214</v>
      </c>
      <c r="P231" t="s">
        <v>225</v>
      </c>
      <c r="Q231" t="s">
        <v>214</v>
      </c>
      <c r="R231" t="s">
        <v>214</v>
      </c>
      <c r="S231">
        <v>25.837800000000001</v>
      </c>
      <c r="T231" t="s">
        <v>8</v>
      </c>
      <c r="U231" t="s">
        <v>288</v>
      </c>
    </row>
    <row r="232" spans="1:21" x14ac:dyDescent="0.25">
      <c r="A232">
        <v>23</v>
      </c>
      <c r="B232">
        <v>16</v>
      </c>
      <c r="C232">
        <v>1.5</v>
      </c>
      <c r="D232">
        <v>81.968900000000005</v>
      </c>
      <c r="E232" t="s">
        <v>22</v>
      </c>
      <c r="F232">
        <v>400</v>
      </c>
      <c r="G232" t="s">
        <v>435</v>
      </c>
      <c r="H232" t="s">
        <v>27</v>
      </c>
      <c r="I232" t="s">
        <v>437</v>
      </c>
      <c r="J232" t="s">
        <v>25</v>
      </c>
      <c r="K232" t="s">
        <v>437</v>
      </c>
      <c r="L232" t="s">
        <v>27</v>
      </c>
      <c r="M232" t="s">
        <v>437</v>
      </c>
      <c r="N232">
        <v>1</v>
      </c>
      <c r="O232" t="s">
        <v>214</v>
      </c>
      <c r="P232" t="s">
        <v>225</v>
      </c>
      <c r="Q232" t="s">
        <v>214</v>
      </c>
      <c r="R232" t="s">
        <v>214</v>
      </c>
      <c r="S232">
        <v>81.968900000000005</v>
      </c>
      <c r="T232" t="s">
        <v>8</v>
      </c>
      <c r="U232" t="s">
        <v>288</v>
      </c>
    </row>
    <row r="233" spans="1:21" x14ac:dyDescent="0.25">
      <c r="A233">
        <v>23</v>
      </c>
      <c r="B233">
        <v>16</v>
      </c>
      <c r="C233">
        <v>2</v>
      </c>
      <c r="D233">
        <v>147.88239999999999</v>
      </c>
      <c r="E233" t="s">
        <v>22</v>
      </c>
      <c r="F233">
        <v>400</v>
      </c>
      <c r="G233" t="s">
        <v>435</v>
      </c>
      <c r="H233" t="s">
        <v>27</v>
      </c>
      <c r="I233" t="s">
        <v>437</v>
      </c>
      <c r="J233" t="s">
        <v>25</v>
      </c>
      <c r="K233" t="s">
        <v>437</v>
      </c>
      <c r="L233" t="s">
        <v>27</v>
      </c>
      <c r="M233" t="s">
        <v>437</v>
      </c>
      <c r="N233">
        <v>1</v>
      </c>
      <c r="O233" t="s">
        <v>214</v>
      </c>
      <c r="P233" t="s">
        <v>225</v>
      </c>
      <c r="Q233" t="s">
        <v>214</v>
      </c>
      <c r="R233" t="s">
        <v>214</v>
      </c>
      <c r="S233">
        <v>147.88239999999999</v>
      </c>
      <c r="T233" t="s">
        <v>8</v>
      </c>
      <c r="U233" t="s">
        <v>288</v>
      </c>
    </row>
    <row r="234" spans="1:21" x14ac:dyDescent="0.25">
      <c r="A234">
        <v>23</v>
      </c>
      <c r="B234">
        <v>16</v>
      </c>
      <c r="C234">
        <v>3</v>
      </c>
      <c r="D234">
        <v>62.612000000000002</v>
      </c>
      <c r="E234" t="s">
        <v>22</v>
      </c>
      <c r="F234">
        <v>400</v>
      </c>
      <c r="G234" t="s">
        <v>435</v>
      </c>
      <c r="H234" t="s">
        <v>27</v>
      </c>
      <c r="I234" t="s">
        <v>437</v>
      </c>
      <c r="J234" t="s">
        <v>25</v>
      </c>
      <c r="K234" t="s">
        <v>437</v>
      </c>
      <c r="L234" t="s">
        <v>27</v>
      </c>
      <c r="M234" t="s">
        <v>437</v>
      </c>
      <c r="N234">
        <v>1</v>
      </c>
      <c r="O234" t="s">
        <v>214</v>
      </c>
      <c r="P234" t="s">
        <v>225</v>
      </c>
      <c r="Q234" t="s">
        <v>214</v>
      </c>
      <c r="R234" t="s">
        <v>214</v>
      </c>
      <c r="S234">
        <v>62.612000000000002</v>
      </c>
      <c r="T234" t="s">
        <v>8</v>
      </c>
      <c r="U234" t="s">
        <v>288</v>
      </c>
    </row>
    <row r="235" spans="1:21" x14ac:dyDescent="0.25">
      <c r="A235">
        <v>23</v>
      </c>
      <c r="B235">
        <v>16</v>
      </c>
      <c r="C235">
        <v>4</v>
      </c>
      <c r="D235">
        <v>39.454799999999999</v>
      </c>
      <c r="E235" t="s">
        <v>22</v>
      </c>
      <c r="F235">
        <v>400</v>
      </c>
      <c r="G235" t="s">
        <v>435</v>
      </c>
      <c r="H235" t="s">
        <v>27</v>
      </c>
      <c r="I235" t="s">
        <v>437</v>
      </c>
      <c r="J235" t="s">
        <v>25</v>
      </c>
      <c r="K235" t="s">
        <v>437</v>
      </c>
      <c r="L235" t="s">
        <v>27</v>
      </c>
      <c r="M235" t="s">
        <v>437</v>
      </c>
      <c r="N235">
        <v>1</v>
      </c>
      <c r="O235" t="s">
        <v>214</v>
      </c>
      <c r="P235" t="s">
        <v>225</v>
      </c>
      <c r="Q235" t="s">
        <v>214</v>
      </c>
      <c r="R235" t="s">
        <v>214</v>
      </c>
      <c r="S235">
        <v>39.454799999999999</v>
      </c>
      <c r="T235" t="s">
        <v>8</v>
      </c>
      <c r="U235" t="s">
        <v>288</v>
      </c>
    </row>
    <row r="236" spans="1:21" x14ac:dyDescent="0.25">
      <c r="A236">
        <v>23</v>
      </c>
      <c r="B236">
        <v>16</v>
      </c>
      <c r="C236">
        <v>6</v>
      </c>
      <c r="D236">
        <v>18.748999999999999</v>
      </c>
      <c r="E236" t="s">
        <v>22</v>
      </c>
      <c r="F236">
        <v>400</v>
      </c>
      <c r="G236" t="s">
        <v>435</v>
      </c>
      <c r="H236" t="s">
        <v>27</v>
      </c>
      <c r="I236" t="s">
        <v>437</v>
      </c>
      <c r="J236" t="s">
        <v>25</v>
      </c>
      <c r="K236" t="s">
        <v>437</v>
      </c>
      <c r="L236" t="s">
        <v>27</v>
      </c>
      <c r="M236" t="s">
        <v>437</v>
      </c>
      <c r="N236">
        <v>1</v>
      </c>
      <c r="O236" t="s">
        <v>214</v>
      </c>
      <c r="P236" t="s">
        <v>225</v>
      </c>
      <c r="Q236" t="s">
        <v>214</v>
      </c>
      <c r="R236" t="s">
        <v>214</v>
      </c>
      <c r="S236">
        <v>18.748999999999999</v>
      </c>
      <c r="T236" t="s">
        <v>8</v>
      </c>
      <c r="U236" t="s">
        <v>288</v>
      </c>
    </row>
    <row r="237" spans="1:21" x14ac:dyDescent="0.25">
      <c r="A237">
        <v>23</v>
      </c>
      <c r="B237">
        <v>16</v>
      </c>
      <c r="C237">
        <v>12</v>
      </c>
      <c r="D237">
        <v>0</v>
      </c>
      <c r="E237" t="s">
        <v>22</v>
      </c>
      <c r="F237">
        <v>400</v>
      </c>
      <c r="G237" t="s">
        <v>435</v>
      </c>
      <c r="H237" t="s">
        <v>27</v>
      </c>
      <c r="I237" t="s">
        <v>437</v>
      </c>
      <c r="J237" t="s">
        <v>25</v>
      </c>
      <c r="K237" t="s">
        <v>437</v>
      </c>
      <c r="L237" t="s">
        <v>27</v>
      </c>
      <c r="M237" t="s">
        <v>437</v>
      </c>
      <c r="N237">
        <v>1</v>
      </c>
      <c r="O237" t="s">
        <v>214</v>
      </c>
      <c r="P237" t="s">
        <v>225</v>
      </c>
      <c r="Q237" t="s">
        <v>214</v>
      </c>
      <c r="R237" t="s">
        <v>214</v>
      </c>
      <c r="S237">
        <v>0</v>
      </c>
      <c r="T237" t="s">
        <v>8</v>
      </c>
      <c r="U237" t="s">
        <v>288</v>
      </c>
    </row>
    <row r="238" spans="1:21" x14ac:dyDescent="0.25">
      <c r="A238">
        <v>23</v>
      </c>
      <c r="B238">
        <v>16</v>
      </c>
      <c r="C238">
        <v>24</v>
      </c>
      <c r="D238">
        <v>0</v>
      </c>
      <c r="E238" t="s">
        <v>22</v>
      </c>
      <c r="F238">
        <v>400</v>
      </c>
      <c r="G238" t="s">
        <v>435</v>
      </c>
      <c r="H238" t="s">
        <v>27</v>
      </c>
      <c r="I238" t="s">
        <v>437</v>
      </c>
      <c r="J238" t="s">
        <v>25</v>
      </c>
      <c r="K238" t="s">
        <v>437</v>
      </c>
      <c r="L238" t="s">
        <v>27</v>
      </c>
      <c r="M238" t="s">
        <v>437</v>
      </c>
      <c r="N238">
        <v>1</v>
      </c>
      <c r="O238" t="s">
        <v>214</v>
      </c>
      <c r="P238" t="s">
        <v>225</v>
      </c>
      <c r="Q238" t="s">
        <v>214</v>
      </c>
      <c r="R238" t="s">
        <v>214</v>
      </c>
      <c r="S238">
        <v>0</v>
      </c>
      <c r="T238" t="s">
        <v>8</v>
      </c>
      <c r="U238" t="s">
        <v>288</v>
      </c>
    </row>
    <row r="239" spans="1:21" x14ac:dyDescent="0.25">
      <c r="A239">
        <v>23</v>
      </c>
      <c r="B239">
        <v>16</v>
      </c>
      <c r="C239">
        <v>36</v>
      </c>
      <c r="D239">
        <v>0</v>
      </c>
      <c r="E239" t="s">
        <v>22</v>
      </c>
      <c r="F239">
        <v>400</v>
      </c>
      <c r="G239" t="s">
        <v>435</v>
      </c>
      <c r="H239" t="s">
        <v>27</v>
      </c>
      <c r="I239" t="s">
        <v>437</v>
      </c>
      <c r="J239" t="s">
        <v>25</v>
      </c>
      <c r="K239" t="s">
        <v>437</v>
      </c>
      <c r="L239" t="s">
        <v>27</v>
      </c>
      <c r="M239" t="s">
        <v>437</v>
      </c>
      <c r="N239">
        <v>1</v>
      </c>
      <c r="O239" t="s">
        <v>214</v>
      </c>
      <c r="P239" t="s">
        <v>225</v>
      </c>
      <c r="Q239" t="s">
        <v>214</v>
      </c>
      <c r="R239" t="s">
        <v>214</v>
      </c>
      <c r="S239">
        <v>0</v>
      </c>
      <c r="T239" t="s">
        <v>8</v>
      </c>
      <c r="U239" t="s">
        <v>288</v>
      </c>
    </row>
    <row r="240" spans="1:21" x14ac:dyDescent="0.25">
      <c r="A240">
        <v>23</v>
      </c>
      <c r="B240">
        <v>16</v>
      </c>
      <c r="C240">
        <v>8</v>
      </c>
      <c r="D240">
        <v>0</v>
      </c>
      <c r="E240" t="s">
        <v>22</v>
      </c>
      <c r="F240">
        <v>400</v>
      </c>
      <c r="G240" t="s">
        <v>435</v>
      </c>
      <c r="H240" t="s">
        <v>27</v>
      </c>
      <c r="I240" t="s">
        <v>437</v>
      </c>
      <c r="J240" t="s">
        <v>25</v>
      </c>
      <c r="K240" t="s">
        <v>437</v>
      </c>
      <c r="L240" t="s">
        <v>27</v>
      </c>
      <c r="M240" t="s">
        <v>437</v>
      </c>
      <c r="N240">
        <v>1</v>
      </c>
      <c r="O240" t="s">
        <v>214</v>
      </c>
      <c r="P240" t="s">
        <v>225</v>
      </c>
      <c r="Q240" t="s">
        <v>214</v>
      </c>
      <c r="R240" t="s">
        <v>214</v>
      </c>
      <c r="S240">
        <v>0</v>
      </c>
      <c r="T240" t="s">
        <v>8</v>
      </c>
      <c r="U240" t="s">
        <v>288</v>
      </c>
    </row>
    <row r="241" spans="1:21" x14ac:dyDescent="0.25">
      <c r="A241">
        <v>23</v>
      </c>
      <c r="B241">
        <v>16</v>
      </c>
      <c r="C241">
        <v>0</v>
      </c>
      <c r="D241">
        <v>0</v>
      </c>
      <c r="E241" t="s">
        <v>164</v>
      </c>
      <c r="F241">
        <v>400</v>
      </c>
      <c r="G241" t="s">
        <v>435</v>
      </c>
      <c r="H241" t="s">
        <v>27</v>
      </c>
      <c r="I241" t="s">
        <v>437</v>
      </c>
      <c r="J241" t="s">
        <v>25</v>
      </c>
      <c r="K241" t="s">
        <v>437</v>
      </c>
      <c r="L241" t="s">
        <v>27</v>
      </c>
      <c r="M241" t="s">
        <v>437</v>
      </c>
      <c r="N241">
        <v>1</v>
      </c>
      <c r="O241" t="s">
        <v>214</v>
      </c>
      <c r="P241" t="s">
        <v>225</v>
      </c>
      <c r="Q241" t="s">
        <v>214</v>
      </c>
      <c r="R241" t="s">
        <v>214</v>
      </c>
      <c r="S241">
        <v>0</v>
      </c>
      <c r="T241" t="s">
        <v>8</v>
      </c>
      <c r="U241" t="s">
        <v>288</v>
      </c>
    </row>
    <row r="242" spans="1:21" x14ac:dyDescent="0.25">
      <c r="A242">
        <v>23</v>
      </c>
      <c r="B242">
        <v>16</v>
      </c>
      <c r="C242">
        <v>0.5</v>
      </c>
      <c r="D242">
        <v>61.813800000000001</v>
      </c>
      <c r="E242" t="s">
        <v>164</v>
      </c>
      <c r="F242">
        <v>400</v>
      </c>
      <c r="G242" t="s">
        <v>435</v>
      </c>
      <c r="H242" t="s">
        <v>27</v>
      </c>
      <c r="I242" t="s">
        <v>437</v>
      </c>
      <c r="J242" t="s">
        <v>25</v>
      </c>
      <c r="K242" t="s">
        <v>437</v>
      </c>
      <c r="L242" t="s">
        <v>27</v>
      </c>
      <c r="M242" t="s">
        <v>437</v>
      </c>
      <c r="N242">
        <v>1</v>
      </c>
      <c r="O242" t="s">
        <v>214</v>
      </c>
      <c r="P242" t="s">
        <v>225</v>
      </c>
      <c r="Q242" t="s">
        <v>214</v>
      </c>
      <c r="R242" t="s">
        <v>214</v>
      </c>
      <c r="S242">
        <v>61.813800000000001</v>
      </c>
      <c r="T242" t="s">
        <v>8</v>
      </c>
      <c r="U242" t="s">
        <v>288</v>
      </c>
    </row>
    <row r="243" spans="1:21" x14ac:dyDescent="0.25">
      <c r="A243">
        <v>23</v>
      </c>
      <c r="B243">
        <v>16</v>
      </c>
      <c r="C243">
        <v>1</v>
      </c>
      <c r="D243">
        <v>231.6874</v>
      </c>
      <c r="E243" t="s">
        <v>164</v>
      </c>
      <c r="F243">
        <v>400</v>
      </c>
      <c r="G243" t="s">
        <v>435</v>
      </c>
      <c r="H243" t="s">
        <v>27</v>
      </c>
      <c r="I243" t="s">
        <v>437</v>
      </c>
      <c r="J243" t="s">
        <v>25</v>
      </c>
      <c r="K243" t="s">
        <v>437</v>
      </c>
      <c r="L243" t="s">
        <v>27</v>
      </c>
      <c r="M243" t="s">
        <v>437</v>
      </c>
      <c r="N243">
        <v>1</v>
      </c>
      <c r="O243" t="s">
        <v>214</v>
      </c>
      <c r="P243" t="s">
        <v>225</v>
      </c>
      <c r="Q243" t="s">
        <v>214</v>
      </c>
      <c r="R243" t="s">
        <v>214</v>
      </c>
      <c r="S243">
        <v>231.6874</v>
      </c>
      <c r="T243" t="s">
        <v>8</v>
      </c>
      <c r="U243" t="s">
        <v>288</v>
      </c>
    </row>
    <row r="244" spans="1:21" x14ac:dyDescent="0.25">
      <c r="A244">
        <v>23</v>
      </c>
      <c r="B244">
        <v>16</v>
      </c>
      <c r="C244">
        <v>1.5</v>
      </c>
      <c r="D244">
        <v>547.21950000000004</v>
      </c>
      <c r="E244" t="s">
        <v>164</v>
      </c>
      <c r="F244">
        <v>400</v>
      </c>
      <c r="G244" t="s">
        <v>435</v>
      </c>
      <c r="H244" t="s">
        <v>27</v>
      </c>
      <c r="I244" t="s">
        <v>437</v>
      </c>
      <c r="J244" t="s">
        <v>25</v>
      </c>
      <c r="K244" t="s">
        <v>437</v>
      </c>
      <c r="L244" t="s">
        <v>27</v>
      </c>
      <c r="M244" t="s">
        <v>437</v>
      </c>
      <c r="N244">
        <v>1</v>
      </c>
      <c r="O244" t="s">
        <v>214</v>
      </c>
      <c r="P244" t="s">
        <v>225</v>
      </c>
      <c r="Q244" t="s">
        <v>214</v>
      </c>
      <c r="R244" t="s">
        <v>214</v>
      </c>
      <c r="S244">
        <v>547.21950000000004</v>
      </c>
      <c r="T244" t="s">
        <v>8</v>
      </c>
      <c r="U244" t="s">
        <v>288</v>
      </c>
    </row>
    <row r="245" spans="1:21" x14ac:dyDescent="0.25">
      <c r="A245">
        <v>23</v>
      </c>
      <c r="B245">
        <v>16</v>
      </c>
      <c r="C245">
        <v>2.5</v>
      </c>
      <c r="D245">
        <v>987.25419999999997</v>
      </c>
      <c r="E245" t="s">
        <v>164</v>
      </c>
      <c r="F245">
        <v>400</v>
      </c>
      <c r="G245" t="s">
        <v>435</v>
      </c>
      <c r="H245" t="s">
        <v>27</v>
      </c>
      <c r="I245" t="s">
        <v>437</v>
      </c>
      <c r="J245" t="s">
        <v>25</v>
      </c>
      <c r="K245" t="s">
        <v>437</v>
      </c>
      <c r="L245" t="s">
        <v>27</v>
      </c>
      <c r="M245" t="s">
        <v>437</v>
      </c>
      <c r="N245">
        <v>1</v>
      </c>
      <c r="O245" t="s">
        <v>214</v>
      </c>
      <c r="P245" t="s">
        <v>225</v>
      </c>
      <c r="Q245" t="s">
        <v>214</v>
      </c>
      <c r="R245" t="s">
        <v>214</v>
      </c>
      <c r="S245">
        <v>987.25419999999997</v>
      </c>
      <c r="T245" t="s">
        <v>8</v>
      </c>
      <c r="U245" t="s">
        <v>288</v>
      </c>
    </row>
    <row r="246" spans="1:21" x14ac:dyDescent="0.25">
      <c r="A246">
        <v>23</v>
      </c>
      <c r="B246">
        <v>16</v>
      </c>
      <c r="C246">
        <v>3</v>
      </c>
      <c r="D246">
        <v>868.39769999999999</v>
      </c>
      <c r="E246" t="s">
        <v>164</v>
      </c>
      <c r="F246">
        <v>400</v>
      </c>
      <c r="G246" t="s">
        <v>435</v>
      </c>
      <c r="H246" t="s">
        <v>27</v>
      </c>
      <c r="I246" t="s">
        <v>437</v>
      </c>
      <c r="J246" t="s">
        <v>25</v>
      </c>
      <c r="K246" t="s">
        <v>437</v>
      </c>
      <c r="L246" t="s">
        <v>27</v>
      </c>
      <c r="M246" t="s">
        <v>437</v>
      </c>
      <c r="N246">
        <v>1</v>
      </c>
      <c r="O246" t="s">
        <v>214</v>
      </c>
      <c r="P246" t="s">
        <v>225</v>
      </c>
      <c r="Q246" t="s">
        <v>214</v>
      </c>
      <c r="R246" t="s">
        <v>214</v>
      </c>
      <c r="S246">
        <v>868.39769999999999</v>
      </c>
      <c r="T246" t="s">
        <v>8</v>
      </c>
      <c r="U246" t="s">
        <v>288</v>
      </c>
    </row>
    <row r="247" spans="1:21" x14ac:dyDescent="0.25">
      <c r="A247">
        <v>23</v>
      </c>
      <c r="B247">
        <v>16</v>
      </c>
      <c r="C247">
        <v>4</v>
      </c>
      <c r="D247">
        <v>868.39769999999999</v>
      </c>
      <c r="E247" t="s">
        <v>164</v>
      </c>
      <c r="F247">
        <v>400</v>
      </c>
      <c r="G247" t="s">
        <v>435</v>
      </c>
      <c r="H247" t="s">
        <v>27</v>
      </c>
      <c r="I247" t="s">
        <v>437</v>
      </c>
      <c r="J247" t="s">
        <v>25</v>
      </c>
      <c r="K247" t="s">
        <v>437</v>
      </c>
      <c r="L247" t="s">
        <v>27</v>
      </c>
      <c r="M247" t="s">
        <v>437</v>
      </c>
      <c r="N247">
        <v>1</v>
      </c>
      <c r="O247" t="s">
        <v>214</v>
      </c>
      <c r="P247" t="s">
        <v>225</v>
      </c>
      <c r="Q247" t="s">
        <v>214</v>
      </c>
      <c r="R247" t="s">
        <v>214</v>
      </c>
      <c r="S247">
        <v>868.39769999999999</v>
      </c>
      <c r="T247" t="s">
        <v>8</v>
      </c>
      <c r="U247" t="s">
        <v>288</v>
      </c>
    </row>
    <row r="248" spans="1:21" x14ac:dyDescent="0.25">
      <c r="A248">
        <v>23</v>
      </c>
      <c r="B248">
        <v>16</v>
      </c>
      <c r="C248">
        <v>6</v>
      </c>
      <c r="D248">
        <v>614.18730000000005</v>
      </c>
      <c r="E248" t="s">
        <v>164</v>
      </c>
      <c r="F248">
        <v>400</v>
      </c>
      <c r="G248" t="s">
        <v>435</v>
      </c>
      <c r="H248" t="s">
        <v>27</v>
      </c>
      <c r="I248" t="s">
        <v>437</v>
      </c>
      <c r="J248" t="s">
        <v>25</v>
      </c>
      <c r="K248" t="s">
        <v>437</v>
      </c>
      <c r="L248" t="s">
        <v>27</v>
      </c>
      <c r="M248" t="s">
        <v>437</v>
      </c>
      <c r="N248">
        <v>1</v>
      </c>
      <c r="O248" t="s">
        <v>214</v>
      </c>
      <c r="P248" t="s">
        <v>225</v>
      </c>
      <c r="Q248" t="s">
        <v>214</v>
      </c>
      <c r="R248" t="s">
        <v>214</v>
      </c>
      <c r="S248">
        <v>614.18730000000005</v>
      </c>
      <c r="T248" t="s">
        <v>8</v>
      </c>
      <c r="U248" t="s">
        <v>288</v>
      </c>
    </row>
    <row r="249" spans="1:21" x14ac:dyDescent="0.25">
      <c r="A249">
        <v>23</v>
      </c>
      <c r="B249">
        <v>16</v>
      </c>
      <c r="C249">
        <v>8</v>
      </c>
      <c r="D249">
        <v>402.21370000000002</v>
      </c>
      <c r="E249" t="s">
        <v>164</v>
      </c>
      <c r="F249">
        <v>400</v>
      </c>
      <c r="G249" t="s">
        <v>435</v>
      </c>
      <c r="H249" t="s">
        <v>27</v>
      </c>
      <c r="I249" t="s">
        <v>437</v>
      </c>
      <c r="J249" t="s">
        <v>25</v>
      </c>
      <c r="K249" t="s">
        <v>437</v>
      </c>
      <c r="L249" t="s">
        <v>27</v>
      </c>
      <c r="M249" t="s">
        <v>437</v>
      </c>
      <c r="N249">
        <v>1</v>
      </c>
      <c r="O249" t="s">
        <v>214</v>
      </c>
      <c r="P249" t="s">
        <v>225</v>
      </c>
      <c r="Q249" t="s">
        <v>214</v>
      </c>
      <c r="R249" t="s">
        <v>214</v>
      </c>
      <c r="S249">
        <v>402.21370000000002</v>
      </c>
      <c r="T249" t="s">
        <v>8</v>
      </c>
      <c r="U249" t="s">
        <v>288</v>
      </c>
    </row>
    <row r="250" spans="1:21" x14ac:dyDescent="0.25">
      <c r="A250">
        <v>23</v>
      </c>
      <c r="B250">
        <v>16</v>
      </c>
      <c r="C250">
        <v>12</v>
      </c>
      <c r="D250">
        <v>402.21370000000002</v>
      </c>
      <c r="E250" t="s">
        <v>164</v>
      </c>
      <c r="F250">
        <v>400</v>
      </c>
      <c r="G250" t="s">
        <v>435</v>
      </c>
      <c r="H250" t="s">
        <v>27</v>
      </c>
      <c r="I250" t="s">
        <v>437</v>
      </c>
      <c r="J250" t="s">
        <v>25</v>
      </c>
      <c r="K250" t="s">
        <v>437</v>
      </c>
      <c r="L250" t="s">
        <v>27</v>
      </c>
      <c r="M250" t="s">
        <v>437</v>
      </c>
      <c r="N250">
        <v>1</v>
      </c>
      <c r="O250" t="s">
        <v>214</v>
      </c>
      <c r="P250" t="s">
        <v>225</v>
      </c>
      <c r="Q250" t="s">
        <v>214</v>
      </c>
      <c r="R250" t="s">
        <v>214</v>
      </c>
      <c r="S250">
        <v>402.21370000000002</v>
      </c>
      <c r="T250" t="s">
        <v>8</v>
      </c>
      <c r="U250" t="s">
        <v>288</v>
      </c>
    </row>
    <row r="251" spans="1:21" x14ac:dyDescent="0.25">
      <c r="A251">
        <v>23</v>
      </c>
      <c r="B251">
        <v>16</v>
      </c>
      <c r="C251">
        <v>24</v>
      </c>
      <c r="D251">
        <v>126.7839</v>
      </c>
      <c r="E251" t="s">
        <v>164</v>
      </c>
      <c r="F251">
        <v>400</v>
      </c>
      <c r="G251" t="s">
        <v>435</v>
      </c>
      <c r="H251" t="s">
        <v>27</v>
      </c>
      <c r="I251" t="s">
        <v>437</v>
      </c>
      <c r="J251" t="s">
        <v>25</v>
      </c>
      <c r="K251" t="s">
        <v>437</v>
      </c>
      <c r="L251" t="s">
        <v>27</v>
      </c>
      <c r="M251" t="s">
        <v>437</v>
      </c>
      <c r="N251">
        <v>1</v>
      </c>
      <c r="O251" t="s">
        <v>214</v>
      </c>
      <c r="P251" t="s">
        <v>225</v>
      </c>
      <c r="Q251" t="s">
        <v>214</v>
      </c>
      <c r="R251" t="s">
        <v>214</v>
      </c>
      <c r="S251">
        <v>126.7839</v>
      </c>
      <c r="T251" t="s">
        <v>8</v>
      </c>
      <c r="U251" t="s">
        <v>288</v>
      </c>
    </row>
    <row r="252" spans="1:21" x14ac:dyDescent="0.25">
      <c r="A252">
        <v>23</v>
      </c>
      <c r="B252">
        <v>16</v>
      </c>
      <c r="C252">
        <v>36</v>
      </c>
      <c r="D252">
        <v>44.283299999999997</v>
      </c>
      <c r="E252" t="s">
        <v>164</v>
      </c>
      <c r="F252">
        <v>400</v>
      </c>
      <c r="G252" t="s">
        <v>435</v>
      </c>
      <c r="H252" t="s">
        <v>27</v>
      </c>
      <c r="I252" t="s">
        <v>437</v>
      </c>
      <c r="J252" t="s">
        <v>25</v>
      </c>
      <c r="K252" t="s">
        <v>437</v>
      </c>
      <c r="L252" t="s">
        <v>27</v>
      </c>
      <c r="M252" t="s">
        <v>437</v>
      </c>
      <c r="N252">
        <v>1</v>
      </c>
      <c r="O252" t="s">
        <v>214</v>
      </c>
      <c r="P252" t="s">
        <v>225</v>
      </c>
      <c r="Q252" t="s">
        <v>214</v>
      </c>
      <c r="R252" t="s">
        <v>214</v>
      </c>
      <c r="S252">
        <v>44.283299999999997</v>
      </c>
      <c r="T252" t="s">
        <v>8</v>
      </c>
      <c r="U252" t="s">
        <v>288</v>
      </c>
    </row>
    <row r="253" spans="1:21" x14ac:dyDescent="0.25">
      <c r="A253">
        <v>23</v>
      </c>
      <c r="B253">
        <v>16</v>
      </c>
      <c r="C253">
        <v>48</v>
      </c>
      <c r="D253">
        <v>20.5106</v>
      </c>
      <c r="E253" t="s">
        <v>164</v>
      </c>
      <c r="F253">
        <v>400</v>
      </c>
      <c r="G253" t="s">
        <v>435</v>
      </c>
      <c r="H253" t="s">
        <v>27</v>
      </c>
      <c r="I253" t="s">
        <v>437</v>
      </c>
      <c r="J253" t="s">
        <v>25</v>
      </c>
      <c r="K253" t="s">
        <v>437</v>
      </c>
      <c r="L253" t="s">
        <v>27</v>
      </c>
      <c r="M253" t="s">
        <v>437</v>
      </c>
      <c r="N253">
        <v>1</v>
      </c>
      <c r="O253" t="s">
        <v>214</v>
      </c>
      <c r="P253" t="s">
        <v>225</v>
      </c>
      <c r="Q253" t="s">
        <v>214</v>
      </c>
      <c r="R253" t="s">
        <v>214</v>
      </c>
      <c r="S253">
        <v>20.5106</v>
      </c>
      <c r="T253" t="s">
        <v>8</v>
      </c>
      <c r="U253" t="s">
        <v>288</v>
      </c>
    </row>
    <row r="254" spans="1:21" x14ac:dyDescent="0.25">
      <c r="A254">
        <v>26</v>
      </c>
      <c r="B254">
        <v>17</v>
      </c>
      <c r="C254">
        <v>0</v>
      </c>
      <c r="D254">
        <f>S254* 284.349</f>
        <v>0</v>
      </c>
      <c r="E254" t="s">
        <v>164</v>
      </c>
      <c r="F254">
        <v>400</v>
      </c>
      <c r="G254" t="s">
        <v>435</v>
      </c>
      <c r="H254" t="s">
        <v>36</v>
      </c>
      <c r="I254">
        <f>5/6</f>
        <v>0.83333333333333337</v>
      </c>
      <c r="J254" t="s">
        <v>25</v>
      </c>
      <c r="K254">
        <v>43</v>
      </c>
      <c r="L254" t="s">
        <v>217</v>
      </c>
      <c r="M254">
        <v>70.8</v>
      </c>
      <c r="N254">
        <v>6</v>
      </c>
      <c r="O254" t="s">
        <v>235</v>
      </c>
      <c r="P254" t="s">
        <v>202</v>
      </c>
      <c r="Q254" t="s">
        <v>214</v>
      </c>
      <c r="R254" t="s">
        <v>214</v>
      </c>
      <c r="S254">
        <v>0</v>
      </c>
      <c r="T254" t="s">
        <v>30</v>
      </c>
      <c r="U254" t="s">
        <v>141</v>
      </c>
    </row>
    <row r="255" spans="1:21" x14ac:dyDescent="0.25">
      <c r="A255">
        <v>26</v>
      </c>
      <c r="B255">
        <v>17</v>
      </c>
      <c r="C255">
        <v>0.5</v>
      </c>
      <c r="D255">
        <f t="shared" ref="D255:D279" si="4">S255* 284.349</f>
        <v>132.90472259999999</v>
      </c>
      <c r="E255" t="s">
        <v>164</v>
      </c>
      <c r="F255">
        <v>400</v>
      </c>
      <c r="G255" t="s">
        <v>435</v>
      </c>
      <c r="H255" t="s">
        <v>36</v>
      </c>
      <c r="I255">
        <f t="shared" ref="I255:I279" si="5">5/6</f>
        <v>0.83333333333333337</v>
      </c>
      <c r="J255" t="s">
        <v>25</v>
      </c>
      <c r="K255">
        <v>43</v>
      </c>
      <c r="L255" t="s">
        <v>217</v>
      </c>
      <c r="M255">
        <v>70.8</v>
      </c>
      <c r="N255">
        <v>6</v>
      </c>
      <c r="O255" t="s">
        <v>235</v>
      </c>
      <c r="P255" t="s">
        <v>202</v>
      </c>
      <c r="Q255" t="s">
        <v>214</v>
      </c>
      <c r="R255" t="s">
        <v>214</v>
      </c>
      <c r="S255">
        <v>0.46739999999999998</v>
      </c>
      <c r="T255" t="s">
        <v>30</v>
      </c>
      <c r="U255" t="s">
        <v>142</v>
      </c>
    </row>
    <row r="256" spans="1:21" x14ac:dyDescent="0.25">
      <c r="A256">
        <v>26</v>
      </c>
      <c r="B256">
        <v>17</v>
      </c>
      <c r="C256">
        <v>1</v>
      </c>
      <c r="D256">
        <f t="shared" si="4"/>
        <v>342.46993559999999</v>
      </c>
      <c r="E256" t="s">
        <v>164</v>
      </c>
      <c r="F256">
        <v>400</v>
      </c>
      <c r="G256" t="s">
        <v>435</v>
      </c>
      <c r="H256" t="s">
        <v>36</v>
      </c>
      <c r="I256">
        <f t="shared" si="5"/>
        <v>0.83333333333333337</v>
      </c>
      <c r="J256" t="s">
        <v>25</v>
      </c>
      <c r="K256">
        <v>43</v>
      </c>
      <c r="L256" t="s">
        <v>217</v>
      </c>
      <c r="M256">
        <v>70.8</v>
      </c>
      <c r="N256">
        <v>6</v>
      </c>
      <c r="O256" t="s">
        <v>235</v>
      </c>
      <c r="P256" t="s">
        <v>202</v>
      </c>
      <c r="Q256" t="s">
        <v>214</v>
      </c>
      <c r="R256" t="s">
        <v>214</v>
      </c>
      <c r="S256">
        <v>1.2043999999999999</v>
      </c>
      <c r="T256" t="s">
        <v>30</v>
      </c>
      <c r="U256" t="s">
        <v>143</v>
      </c>
    </row>
    <row r="257" spans="1:21" x14ac:dyDescent="0.25">
      <c r="A257">
        <v>26</v>
      </c>
      <c r="B257">
        <v>17</v>
      </c>
      <c r="C257">
        <v>1.5</v>
      </c>
      <c r="D257">
        <f t="shared" si="4"/>
        <v>463.57417470000001</v>
      </c>
      <c r="E257" t="s">
        <v>164</v>
      </c>
      <c r="F257">
        <v>400</v>
      </c>
      <c r="G257" t="s">
        <v>435</v>
      </c>
      <c r="H257" t="s">
        <v>36</v>
      </c>
      <c r="I257">
        <f t="shared" si="5"/>
        <v>0.83333333333333337</v>
      </c>
      <c r="J257" t="s">
        <v>25</v>
      </c>
      <c r="K257">
        <v>43</v>
      </c>
      <c r="L257" t="s">
        <v>217</v>
      </c>
      <c r="M257">
        <v>70.8</v>
      </c>
      <c r="N257">
        <v>6</v>
      </c>
      <c r="O257" t="s">
        <v>235</v>
      </c>
      <c r="P257" t="s">
        <v>202</v>
      </c>
      <c r="Q257" t="s">
        <v>214</v>
      </c>
      <c r="R257" t="s">
        <v>214</v>
      </c>
      <c r="S257">
        <v>1.6303000000000001</v>
      </c>
      <c r="T257" t="s">
        <v>30</v>
      </c>
      <c r="U257" t="s">
        <v>144</v>
      </c>
    </row>
    <row r="258" spans="1:21" x14ac:dyDescent="0.25">
      <c r="A258">
        <v>26</v>
      </c>
      <c r="B258">
        <v>17</v>
      </c>
      <c r="C258">
        <v>2</v>
      </c>
      <c r="D258">
        <f t="shared" si="4"/>
        <v>587.63564340000005</v>
      </c>
      <c r="E258" t="s">
        <v>164</v>
      </c>
      <c r="F258">
        <v>400</v>
      </c>
      <c r="G258" t="s">
        <v>435</v>
      </c>
      <c r="H258" t="s">
        <v>36</v>
      </c>
      <c r="I258">
        <f t="shared" si="5"/>
        <v>0.83333333333333337</v>
      </c>
      <c r="J258" t="s">
        <v>25</v>
      </c>
      <c r="K258">
        <v>43</v>
      </c>
      <c r="L258" t="s">
        <v>217</v>
      </c>
      <c r="M258">
        <v>70.8</v>
      </c>
      <c r="N258">
        <v>6</v>
      </c>
      <c r="O258" t="s">
        <v>235</v>
      </c>
      <c r="P258" t="s">
        <v>202</v>
      </c>
      <c r="Q258" t="s">
        <v>214</v>
      </c>
      <c r="R258" t="s">
        <v>214</v>
      </c>
      <c r="S258">
        <v>2.0666000000000002</v>
      </c>
      <c r="T258" t="s">
        <v>30</v>
      </c>
      <c r="U258" t="s">
        <v>145</v>
      </c>
    </row>
    <row r="259" spans="1:21" x14ac:dyDescent="0.25">
      <c r="A259">
        <v>26</v>
      </c>
      <c r="B259">
        <v>17</v>
      </c>
      <c r="C259">
        <v>2.5</v>
      </c>
      <c r="D259">
        <f t="shared" si="4"/>
        <v>694.01060429999995</v>
      </c>
      <c r="E259" t="s">
        <v>164</v>
      </c>
      <c r="F259">
        <v>400</v>
      </c>
      <c r="G259" t="s">
        <v>435</v>
      </c>
      <c r="H259" t="s">
        <v>36</v>
      </c>
      <c r="I259">
        <f t="shared" si="5"/>
        <v>0.83333333333333337</v>
      </c>
      <c r="J259" t="s">
        <v>25</v>
      </c>
      <c r="K259">
        <v>43</v>
      </c>
      <c r="L259" t="s">
        <v>217</v>
      </c>
      <c r="M259">
        <v>70.8</v>
      </c>
      <c r="N259">
        <v>6</v>
      </c>
      <c r="O259" t="s">
        <v>235</v>
      </c>
      <c r="P259" t="s">
        <v>202</v>
      </c>
      <c r="Q259" t="s">
        <v>214</v>
      </c>
      <c r="R259" t="s">
        <v>214</v>
      </c>
      <c r="S259">
        <v>2.4407000000000001</v>
      </c>
      <c r="T259" t="s">
        <v>30</v>
      </c>
      <c r="U259" t="s">
        <v>146</v>
      </c>
    </row>
    <row r="260" spans="1:21" x14ac:dyDescent="0.25">
      <c r="A260">
        <v>26</v>
      </c>
      <c r="B260">
        <v>17</v>
      </c>
      <c r="C260">
        <v>3</v>
      </c>
      <c r="D260">
        <f t="shared" si="4"/>
        <v>673.53747629999998</v>
      </c>
      <c r="E260" t="s">
        <v>164</v>
      </c>
      <c r="F260">
        <v>400</v>
      </c>
      <c r="G260" t="s">
        <v>435</v>
      </c>
      <c r="H260" t="s">
        <v>36</v>
      </c>
      <c r="I260">
        <f t="shared" si="5"/>
        <v>0.83333333333333337</v>
      </c>
      <c r="J260" t="s">
        <v>25</v>
      </c>
      <c r="K260">
        <v>43</v>
      </c>
      <c r="L260" t="s">
        <v>217</v>
      </c>
      <c r="M260">
        <v>70.8</v>
      </c>
      <c r="N260">
        <v>6</v>
      </c>
      <c r="O260" t="s">
        <v>235</v>
      </c>
      <c r="P260" t="s">
        <v>202</v>
      </c>
      <c r="Q260" t="s">
        <v>214</v>
      </c>
      <c r="R260" t="s">
        <v>214</v>
      </c>
      <c r="S260">
        <v>2.3687</v>
      </c>
      <c r="T260" t="s">
        <v>30</v>
      </c>
      <c r="U260" t="s">
        <v>147</v>
      </c>
    </row>
    <row r="261" spans="1:21" x14ac:dyDescent="0.25">
      <c r="A261">
        <v>26</v>
      </c>
      <c r="B261">
        <v>17</v>
      </c>
      <c r="C261">
        <v>3.5</v>
      </c>
      <c r="D261">
        <f t="shared" si="4"/>
        <v>891.97437809999985</v>
      </c>
      <c r="E261" t="s">
        <v>164</v>
      </c>
      <c r="F261">
        <v>400</v>
      </c>
      <c r="G261" t="s">
        <v>435</v>
      </c>
      <c r="H261" t="s">
        <v>36</v>
      </c>
      <c r="I261">
        <f t="shared" si="5"/>
        <v>0.83333333333333337</v>
      </c>
      <c r="J261" t="s">
        <v>25</v>
      </c>
      <c r="K261">
        <v>43</v>
      </c>
      <c r="L261" t="s">
        <v>217</v>
      </c>
      <c r="M261">
        <v>70.8</v>
      </c>
      <c r="N261">
        <v>6</v>
      </c>
      <c r="O261" t="s">
        <v>235</v>
      </c>
      <c r="P261" t="s">
        <v>202</v>
      </c>
      <c r="Q261" t="s">
        <v>214</v>
      </c>
      <c r="R261" t="s">
        <v>214</v>
      </c>
      <c r="S261">
        <v>3.1368999999999998</v>
      </c>
      <c r="T261" t="s">
        <v>30</v>
      </c>
      <c r="U261" t="s">
        <v>148</v>
      </c>
    </row>
    <row r="262" spans="1:21" x14ac:dyDescent="0.25">
      <c r="A262">
        <v>26</v>
      </c>
      <c r="B262">
        <v>17</v>
      </c>
      <c r="C262">
        <v>4</v>
      </c>
      <c r="D262">
        <f t="shared" si="4"/>
        <v>918.70318410000004</v>
      </c>
      <c r="E262" t="s">
        <v>164</v>
      </c>
      <c r="F262">
        <v>400</v>
      </c>
      <c r="G262" t="s">
        <v>435</v>
      </c>
      <c r="H262" t="s">
        <v>36</v>
      </c>
      <c r="I262">
        <f t="shared" si="5"/>
        <v>0.83333333333333337</v>
      </c>
      <c r="J262" t="s">
        <v>25</v>
      </c>
      <c r="K262">
        <v>43</v>
      </c>
      <c r="L262" t="s">
        <v>217</v>
      </c>
      <c r="M262">
        <v>70.8</v>
      </c>
      <c r="N262">
        <v>6</v>
      </c>
      <c r="O262" t="s">
        <v>235</v>
      </c>
      <c r="P262" t="s">
        <v>202</v>
      </c>
      <c r="Q262" t="s">
        <v>214</v>
      </c>
      <c r="R262" t="s">
        <v>214</v>
      </c>
      <c r="S262">
        <v>3.2309000000000001</v>
      </c>
      <c r="T262" t="s">
        <v>30</v>
      </c>
      <c r="U262" t="s">
        <v>149</v>
      </c>
    </row>
    <row r="263" spans="1:21" x14ac:dyDescent="0.25">
      <c r="A263">
        <v>26</v>
      </c>
      <c r="B263">
        <v>17</v>
      </c>
      <c r="C263">
        <v>5</v>
      </c>
      <c r="D263">
        <f t="shared" si="4"/>
        <v>910.22958389999997</v>
      </c>
      <c r="E263" t="s">
        <v>164</v>
      </c>
      <c r="F263">
        <v>400</v>
      </c>
      <c r="G263" t="s">
        <v>435</v>
      </c>
      <c r="H263" t="s">
        <v>36</v>
      </c>
      <c r="I263">
        <f t="shared" si="5"/>
        <v>0.83333333333333337</v>
      </c>
      <c r="J263" t="s">
        <v>25</v>
      </c>
      <c r="K263">
        <v>43</v>
      </c>
      <c r="L263" t="s">
        <v>217</v>
      </c>
      <c r="M263">
        <v>70.8</v>
      </c>
      <c r="N263">
        <v>6</v>
      </c>
      <c r="O263" t="s">
        <v>235</v>
      </c>
      <c r="P263" t="s">
        <v>202</v>
      </c>
      <c r="Q263" t="s">
        <v>214</v>
      </c>
      <c r="R263" t="s">
        <v>214</v>
      </c>
      <c r="S263">
        <v>3.2010999999999998</v>
      </c>
      <c r="T263" t="s">
        <v>30</v>
      </c>
      <c r="U263" t="s">
        <v>150</v>
      </c>
    </row>
    <row r="264" spans="1:21" x14ac:dyDescent="0.25">
      <c r="A264">
        <v>26</v>
      </c>
      <c r="B264">
        <v>17</v>
      </c>
      <c r="C264">
        <v>6</v>
      </c>
      <c r="D264">
        <f t="shared" si="4"/>
        <v>851.62525500000004</v>
      </c>
      <c r="E264" t="s">
        <v>164</v>
      </c>
      <c r="F264">
        <v>400</v>
      </c>
      <c r="G264" t="s">
        <v>435</v>
      </c>
      <c r="H264" t="s">
        <v>36</v>
      </c>
      <c r="I264">
        <f t="shared" si="5"/>
        <v>0.83333333333333337</v>
      </c>
      <c r="J264" t="s">
        <v>25</v>
      </c>
      <c r="K264">
        <v>43</v>
      </c>
      <c r="L264" t="s">
        <v>217</v>
      </c>
      <c r="M264">
        <v>70.8</v>
      </c>
      <c r="N264">
        <v>6</v>
      </c>
      <c r="O264" t="s">
        <v>235</v>
      </c>
      <c r="P264" t="s">
        <v>202</v>
      </c>
      <c r="Q264" t="s">
        <v>214</v>
      </c>
      <c r="R264" t="s">
        <v>214</v>
      </c>
      <c r="S264">
        <v>2.9950000000000001</v>
      </c>
      <c r="T264" t="s">
        <v>30</v>
      </c>
      <c r="U264" t="s">
        <v>151</v>
      </c>
    </row>
    <row r="265" spans="1:21" x14ac:dyDescent="0.25">
      <c r="A265">
        <v>26</v>
      </c>
      <c r="B265">
        <v>17</v>
      </c>
      <c r="C265">
        <v>7</v>
      </c>
      <c r="D265">
        <f t="shared" si="4"/>
        <v>683.88777989999994</v>
      </c>
      <c r="E265" t="s">
        <v>164</v>
      </c>
      <c r="F265">
        <v>400</v>
      </c>
      <c r="G265" t="s">
        <v>435</v>
      </c>
      <c r="H265" t="s">
        <v>36</v>
      </c>
      <c r="I265">
        <f t="shared" si="5"/>
        <v>0.83333333333333337</v>
      </c>
      <c r="J265" t="s">
        <v>25</v>
      </c>
      <c r="K265">
        <v>43</v>
      </c>
      <c r="L265" t="s">
        <v>217</v>
      </c>
      <c r="M265">
        <v>70.8</v>
      </c>
      <c r="N265">
        <v>6</v>
      </c>
      <c r="O265" t="s">
        <v>235</v>
      </c>
      <c r="P265" t="s">
        <v>202</v>
      </c>
      <c r="Q265" t="s">
        <v>214</v>
      </c>
      <c r="R265" t="s">
        <v>214</v>
      </c>
      <c r="S265">
        <v>2.4051</v>
      </c>
      <c r="T265" t="s">
        <v>30</v>
      </c>
      <c r="U265" t="s">
        <v>152</v>
      </c>
    </row>
    <row r="266" spans="1:21" x14ac:dyDescent="0.25">
      <c r="A266">
        <v>26</v>
      </c>
      <c r="B266">
        <v>17</v>
      </c>
      <c r="C266">
        <v>8</v>
      </c>
      <c r="D266">
        <f t="shared" si="4"/>
        <v>575.09585249999998</v>
      </c>
      <c r="E266" t="s">
        <v>164</v>
      </c>
      <c r="F266">
        <v>400</v>
      </c>
      <c r="G266" t="s">
        <v>435</v>
      </c>
      <c r="H266" t="s">
        <v>36</v>
      </c>
      <c r="I266">
        <f t="shared" si="5"/>
        <v>0.83333333333333337</v>
      </c>
      <c r="J266" t="s">
        <v>25</v>
      </c>
      <c r="K266">
        <v>43</v>
      </c>
      <c r="L266" t="s">
        <v>217</v>
      </c>
      <c r="M266">
        <v>70.8</v>
      </c>
      <c r="N266">
        <v>6</v>
      </c>
      <c r="O266" t="s">
        <v>235</v>
      </c>
      <c r="P266" t="s">
        <v>202</v>
      </c>
      <c r="Q266" t="s">
        <v>214</v>
      </c>
      <c r="R266" t="s">
        <v>214</v>
      </c>
      <c r="S266">
        <v>2.0225</v>
      </c>
      <c r="T266" t="s">
        <v>30</v>
      </c>
      <c r="U266" t="s">
        <v>153</v>
      </c>
    </row>
    <row r="267" spans="1:21" x14ac:dyDescent="0.25">
      <c r="A267">
        <v>26</v>
      </c>
      <c r="B267">
        <v>18</v>
      </c>
      <c r="C267">
        <v>0</v>
      </c>
      <c r="D267">
        <f t="shared" si="4"/>
        <v>0</v>
      </c>
      <c r="E267" t="s">
        <v>164</v>
      </c>
      <c r="F267">
        <v>400</v>
      </c>
      <c r="G267" t="s">
        <v>435</v>
      </c>
      <c r="H267" t="s">
        <v>37</v>
      </c>
      <c r="I267">
        <f t="shared" si="5"/>
        <v>0.83333333333333337</v>
      </c>
      <c r="J267" t="s">
        <v>25</v>
      </c>
      <c r="K267">
        <v>43</v>
      </c>
      <c r="L267" t="s">
        <v>217</v>
      </c>
      <c r="M267">
        <v>70.8</v>
      </c>
      <c r="N267">
        <v>6</v>
      </c>
      <c r="O267" t="s">
        <v>235</v>
      </c>
      <c r="P267" t="s">
        <v>202</v>
      </c>
      <c r="Q267" t="s">
        <v>214</v>
      </c>
      <c r="R267" t="s">
        <v>214</v>
      </c>
      <c r="S267">
        <v>0</v>
      </c>
      <c r="T267" t="s">
        <v>30</v>
      </c>
      <c r="U267" t="s">
        <v>154</v>
      </c>
    </row>
    <row r="268" spans="1:21" x14ac:dyDescent="0.25">
      <c r="A268">
        <v>26</v>
      </c>
      <c r="B268">
        <v>18</v>
      </c>
      <c r="C268">
        <v>0.5</v>
      </c>
      <c r="D268">
        <f t="shared" si="4"/>
        <v>94.574477399999992</v>
      </c>
      <c r="E268" t="s">
        <v>164</v>
      </c>
      <c r="F268">
        <v>400</v>
      </c>
      <c r="G268" t="s">
        <v>435</v>
      </c>
      <c r="H268" t="s">
        <v>37</v>
      </c>
      <c r="I268">
        <f t="shared" si="5"/>
        <v>0.83333333333333337</v>
      </c>
      <c r="J268" t="s">
        <v>25</v>
      </c>
      <c r="K268">
        <v>43</v>
      </c>
      <c r="L268" t="s">
        <v>217</v>
      </c>
      <c r="M268">
        <v>70.8</v>
      </c>
      <c r="N268">
        <v>6</v>
      </c>
      <c r="O268" t="s">
        <v>235</v>
      </c>
      <c r="P268" t="s">
        <v>202</v>
      </c>
      <c r="Q268" t="s">
        <v>214</v>
      </c>
      <c r="R268" t="s">
        <v>214</v>
      </c>
      <c r="S268">
        <v>0.33260000000000001</v>
      </c>
      <c r="T268" t="s">
        <v>30</v>
      </c>
      <c r="U268" t="s">
        <v>155</v>
      </c>
    </row>
    <row r="269" spans="1:21" x14ac:dyDescent="0.25">
      <c r="A269">
        <v>26</v>
      </c>
      <c r="B269">
        <v>18</v>
      </c>
      <c r="C269">
        <v>1</v>
      </c>
      <c r="D269">
        <f t="shared" si="4"/>
        <v>162.59075819999998</v>
      </c>
      <c r="E269" t="s">
        <v>164</v>
      </c>
      <c r="F269">
        <v>400</v>
      </c>
      <c r="G269" t="s">
        <v>435</v>
      </c>
      <c r="H269" t="s">
        <v>37</v>
      </c>
      <c r="I269">
        <f t="shared" si="5"/>
        <v>0.83333333333333337</v>
      </c>
      <c r="J269" t="s">
        <v>25</v>
      </c>
      <c r="K269">
        <v>43</v>
      </c>
      <c r="L269" t="s">
        <v>217</v>
      </c>
      <c r="M269">
        <v>70.8</v>
      </c>
      <c r="N269">
        <v>6</v>
      </c>
      <c r="O269" t="s">
        <v>235</v>
      </c>
      <c r="P269" t="s">
        <v>202</v>
      </c>
      <c r="Q269" t="s">
        <v>214</v>
      </c>
      <c r="R269" t="s">
        <v>214</v>
      </c>
      <c r="S269">
        <v>0.57179999999999997</v>
      </c>
      <c r="T269" t="s">
        <v>30</v>
      </c>
      <c r="U269" t="s">
        <v>156</v>
      </c>
    </row>
    <row r="270" spans="1:21" x14ac:dyDescent="0.25">
      <c r="A270">
        <v>26</v>
      </c>
      <c r="B270">
        <v>18</v>
      </c>
      <c r="C270">
        <v>1.5</v>
      </c>
      <c r="D270">
        <f t="shared" si="4"/>
        <v>171.60462150000001</v>
      </c>
      <c r="E270" t="s">
        <v>164</v>
      </c>
      <c r="F270">
        <v>400</v>
      </c>
      <c r="G270" t="s">
        <v>435</v>
      </c>
      <c r="H270" t="s">
        <v>37</v>
      </c>
      <c r="I270">
        <f t="shared" si="5"/>
        <v>0.83333333333333337</v>
      </c>
      <c r="J270" t="s">
        <v>25</v>
      </c>
      <c r="K270">
        <v>43</v>
      </c>
      <c r="L270" t="s">
        <v>217</v>
      </c>
      <c r="M270">
        <v>70.8</v>
      </c>
      <c r="N270">
        <v>6</v>
      </c>
      <c r="O270" t="s">
        <v>235</v>
      </c>
      <c r="P270" t="s">
        <v>202</v>
      </c>
      <c r="Q270" t="s">
        <v>214</v>
      </c>
      <c r="R270" t="s">
        <v>214</v>
      </c>
      <c r="S270">
        <v>0.60350000000000004</v>
      </c>
      <c r="T270" t="s">
        <v>30</v>
      </c>
      <c r="U270" t="s">
        <v>157</v>
      </c>
    </row>
    <row r="271" spans="1:21" x14ac:dyDescent="0.25">
      <c r="A271">
        <v>26</v>
      </c>
      <c r="B271">
        <v>18</v>
      </c>
      <c r="C271">
        <v>2</v>
      </c>
      <c r="D271">
        <f t="shared" si="4"/>
        <v>177.71812499999999</v>
      </c>
      <c r="E271" t="s">
        <v>164</v>
      </c>
      <c r="F271">
        <v>400</v>
      </c>
      <c r="G271" t="s">
        <v>435</v>
      </c>
      <c r="H271" t="s">
        <v>37</v>
      </c>
      <c r="I271">
        <f t="shared" si="5"/>
        <v>0.83333333333333337</v>
      </c>
      <c r="J271" t="s">
        <v>25</v>
      </c>
      <c r="K271">
        <v>43</v>
      </c>
      <c r="L271" t="s">
        <v>217</v>
      </c>
      <c r="M271">
        <v>70.8</v>
      </c>
      <c r="N271">
        <v>6</v>
      </c>
      <c r="O271" t="s">
        <v>235</v>
      </c>
      <c r="P271" t="s">
        <v>202</v>
      </c>
      <c r="Q271" t="s">
        <v>214</v>
      </c>
      <c r="R271" t="s">
        <v>214</v>
      </c>
      <c r="S271">
        <v>0.625</v>
      </c>
      <c r="T271" t="s">
        <v>30</v>
      </c>
      <c r="U271" t="s">
        <v>158</v>
      </c>
    </row>
    <row r="272" spans="1:21" x14ac:dyDescent="0.25">
      <c r="A272">
        <v>26</v>
      </c>
      <c r="B272">
        <v>18</v>
      </c>
      <c r="C272">
        <v>2.5</v>
      </c>
      <c r="D272">
        <f t="shared" si="4"/>
        <v>166.05981599999998</v>
      </c>
      <c r="E272" t="s">
        <v>164</v>
      </c>
      <c r="F272">
        <v>400</v>
      </c>
      <c r="G272" t="s">
        <v>435</v>
      </c>
      <c r="H272" t="s">
        <v>37</v>
      </c>
      <c r="I272">
        <f t="shared" si="5"/>
        <v>0.83333333333333337</v>
      </c>
      <c r="J272" t="s">
        <v>25</v>
      </c>
      <c r="K272">
        <v>43</v>
      </c>
      <c r="L272" t="s">
        <v>217</v>
      </c>
      <c r="M272">
        <v>70.8</v>
      </c>
      <c r="N272">
        <v>6</v>
      </c>
      <c r="O272" t="s">
        <v>235</v>
      </c>
      <c r="P272" t="s">
        <v>202</v>
      </c>
      <c r="Q272" t="s">
        <v>214</v>
      </c>
      <c r="R272" t="s">
        <v>214</v>
      </c>
      <c r="S272">
        <v>0.58399999999999996</v>
      </c>
      <c r="T272" t="s">
        <v>30</v>
      </c>
      <c r="U272" t="s">
        <v>159</v>
      </c>
    </row>
    <row r="273" spans="1:21" x14ac:dyDescent="0.25">
      <c r="A273">
        <v>26</v>
      </c>
      <c r="B273">
        <v>18</v>
      </c>
      <c r="C273">
        <v>3</v>
      </c>
      <c r="D273">
        <f t="shared" si="4"/>
        <v>178.03090889999999</v>
      </c>
      <c r="E273" t="s">
        <v>164</v>
      </c>
      <c r="F273">
        <v>400</v>
      </c>
      <c r="G273" t="s">
        <v>435</v>
      </c>
      <c r="H273" t="s">
        <v>37</v>
      </c>
      <c r="I273">
        <f t="shared" si="5"/>
        <v>0.83333333333333337</v>
      </c>
      <c r="J273" t="s">
        <v>25</v>
      </c>
      <c r="K273">
        <v>43</v>
      </c>
      <c r="L273" t="s">
        <v>217</v>
      </c>
      <c r="M273">
        <v>70.8</v>
      </c>
      <c r="N273">
        <v>6</v>
      </c>
      <c r="O273" t="s">
        <v>235</v>
      </c>
      <c r="P273" t="s">
        <v>202</v>
      </c>
      <c r="Q273" t="s">
        <v>214</v>
      </c>
      <c r="R273" t="s">
        <v>214</v>
      </c>
      <c r="S273">
        <v>0.62609999999999999</v>
      </c>
      <c r="T273" t="s">
        <v>30</v>
      </c>
      <c r="U273" t="s">
        <v>289</v>
      </c>
    </row>
    <row r="274" spans="1:21" x14ac:dyDescent="0.25">
      <c r="A274">
        <v>26</v>
      </c>
      <c r="B274">
        <v>18</v>
      </c>
      <c r="C274">
        <v>3.5</v>
      </c>
      <c r="D274">
        <f t="shared" si="4"/>
        <v>160.5434454</v>
      </c>
      <c r="E274" t="s">
        <v>164</v>
      </c>
      <c r="F274">
        <v>400</v>
      </c>
      <c r="G274" t="s">
        <v>435</v>
      </c>
      <c r="H274" t="s">
        <v>37</v>
      </c>
      <c r="I274">
        <f t="shared" si="5"/>
        <v>0.83333333333333337</v>
      </c>
      <c r="J274" t="s">
        <v>25</v>
      </c>
      <c r="K274">
        <v>43</v>
      </c>
      <c r="L274" t="s">
        <v>217</v>
      </c>
      <c r="M274">
        <v>70.8</v>
      </c>
      <c r="N274">
        <v>6</v>
      </c>
      <c r="O274" t="s">
        <v>235</v>
      </c>
      <c r="P274" t="s">
        <v>202</v>
      </c>
      <c r="Q274" t="s">
        <v>214</v>
      </c>
      <c r="R274" t="s">
        <v>214</v>
      </c>
      <c r="S274">
        <v>0.56459999999999999</v>
      </c>
      <c r="T274" t="s">
        <v>30</v>
      </c>
      <c r="U274" t="s">
        <v>290</v>
      </c>
    </row>
    <row r="275" spans="1:21" x14ac:dyDescent="0.25">
      <c r="A275">
        <v>26</v>
      </c>
      <c r="B275">
        <v>18</v>
      </c>
      <c r="C275">
        <v>4</v>
      </c>
      <c r="D275">
        <f t="shared" si="4"/>
        <v>166.60007909999999</v>
      </c>
      <c r="E275" t="s">
        <v>164</v>
      </c>
      <c r="F275">
        <v>400</v>
      </c>
      <c r="G275" t="s">
        <v>435</v>
      </c>
      <c r="H275" t="s">
        <v>37</v>
      </c>
      <c r="I275">
        <f t="shared" si="5"/>
        <v>0.83333333333333337</v>
      </c>
      <c r="J275" t="s">
        <v>25</v>
      </c>
      <c r="K275">
        <v>43</v>
      </c>
      <c r="L275" t="s">
        <v>217</v>
      </c>
      <c r="M275">
        <v>70.8</v>
      </c>
      <c r="N275">
        <v>6</v>
      </c>
      <c r="O275" t="s">
        <v>235</v>
      </c>
      <c r="P275" t="s">
        <v>202</v>
      </c>
      <c r="Q275" t="s">
        <v>214</v>
      </c>
      <c r="R275" t="s">
        <v>214</v>
      </c>
      <c r="S275">
        <v>0.58589999999999998</v>
      </c>
      <c r="T275" t="s">
        <v>30</v>
      </c>
      <c r="U275" t="s">
        <v>291</v>
      </c>
    </row>
    <row r="276" spans="1:21" x14ac:dyDescent="0.25">
      <c r="A276">
        <v>26</v>
      </c>
      <c r="B276">
        <v>18</v>
      </c>
      <c r="C276">
        <v>5</v>
      </c>
      <c r="D276">
        <f t="shared" si="4"/>
        <v>169.95539729999999</v>
      </c>
      <c r="E276" t="s">
        <v>164</v>
      </c>
      <c r="F276">
        <v>400</v>
      </c>
      <c r="G276" t="s">
        <v>435</v>
      </c>
      <c r="H276" t="s">
        <v>37</v>
      </c>
      <c r="I276">
        <f t="shared" si="5"/>
        <v>0.83333333333333337</v>
      </c>
      <c r="J276" t="s">
        <v>25</v>
      </c>
      <c r="K276">
        <v>43</v>
      </c>
      <c r="L276" t="s">
        <v>217</v>
      </c>
      <c r="M276">
        <v>70.8</v>
      </c>
      <c r="N276">
        <v>6</v>
      </c>
      <c r="O276" t="s">
        <v>235</v>
      </c>
      <c r="P276" t="s">
        <v>202</v>
      </c>
      <c r="Q276" t="s">
        <v>214</v>
      </c>
      <c r="R276" t="s">
        <v>214</v>
      </c>
      <c r="S276">
        <v>0.59770000000000001</v>
      </c>
      <c r="T276" t="s">
        <v>30</v>
      </c>
      <c r="U276" t="s">
        <v>292</v>
      </c>
    </row>
    <row r="277" spans="1:21" x14ac:dyDescent="0.25">
      <c r="A277">
        <v>26</v>
      </c>
      <c r="B277">
        <v>18</v>
      </c>
      <c r="C277">
        <v>6</v>
      </c>
      <c r="D277">
        <f t="shared" si="4"/>
        <v>134.92360049999999</v>
      </c>
      <c r="E277" t="s">
        <v>164</v>
      </c>
      <c r="F277">
        <v>400</v>
      </c>
      <c r="G277" t="s">
        <v>435</v>
      </c>
      <c r="H277" t="s">
        <v>37</v>
      </c>
      <c r="I277">
        <f t="shared" si="5"/>
        <v>0.83333333333333337</v>
      </c>
      <c r="J277" t="s">
        <v>25</v>
      </c>
      <c r="K277">
        <v>43</v>
      </c>
      <c r="L277" t="s">
        <v>217</v>
      </c>
      <c r="M277">
        <v>70.8</v>
      </c>
      <c r="N277">
        <v>6</v>
      </c>
      <c r="O277" t="s">
        <v>235</v>
      </c>
      <c r="P277" t="s">
        <v>202</v>
      </c>
      <c r="Q277" t="s">
        <v>214</v>
      </c>
      <c r="R277" t="s">
        <v>214</v>
      </c>
      <c r="S277">
        <v>0.47449999999999998</v>
      </c>
      <c r="T277" t="s">
        <v>30</v>
      </c>
      <c r="U277" t="s">
        <v>293</v>
      </c>
    </row>
    <row r="278" spans="1:21" x14ac:dyDescent="0.25">
      <c r="A278">
        <v>26</v>
      </c>
      <c r="B278">
        <v>18</v>
      </c>
      <c r="C278">
        <v>7</v>
      </c>
      <c r="D278">
        <f t="shared" si="4"/>
        <v>126.45000029999999</v>
      </c>
      <c r="E278" t="s">
        <v>164</v>
      </c>
      <c r="F278">
        <v>400</v>
      </c>
      <c r="G278" t="s">
        <v>435</v>
      </c>
      <c r="H278" t="s">
        <v>37</v>
      </c>
      <c r="I278">
        <f t="shared" si="5"/>
        <v>0.83333333333333337</v>
      </c>
      <c r="J278" t="s">
        <v>25</v>
      </c>
      <c r="K278">
        <v>43</v>
      </c>
      <c r="L278" t="s">
        <v>217</v>
      </c>
      <c r="M278">
        <v>70.8</v>
      </c>
      <c r="N278">
        <v>6</v>
      </c>
      <c r="O278" t="s">
        <v>235</v>
      </c>
      <c r="P278" t="s">
        <v>202</v>
      </c>
      <c r="Q278" t="s">
        <v>214</v>
      </c>
      <c r="R278" t="s">
        <v>214</v>
      </c>
      <c r="S278">
        <v>0.44469999999999998</v>
      </c>
      <c r="T278" t="s">
        <v>30</v>
      </c>
      <c r="U278" t="s">
        <v>294</v>
      </c>
    </row>
    <row r="279" spans="1:21" x14ac:dyDescent="0.25">
      <c r="A279">
        <v>26</v>
      </c>
      <c r="B279">
        <v>18</v>
      </c>
      <c r="C279">
        <v>8</v>
      </c>
      <c r="D279">
        <f t="shared" si="4"/>
        <v>123.86242439999999</v>
      </c>
      <c r="E279" t="s">
        <v>164</v>
      </c>
      <c r="F279">
        <v>400</v>
      </c>
      <c r="G279" t="s">
        <v>435</v>
      </c>
      <c r="H279" t="s">
        <v>37</v>
      </c>
      <c r="I279">
        <f t="shared" si="5"/>
        <v>0.83333333333333337</v>
      </c>
      <c r="J279" t="s">
        <v>25</v>
      </c>
      <c r="K279">
        <v>43</v>
      </c>
      <c r="L279" t="s">
        <v>217</v>
      </c>
      <c r="M279">
        <v>70.8</v>
      </c>
      <c r="N279">
        <v>6</v>
      </c>
      <c r="O279" t="s">
        <v>235</v>
      </c>
      <c r="P279" t="s">
        <v>202</v>
      </c>
      <c r="Q279" t="s">
        <v>214</v>
      </c>
      <c r="R279" t="s">
        <v>214</v>
      </c>
      <c r="S279">
        <v>0.43559999999999999</v>
      </c>
      <c r="T279" t="s">
        <v>30</v>
      </c>
      <c r="U279" t="s">
        <v>295</v>
      </c>
    </row>
    <row r="280" spans="1:21" x14ac:dyDescent="0.25">
      <c r="A280">
        <v>27</v>
      </c>
      <c r="B280">
        <v>19</v>
      </c>
      <c r="C280">
        <v>0</v>
      </c>
      <c r="D280">
        <v>0</v>
      </c>
      <c r="E280" t="s">
        <v>164</v>
      </c>
      <c r="F280">
        <v>400</v>
      </c>
      <c r="G280" t="s">
        <v>435</v>
      </c>
      <c r="H280" t="s">
        <v>37</v>
      </c>
      <c r="I280">
        <f>4/9</f>
        <v>0.44444444444444442</v>
      </c>
      <c r="J280" t="s">
        <v>25</v>
      </c>
      <c r="K280">
        <v>26</v>
      </c>
      <c r="L280" t="s">
        <v>217</v>
      </c>
      <c r="M280">
        <v>64.2</v>
      </c>
      <c r="N280">
        <v>9</v>
      </c>
      <c r="O280" t="s">
        <v>214</v>
      </c>
      <c r="P280" t="s">
        <v>225</v>
      </c>
      <c r="Q280" t="s">
        <v>245</v>
      </c>
      <c r="R280" t="s">
        <v>434</v>
      </c>
      <c r="S280">
        <v>0</v>
      </c>
      <c r="T280" t="s">
        <v>8</v>
      </c>
      <c r="U280" t="s">
        <v>288</v>
      </c>
    </row>
    <row r="281" spans="1:21" x14ac:dyDescent="0.25">
      <c r="A281">
        <v>27</v>
      </c>
      <c r="B281">
        <v>19</v>
      </c>
      <c r="C281">
        <v>0.5</v>
      </c>
      <c r="D281">
        <v>54.421100000000003</v>
      </c>
      <c r="E281" t="s">
        <v>164</v>
      </c>
      <c r="F281">
        <v>400</v>
      </c>
      <c r="G281" t="s">
        <v>435</v>
      </c>
      <c r="H281" t="s">
        <v>37</v>
      </c>
      <c r="I281">
        <f t="shared" ref="I281:I307" si="6">4/9</f>
        <v>0.44444444444444442</v>
      </c>
      <c r="J281" t="s">
        <v>25</v>
      </c>
      <c r="K281">
        <v>26</v>
      </c>
      <c r="L281" t="s">
        <v>217</v>
      </c>
      <c r="M281">
        <v>64.2</v>
      </c>
      <c r="N281">
        <v>9</v>
      </c>
      <c r="O281" t="s">
        <v>214</v>
      </c>
      <c r="P281" t="s">
        <v>225</v>
      </c>
      <c r="Q281" t="s">
        <v>245</v>
      </c>
      <c r="R281" t="s">
        <v>434</v>
      </c>
      <c r="S281">
        <v>54.421100000000003</v>
      </c>
      <c r="T281" t="s">
        <v>8</v>
      </c>
      <c r="U281" t="s">
        <v>288</v>
      </c>
    </row>
    <row r="282" spans="1:21" x14ac:dyDescent="0.25">
      <c r="A282">
        <v>27</v>
      </c>
      <c r="B282">
        <v>19</v>
      </c>
      <c r="C282">
        <v>1</v>
      </c>
      <c r="D282">
        <v>79.338099999999997</v>
      </c>
      <c r="E282" t="s">
        <v>164</v>
      </c>
      <c r="F282">
        <v>400</v>
      </c>
      <c r="G282" t="s">
        <v>435</v>
      </c>
      <c r="H282" t="s">
        <v>37</v>
      </c>
      <c r="I282">
        <f t="shared" si="6"/>
        <v>0.44444444444444442</v>
      </c>
      <c r="J282" t="s">
        <v>25</v>
      </c>
      <c r="K282">
        <v>26</v>
      </c>
      <c r="L282" t="s">
        <v>217</v>
      </c>
      <c r="M282">
        <v>64.2</v>
      </c>
      <c r="N282">
        <v>9</v>
      </c>
      <c r="O282" t="s">
        <v>214</v>
      </c>
      <c r="P282" t="s">
        <v>225</v>
      </c>
      <c r="Q282" t="s">
        <v>245</v>
      </c>
      <c r="R282" t="s">
        <v>434</v>
      </c>
      <c r="S282">
        <v>79.338099999999997</v>
      </c>
      <c r="T282" t="s">
        <v>8</v>
      </c>
      <c r="U282" t="s">
        <v>288</v>
      </c>
    </row>
    <row r="283" spans="1:21" x14ac:dyDescent="0.25">
      <c r="A283">
        <v>27</v>
      </c>
      <c r="B283">
        <v>19</v>
      </c>
      <c r="C283">
        <v>1.5</v>
      </c>
      <c r="D283">
        <v>97.398499999999999</v>
      </c>
      <c r="E283" t="s">
        <v>164</v>
      </c>
      <c r="F283">
        <v>400</v>
      </c>
      <c r="G283" t="s">
        <v>435</v>
      </c>
      <c r="H283" t="s">
        <v>37</v>
      </c>
      <c r="I283">
        <f t="shared" si="6"/>
        <v>0.44444444444444442</v>
      </c>
      <c r="J283" t="s">
        <v>25</v>
      </c>
      <c r="K283">
        <v>26</v>
      </c>
      <c r="L283" t="s">
        <v>217</v>
      </c>
      <c r="M283">
        <v>64.2</v>
      </c>
      <c r="N283">
        <v>9</v>
      </c>
      <c r="O283" t="s">
        <v>214</v>
      </c>
      <c r="P283" t="s">
        <v>225</v>
      </c>
      <c r="Q283" t="s">
        <v>245</v>
      </c>
      <c r="R283" t="s">
        <v>434</v>
      </c>
      <c r="S283">
        <v>97.398499999999999</v>
      </c>
      <c r="T283" t="s">
        <v>8</v>
      </c>
      <c r="U283" t="s">
        <v>288</v>
      </c>
    </row>
    <row r="284" spans="1:21" x14ac:dyDescent="0.25">
      <c r="A284">
        <v>27</v>
      </c>
      <c r="B284">
        <v>19</v>
      </c>
      <c r="C284">
        <v>2</v>
      </c>
      <c r="D284">
        <v>121.3471</v>
      </c>
      <c r="E284" t="s">
        <v>164</v>
      </c>
      <c r="F284">
        <v>400</v>
      </c>
      <c r="G284" t="s">
        <v>435</v>
      </c>
      <c r="H284" t="s">
        <v>37</v>
      </c>
      <c r="I284">
        <f t="shared" si="6"/>
        <v>0.44444444444444442</v>
      </c>
      <c r="J284" t="s">
        <v>25</v>
      </c>
      <c r="K284">
        <v>26</v>
      </c>
      <c r="L284" t="s">
        <v>217</v>
      </c>
      <c r="M284">
        <v>64.2</v>
      </c>
      <c r="N284">
        <v>9</v>
      </c>
      <c r="O284" t="s">
        <v>214</v>
      </c>
      <c r="P284" t="s">
        <v>225</v>
      </c>
      <c r="Q284" t="s">
        <v>245</v>
      </c>
      <c r="R284" t="s">
        <v>434</v>
      </c>
      <c r="S284">
        <v>121.3471</v>
      </c>
      <c r="T284" t="s">
        <v>8</v>
      </c>
      <c r="U284" t="s">
        <v>288</v>
      </c>
    </row>
    <row r="285" spans="1:21" x14ac:dyDescent="0.25">
      <c r="A285">
        <v>27</v>
      </c>
      <c r="B285">
        <v>19</v>
      </c>
      <c r="C285">
        <v>3</v>
      </c>
      <c r="D285">
        <v>106.7183</v>
      </c>
      <c r="E285" t="s">
        <v>164</v>
      </c>
      <c r="F285">
        <v>400</v>
      </c>
      <c r="G285" t="s">
        <v>435</v>
      </c>
      <c r="H285" t="s">
        <v>37</v>
      </c>
      <c r="I285">
        <f t="shared" si="6"/>
        <v>0.44444444444444442</v>
      </c>
      <c r="J285" t="s">
        <v>25</v>
      </c>
      <c r="K285">
        <v>26</v>
      </c>
      <c r="L285" t="s">
        <v>217</v>
      </c>
      <c r="M285">
        <v>64.2</v>
      </c>
      <c r="N285">
        <v>9</v>
      </c>
      <c r="O285" t="s">
        <v>214</v>
      </c>
      <c r="P285" t="s">
        <v>225</v>
      </c>
      <c r="Q285" t="s">
        <v>245</v>
      </c>
      <c r="R285" t="s">
        <v>434</v>
      </c>
      <c r="S285">
        <v>106.7183</v>
      </c>
      <c r="T285" t="s">
        <v>8</v>
      </c>
      <c r="U285" t="s">
        <v>288</v>
      </c>
    </row>
    <row r="286" spans="1:21" x14ac:dyDescent="0.25">
      <c r="A286">
        <v>27</v>
      </c>
      <c r="B286">
        <v>19</v>
      </c>
      <c r="C286">
        <v>4</v>
      </c>
      <c r="D286">
        <v>123.9675</v>
      </c>
      <c r="E286" t="s">
        <v>164</v>
      </c>
      <c r="F286">
        <v>400</v>
      </c>
      <c r="G286" t="s">
        <v>435</v>
      </c>
      <c r="H286" t="s">
        <v>37</v>
      </c>
      <c r="I286">
        <f t="shared" si="6"/>
        <v>0.44444444444444442</v>
      </c>
      <c r="J286" t="s">
        <v>25</v>
      </c>
      <c r="K286">
        <v>26</v>
      </c>
      <c r="L286" t="s">
        <v>217</v>
      </c>
      <c r="M286">
        <v>64.2</v>
      </c>
      <c r="N286">
        <v>9</v>
      </c>
      <c r="O286" t="s">
        <v>214</v>
      </c>
      <c r="P286" t="s">
        <v>225</v>
      </c>
      <c r="Q286" t="s">
        <v>245</v>
      </c>
      <c r="R286" t="s">
        <v>434</v>
      </c>
      <c r="S286">
        <v>123.9675</v>
      </c>
      <c r="T286" t="s">
        <v>8</v>
      </c>
      <c r="U286" t="s">
        <v>288</v>
      </c>
    </row>
    <row r="287" spans="1:21" x14ac:dyDescent="0.25">
      <c r="A287">
        <v>27</v>
      </c>
      <c r="B287">
        <v>19</v>
      </c>
      <c r="C287">
        <v>6</v>
      </c>
      <c r="D287">
        <v>118.935</v>
      </c>
      <c r="E287" t="s">
        <v>164</v>
      </c>
      <c r="F287">
        <v>400</v>
      </c>
      <c r="G287" t="s">
        <v>435</v>
      </c>
      <c r="H287" t="s">
        <v>37</v>
      </c>
      <c r="I287">
        <f t="shared" si="6"/>
        <v>0.44444444444444442</v>
      </c>
      <c r="J287" t="s">
        <v>25</v>
      </c>
      <c r="K287">
        <v>26</v>
      </c>
      <c r="L287" t="s">
        <v>217</v>
      </c>
      <c r="M287">
        <v>64.2</v>
      </c>
      <c r="N287">
        <v>9</v>
      </c>
      <c r="O287" t="s">
        <v>214</v>
      </c>
      <c r="P287" t="s">
        <v>225</v>
      </c>
      <c r="Q287" t="s">
        <v>245</v>
      </c>
      <c r="R287" t="s">
        <v>434</v>
      </c>
      <c r="S287">
        <v>118.935</v>
      </c>
      <c r="T287" t="s">
        <v>8</v>
      </c>
      <c r="U287" t="s">
        <v>288</v>
      </c>
    </row>
    <row r="288" spans="1:21" x14ac:dyDescent="0.25">
      <c r="A288">
        <v>27</v>
      </c>
      <c r="B288">
        <v>19</v>
      </c>
      <c r="C288">
        <v>8</v>
      </c>
      <c r="D288">
        <v>107.40650000000001</v>
      </c>
      <c r="E288" t="s">
        <v>164</v>
      </c>
      <c r="F288">
        <v>400</v>
      </c>
      <c r="G288" t="s">
        <v>435</v>
      </c>
      <c r="H288" t="s">
        <v>37</v>
      </c>
      <c r="I288">
        <f t="shared" si="6"/>
        <v>0.44444444444444442</v>
      </c>
      <c r="J288" t="s">
        <v>25</v>
      </c>
      <c r="K288">
        <v>26</v>
      </c>
      <c r="L288" t="s">
        <v>217</v>
      </c>
      <c r="M288">
        <v>64.2</v>
      </c>
      <c r="N288">
        <v>9</v>
      </c>
      <c r="O288" t="s">
        <v>214</v>
      </c>
      <c r="P288" t="s">
        <v>225</v>
      </c>
      <c r="Q288" t="s">
        <v>245</v>
      </c>
      <c r="R288" t="s">
        <v>434</v>
      </c>
      <c r="S288">
        <v>107.40650000000001</v>
      </c>
      <c r="T288" t="s">
        <v>8</v>
      </c>
      <c r="U288" t="s">
        <v>288</v>
      </c>
    </row>
    <row r="289" spans="1:21" x14ac:dyDescent="0.25">
      <c r="A289">
        <v>27</v>
      </c>
      <c r="B289">
        <v>19</v>
      </c>
      <c r="C289">
        <v>10</v>
      </c>
      <c r="D289">
        <v>99.368600000000001</v>
      </c>
      <c r="E289" t="s">
        <v>164</v>
      </c>
      <c r="F289">
        <v>400</v>
      </c>
      <c r="G289" t="s">
        <v>435</v>
      </c>
      <c r="H289" t="s">
        <v>37</v>
      </c>
      <c r="I289">
        <f t="shared" si="6"/>
        <v>0.44444444444444442</v>
      </c>
      <c r="J289" t="s">
        <v>25</v>
      </c>
      <c r="K289">
        <v>26</v>
      </c>
      <c r="L289" t="s">
        <v>217</v>
      </c>
      <c r="M289">
        <v>64.2</v>
      </c>
      <c r="N289">
        <v>9</v>
      </c>
      <c r="O289" t="s">
        <v>214</v>
      </c>
      <c r="P289" t="s">
        <v>225</v>
      </c>
      <c r="Q289" t="s">
        <v>245</v>
      </c>
      <c r="R289" t="s">
        <v>434</v>
      </c>
      <c r="S289">
        <v>99.368600000000001</v>
      </c>
      <c r="T289" t="s">
        <v>8</v>
      </c>
      <c r="U289" t="s">
        <v>288</v>
      </c>
    </row>
    <row r="290" spans="1:21" x14ac:dyDescent="0.25">
      <c r="A290">
        <v>27</v>
      </c>
      <c r="B290">
        <v>19</v>
      </c>
      <c r="C290">
        <v>12</v>
      </c>
      <c r="D290">
        <v>89.282300000000006</v>
      </c>
      <c r="E290" t="s">
        <v>164</v>
      </c>
      <c r="F290">
        <v>400</v>
      </c>
      <c r="G290" t="s">
        <v>435</v>
      </c>
      <c r="H290" t="s">
        <v>37</v>
      </c>
      <c r="I290">
        <f t="shared" si="6"/>
        <v>0.44444444444444442</v>
      </c>
      <c r="J290" t="s">
        <v>25</v>
      </c>
      <c r="K290">
        <v>26</v>
      </c>
      <c r="L290" t="s">
        <v>217</v>
      </c>
      <c r="M290">
        <v>64.2</v>
      </c>
      <c r="N290">
        <v>9</v>
      </c>
      <c r="O290" t="s">
        <v>214</v>
      </c>
      <c r="P290" t="s">
        <v>225</v>
      </c>
      <c r="Q290" t="s">
        <v>245</v>
      </c>
      <c r="R290" t="s">
        <v>434</v>
      </c>
      <c r="S290">
        <v>89.282300000000006</v>
      </c>
      <c r="T290" t="s">
        <v>8</v>
      </c>
      <c r="U290" t="s">
        <v>288</v>
      </c>
    </row>
    <row r="291" spans="1:21" x14ac:dyDescent="0.25">
      <c r="A291">
        <v>27</v>
      </c>
      <c r="B291">
        <v>19</v>
      </c>
      <c r="C291">
        <v>24</v>
      </c>
      <c r="D291">
        <v>33.6997</v>
      </c>
      <c r="E291" t="s">
        <v>164</v>
      </c>
      <c r="F291">
        <v>400</v>
      </c>
      <c r="G291" t="s">
        <v>435</v>
      </c>
      <c r="H291" t="s">
        <v>37</v>
      </c>
      <c r="I291">
        <f t="shared" si="6"/>
        <v>0.44444444444444442</v>
      </c>
      <c r="J291" t="s">
        <v>25</v>
      </c>
      <c r="K291">
        <v>26</v>
      </c>
      <c r="L291" t="s">
        <v>217</v>
      </c>
      <c r="M291">
        <v>64.2</v>
      </c>
      <c r="N291">
        <v>9</v>
      </c>
      <c r="O291" t="s">
        <v>214</v>
      </c>
      <c r="P291" t="s">
        <v>225</v>
      </c>
      <c r="Q291" t="s">
        <v>245</v>
      </c>
      <c r="R291" t="s">
        <v>434</v>
      </c>
      <c r="S291">
        <v>33.6997</v>
      </c>
      <c r="T291" t="s">
        <v>8</v>
      </c>
      <c r="U291" t="s">
        <v>288</v>
      </c>
    </row>
    <row r="292" spans="1:21" x14ac:dyDescent="0.25">
      <c r="A292">
        <v>27</v>
      </c>
      <c r="B292">
        <v>19</v>
      </c>
      <c r="C292">
        <v>36</v>
      </c>
      <c r="D292">
        <v>19.203800000000001</v>
      </c>
      <c r="E292" t="s">
        <v>164</v>
      </c>
      <c r="F292">
        <v>400</v>
      </c>
      <c r="G292" t="s">
        <v>435</v>
      </c>
      <c r="H292" t="s">
        <v>37</v>
      </c>
      <c r="I292">
        <f t="shared" si="6"/>
        <v>0.44444444444444442</v>
      </c>
      <c r="J292" t="s">
        <v>25</v>
      </c>
      <c r="K292">
        <v>26</v>
      </c>
      <c r="L292" t="s">
        <v>217</v>
      </c>
      <c r="M292">
        <v>64.2</v>
      </c>
      <c r="N292">
        <v>9</v>
      </c>
      <c r="O292" t="s">
        <v>214</v>
      </c>
      <c r="P292" t="s">
        <v>225</v>
      </c>
      <c r="Q292" t="s">
        <v>245</v>
      </c>
      <c r="R292" t="s">
        <v>434</v>
      </c>
      <c r="S292">
        <v>19.203800000000001</v>
      </c>
      <c r="T292" t="s">
        <v>8</v>
      </c>
      <c r="U292" t="s">
        <v>288</v>
      </c>
    </row>
    <row r="293" spans="1:21" x14ac:dyDescent="0.25">
      <c r="A293">
        <v>27</v>
      </c>
      <c r="B293">
        <v>19</v>
      </c>
      <c r="C293">
        <v>48</v>
      </c>
      <c r="D293">
        <v>8.5267999999999997</v>
      </c>
      <c r="E293" t="s">
        <v>164</v>
      </c>
      <c r="F293">
        <v>400</v>
      </c>
      <c r="G293" t="s">
        <v>435</v>
      </c>
      <c r="H293" t="s">
        <v>37</v>
      </c>
      <c r="I293">
        <f t="shared" si="6"/>
        <v>0.44444444444444442</v>
      </c>
      <c r="J293" t="s">
        <v>25</v>
      </c>
      <c r="K293">
        <v>26</v>
      </c>
      <c r="L293" t="s">
        <v>217</v>
      </c>
      <c r="M293">
        <v>64.2</v>
      </c>
      <c r="N293">
        <v>9</v>
      </c>
      <c r="O293" t="s">
        <v>214</v>
      </c>
      <c r="P293" t="s">
        <v>225</v>
      </c>
      <c r="Q293" t="s">
        <v>245</v>
      </c>
      <c r="R293" t="s">
        <v>434</v>
      </c>
      <c r="S293">
        <v>8.5267999999999997</v>
      </c>
      <c r="T293" t="s">
        <v>8</v>
      </c>
      <c r="U293" t="s">
        <v>288</v>
      </c>
    </row>
    <row r="294" spans="1:21" x14ac:dyDescent="0.25">
      <c r="A294">
        <v>27</v>
      </c>
      <c r="B294">
        <v>20</v>
      </c>
      <c r="C294">
        <v>0</v>
      </c>
      <c r="D294">
        <v>0</v>
      </c>
      <c r="E294" t="s">
        <v>164</v>
      </c>
      <c r="F294">
        <v>400</v>
      </c>
      <c r="G294" t="s">
        <v>435</v>
      </c>
      <c r="H294" t="s">
        <v>37</v>
      </c>
      <c r="I294">
        <f t="shared" si="6"/>
        <v>0.44444444444444442</v>
      </c>
      <c r="J294" t="s">
        <v>25</v>
      </c>
      <c r="K294">
        <v>26</v>
      </c>
      <c r="L294" t="s">
        <v>217</v>
      </c>
      <c r="M294">
        <v>64.2</v>
      </c>
      <c r="N294">
        <v>9</v>
      </c>
      <c r="O294" t="s">
        <v>214</v>
      </c>
      <c r="P294" t="s">
        <v>225</v>
      </c>
      <c r="Q294" t="s">
        <v>214</v>
      </c>
      <c r="R294" t="s">
        <v>214</v>
      </c>
      <c r="S294">
        <v>0</v>
      </c>
      <c r="T294" t="s">
        <v>8</v>
      </c>
      <c r="U294" t="s">
        <v>288</v>
      </c>
    </row>
    <row r="295" spans="1:21" x14ac:dyDescent="0.25">
      <c r="A295">
        <v>27</v>
      </c>
      <c r="B295">
        <v>20</v>
      </c>
      <c r="C295">
        <v>0.5</v>
      </c>
      <c r="D295">
        <v>50.081800000000001</v>
      </c>
      <c r="E295" t="s">
        <v>164</v>
      </c>
      <c r="F295">
        <v>400</v>
      </c>
      <c r="G295" t="s">
        <v>435</v>
      </c>
      <c r="H295" t="s">
        <v>37</v>
      </c>
      <c r="I295">
        <f t="shared" si="6"/>
        <v>0.44444444444444442</v>
      </c>
      <c r="J295" t="s">
        <v>25</v>
      </c>
      <c r="K295">
        <v>26</v>
      </c>
      <c r="L295" t="s">
        <v>217</v>
      </c>
      <c r="M295">
        <v>64.2</v>
      </c>
      <c r="N295">
        <v>9</v>
      </c>
      <c r="O295" t="s">
        <v>214</v>
      </c>
      <c r="P295" t="s">
        <v>225</v>
      </c>
      <c r="Q295" t="s">
        <v>214</v>
      </c>
      <c r="R295" t="s">
        <v>214</v>
      </c>
      <c r="S295">
        <v>50.081800000000001</v>
      </c>
      <c r="T295" t="s">
        <v>8</v>
      </c>
      <c r="U295" t="s">
        <v>288</v>
      </c>
    </row>
    <row r="296" spans="1:21" x14ac:dyDescent="0.25">
      <c r="A296">
        <v>27</v>
      </c>
      <c r="B296">
        <v>20</v>
      </c>
      <c r="C296">
        <v>1</v>
      </c>
      <c r="D296">
        <v>55.662500000000001</v>
      </c>
      <c r="E296" t="s">
        <v>164</v>
      </c>
      <c r="F296">
        <v>400</v>
      </c>
      <c r="G296" t="s">
        <v>435</v>
      </c>
      <c r="H296" t="s">
        <v>37</v>
      </c>
      <c r="I296">
        <f t="shared" si="6"/>
        <v>0.44444444444444442</v>
      </c>
      <c r="J296" t="s">
        <v>25</v>
      </c>
      <c r="K296">
        <v>26</v>
      </c>
      <c r="L296" t="s">
        <v>217</v>
      </c>
      <c r="M296">
        <v>64.2</v>
      </c>
      <c r="N296">
        <v>9</v>
      </c>
      <c r="O296" t="s">
        <v>214</v>
      </c>
      <c r="P296" t="s">
        <v>225</v>
      </c>
      <c r="Q296" t="s">
        <v>214</v>
      </c>
      <c r="R296" t="s">
        <v>214</v>
      </c>
      <c r="S296">
        <v>55.662500000000001</v>
      </c>
      <c r="T296" t="s">
        <v>8</v>
      </c>
      <c r="U296" t="s">
        <v>288</v>
      </c>
    </row>
    <row r="297" spans="1:21" x14ac:dyDescent="0.25">
      <c r="A297">
        <v>27</v>
      </c>
      <c r="B297">
        <v>20</v>
      </c>
      <c r="C297">
        <v>1.5</v>
      </c>
      <c r="D297">
        <v>57.636600000000001</v>
      </c>
      <c r="E297" t="s">
        <v>164</v>
      </c>
      <c r="F297">
        <v>400</v>
      </c>
      <c r="G297" t="s">
        <v>435</v>
      </c>
      <c r="H297" t="s">
        <v>37</v>
      </c>
      <c r="I297">
        <f t="shared" si="6"/>
        <v>0.44444444444444442</v>
      </c>
      <c r="J297" t="s">
        <v>25</v>
      </c>
      <c r="K297">
        <v>26</v>
      </c>
      <c r="L297" t="s">
        <v>217</v>
      </c>
      <c r="M297">
        <v>64.2</v>
      </c>
      <c r="N297">
        <v>9</v>
      </c>
      <c r="O297" t="s">
        <v>214</v>
      </c>
      <c r="P297" t="s">
        <v>225</v>
      </c>
      <c r="Q297" t="s">
        <v>214</v>
      </c>
      <c r="R297" t="s">
        <v>214</v>
      </c>
      <c r="S297">
        <v>57.636600000000001</v>
      </c>
      <c r="T297" t="s">
        <v>8</v>
      </c>
      <c r="U297" t="s">
        <v>288</v>
      </c>
    </row>
    <row r="298" spans="1:21" x14ac:dyDescent="0.25">
      <c r="A298">
        <v>27</v>
      </c>
      <c r="B298">
        <v>20</v>
      </c>
      <c r="C298">
        <v>2</v>
      </c>
      <c r="D298">
        <v>77.723100000000002</v>
      </c>
      <c r="E298" t="s">
        <v>164</v>
      </c>
      <c r="F298">
        <v>400</v>
      </c>
      <c r="G298" t="s">
        <v>435</v>
      </c>
      <c r="H298" t="s">
        <v>37</v>
      </c>
      <c r="I298">
        <f t="shared" si="6"/>
        <v>0.44444444444444442</v>
      </c>
      <c r="J298" t="s">
        <v>25</v>
      </c>
      <c r="K298">
        <v>26</v>
      </c>
      <c r="L298" t="s">
        <v>217</v>
      </c>
      <c r="M298">
        <v>64.2</v>
      </c>
      <c r="N298">
        <v>9</v>
      </c>
      <c r="O298" t="s">
        <v>214</v>
      </c>
      <c r="P298" t="s">
        <v>225</v>
      </c>
      <c r="Q298" t="s">
        <v>214</v>
      </c>
      <c r="R298" t="s">
        <v>214</v>
      </c>
      <c r="S298">
        <v>77.723100000000002</v>
      </c>
      <c r="T298" t="s">
        <v>8</v>
      </c>
      <c r="U298" t="s">
        <v>288</v>
      </c>
    </row>
    <row r="299" spans="1:21" x14ac:dyDescent="0.25">
      <c r="A299">
        <v>27</v>
      </c>
      <c r="B299">
        <v>20</v>
      </c>
      <c r="C299">
        <v>3</v>
      </c>
      <c r="D299">
        <v>61.865899999999996</v>
      </c>
      <c r="E299" t="s">
        <v>164</v>
      </c>
      <c r="F299">
        <v>400</v>
      </c>
      <c r="G299" t="s">
        <v>435</v>
      </c>
      <c r="H299" t="s">
        <v>37</v>
      </c>
      <c r="I299">
        <f t="shared" si="6"/>
        <v>0.44444444444444442</v>
      </c>
      <c r="J299" t="s">
        <v>25</v>
      </c>
      <c r="K299">
        <v>26</v>
      </c>
      <c r="L299" t="s">
        <v>217</v>
      </c>
      <c r="M299">
        <v>64.2</v>
      </c>
      <c r="N299">
        <v>9</v>
      </c>
      <c r="O299" t="s">
        <v>214</v>
      </c>
      <c r="P299" t="s">
        <v>225</v>
      </c>
      <c r="Q299" t="s">
        <v>214</v>
      </c>
      <c r="R299" t="s">
        <v>214</v>
      </c>
      <c r="S299">
        <v>61.865899999999996</v>
      </c>
      <c r="T299" t="s">
        <v>8</v>
      </c>
      <c r="U299" t="s">
        <v>288</v>
      </c>
    </row>
    <row r="300" spans="1:21" x14ac:dyDescent="0.25">
      <c r="A300">
        <v>27</v>
      </c>
      <c r="B300">
        <v>20</v>
      </c>
      <c r="C300">
        <v>4</v>
      </c>
      <c r="D300">
        <v>58.035499999999999</v>
      </c>
      <c r="E300" t="s">
        <v>164</v>
      </c>
      <c r="F300">
        <v>400</v>
      </c>
      <c r="G300" t="s">
        <v>435</v>
      </c>
      <c r="H300" t="s">
        <v>37</v>
      </c>
      <c r="I300">
        <f t="shared" si="6"/>
        <v>0.44444444444444442</v>
      </c>
      <c r="J300" t="s">
        <v>25</v>
      </c>
      <c r="K300">
        <v>26</v>
      </c>
      <c r="L300" t="s">
        <v>217</v>
      </c>
      <c r="M300">
        <v>64.2</v>
      </c>
      <c r="N300">
        <v>9</v>
      </c>
      <c r="O300" t="s">
        <v>214</v>
      </c>
      <c r="P300" t="s">
        <v>225</v>
      </c>
      <c r="Q300" t="s">
        <v>214</v>
      </c>
      <c r="R300" t="s">
        <v>214</v>
      </c>
      <c r="S300">
        <v>58.035499999999999</v>
      </c>
      <c r="T300" t="s">
        <v>8</v>
      </c>
      <c r="U300" t="s">
        <v>288</v>
      </c>
    </row>
    <row r="301" spans="1:21" x14ac:dyDescent="0.25">
      <c r="A301">
        <v>27</v>
      </c>
      <c r="B301">
        <v>20</v>
      </c>
      <c r="C301">
        <v>6</v>
      </c>
      <c r="D301">
        <v>56.501800000000003</v>
      </c>
      <c r="E301" t="s">
        <v>164</v>
      </c>
      <c r="F301">
        <v>400</v>
      </c>
      <c r="G301" t="s">
        <v>435</v>
      </c>
      <c r="H301" t="s">
        <v>37</v>
      </c>
      <c r="I301">
        <f t="shared" si="6"/>
        <v>0.44444444444444442</v>
      </c>
      <c r="J301" t="s">
        <v>25</v>
      </c>
      <c r="K301">
        <v>26</v>
      </c>
      <c r="L301" t="s">
        <v>217</v>
      </c>
      <c r="M301">
        <v>64.2</v>
      </c>
      <c r="N301">
        <v>9</v>
      </c>
      <c r="O301" t="s">
        <v>214</v>
      </c>
      <c r="P301" t="s">
        <v>225</v>
      </c>
      <c r="Q301" t="s">
        <v>214</v>
      </c>
      <c r="R301" t="s">
        <v>214</v>
      </c>
      <c r="S301">
        <v>56.501800000000003</v>
      </c>
      <c r="T301" t="s">
        <v>8</v>
      </c>
      <c r="U301" t="s">
        <v>288</v>
      </c>
    </row>
    <row r="302" spans="1:21" x14ac:dyDescent="0.25">
      <c r="A302">
        <v>27</v>
      </c>
      <c r="B302">
        <v>20</v>
      </c>
      <c r="C302">
        <v>8</v>
      </c>
      <c r="D302">
        <v>44.502200000000002</v>
      </c>
      <c r="E302" t="s">
        <v>164</v>
      </c>
      <c r="F302">
        <v>400</v>
      </c>
      <c r="G302" t="s">
        <v>435</v>
      </c>
      <c r="H302" t="s">
        <v>37</v>
      </c>
      <c r="I302">
        <f t="shared" si="6"/>
        <v>0.44444444444444442</v>
      </c>
      <c r="J302" t="s">
        <v>25</v>
      </c>
      <c r="K302">
        <v>26</v>
      </c>
      <c r="L302" t="s">
        <v>217</v>
      </c>
      <c r="M302">
        <v>64.2</v>
      </c>
      <c r="N302">
        <v>9</v>
      </c>
      <c r="O302" t="s">
        <v>214</v>
      </c>
      <c r="P302" t="s">
        <v>225</v>
      </c>
      <c r="Q302" t="s">
        <v>214</v>
      </c>
      <c r="R302" t="s">
        <v>214</v>
      </c>
      <c r="S302">
        <v>44.502200000000002</v>
      </c>
      <c r="T302" t="s">
        <v>8</v>
      </c>
      <c r="U302" t="s">
        <v>288</v>
      </c>
    </row>
    <row r="303" spans="1:21" x14ac:dyDescent="0.25">
      <c r="A303">
        <v>27</v>
      </c>
      <c r="B303">
        <v>20</v>
      </c>
      <c r="C303">
        <v>10</v>
      </c>
      <c r="D303">
        <v>40.572800000000001</v>
      </c>
      <c r="E303" t="s">
        <v>164</v>
      </c>
      <c r="F303">
        <v>400</v>
      </c>
      <c r="G303" t="s">
        <v>435</v>
      </c>
      <c r="H303" t="s">
        <v>37</v>
      </c>
      <c r="I303">
        <f t="shared" si="6"/>
        <v>0.44444444444444442</v>
      </c>
      <c r="J303" t="s">
        <v>25</v>
      </c>
      <c r="K303">
        <v>26</v>
      </c>
      <c r="L303" t="s">
        <v>217</v>
      </c>
      <c r="M303">
        <v>64.2</v>
      </c>
      <c r="N303">
        <v>9</v>
      </c>
      <c r="O303" t="s">
        <v>214</v>
      </c>
      <c r="P303" t="s">
        <v>225</v>
      </c>
      <c r="Q303" t="s">
        <v>214</v>
      </c>
      <c r="R303" t="s">
        <v>214</v>
      </c>
      <c r="S303">
        <v>40.572800000000001</v>
      </c>
      <c r="T303" t="s">
        <v>8</v>
      </c>
      <c r="U303" t="s">
        <v>288</v>
      </c>
    </row>
    <row r="304" spans="1:21" x14ac:dyDescent="0.25">
      <c r="A304">
        <v>27</v>
      </c>
      <c r="B304">
        <v>20</v>
      </c>
      <c r="C304">
        <v>12</v>
      </c>
      <c r="D304">
        <v>31.564900000000002</v>
      </c>
      <c r="E304" t="s">
        <v>164</v>
      </c>
      <c r="F304">
        <v>400</v>
      </c>
      <c r="G304" t="s">
        <v>435</v>
      </c>
      <c r="H304" t="s">
        <v>37</v>
      </c>
      <c r="I304">
        <f t="shared" si="6"/>
        <v>0.44444444444444442</v>
      </c>
      <c r="J304" t="s">
        <v>25</v>
      </c>
      <c r="K304">
        <v>26</v>
      </c>
      <c r="L304" t="s">
        <v>217</v>
      </c>
      <c r="M304">
        <v>64.2</v>
      </c>
      <c r="N304">
        <v>9</v>
      </c>
      <c r="O304" t="s">
        <v>214</v>
      </c>
      <c r="P304" t="s">
        <v>225</v>
      </c>
      <c r="Q304" t="s">
        <v>214</v>
      </c>
      <c r="R304" t="s">
        <v>214</v>
      </c>
      <c r="S304">
        <v>31.564900000000002</v>
      </c>
      <c r="T304" t="s">
        <v>8</v>
      </c>
      <c r="U304" t="s">
        <v>288</v>
      </c>
    </row>
    <row r="305" spans="1:21" x14ac:dyDescent="0.25">
      <c r="A305">
        <v>27</v>
      </c>
      <c r="B305">
        <v>20</v>
      </c>
      <c r="C305">
        <v>24</v>
      </c>
      <c r="D305">
        <v>18.953099999999999</v>
      </c>
      <c r="E305" t="s">
        <v>164</v>
      </c>
      <c r="F305">
        <v>400</v>
      </c>
      <c r="G305" t="s">
        <v>435</v>
      </c>
      <c r="H305" t="s">
        <v>37</v>
      </c>
      <c r="I305">
        <f t="shared" si="6"/>
        <v>0.44444444444444442</v>
      </c>
      <c r="J305" t="s">
        <v>25</v>
      </c>
      <c r="K305">
        <v>26</v>
      </c>
      <c r="L305" t="s">
        <v>217</v>
      </c>
      <c r="M305">
        <v>64.2</v>
      </c>
      <c r="N305">
        <v>9</v>
      </c>
      <c r="O305" t="s">
        <v>214</v>
      </c>
      <c r="P305" t="s">
        <v>225</v>
      </c>
      <c r="Q305" t="s">
        <v>214</v>
      </c>
      <c r="R305" t="s">
        <v>214</v>
      </c>
      <c r="S305">
        <v>18.953099999999999</v>
      </c>
      <c r="T305" t="s">
        <v>8</v>
      </c>
      <c r="U305" t="s">
        <v>288</v>
      </c>
    </row>
    <row r="306" spans="1:21" x14ac:dyDescent="0.25">
      <c r="A306">
        <v>27</v>
      </c>
      <c r="B306">
        <v>20</v>
      </c>
      <c r="C306">
        <v>36</v>
      </c>
      <c r="D306">
        <v>13.633699999999999</v>
      </c>
      <c r="E306" t="s">
        <v>164</v>
      </c>
      <c r="F306">
        <v>400</v>
      </c>
      <c r="G306" t="s">
        <v>435</v>
      </c>
      <c r="H306" t="s">
        <v>37</v>
      </c>
      <c r="I306">
        <f t="shared" si="6"/>
        <v>0.44444444444444442</v>
      </c>
      <c r="J306" t="s">
        <v>25</v>
      </c>
      <c r="K306">
        <v>26</v>
      </c>
      <c r="L306" t="s">
        <v>217</v>
      </c>
      <c r="M306">
        <v>64.2</v>
      </c>
      <c r="N306">
        <v>9</v>
      </c>
      <c r="O306" t="s">
        <v>214</v>
      </c>
      <c r="P306" t="s">
        <v>225</v>
      </c>
      <c r="Q306" t="s">
        <v>214</v>
      </c>
      <c r="R306" t="s">
        <v>214</v>
      </c>
      <c r="S306">
        <v>13.633699999999999</v>
      </c>
      <c r="T306" t="s">
        <v>8</v>
      </c>
      <c r="U306" t="s">
        <v>288</v>
      </c>
    </row>
    <row r="307" spans="1:21" x14ac:dyDescent="0.25">
      <c r="A307">
        <v>27</v>
      </c>
      <c r="B307">
        <v>20</v>
      </c>
      <c r="C307">
        <v>48</v>
      </c>
      <c r="D307">
        <v>8.3142999999999994</v>
      </c>
      <c r="E307" t="s">
        <v>164</v>
      </c>
      <c r="F307">
        <v>400</v>
      </c>
      <c r="G307" t="s">
        <v>435</v>
      </c>
      <c r="H307" t="s">
        <v>37</v>
      </c>
      <c r="I307">
        <f t="shared" si="6"/>
        <v>0.44444444444444442</v>
      </c>
      <c r="J307" t="s">
        <v>25</v>
      </c>
      <c r="K307">
        <v>26</v>
      </c>
      <c r="L307" t="s">
        <v>217</v>
      </c>
      <c r="M307">
        <v>64.2</v>
      </c>
      <c r="N307">
        <v>9</v>
      </c>
      <c r="O307" t="s">
        <v>214</v>
      </c>
      <c r="P307" t="s">
        <v>225</v>
      </c>
      <c r="Q307" t="s">
        <v>214</v>
      </c>
      <c r="R307" t="s">
        <v>214</v>
      </c>
      <c r="S307">
        <v>8.3142999999999994</v>
      </c>
      <c r="T307" t="s">
        <v>8</v>
      </c>
      <c r="U307" t="s">
        <v>288</v>
      </c>
    </row>
    <row r="308" spans="1:21" x14ac:dyDescent="0.25">
      <c r="A308">
        <v>29</v>
      </c>
      <c r="B308">
        <v>21</v>
      </c>
      <c r="C308">
        <v>0</v>
      </c>
      <c r="D308">
        <f>S308*1000</f>
        <v>0</v>
      </c>
      <c r="E308" t="s">
        <v>164</v>
      </c>
      <c r="F308">
        <v>400</v>
      </c>
      <c r="G308" t="s">
        <v>435</v>
      </c>
      <c r="H308" t="s">
        <v>27</v>
      </c>
      <c r="I308">
        <v>0.5</v>
      </c>
      <c r="J308" t="s">
        <v>25</v>
      </c>
      <c r="K308">
        <v>27</v>
      </c>
      <c r="L308" t="s">
        <v>217</v>
      </c>
      <c r="M308">
        <v>67.400000000000006</v>
      </c>
      <c r="N308">
        <v>8</v>
      </c>
      <c r="O308" t="s">
        <v>214</v>
      </c>
      <c r="P308" t="s">
        <v>225</v>
      </c>
      <c r="Q308" t="s">
        <v>214</v>
      </c>
      <c r="R308" t="s">
        <v>214</v>
      </c>
      <c r="S308">
        <v>0</v>
      </c>
      <c r="T308" t="s">
        <v>19</v>
      </c>
      <c r="U308" t="s">
        <v>139</v>
      </c>
    </row>
    <row r="309" spans="1:21" x14ac:dyDescent="0.25">
      <c r="A309">
        <v>29</v>
      </c>
      <c r="B309">
        <v>21</v>
      </c>
      <c r="C309">
        <v>0.5</v>
      </c>
      <c r="D309">
        <f t="shared" ref="D309:D334" si="7">S309*1000</f>
        <v>40.542857142857144</v>
      </c>
      <c r="E309" t="s">
        <v>164</v>
      </c>
      <c r="F309">
        <v>400</v>
      </c>
      <c r="G309" t="s">
        <v>435</v>
      </c>
      <c r="H309" t="s">
        <v>27</v>
      </c>
      <c r="I309">
        <v>0.5</v>
      </c>
      <c r="J309" t="s">
        <v>25</v>
      </c>
      <c r="K309">
        <v>27</v>
      </c>
      <c r="L309" t="s">
        <v>217</v>
      </c>
      <c r="M309">
        <v>67.400000000000006</v>
      </c>
      <c r="N309">
        <v>8</v>
      </c>
      <c r="O309" t="s">
        <v>214</v>
      </c>
      <c r="P309" t="s">
        <v>225</v>
      </c>
      <c r="Q309" t="s">
        <v>214</v>
      </c>
      <c r="R309" t="s">
        <v>214</v>
      </c>
      <c r="S309">
        <v>4.0542857142857144E-2</v>
      </c>
      <c r="T309" t="s">
        <v>19</v>
      </c>
      <c r="U309" t="s">
        <v>139</v>
      </c>
    </row>
    <row r="310" spans="1:21" x14ac:dyDescent="0.25">
      <c r="A310">
        <v>29</v>
      </c>
      <c r="B310">
        <v>21</v>
      </c>
      <c r="C310">
        <v>1</v>
      </c>
      <c r="D310">
        <f t="shared" si="7"/>
        <v>109.925</v>
      </c>
      <c r="E310" t="s">
        <v>164</v>
      </c>
      <c r="F310">
        <v>400</v>
      </c>
      <c r="G310" t="s">
        <v>435</v>
      </c>
      <c r="H310" t="s">
        <v>27</v>
      </c>
      <c r="I310">
        <v>0.5</v>
      </c>
      <c r="J310" t="s">
        <v>25</v>
      </c>
      <c r="K310">
        <v>27</v>
      </c>
      <c r="L310" t="s">
        <v>217</v>
      </c>
      <c r="M310">
        <v>67.400000000000006</v>
      </c>
      <c r="N310">
        <v>8</v>
      </c>
      <c r="O310" t="s">
        <v>214</v>
      </c>
      <c r="P310" t="s">
        <v>225</v>
      </c>
      <c r="Q310" t="s">
        <v>214</v>
      </c>
      <c r="R310" t="s">
        <v>214</v>
      </c>
      <c r="S310">
        <v>0.10992499999999999</v>
      </c>
      <c r="T310" t="s">
        <v>19</v>
      </c>
      <c r="U310" t="s">
        <v>139</v>
      </c>
    </row>
    <row r="311" spans="1:21" x14ac:dyDescent="0.25">
      <c r="A311">
        <v>29</v>
      </c>
      <c r="B311">
        <v>21</v>
      </c>
      <c r="C311">
        <v>1.5</v>
      </c>
      <c r="D311">
        <f t="shared" si="7"/>
        <v>132.05000000000001</v>
      </c>
      <c r="E311" t="s">
        <v>164</v>
      </c>
      <c r="F311">
        <v>400</v>
      </c>
      <c r="G311" t="s">
        <v>435</v>
      </c>
      <c r="H311" t="s">
        <v>27</v>
      </c>
      <c r="I311">
        <v>0.5</v>
      </c>
      <c r="J311" t="s">
        <v>25</v>
      </c>
      <c r="K311">
        <v>27</v>
      </c>
      <c r="L311" t="s">
        <v>217</v>
      </c>
      <c r="M311">
        <v>67.400000000000006</v>
      </c>
      <c r="N311">
        <v>8</v>
      </c>
      <c r="O311" t="s">
        <v>214</v>
      </c>
      <c r="P311" t="s">
        <v>225</v>
      </c>
      <c r="Q311" t="s">
        <v>214</v>
      </c>
      <c r="R311" t="s">
        <v>214</v>
      </c>
      <c r="S311">
        <v>0.13205</v>
      </c>
      <c r="T311" t="s">
        <v>19</v>
      </c>
      <c r="U311" t="s">
        <v>139</v>
      </c>
    </row>
    <row r="312" spans="1:21" x14ac:dyDescent="0.25">
      <c r="A312">
        <v>29</v>
      </c>
      <c r="B312">
        <v>21</v>
      </c>
      <c r="C312">
        <v>2</v>
      </c>
      <c r="D312">
        <f t="shared" si="7"/>
        <v>162.75</v>
      </c>
      <c r="E312" t="s">
        <v>164</v>
      </c>
      <c r="F312">
        <v>400</v>
      </c>
      <c r="G312" t="s">
        <v>435</v>
      </c>
      <c r="H312" t="s">
        <v>27</v>
      </c>
      <c r="I312">
        <v>0.5</v>
      </c>
      <c r="J312" t="s">
        <v>25</v>
      </c>
      <c r="K312">
        <v>27</v>
      </c>
      <c r="L312" t="s">
        <v>217</v>
      </c>
      <c r="M312">
        <v>67.400000000000006</v>
      </c>
      <c r="N312">
        <v>8</v>
      </c>
      <c r="O312" t="s">
        <v>214</v>
      </c>
      <c r="P312" t="s">
        <v>225</v>
      </c>
      <c r="Q312" t="s">
        <v>214</v>
      </c>
      <c r="R312" t="s">
        <v>214</v>
      </c>
      <c r="S312">
        <v>0.16275000000000001</v>
      </c>
      <c r="T312" t="s">
        <v>19</v>
      </c>
      <c r="U312" t="s">
        <v>139</v>
      </c>
    </row>
    <row r="313" spans="1:21" x14ac:dyDescent="0.25">
      <c r="A313">
        <v>29</v>
      </c>
      <c r="B313">
        <v>21</v>
      </c>
      <c r="C313">
        <v>2.5</v>
      </c>
      <c r="D313">
        <f t="shared" si="7"/>
        <v>195.58750000000001</v>
      </c>
      <c r="E313" t="s">
        <v>164</v>
      </c>
      <c r="F313">
        <v>400</v>
      </c>
      <c r="G313" t="s">
        <v>435</v>
      </c>
      <c r="H313" t="s">
        <v>27</v>
      </c>
      <c r="I313">
        <v>0.5</v>
      </c>
      <c r="J313" t="s">
        <v>25</v>
      </c>
      <c r="K313">
        <v>27</v>
      </c>
      <c r="L313" t="s">
        <v>217</v>
      </c>
      <c r="M313">
        <v>67.400000000000006</v>
      </c>
      <c r="N313">
        <v>8</v>
      </c>
      <c r="O313" t="s">
        <v>214</v>
      </c>
      <c r="P313" t="s">
        <v>225</v>
      </c>
      <c r="Q313" t="s">
        <v>214</v>
      </c>
      <c r="R313" t="s">
        <v>214</v>
      </c>
      <c r="S313">
        <v>0.1955875</v>
      </c>
      <c r="T313" t="s">
        <v>19</v>
      </c>
      <c r="U313" t="s">
        <v>139</v>
      </c>
    </row>
    <row r="314" spans="1:21" x14ac:dyDescent="0.25">
      <c r="A314">
        <v>29</v>
      </c>
      <c r="B314">
        <v>21</v>
      </c>
      <c r="C314">
        <v>3</v>
      </c>
      <c r="D314">
        <f t="shared" si="7"/>
        <v>196.8125</v>
      </c>
      <c r="E314" t="s">
        <v>164</v>
      </c>
      <c r="F314">
        <v>400</v>
      </c>
      <c r="G314" t="s">
        <v>435</v>
      </c>
      <c r="H314" t="s">
        <v>27</v>
      </c>
      <c r="I314">
        <v>0.5</v>
      </c>
      <c r="J314" t="s">
        <v>25</v>
      </c>
      <c r="K314">
        <v>27</v>
      </c>
      <c r="L314" t="s">
        <v>217</v>
      </c>
      <c r="M314">
        <v>67.400000000000006</v>
      </c>
      <c r="N314">
        <v>8</v>
      </c>
      <c r="O314" t="s">
        <v>214</v>
      </c>
      <c r="P314" t="s">
        <v>225</v>
      </c>
      <c r="Q314" t="s">
        <v>214</v>
      </c>
      <c r="R314" t="s">
        <v>214</v>
      </c>
      <c r="S314">
        <v>0.1968125</v>
      </c>
      <c r="T314" t="s">
        <v>19</v>
      </c>
      <c r="U314" t="s">
        <v>139</v>
      </c>
    </row>
    <row r="315" spans="1:21" x14ac:dyDescent="0.25">
      <c r="A315">
        <v>29</v>
      </c>
      <c r="B315">
        <v>21</v>
      </c>
      <c r="C315">
        <v>3.5</v>
      </c>
      <c r="D315">
        <f t="shared" si="7"/>
        <v>189.04285714285712</v>
      </c>
      <c r="E315" t="s">
        <v>164</v>
      </c>
      <c r="F315">
        <v>400</v>
      </c>
      <c r="G315" t="s">
        <v>435</v>
      </c>
      <c r="H315" t="s">
        <v>27</v>
      </c>
      <c r="I315">
        <v>0.5</v>
      </c>
      <c r="J315" t="s">
        <v>25</v>
      </c>
      <c r="K315">
        <v>27</v>
      </c>
      <c r="L315" t="s">
        <v>217</v>
      </c>
      <c r="M315">
        <v>67.400000000000006</v>
      </c>
      <c r="N315">
        <v>8</v>
      </c>
      <c r="O315" t="s">
        <v>214</v>
      </c>
      <c r="P315" t="s">
        <v>225</v>
      </c>
      <c r="Q315" t="s">
        <v>214</v>
      </c>
      <c r="R315" t="s">
        <v>214</v>
      </c>
      <c r="S315">
        <v>0.18904285714285712</v>
      </c>
      <c r="T315" t="s">
        <v>19</v>
      </c>
      <c r="U315" t="s">
        <v>139</v>
      </c>
    </row>
    <row r="316" spans="1:21" x14ac:dyDescent="0.25">
      <c r="A316">
        <v>29</v>
      </c>
      <c r="B316">
        <v>21</v>
      </c>
      <c r="C316">
        <v>4</v>
      </c>
      <c r="D316">
        <f t="shared" si="7"/>
        <v>145.91250000000002</v>
      </c>
      <c r="E316" t="s">
        <v>164</v>
      </c>
      <c r="F316">
        <v>400</v>
      </c>
      <c r="G316" t="s">
        <v>435</v>
      </c>
      <c r="H316" t="s">
        <v>27</v>
      </c>
      <c r="I316">
        <v>0.5</v>
      </c>
      <c r="J316" t="s">
        <v>25</v>
      </c>
      <c r="K316">
        <v>27</v>
      </c>
      <c r="L316" t="s">
        <v>217</v>
      </c>
      <c r="M316">
        <v>67.400000000000006</v>
      </c>
      <c r="N316">
        <v>8</v>
      </c>
      <c r="O316" t="s">
        <v>214</v>
      </c>
      <c r="P316" t="s">
        <v>225</v>
      </c>
      <c r="Q316" t="s">
        <v>214</v>
      </c>
      <c r="R316" t="s">
        <v>214</v>
      </c>
      <c r="S316">
        <v>0.14591250000000003</v>
      </c>
      <c r="T316" t="s">
        <v>19</v>
      </c>
      <c r="U316" t="s">
        <v>139</v>
      </c>
    </row>
    <row r="317" spans="1:21" x14ac:dyDescent="0.25">
      <c r="A317">
        <v>29</v>
      </c>
      <c r="B317">
        <v>21</v>
      </c>
      <c r="C317">
        <v>5</v>
      </c>
      <c r="D317">
        <f t="shared" si="7"/>
        <v>83.259585714285706</v>
      </c>
      <c r="E317" t="s">
        <v>164</v>
      </c>
      <c r="F317">
        <v>400</v>
      </c>
      <c r="G317" t="s">
        <v>435</v>
      </c>
      <c r="H317" t="s">
        <v>27</v>
      </c>
      <c r="I317">
        <v>0.5</v>
      </c>
      <c r="J317" t="s">
        <v>25</v>
      </c>
      <c r="K317">
        <v>27</v>
      </c>
      <c r="L317" t="s">
        <v>217</v>
      </c>
      <c r="M317">
        <v>67.400000000000006</v>
      </c>
      <c r="N317">
        <v>8</v>
      </c>
      <c r="O317" t="s">
        <v>214</v>
      </c>
      <c r="P317" t="s">
        <v>225</v>
      </c>
      <c r="Q317" t="s">
        <v>214</v>
      </c>
      <c r="R317" t="s">
        <v>214</v>
      </c>
      <c r="S317">
        <v>8.3259585714285711E-2</v>
      </c>
      <c r="T317" t="s">
        <v>19</v>
      </c>
      <c r="U317" t="s">
        <v>139</v>
      </c>
    </row>
    <row r="318" spans="1:21" x14ac:dyDescent="0.25">
      <c r="A318">
        <v>29</v>
      </c>
      <c r="B318">
        <v>21</v>
      </c>
      <c r="C318">
        <v>6</v>
      </c>
      <c r="D318">
        <f t="shared" si="7"/>
        <v>70.985714285714295</v>
      </c>
      <c r="E318" t="s">
        <v>164</v>
      </c>
      <c r="F318">
        <v>400</v>
      </c>
      <c r="G318" t="s">
        <v>435</v>
      </c>
      <c r="H318" t="s">
        <v>27</v>
      </c>
      <c r="I318">
        <v>0.5</v>
      </c>
      <c r="J318" t="s">
        <v>25</v>
      </c>
      <c r="K318">
        <v>27</v>
      </c>
      <c r="L318" t="s">
        <v>217</v>
      </c>
      <c r="M318">
        <v>67.400000000000006</v>
      </c>
      <c r="N318">
        <v>8</v>
      </c>
      <c r="O318" t="s">
        <v>214</v>
      </c>
      <c r="P318" t="s">
        <v>225</v>
      </c>
      <c r="Q318" t="s">
        <v>214</v>
      </c>
      <c r="R318" t="s">
        <v>214</v>
      </c>
      <c r="S318">
        <v>7.0985714285714291E-2</v>
      </c>
      <c r="T318" t="s">
        <v>19</v>
      </c>
      <c r="U318" t="s">
        <v>139</v>
      </c>
    </row>
    <row r="319" spans="1:21" x14ac:dyDescent="0.25">
      <c r="A319">
        <v>29</v>
      </c>
      <c r="B319">
        <v>21</v>
      </c>
      <c r="C319">
        <v>7</v>
      </c>
      <c r="D319">
        <f t="shared" si="7"/>
        <v>48.075000000000003</v>
      </c>
      <c r="E319" t="s">
        <v>164</v>
      </c>
      <c r="F319">
        <v>400</v>
      </c>
      <c r="G319" t="s">
        <v>435</v>
      </c>
      <c r="H319" t="s">
        <v>27</v>
      </c>
      <c r="I319">
        <v>0.5</v>
      </c>
      <c r="J319" t="s">
        <v>25</v>
      </c>
      <c r="K319">
        <v>27</v>
      </c>
      <c r="L319" t="s">
        <v>217</v>
      </c>
      <c r="M319">
        <v>67.400000000000006</v>
      </c>
      <c r="N319">
        <v>8</v>
      </c>
      <c r="O319" t="s">
        <v>214</v>
      </c>
      <c r="P319" t="s">
        <v>225</v>
      </c>
      <c r="Q319" t="s">
        <v>214</v>
      </c>
      <c r="R319" t="s">
        <v>214</v>
      </c>
      <c r="S319">
        <v>4.8075E-2</v>
      </c>
      <c r="T319" t="s">
        <v>19</v>
      </c>
      <c r="U319" t="s">
        <v>139</v>
      </c>
    </row>
    <row r="320" spans="1:21" x14ac:dyDescent="0.25">
      <c r="A320">
        <v>29</v>
      </c>
      <c r="B320">
        <v>21</v>
      </c>
      <c r="C320">
        <v>8</v>
      </c>
      <c r="D320">
        <f t="shared" si="7"/>
        <v>42.225000000000001</v>
      </c>
      <c r="E320" t="s">
        <v>164</v>
      </c>
      <c r="F320">
        <v>400</v>
      </c>
      <c r="G320" t="s">
        <v>435</v>
      </c>
      <c r="H320" t="s">
        <v>27</v>
      </c>
      <c r="I320">
        <v>0.5</v>
      </c>
      <c r="J320" t="s">
        <v>25</v>
      </c>
      <c r="K320">
        <v>27</v>
      </c>
      <c r="L320" t="s">
        <v>217</v>
      </c>
      <c r="M320">
        <v>67.400000000000006</v>
      </c>
      <c r="N320">
        <v>8</v>
      </c>
      <c r="O320" t="s">
        <v>214</v>
      </c>
      <c r="P320" t="s">
        <v>225</v>
      </c>
      <c r="Q320" t="s">
        <v>214</v>
      </c>
      <c r="R320" t="s">
        <v>214</v>
      </c>
      <c r="S320">
        <v>4.2224999999999999E-2</v>
      </c>
      <c r="T320" t="s">
        <v>19</v>
      </c>
      <c r="U320" t="s">
        <v>139</v>
      </c>
    </row>
    <row r="321" spans="1:21" x14ac:dyDescent="0.25">
      <c r="A321">
        <v>29</v>
      </c>
      <c r="B321">
        <v>22</v>
      </c>
      <c r="C321">
        <v>0</v>
      </c>
      <c r="D321">
        <f t="shared" si="7"/>
        <v>0</v>
      </c>
      <c r="E321" t="s">
        <v>164</v>
      </c>
      <c r="F321">
        <v>400</v>
      </c>
      <c r="G321" t="s">
        <v>435</v>
      </c>
      <c r="H321" t="s">
        <v>36</v>
      </c>
      <c r="I321">
        <v>0.75</v>
      </c>
      <c r="J321" t="s">
        <v>25</v>
      </c>
      <c r="K321" t="s">
        <v>437</v>
      </c>
      <c r="L321" t="s">
        <v>217</v>
      </c>
      <c r="M321" t="s">
        <v>437</v>
      </c>
      <c r="N321">
        <v>4</v>
      </c>
      <c r="O321" t="s">
        <v>214</v>
      </c>
      <c r="P321" t="s">
        <v>225</v>
      </c>
      <c r="Q321" t="s">
        <v>214</v>
      </c>
      <c r="R321" t="s">
        <v>214</v>
      </c>
      <c r="S321">
        <v>0</v>
      </c>
      <c r="T321" t="s">
        <v>19</v>
      </c>
      <c r="U321" t="s">
        <v>139</v>
      </c>
    </row>
    <row r="322" spans="1:21" x14ac:dyDescent="0.25">
      <c r="A322">
        <v>29</v>
      </c>
      <c r="B322">
        <v>22</v>
      </c>
      <c r="C322">
        <v>1</v>
      </c>
      <c r="D322">
        <f t="shared" si="7"/>
        <v>85.3</v>
      </c>
      <c r="E322" t="s">
        <v>164</v>
      </c>
      <c r="F322">
        <v>400</v>
      </c>
      <c r="G322" t="s">
        <v>435</v>
      </c>
      <c r="H322" t="s">
        <v>36</v>
      </c>
      <c r="I322">
        <v>0.75</v>
      </c>
      <c r="J322" t="s">
        <v>25</v>
      </c>
      <c r="K322" t="s">
        <v>437</v>
      </c>
      <c r="L322" t="s">
        <v>217</v>
      </c>
      <c r="M322" t="s">
        <v>437</v>
      </c>
      <c r="N322">
        <v>4</v>
      </c>
      <c r="O322" t="s">
        <v>214</v>
      </c>
      <c r="P322" t="s">
        <v>225</v>
      </c>
      <c r="Q322" t="s">
        <v>214</v>
      </c>
      <c r="R322" t="s">
        <v>214</v>
      </c>
      <c r="S322">
        <v>8.5300000000000001E-2</v>
      </c>
      <c r="T322" t="s">
        <v>19</v>
      </c>
      <c r="U322" t="s">
        <v>139</v>
      </c>
    </row>
    <row r="323" spans="1:21" x14ac:dyDescent="0.25">
      <c r="A323">
        <v>29</v>
      </c>
      <c r="B323">
        <v>22</v>
      </c>
      <c r="C323">
        <v>2</v>
      </c>
      <c r="D323">
        <f t="shared" si="7"/>
        <v>378.2</v>
      </c>
      <c r="E323" t="s">
        <v>164</v>
      </c>
      <c r="F323">
        <v>400</v>
      </c>
      <c r="G323" t="s">
        <v>435</v>
      </c>
      <c r="H323" t="s">
        <v>36</v>
      </c>
      <c r="I323">
        <v>0.75</v>
      </c>
      <c r="J323" t="s">
        <v>25</v>
      </c>
      <c r="K323" t="s">
        <v>437</v>
      </c>
      <c r="L323" t="s">
        <v>217</v>
      </c>
      <c r="M323" t="s">
        <v>437</v>
      </c>
      <c r="N323">
        <v>4</v>
      </c>
      <c r="O323" t="s">
        <v>214</v>
      </c>
      <c r="P323" t="s">
        <v>225</v>
      </c>
      <c r="Q323" t="s">
        <v>214</v>
      </c>
      <c r="R323" t="s">
        <v>214</v>
      </c>
      <c r="S323">
        <v>0.37819999999999998</v>
      </c>
      <c r="T323" t="s">
        <v>19</v>
      </c>
      <c r="U323" t="s">
        <v>139</v>
      </c>
    </row>
    <row r="324" spans="1:21" x14ac:dyDescent="0.25">
      <c r="A324">
        <v>29</v>
      </c>
      <c r="B324">
        <v>22</v>
      </c>
      <c r="C324">
        <v>3</v>
      </c>
      <c r="D324">
        <f t="shared" si="7"/>
        <v>540.6</v>
      </c>
      <c r="E324" t="s">
        <v>164</v>
      </c>
      <c r="F324">
        <v>400</v>
      </c>
      <c r="G324" t="s">
        <v>435</v>
      </c>
      <c r="H324" t="s">
        <v>36</v>
      </c>
      <c r="I324">
        <v>0.75</v>
      </c>
      <c r="J324" t="s">
        <v>25</v>
      </c>
      <c r="K324" t="s">
        <v>437</v>
      </c>
      <c r="L324" t="s">
        <v>217</v>
      </c>
      <c r="M324" t="s">
        <v>437</v>
      </c>
      <c r="N324">
        <v>4</v>
      </c>
      <c r="O324" t="s">
        <v>214</v>
      </c>
      <c r="P324" t="s">
        <v>225</v>
      </c>
      <c r="Q324" t="s">
        <v>214</v>
      </c>
      <c r="R324" t="s">
        <v>214</v>
      </c>
      <c r="S324">
        <v>0.54059999999999997</v>
      </c>
      <c r="T324" t="s">
        <v>19</v>
      </c>
      <c r="U324" t="s">
        <v>139</v>
      </c>
    </row>
    <row r="325" spans="1:21" x14ac:dyDescent="0.25">
      <c r="A325">
        <v>29</v>
      </c>
      <c r="B325">
        <v>22</v>
      </c>
      <c r="C325">
        <v>4</v>
      </c>
      <c r="D325">
        <f t="shared" si="7"/>
        <v>603.5</v>
      </c>
      <c r="E325" t="s">
        <v>164</v>
      </c>
      <c r="F325">
        <v>400</v>
      </c>
      <c r="G325" t="s">
        <v>435</v>
      </c>
      <c r="H325" t="s">
        <v>36</v>
      </c>
      <c r="I325">
        <v>0.75</v>
      </c>
      <c r="J325" t="s">
        <v>25</v>
      </c>
      <c r="K325" t="s">
        <v>437</v>
      </c>
      <c r="L325" t="s">
        <v>217</v>
      </c>
      <c r="M325" t="s">
        <v>437</v>
      </c>
      <c r="N325">
        <v>4</v>
      </c>
      <c r="O325" t="s">
        <v>214</v>
      </c>
      <c r="P325" t="s">
        <v>225</v>
      </c>
      <c r="Q325" t="s">
        <v>214</v>
      </c>
      <c r="R325" t="s">
        <v>214</v>
      </c>
      <c r="S325">
        <v>0.60350000000000004</v>
      </c>
      <c r="T325" t="s">
        <v>19</v>
      </c>
      <c r="U325" t="s">
        <v>139</v>
      </c>
    </row>
    <row r="326" spans="1:21" x14ac:dyDescent="0.25">
      <c r="A326">
        <v>29</v>
      </c>
      <c r="B326">
        <v>22</v>
      </c>
      <c r="C326">
        <v>6</v>
      </c>
      <c r="D326">
        <f t="shared" si="7"/>
        <v>463</v>
      </c>
      <c r="E326" t="s">
        <v>164</v>
      </c>
      <c r="F326">
        <v>400</v>
      </c>
      <c r="G326" t="s">
        <v>435</v>
      </c>
      <c r="H326" t="s">
        <v>36</v>
      </c>
      <c r="I326">
        <v>0.75</v>
      </c>
      <c r="J326" t="s">
        <v>25</v>
      </c>
      <c r="K326" t="s">
        <v>437</v>
      </c>
      <c r="L326" t="s">
        <v>217</v>
      </c>
      <c r="M326" t="s">
        <v>437</v>
      </c>
      <c r="N326">
        <v>4</v>
      </c>
      <c r="O326" t="s">
        <v>214</v>
      </c>
      <c r="P326" t="s">
        <v>225</v>
      </c>
      <c r="Q326" t="s">
        <v>214</v>
      </c>
      <c r="R326" t="s">
        <v>214</v>
      </c>
      <c r="S326">
        <v>0.46300000000000002</v>
      </c>
      <c r="T326" t="s">
        <v>19</v>
      </c>
      <c r="U326" t="s">
        <v>139</v>
      </c>
    </row>
    <row r="327" spans="1:21" x14ac:dyDescent="0.25">
      <c r="A327">
        <v>29</v>
      </c>
      <c r="B327">
        <v>22</v>
      </c>
      <c r="C327">
        <v>8</v>
      </c>
      <c r="D327">
        <f t="shared" si="7"/>
        <v>291.7</v>
      </c>
      <c r="E327" t="s">
        <v>164</v>
      </c>
      <c r="F327">
        <v>400</v>
      </c>
      <c r="G327" t="s">
        <v>435</v>
      </c>
      <c r="H327" t="s">
        <v>36</v>
      </c>
      <c r="I327">
        <v>0.75</v>
      </c>
      <c r="J327" t="s">
        <v>25</v>
      </c>
      <c r="K327" t="s">
        <v>437</v>
      </c>
      <c r="L327" t="s">
        <v>217</v>
      </c>
      <c r="M327" t="s">
        <v>437</v>
      </c>
      <c r="N327">
        <v>4</v>
      </c>
      <c r="O327" t="s">
        <v>214</v>
      </c>
      <c r="P327" t="s">
        <v>225</v>
      </c>
      <c r="Q327" t="s">
        <v>214</v>
      </c>
      <c r="R327" t="s">
        <v>214</v>
      </c>
      <c r="S327">
        <v>0.29170000000000001</v>
      </c>
      <c r="T327" t="s">
        <v>19</v>
      </c>
      <c r="U327" t="s">
        <v>139</v>
      </c>
    </row>
    <row r="328" spans="1:21" x14ac:dyDescent="0.25">
      <c r="A328">
        <v>29</v>
      </c>
      <c r="B328">
        <v>23</v>
      </c>
      <c r="C328">
        <v>0</v>
      </c>
      <c r="D328">
        <f t="shared" si="7"/>
        <v>0</v>
      </c>
      <c r="E328" t="s">
        <v>164</v>
      </c>
      <c r="F328">
        <v>400</v>
      </c>
      <c r="G328" t="s">
        <v>435</v>
      </c>
      <c r="H328" t="s">
        <v>37</v>
      </c>
      <c r="I328">
        <v>0.75</v>
      </c>
      <c r="J328" t="s">
        <v>25</v>
      </c>
      <c r="K328" t="s">
        <v>437</v>
      </c>
      <c r="L328" t="s">
        <v>217</v>
      </c>
      <c r="M328" t="s">
        <v>437</v>
      </c>
      <c r="N328">
        <v>4</v>
      </c>
      <c r="O328" t="s">
        <v>214</v>
      </c>
      <c r="P328" t="s">
        <v>225</v>
      </c>
      <c r="Q328" t="s">
        <v>214</v>
      </c>
      <c r="R328" t="s">
        <v>214</v>
      </c>
      <c r="S328">
        <v>0</v>
      </c>
      <c r="T328" t="s">
        <v>19</v>
      </c>
      <c r="U328" t="s">
        <v>139</v>
      </c>
    </row>
    <row r="329" spans="1:21" x14ac:dyDescent="0.25">
      <c r="A329">
        <v>29</v>
      </c>
      <c r="B329">
        <v>23</v>
      </c>
      <c r="C329">
        <v>1</v>
      </c>
      <c r="D329">
        <f t="shared" si="7"/>
        <v>140</v>
      </c>
      <c r="E329" t="s">
        <v>164</v>
      </c>
      <c r="F329">
        <v>400</v>
      </c>
      <c r="G329" t="s">
        <v>435</v>
      </c>
      <c r="H329" t="s">
        <v>37</v>
      </c>
      <c r="I329">
        <v>0.75</v>
      </c>
      <c r="J329" t="s">
        <v>25</v>
      </c>
      <c r="K329" t="s">
        <v>437</v>
      </c>
      <c r="L329" t="s">
        <v>217</v>
      </c>
      <c r="M329" t="s">
        <v>437</v>
      </c>
      <c r="N329">
        <v>4</v>
      </c>
      <c r="O329" t="s">
        <v>214</v>
      </c>
      <c r="P329" t="s">
        <v>225</v>
      </c>
      <c r="Q329" t="s">
        <v>214</v>
      </c>
      <c r="R329" t="s">
        <v>214</v>
      </c>
      <c r="S329">
        <v>0.14000000000000001</v>
      </c>
      <c r="T329" t="s">
        <v>19</v>
      </c>
      <c r="U329" t="s">
        <v>139</v>
      </c>
    </row>
    <row r="330" spans="1:21" x14ac:dyDescent="0.25">
      <c r="A330">
        <v>29</v>
      </c>
      <c r="B330">
        <v>23</v>
      </c>
      <c r="C330">
        <v>2</v>
      </c>
      <c r="D330">
        <f t="shared" si="7"/>
        <v>302.5</v>
      </c>
      <c r="E330" t="s">
        <v>164</v>
      </c>
      <c r="F330">
        <v>400</v>
      </c>
      <c r="G330" t="s">
        <v>435</v>
      </c>
      <c r="H330" t="s">
        <v>37</v>
      </c>
      <c r="I330">
        <v>0.75</v>
      </c>
      <c r="J330" t="s">
        <v>25</v>
      </c>
      <c r="K330" t="s">
        <v>437</v>
      </c>
      <c r="L330" t="s">
        <v>217</v>
      </c>
      <c r="M330" t="s">
        <v>437</v>
      </c>
      <c r="N330">
        <v>4</v>
      </c>
      <c r="O330" t="s">
        <v>214</v>
      </c>
      <c r="P330" t="s">
        <v>225</v>
      </c>
      <c r="Q330" t="s">
        <v>214</v>
      </c>
      <c r="R330" t="s">
        <v>214</v>
      </c>
      <c r="S330">
        <v>0.30249999999999999</v>
      </c>
      <c r="T330" t="s">
        <v>19</v>
      </c>
      <c r="U330" t="s">
        <v>139</v>
      </c>
    </row>
    <row r="331" spans="1:21" x14ac:dyDescent="0.25">
      <c r="A331">
        <v>29</v>
      </c>
      <c r="B331">
        <v>23</v>
      </c>
      <c r="C331">
        <v>3</v>
      </c>
      <c r="D331">
        <f t="shared" si="7"/>
        <v>453.7</v>
      </c>
      <c r="E331" t="s">
        <v>164</v>
      </c>
      <c r="F331">
        <v>400</v>
      </c>
      <c r="G331" t="s">
        <v>435</v>
      </c>
      <c r="H331" t="s">
        <v>37</v>
      </c>
      <c r="I331">
        <v>0.75</v>
      </c>
      <c r="J331" t="s">
        <v>25</v>
      </c>
      <c r="K331" t="s">
        <v>437</v>
      </c>
      <c r="L331" t="s">
        <v>217</v>
      </c>
      <c r="M331" t="s">
        <v>437</v>
      </c>
      <c r="N331">
        <v>4</v>
      </c>
      <c r="O331" t="s">
        <v>214</v>
      </c>
      <c r="P331" t="s">
        <v>225</v>
      </c>
      <c r="Q331" t="s">
        <v>214</v>
      </c>
      <c r="R331" t="s">
        <v>214</v>
      </c>
      <c r="S331">
        <v>0.45369999999999999</v>
      </c>
      <c r="T331" t="s">
        <v>19</v>
      </c>
      <c r="U331" t="s">
        <v>139</v>
      </c>
    </row>
    <row r="332" spans="1:21" x14ac:dyDescent="0.25">
      <c r="A332">
        <v>29</v>
      </c>
      <c r="B332">
        <v>23</v>
      </c>
      <c r="C332">
        <v>4</v>
      </c>
      <c r="D332">
        <f t="shared" si="7"/>
        <v>387.6</v>
      </c>
      <c r="E332" t="s">
        <v>164</v>
      </c>
      <c r="F332">
        <v>400</v>
      </c>
      <c r="G332" t="s">
        <v>435</v>
      </c>
      <c r="H332" t="s">
        <v>37</v>
      </c>
      <c r="I332">
        <v>0.75</v>
      </c>
      <c r="J332" t="s">
        <v>25</v>
      </c>
      <c r="K332" t="s">
        <v>437</v>
      </c>
      <c r="L332" t="s">
        <v>217</v>
      </c>
      <c r="M332" t="s">
        <v>437</v>
      </c>
      <c r="N332">
        <v>4</v>
      </c>
      <c r="O332" t="s">
        <v>214</v>
      </c>
      <c r="P332" t="s">
        <v>225</v>
      </c>
      <c r="Q332" t="s">
        <v>214</v>
      </c>
      <c r="R332" t="s">
        <v>214</v>
      </c>
      <c r="S332">
        <v>0.3876</v>
      </c>
      <c r="T332" t="s">
        <v>19</v>
      </c>
      <c r="U332" t="s">
        <v>139</v>
      </c>
    </row>
    <row r="333" spans="1:21" x14ac:dyDescent="0.25">
      <c r="A333">
        <v>29</v>
      </c>
      <c r="B333">
        <v>23</v>
      </c>
      <c r="C333">
        <v>6</v>
      </c>
      <c r="D333">
        <f t="shared" si="7"/>
        <v>325.60000000000002</v>
      </c>
      <c r="E333" t="s">
        <v>164</v>
      </c>
      <c r="F333">
        <v>400</v>
      </c>
      <c r="G333" t="s">
        <v>435</v>
      </c>
      <c r="H333" t="s">
        <v>37</v>
      </c>
      <c r="I333">
        <v>0.75</v>
      </c>
      <c r="J333" t="s">
        <v>25</v>
      </c>
      <c r="K333" t="s">
        <v>437</v>
      </c>
      <c r="L333" t="s">
        <v>217</v>
      </c>
      <c r="M333" t="s">
        <v>437</v>
      </c>
      <c r="N333">
        <v>4</v>
      </c>
      <c r="O333" t="s">
        <v>214</v>
      </c>
      <c r="P333" t="s">
        <v>225</v>
      </c>
      <c r="Q333" t="s">
        <v>214</v>
      </c>
      <c r="R333" t="s">
        <v>214</v>
      </c>
      <c r="S333">
        <v>0.3256</v>
      </c>
      <c r="T333" t="s">
        <v>19</v>
      </c>
      <c r="U333" t="s">
        <v>139</v>
      </c>
    </row>
    <row r="334" spans="1:21" x14ac:dyDescent="0.25">
      <c r="A334">
        <v>29</v>
      </c>
      <c r="B334">
        <v>23</v>
      </c>
      <c r="C334">
        <v>8</v>
      </c>
      <c r="D334">
        <f t="shared" si="7"/>
        <v>151.5</v>
      </c>
      <c r="E334" t="s">
        <v>164</v>
      </c>
      <c r="F334">
        <v>400</v>
      </c>
      <c r="G334" t="s">
        <v>435</v>
      </c>
      <c r="H334" t="s">
        <v>37</v>
      </c>
      <c r="I334">
        <v>0.75</v>
      </c>
      <c r="J334" t="s">
        <v>25</v>
      </c>
      <c r="K334" t="s">
        <v>437</v>
      </c>
      <c r="L334" t="s">
        <v>217</v>
      </c>
      <c r="M334" t="s">
        <v>437</v>
      </c>
      <c r="N334">
        <v>4</v>
      </c>
      <c r="O334" t="s">
        <v>214</v>
      </c>
      <c r="P334" t="s">
        <v>225</v>
      </c>
      <c r="Q334" t="s">
        <v>214</v>
      </c>
      <c r="R334" t="s">
        <v>214</v>
      </c>
      <c r="S334">
        <v>0.1515</v>
      </c>
      <c r="T334" t="s">
        <v>19</v>
      </c>
      <c r="U334" t="s">
        <v>139</v>
      </c>
    </row>
    <row r="335" spans="1:21" x14ac:dyDescent="0.25">
      <c r="A335">
        <v>32</v>
      </c>
      <c r="B335">
        <v>24</v>
      </c>
      <c r="C335">
        <v>0</v>
      </c>
      <c r="D335">
        <v>0</v>
      </c>
      <c r="E335" t="s">
        <v>164</v>
      </c>
      <c r="F335">
        <v>800</v>
      </c>
      <c r="G335" t="s">
        <v>436</v>
      </c>
      <c r="H335" t="s">
        <v>37</v>
      </c>
      <c r="I335" s="7">
        <f>8/12</f>
        <v>0.66666666666666663</v>
      </c>
      <c r="J335" t="s">
        <v>25</v>
      </c>
      <c r="K335">
        <v>30</v>
      </c>
      <c r="L335" t="s">
        <v>217</v>
      </c>
      <c r="M335">
        <v>67.7</v>
      </c>
      <c r="N335">
        <v>12</v>
      </c>
      <c r="O335" t="s">
        <v>214</v>
      </c>
      <c r="P335" t="s">
        <v>225</v>
      </c>
      <c r="Q335" t="s">
        <v>214</v>
      </c>
      <c r="R335" t="s">
        <v>214</v>
      </c>
      <c r="S335">
        <v>0</v>
      </c>
      <c r="T335" t="s">
        <v>8</v>
      </c>
      <c r="U335" t="s">
        <v>288</v>
      </c>
    </row>
    <row r="336" spans="1:21" x14ac:dyDescent="0.25">
      <c r="A336">
        <v>32</v>
      </c>
      <c r="B336">
        <v>24</v>
      </c>
      <c r="C336">
        <v>1</v>
      </c>
      <c r="D336">
        <v>323.06630000000001</v>
      </c>
      <c r="E336" t="s">
        <v>164</v>
      </c>
      <c r="F336">
        <v>800</v>
      </c>
      <c r="G336" t="s">
        <v>436</v>
      </c>
      <c r="H336" t="s">
        <v>37</v>
      </c>
      <c r="I336" s="7">
        <f t="shared" ref="I336:I346" si="8">8/12</f>
        <v>0.66666666666666663</v>
      </c>
      <c r="J336" t="s">
        <v>25</v>
      </c>
      <c r="K336">
        <v>30</v>
      </c>
      <c r="L336" t="s">
        <v>217</v>
      </c>
      <c r="M336">
        <v>67.7</v>
      </c>
      <c r="N336">
        <v>12</v>
      </c>
      <c r="O336" t="s">
        <v>214</v>
      </c>
      <c r="P336" t="s">
        <v>225</v>
      </c>
      <c r="Q336" t="s">
        <v>214</v>
      </c>
      <c r="R336" t="s">
        <v>214</v>
      </c>
      <c r="S336">
        <v>323.06630000000001</v>
      </c>
      <c r="T336" t="s">
        <v>8</v>
      </c>
      <c r="U336" t="s">
        <v>288</v>
      </c>
    </row>
    <row r="337" spans="1:21" x14ac:dyDescent="0.25">
      <c r="A337">
        <v>32</v>
      </c>
      <c r="B337">
        <v>24</v>
      </c>
      <c r="C337">
        <v>2</v>
      </c>
      <c r="D337">
        <v>724.73680000000002</v>
      </c>
      <c r="E337" t="s">
        <v>164</v>
      </c>
      <c r="F337">
        <v>800</v>
      </c>
      <c r="G337" t="s">
        <v>436</v>
      </c>
      <c r="H337" t="s">
        <v>37</v>
      </c>
      <c r="I337" s="7">
        <f t="shared" si="8"/>
        <v>0.66666666666666663</v>
      </c>
      <c r="J337" t="s">
        <v>25</v>
      </c>
      <c r="K337">
        <v>30</v>
      </c>
      <c r="L337" t="s">
        <v>217</v>
      </c>
      <c r="M337">
        <v>67.7</v>
      </c>
      <c r="N337">
        <v>12</v>
      </c>
      <c r="O337" t="s">
        <v>214</v>
      </c>
      <c r="P337" t="s">
        <v>225</v>
      </c>
      <c r="Q337" t="s">
        <v>214</v>
      </c>
      <c r="R337" t="s">
        <v>214</v>
      </c>
      <c r="S337">
        <v>724.73680000000002</v>
      </c>
      <c r="T337" t="s">
        <v>8</v>
      </c>
      <c r="U337" t="s">
        <v>288</v>
      </c>
    </row>
    <row r="338" spans="1:21" x14ac:dyDescent="0.25">
      <c r="A338">
        <v>32</v>
      </c>
      <c r="B338">
        <v>24</v>
      </c>
      <c r="C338">
        <v>3</v>
      </c>
      <c r="D338">
        <v>380.59480000000002</v>
      </c>
      <c r="E338" t="s">
        <v>164</v>
      </c>
      <c r="F338">
        <v>800</v>
      </c>
      <c r="G338" t="s">
        <v>436</v>
      </c>
      <c r="H338" t="s">
        <v>37</v>
      </c>
      <c r="I338" s="7">
        <f t="shared" si="8"/>
        <v>0.66666666666666663</v>
      </c>
      <c r="J338" t="s">
        <v>25</v>
      </c>
      <c r="K338">
        <v>30</v>
      </c>
      <c r="L338" t="s">
        <v>217</v>
      </c>
      <c r="M338">
        <v>67.7</v>
      </c>
      <c r="N338">
        <v>12</v>
      </c>
      <c r="O338" t="s">
        <v>214</v>
      </c>
      <c r="P338" t="s">
        <v>225</v>
      </c>
      <c r="Q338" t="s">
        <v>214</v>
      </c>
      <c r="R338" t="s">
        <v>214</v>
      </c>
      <c r="S338">
        <v>380.59480000000002</v>
      </c>
      <c r="T338" t="s">
        <v>8</v>
      </c>
      <c r="U338" t="s">
        <v>288</v>
      </c>
    </row>
    <row r="339" spans="1:21" x14ac:dyDescent="0.25">
      <c r="A339">
        <v>32</v>
      </c>
      <c r="B339">
        <v>24</v>
      </c>
      <c r="C339">
        <v>4</v>
      </c>
      <c r="D339">
        <v>384.28030000000001</v>
      </c>
      <c r="E339" t="s">
        <v>164</v>
      </c>
      <c r="F339">
        <v>800</v>
      </c>
      <c r="G339" t="s">
        <v>436</v>
      </c>
      <c r="H339" t="s">
        <v>37</v>
      </c>
      <c r="I339" s="7">
        <f t="shared" si="8"/>
        <v>0.66666666666666663</v>
      </c>
      <c r="J339" t="s">
        <v>25</v>
      </c>
      <c r="K339">
        <v>30</v>
      </c>
      <c r="L339" t="s">
        <v>217</v>
      </c>
      <c r="M339">
        <v>67.7</v>
      </c>
      <c r="N339">
        <v>12</v>
      </c>
      <c r="O339" t="s">
        <v>214</v>
      </c>
      <c r="P339" t="s">
        <v>225</v>
      </c>
      <c r="Q339" t="s">
        <v>214</v>
      </c>
      <c r="R339" t="s">
        <v>214</v>
      </c>
      <c r="S339">
        <v>384.28030000000001</v>
      </c>
      <c r="T339" t="s">
        <v>8</v>
      </c>
      <c r="U339" t="s">
        <v>288</v>
      </c>
    </row>
    <row r="340" spans="1:21" x14ac:dyDescent="0.25">
      <c r="A340">
        <v>32</v>
      </c>
      <c r="B340">
        <v>24</v>
      </c>
      <c r="C340">
        <v>4.5</v>
      </c>
      <c r="D340">
        <v>451.33710000000002</v>
      </c>
      <c r="E340" t="s">
        <v>164</v>
      </c>
      <c r="F340">
        <v>800</v>
      </c>
      <c r="G340" t="s">
        <v>436</v>
      </c>
      <c r="H340" t="s">
        <v>37</v>
      </c>
      <c r="I340" s="7">
        <f t="shared" si="8"/>
        <v>0.66666666666666663</v>
      </c>
      <c r="J340" t="s">
        <v>25</v>
      </c>
      <c r="K340">
        <v>30</v>
      </c>
      <c r="L340" t="s">
        <v>217</v>
      </c>
      <c r="M340">
        <v>67.7</v>
      </c>
      <c r="N340">
        <v>12</v>
      </c>
      <c r="O340" t="s">
        <v>214</v>
      </c>
      <c r="P340" t="s">
        <v>225</v>
      </c>
      <c r="Q340" t="s">
        <v>214</v>
      </c>
      <c r="R340" t="s">
        <v>214</v>
      </c>
      <c r="S340">
        <v>451.33710000000002</v>
      </c>
      <c r="T340" t="s">
        <v>8</v>
      </c>
      <c r="U340" t="s">
        <v>288</v>
      </c>
    </row>
    <row r="341" spans="1:21" x14ac:dyDescent="0.25">
      <c r="A341">
        <v>32</v>
      </c>
      <c r="B341">
        <v>24</v>
      </c>
      <c r="C341">
        <v>5</v>
      </c>
      <c r="D341">
        <v>464.89190000000002</v>
      </c>
      <c r="E341" t="s">
        <v>164</v>
      </c>
      <c r="F341">
        <v>800</v>
      </c>
      <c r="G341" t="s">
        <v>436</v>
      </c>
      <c r="H341" t="s">
        <v>37</v>
      </c>
      <c r="I341" s="7">
        <f t="shared" si="8"/>
        <v>0.66666666666666663</v>
      </c>
      <c r="J341" t="s">
        <v>25</v>
      </c>
      <c r="K341">
        <v>30</v>
      </c>
      <c r="L341" t="s">
        <v>217</v>
      </c>
      <c r="M341">
        <v>67.7</v>
      </c>
      <c r="N341">
        <v>12</v>
      </c>
      <c r="O341" t="s">
        <v>214</v>
      </c>
      <c r="P341" t="s">
        <v>225</v>
      </c>
      <c r="Q341" t="s">
        <v>214</v>
      </c>
      <c r="R341" t="s">
        <v>214</v>
      </c>
      <c r="S341">
        <v>464.89190000000002</v>
      </c>
      <c r="T341" t="s">
        <v>8</v>
      </c>
      <c r="U341" t="s">
        <v>288</v>
      </c>
    </row>
    <row r="342" spans="1:21" x14ac:dyDescent="0.25">
      <c r="A342">
        <v>32</v>
      </c>
      <c r="B342">
        <v>24</v>
      </c>
      <c r="C342">
        <v>5.5</v>
      </c>
      <c r="D342">
        <v>568.75109999999995</v>
      </c>
      <c r="E342" t="s">
        <v>164</v>
      </c>
      <c r="F342">
        <v>800</v>
      </c>
      <c r="G342" t="s">
        <v>436</v>
      </c>
      <c r="H342" t="s">
        <v>37</v>
      </c>
      <c r="I342" s="7">
        <f t="shared" si="8"/>
        <v>0.66666666666666663</v>
      </c>
      <c r="J342" t="s">
        <v>25</v>
      </c>
      <c r="K342">
        <v>30</v>
      </c>
      <c r="L342" t="s">
        <v>217</v>
      </c>
      <c r="M342">
        <v>67.7</v>
      </c>
      <c r="N342">
        <v>12</v>
      </c>
      <c r="O342" t="s">
        <v>214</v>
      </c>
      <c r="P342" t="s">
        <v>225</v>
      </c>
      <c r="Q342" t="s">
        <v>214</v>
      </c>
      <c r="R342" t="s">
        <v>214</v>
      </c>
      <c r="S342">
        <v>568.75109999999995</v>
      </c>
      <c r="T342" t="s">
        <v>8</v>
      </c>
      <c r="U342" t="s">
        <v>288</v>
      </c>
    </row>
    <row r="343" spans="1:21" x14ac:dyDescent="0.25">
      <c r="A343">
        <v>32</v>
      </c>
      <c r="B343">
        <v>24</v>
      </c>
      <c r="C343">
        <v>6</v>
      </c>
      <c r="D343">
        <v>418.37299999999999</v>
      </c>
      <c r="E343" t="s">
        <v>164</v>
      </c>
      <c r="F343">
        <v>800</v>
      </c>
      <c r="G343" t="s">
        <v>436</v>
      </c>
      <c r="H343" t="s">
        <v>37</v>
      </c>
      <c r="I343" s="7">
        <f t="shared" si="8"/>
        <v>0.66666666666666663</v>
      </c>
      <c r="J343" t="s">
        <v>25</v>
      </c>
      <c r="K343">
        <v>30</v>
      </c>
      <c r="L343" t="s">
        <v>217</v>
      </c>
      <c r="M343">
        <v>67.7</v>
      </c>
      <c r="N343">
        <v>12</v>
      </c>
      <c r="O343" t="s">
        <v>214</v>
      </c>
      <c r="P343" t="s">
        <v>225</v>
      </c>
      <c r="Q343" t="s">
        <v>214</v>
      </c>
      <c r="R343" t="s">
        <v>214</v>
      </c>
      <c r="S343">
        <v>418.37299999999999</v>
      </c>
      <c r="T343" t="s">
        <v>8</v>
      </c>
      <c r="U343" t="s">
        <v>288</v>
      </c>
    </row>
    <row r="344" spans="1:21" x14ac:dyDescent="0.25">
      <c r="A344">
        <v>32</v>
      </c>
      <c r="B344">
        <v>24</v>
      </c>
      <c r="C344">
        <v>8</v>
      </c>
      <c r="D344">
        <v>241.8141</v>
      </c>
      <c r="E344" t="s">
        <v>164</v>
      </c>
      <c r="F344">
        <v>800</v>
      </c>
      <c r="G344" t="s">
        <v>436</v>
      </c>
      <c r="H344" t="s">
        <v>37</v>
      </c>
      <c r="I344" s="7">
        <f t="shared" si="8"/>
        <v>0.66666666666666663</v>
      </c>
      <c r="J344" t="s">
        <v>25</v>
      </c>
      <c r="K344">
        <v>30</v>
      </c>
      <c r="L344" t="s">
        <v>217</v>
      </c>
      <c r="M344">
        <v>67.7</v>
      </c>
      <c r="N344">
        <v>12</v>
      </c>
      <c r="O344" t="s">
        <v>214</v>
      </c>
      <c r="P344" t="s">
        <v>225</v>
      </c>
      <c r="Q344" t="s">
        <v>214</v>
      </c>
      <c r="R344" t="s">
        <v>214</v>
      </c>
      <c r="S344">
        <v>241.8141</v>
      </c>
      <c r="T344" t="s">
        <v>8</v>
      </c>
      <c r="U344" t="s">
        <v>288</v>
      </c>
    </row>
    <row r="345" spans="1:21" x14ac:dyDescent="0.25">
      <c r="A345">
        <v>32</v>
      </c>
      <c r="B345">
        <v>24</v>
      </c>
      <c r="C345">
        <v>10</v>
      </c>
      <c r="D345">
        <v>219.04839999999999</v>
      </c>
      <c r="E345" t="s">
        <v>164</v>
      </c>
      <c r="F345">
        <v>800</v>
      </c>
      <c r="G345" t="s">
        <v>436</v>
      </c>
      <c r="H345" t="s">
        <v>37</v>
      </c>
      <c r="I345" s="7">
        <f t="shared" si="8"/>
        <v>0.66666666666666663</v>
      </c>
      <c r="J345" t="s">
        <v>25</v>
      </c>
      <c r="K345">
        <v>30</v>
      </c>
      <c r="L345" t="s">
        <v>217</v>
      </c>
      <c r="M345">
        <v>67.7</v>
      </c>
      <c r="N345">
        <v>12</v>
      </c>
      <c r="O345" t="s">
        <v>214</v>
      </c>
      <c r="P345" t="s">
        <v>225</v>
      </c>
      <c r="Q345" t="s">
        <v>214</v>
      </c>
      <c r="R345" t="s">
        <v>214</v>
      </c>
      <c r="S345">
        <v>219.04839999999999</v>
      </c>
      <c r="T345" t="s">
        <v>8</v>
      </c>
      <c r="U345" t="s">
        <v>288</v>
      </c>
    </row>
    <row r="346" spans="1:21" x14ac:dyDescent="0.25">
      <c r="A346">
        <v>32</v>
      </c>
      <c r="B346">
        <v>24</v>
      </c>
      <c r="C346">
        <v>24</v>
      </c>
      <c r="D346">
        <v>126.7454</v>
      </c>
      <c r="E346" t="s">
        <v>164</v>
      </c>
      <c r="F346">
        <v>800</v>
      </c>
      <c r="G346" t="s">
        <v>436</v>
      </c>
      <c r="H346" t="s">
        <v>37</v>
      </c>
      <c r="I346" s="7">
        <f t="shared" si="8"/>
        <v>0.66666666666666663</v>
      </c>
      <c r="J346" t="s">
        <v>25</v>
      </c>
      <c r="K346">
        <v>30</v>
      </c>
      <c r="L346" t="s">
        <v>217</v>
      </c>
      <c r="M346">
        <v>67.7</v>
      </c>
      <c r="N346">
        <v>12</v>
      </c>
      <c r="O346" t="s">
        <v>214</v>
      </c>
      <c r="P346" t="s">
        <v>225</v>
      </c>
      <c r="Q346" t="s">
        <v>214</v>
      </c>
      <c r="R346" t="s">
        <v>214</v>
      </c>
      <c r="S346">
        <v>126.7454</v>
      </c>
      <c r="T346" t="s">
        <v>8</v>
      </c>
      <c r="U346" t="s">
        <v>288</v>
      </c>
    </row>
    <row r="347" spans="1:21" x14ac:dyDescent="0.25">
      <c r="A347">
        <v>33</v>
      </c>
      <c r="B347">
        <v>25</v>
      </c>
      <c r="C347">
        <v>0</v>
      </c>
      <c r="D347">
        <v>0</v>
      </c>
      <c r="E347" t="s">
        <v>164</v>
      </c>
      <c r="F347">
        <v>400</v>
      </c>
      <c r="G347" t="s">
        <v>435</v>
      </c>
      <c r="H347" t="s">
        <v>37</v>
      </c>
      <c r="I347">
        <f>6/10</f>
        <v>0.6</v>
      </c>
      <c r="J347" t="s">
        <v>25</v>
      </c>
      <c r="K347">
        <v>33</v>
      </c>
      <c r="L347" t="s">
        <v>217</v>
      </c>
      <c r="M347">
        <v>64</v>
      </c>
      <c r="N347">
        <v>10</v>
      </c>
      <c r="O347" t="s">
        <v>214</v>
      </c>
      <c r="P347" t="s">
        <v>225</v>
      </c>
      <c r="Q347" t="s">
        <v>214</v>
      </c>
      <c r="R347" t="s">
        <v>214</v>
      </c>
      <c r="S347">
        <v>0</v>
      </c>
      <c r="T347" t="s">
        <v>8</v>
      </c>
      <c r="U347" t="s">
        <v>288</v>
      </c>
    </row>
    <row r="348" spans="1:21" x14ac:dyDescent="0.25">
      <c r="A348">
        <v>33</v>
      </c>
      <c r="B348">
        <v>25</v>
      </c>
      <c r="C348">
        <v>1</v>
      </c>
      <c r="D348">
        <v>226.5779</v>
      </c>
      <c r="E348" t="s">
        <v>164</v>
      </c>
      <c r="F348">
        <v>400</v>
      </c>
      <c r="G348" t="s">
        <v>435</v>
      </c>
      <c r="H348" t="s">
        <v>37</v>
      </c>
      <c r="I348">
        <f t="shared" ref="I348:I382" si="9">6/10</f>
        <v>0.6</v>
      </c>
      <c r="J348" t="s">
        <v>25</v>
      </c>
      <c r="K348">
        <v>33</v>
      </c>
      <c r="L348" t="s">
        <v>217</v>
      </c>
      <c r="M348">
        <v>64</v>
      </c>
      <c r="N348">
        <v>10</v>
      </c>
      <c r="O348" t="s">
        <v>214</v>
      </c>
      <c r="P348" t="s">
        <v>225</v>
      </c>
      <c r="Q348" t="s">
        <v>214</v>
      </c>
      <c r="R348" t="s">
        <v>214</v>
      </c>
      <c r="S348">
        <v>226.5779</v>
      </c>
      <c r="T348" t="s">
        <v>8</v>
      </c>
      <c r="U348" t="s">
        <v>288</v>
      </c>
    </row>
    <row r="349" spans="1:21" x14ac:dyDescent="0.25">
      <c r="A349">
        <v>33</v>
      </c>
      <c r="B349">
        <v>25</v>
      </c>
      <c r="C349">
        <v>2</v>
      </c>
      <c r="D349">
        <v>471.52379999999999</v>
      </c>
      <c r="E349" t="s">
        <v>164</v>
      </c>
      <c r="F349">
        <v>400</v>
      </c>
      <c r="G349" t="s">
        <v>435</v>
      </c>
      <c r="H349" t="s">
        <v>37</v>
      </c>
      <c r="I349">
        <f t="shared" si="9"/>
        <v>0.6</v>
      </c>
      <c r="J349" t="s">
        <v>25</v>
      </c>
      <c r="K349">
        <v>33</v>
      </c>
      <c r="L349" t="s">
        <v>217</v>
      </c>
      <c r="M349">
        <v>64</v>
      </c>
      <c r="N349">
        <v>10</v>
      </c>
      <c r="O349" t="s">
        <v>214</v>
      </c>
      <c r="P349" t="s">
        <v>225</v>
      </c>
      <c r="Q349" t="s">
        <v>214</v>
      </c>
      <c r="R349" t="s">
        <v>214</v>
      </c>
      <c r="S349">
        <v>471.52379999999999</v>
      </c>
      <c r="T349" t="s">
        <v>8</v>
      </c>
      <c r="U349" t="s">
        <v>288</v>
      </c>
    </row>
    <row r="350" spans="1:21" x14ac:dyDescent="0.25">
      <c r="A350">
        <v>33</v>
      </c>
      <c r="B350">
        <v>25</v>
      </c>
      <c r="C350">
        <v>3</v>
      </c>
      <c r="D350">
        <v>407.89960000000002</v>
      </c>
      <c r="E350" t="s">
        <v>164</v>
      </c>
      <c r="F350">
        <v>400</v>
      </c>
      <c r="G350" t="s">
        <v>435</v>
      </c>
      <c r="H350" t="s">
        <v>37</v>
      </c>
      <c r="I350">
        <f t="shared" si="9"/>
        <v>0.6</v>
      </c>
      <c r="J350" t="s">
        <v>25</v>
      </c>
      <c r="K350">
        <v>33</v>
      </c>
      <c r="L350" t="s">
        <v>217</v>
      </c>
      <c r="M350">
        <v>64</v>
      </c>
      <c r="N350">
        <v>10</v>
      </c>
      <c r="O350" t="s">
        <v>214</v>
      </c>
      <c r="P350" t="s">
        <v>225</v>
      </c>
      <c r="Q350" t="s">
        <v>214</v>
      </c>
      <c r="R350" t="s">
        <v>214</v>
      </c>
      <c r="S350">
        <v>407.89960000000002</v>
      </c>
      <c r="T350" t="s">
        <v>8</v>
      </c>
      <c r="U350" t="s">
        <v>288</v>
      </c>
    </row>
    <row r="351" spans="1:21" x14ac:dyDescent="0.25">
      <c r="A351">
        <v>33</v>
      </c>
      <c r="B351">
        <v>25</v>
      </c>
      <c r="C351">
        <v>4</v>
      </c>
      <c r="D351">
        <v>334.47949999999997</v>
      </c>
      <c r="E351" t="s">
        <v>164</v>
      </c>
      <c r="F351">
        <v>400</v>
      </c>
      <c r="G351" t="s">
        <v>435</v>
      </c>
      <c r="H351" t="s">
        <v>37</v>
      </c>
      <c r="I351">
        <f t="shared" si="9"/>
        <v>0.6</v>
      </c>
      <c r="J351" t="s">
        <v>25</v>
      </c>
      <c r="K351">
        <v>33</v>
      </c>
      <c r="L351" t="s">
        <v>217</v>
      </c>
      <c r="M351">
        <v>64</v>
      </c>
      <c r="N351">
        <v>10</v>
      </c>
      <c r="O351" t="s">
        <v>214</v>
      </c>
      <c r="P351" t="s">
        <v>225</v>
      </c>
      <c r="Q351" t="s">
        <v>214</v>
      </c>
      <c r="R351" t="s">
        <v>214</v>
      </c>
      <c r="S351">
        <v>334.47949999999997</v>
      </c>
      <c r="T351" t="s">
        <v>8</v>
      </c>
      <c r="U351" t="s">
        <v>288</v>
      </c>
    </row>
    <row r="352" spans="1:21" x14ac:dyDescent="0.25">
      <c r="A352">
        <v>33</v>
      </c>
      <c r="B352">
        <v>25</v>
      </c>
      <c r="C352">
        <v>4.5</v>
      </c>
      <c r="D352">
        <v>351.64769999999999</v>
      </c>
      <c r="E352" t="s">
        <v>164</v>
      </c>
      <c r="F352">
        <v>400</v>
      </c>
      <c r="G352" t="s">
        <v>435</v>
      </c>
      <c r="H352" t="s">
        <v>37</v>
      </c>
      <c r="I352">
        <f t="shared" si="9"/>
        <v>0.6</v>
      </c>
      <c r="J352" t="s">
        <v>25</v>
      </c>
      <c r="K352">
        <v>33</v>
      </c>
      <c r="L352" t="s">
        <v>217</v>
      </c>
      <c r="M352">
        <v>64</v>
      </c>
      <c r="N352">
        <v>10</v>
      </c>
      <c r="O352" t="s">
        <v>214</v>
      </c>
      <c r="P352" t="s">
        <v>225</v>
      </c>
      <c r="Q352" t="s">
        <v>214</v>
      </c>
      <c r="R352" t="s">
        <v>214</v>
      </c>
      <c r="S352">
        <v>351.64769999999999</v>
      </c>
      <c r="T352" t="s">
        <v>8</v>
      </c>
      <c r="U352" t="s">
        <v>288</v>
      </c>
    </row>
    <row r="353" spans="1:21" x14ac:dyDescent="0.25">
      <c r="A353">
        <v>33</v>
      </c>
      <c r="B353">
        <v>25</v>
      </c>
      <c r="C353">
        <v>5</v>
      </c>
      <c r="D353">
        <v>434.93560000000002</v>
      </c>
      <c r="E353" t="s">
        <v>164</v>
      </c>
      <c r="F353">
        <v>400</v>
      </c>
      <c r="G353" t="s">
        <v>435</v>
      </c>
      <c r="H353" t="s">
        <v>37</v>
      </c>
      <c r="I353">
        <f t="shared" si="9"/>
        <v>0.6</v>
      </c>
      <c r="J353" t="s">
        <v>25</v>
      </c>
      <c r="K353">
        <v>33</v>
      </c>
      <c r="L353" t="s">
        <v>217</v>
      </c>
      <c r="M353">
        <v>64</v>
      </c>
      <c r="N353">
        <v>10</v>
      </c>
      <c r="O353" t="s">
        <v>214</v>
      </c>
      <c r="P353" t="s">
        <v>225</v>
      </c>
      <c r="Q353" t="s">
        <v>214</v>
      </c>
      <c r="R353" t="s">
        <v>214</v>
      </c>
      <c r="S353">
        <v>434.93560000000002</v>
      </c>
      <c r="T353" t="s">
        <v>8</v>
      </c>
      <c r="U353" t="s">
        <v>288</v>
      </c>
    </row>
    <row r="354" spans="1:21" x14ac:dyDescent="0.25">
      <c r="A354">
        <v>33</v>
      </c>
      <c r="B354">
        <v>25</v>
      </c>
      <c r="C354">
        <v>5.5</v>
      </c>
      <c r="D354">
        <v>412.91860000000003</v>
      </c>
      <c r="E354" t="s">
        <v>164</v>
      </c>
      <c r="F354">
        <v>400</v>
      </c>
      <c r="G354" t="s">
        <v>435</v>
      </c>
      <c r="H354" t="s">
        <v>37</v>
      </c>
      <c r="I354">
        <f t="shared" si="9"/>
        <v>0.6</v>
      </c>
      <c r="J354" t="s">
        <v>25</v>
      </c>
      <c r="K354">
        <v>33</v>
      </c>
      <c r="L354" t="s">
        <v>217</v>
      </c>
      <c r="M354">
        <v>64</v>
      </c>
      <c r="N354">
        <v>10</v>
      </c>
      <c r="O354" t="s">
        <v>214</v>
      </c>
      <c r="P354" t="s">
        <v>225</v>
      </c>
      <c r="Q354" t="s">
        <v>214</v>
      </c>
      <c r="R354" t="s">
        <v>214</v>
      </c>
      <c r="S354">
        <v>412.91860000000003</v>
      </c>
      <c r="T354" t="s">
        <v>8</v>
      </c>
      <c r="U354" t="s">
        <v>288</v>
      </c>
    </row>
    <row r="355" spans="1:21" x14ac:dyDescent="0.25">
      <c r="A355">
        <v>33</v>
      </c>
      <c r="B355">
        <v>25</v>
      </c>
      <c r="C355">
        <v>6</v>
      </c>
      <c r="D355">
        <v>334.57810000000001</v>
      </c>
      <c r="E355" t="s">
        <v>164</v>
      </c>
      <c r="F355">
        <v>400</v>
      </c>
      <c r="G355" t="s">
        <v>435</v>
      </c>
      <c r="H355" t="s">
        <v>37</v>
      </c>
      <c r="I355">
        <f t="shared" si="9"/>
        <v>0.6</v>
      </c>
      <c r="J355" t="s">
        <v>25</v>
      </c>
      <c r="K355">
        <v>33</v>
      </c>
      <c r="L355" t="s">
        <v>217</v>
      </c>
      <c r="M355">
        <v>64</v>
      </c>
      <c r="N355">
        <v>10</v>
      </c>
      <c r="O355" t="s">
        <v>214</v>
      </c>
      <c r="P355" t="s">
        <v>225</v>
      </c>
      <c r="Q355" t="s">
        <v>214</v>
      </c>
      <c r="R355" t="s">
        <v>214</v>
      </c>
      <c r="S355">
        <v>334.57810000000001</v>
      </c>
      <c r="T355" t="s">
        <v>8</v>
      </c>
      <c r="U355" t="s">
        <v>288</v>
      </c>
    </row>
    <row r="356" spans="1:21" x14ac:dyDescent="0.25">
      <c r="A356">
        <v>33</v>
      </c>
      <c r="B356">
        <v>25</v>
      </c>
      <c r="C356">
        <v>8</v>
      </c>
      <c r="D356">
        <v>261.20310000000001</v>
      </c>
      <c r="E356" t="s">
        <v>164</v>
      </c>
      <c r="F356">
        <v>400</v>
      </c>
      <c r="G356" t="s">
        <v>435</v>
      </c>
      <c r="H356" t="s">
        <v>37</v>
      </c>
      <c r="I356">
        <f t="shared" si="9"/>
        <v>0.6</v>
      </c>
      <c r="J356" t="s">
        <v>25</v>
      </c>
      <c r="K356">
        <v>33</v>
      </c>
      <c r="L356" t="s">
        <v>217</v>
      </c>
      <c r="M356">
        <v>64</v>
      </c>
      <c r="N356">
        <v>10</v>
      </c>
      <c r="O356" t="s">
        <v>214</v>
      </c>
      <c r="P356" t="s">
        <v>225</v>
      </c>
      <c r="Q356" t="s">
        <v>214</v>
      </c>
      <c r="R356" t="s">
        <v>214</v>
      </c>
      <c r="S356">
        <v>261.20310000000001</v>
      </c>
      <c r="T356" t="s">
        <v>8</v>
      </c>
      <c r="U356" t="s">
        <v>288</v>
      </c>
    </row>
    <row r="357" spans="1:21" x14ac:dyDescent="0.25">
      <c r="A357">
        <v>33</v>
      </c>
      <c r="B357">
        <v>25</v>
      </c>
      <c r="C357">
        <v>10</v>
      </c>
      <c r="D357">
        <v>207.4325</v>
      </c>
      <c r="E357" t="s">
        <v>164</v>
      </c>
      <c r="F357">
        <v>400</v>
      </c>
      <c r="G357" t="s">
        <v>435</v>
      </c>
      <c r="H357" t="s">
        <v>37</v>
      </c>
      <c r="I357">
        <f t="shared" si="9"/>
        <v>0.6</v>
      </c>
      <c r="J357" t="s">
        <v>25</v>
      </c>
      <c r="K357">
        <v>33</v>
      </c>
      <c r="L357" t="s">
        <v>217</v>
      </c>
      <c r="M357">
        <v>64</v>
      </c>
      <c r="N357">
        <v>10</v>
      </c>
      <c r="O357" t="s">
        <v>214</v>
      </c>
      <c r="P357" t="s">
        <v>225</v>
      </c>
      <c r="Q357" t="s">
        <v>214</v>
      </c>
      <c r="R357" t="s">
        <v>214</v>
      </c>
      <c r="S357">
        <v>207.4325</v>
      </c>
      <c r="T357" t="s">
        <v>8</v>
      </c>
      <c r="U357" t="s">
        <v>288</v>
      </c>
    </row>
    <row r="358" spans="1:21" x14ac:dyDescent="0.25">
      <c r="A358">
        <v>33</v>
      </c>
      <c r="B358">
        <v>25</v>
      </c>
      <c r="C358">
        <v>24</v>
      </c>
      <c r="D358">
        <v>151.7877</v>
      </c>
      <c r="E358" t="s">
        <v>164</v>
      </c>
      <c r="F358">
        <v>400</v>
      </c>
      <c r="G358" t="s">
        <v>435</v>
      </c>
      <c r="H358" t="s">
        <v>37</v>
      </c>
      <c r="I358">
        <f t="shared" si="9"/>
        <v>0.6</v>
      </c>
      <c r="J358" t="s">
        <v>25</v>
      </c>
      <c r="K358">
        <v>33</v>
      </c>
      <c r="L358" t="s">
        <v>217</v>
      </c>
      <c r="M358">
        <v>64</v>
      </c>
      <c r="N358">
        <v>10</v>
      </c>
      <c r="O358" t="s">
        <v>214</v>
      </c>
      <c r="P358" t="s">
        <v>225</v>
      </c>
      <c r="Q358" t="s">
        <v>214</v>
      </c>
      <c r="R358" t="s">
        <v>214</v>
      </c>
      <c r="S358">
        <v>151.7877</v>
      </c>
      <c r="T358" t="s">
        <v>8</v>
      </c>
      <c r="U358" t="s">
        <v>288</v>
      </c>
    </row>
    <row r="359" spans="1:21" x14ac:dyDescent="0.25">
      <c r="A359">
        <v>33</v>
      </c>
      <c r="B359">
        <v>26</v>
      </c>
      <c r="C359">
        <v>0</v>
      </c>
      <c r="D359">
        <v>0</v>
      </c>
      <c r="E359" t="s">
        <v>164</v>
      </c>
      <c r="F359">
        <v>800</v>
      </c>
      <c r="G359" t="s">
        <v>436</v>
      </c>
      <c r="H359" t="s">
        <v>37</v>
      </c>
      <c r="I359">
        <f t="shared" si="9"/>
        <v>0.6</v>
      </c>
      <c r="J359" t="s">
        <v>25</v>
      </c>
      <c r="K359">
        <v>33</v>
      </c>
      <c r="L359" t="s">
        <v>217</v>
      </c>
      <c r="M359">
        <v>64</v>
      </c>
      <c r="N359">
        <v>10</v>
      </c>
      <c r="O359" t="s">
        <v>214</v>
      </c>
      <c r="P359" t="s">
        <v>225</v>
      </c>
      <c r="Q359" t="s">
        <v>214</v>
      </c>
      <c r="R359" t="s">
        <v>214</v>
      </c>
      <c r="S359">
        <v>0</v>
      </c>
      <c r="T359" t="s">
        <v>8</v>
      </c>
      <c r="U359" t="s">
        <v>288</v>
      </c>
    </row>
    <row r="360" spans="1:21" x14ac:dyDescent="0.25">
      <c r="A360">
        <v>33</v>
      </c>
      <c r="B360">
        <v>26</v>
      </c>
      <c r="C360">
        <v>1</v>
      </c>
      <c r="D360">
        <v>373.5181</v>
      </c>
      <c r="E360" t="s">
        <v>164</v>
      </c>
      <c r="F360">
        <v>800</v>
      </c>
      <c r="G360" t="s">
        <v>436</v>
      </c>
      <c r="H360" t="s">
        <v>37</v>
      </c>
      <c r="I360">
        <f t="shared" si="9"/>
        <v>0.6</v>
      </c>
      <c r="J360" t="s">
        <v>25</v>
      </c>
      <c r="K360">
        <v>33</v>
      </c>
      <c r="L360" t="s">
        <v>217</v>
      </c>
      <c r="M360">
        <v>64</v>
      </c>
      <c r="N360">
        <v>10</v>
      </c>
      <c r="O360" t="s">
        <v>214</v>
      </c>
      <c r="P360" t="s">
        <v>225</v>
      </c>
      <c r="Q360" t="s">
        <v>214</v>
      </c>
      <c r="R360" t="s">
        <v>214</v>
      </c>
      <c r="S360">
        <v>373.5181</v>
      </c>
      <c r="T360" t="s">
        <v>8</v>
      </c>
      <c r="U360" t="s">
        <v>288</v>
      </c>
    </row>
    <row r="361" spans="1:21" x14ac:dyDescent="0.25">
      <c r="A361">
        <v>33</v>
      </c>
      <c r="B361">
        <v>26</v>
      </c>
      <c r="C361">
        <v>2</v>
      </c>
      <c r="D361">
        <v>571.93200000000002</v>
      </c>
      <c r="E361" t="s">
        <v>164</v>
      </c>
      <c r="F361">
        <v>800</v>
      </c>
      <c r="G361" t="s">
        <v>436</v>
      </c>
      <c r="H361" t="s">
        <v>37</v>
      </c>
      <c r="I361">
        <f t="shared" si="9"/>
        <v>0.6</v>
      </c>
      <c r="J361" t="s">
        <v>25</v>
      </c>
      <c r="K361">
        <v>33</v>
      </c>
      <c r="L361" t="s">
        <v>217</v>
      </c>
      <c r="M361">
        <v>64</v>
      </c>
      <c r="N361">
        <v>10</v>
      </c>
      <c r="O361" t="s">
        <v>214</v>
      </c>
      <c r="P361" t="s">
        <v>225</v>
      </c>
      <c r="Q361" t="s">
        <v>214</v>
      </c>
      <c r="R361" t="s">
        <v>214</v>
      </c>
      <c r="S361">
        <v>571.93200000000002</v>
      </c>
      <c r="T361" t="s">
        <v>8</v>
      </c>
      <c r="U361" t="s">
        <v>288</v>
      </c>
    </row>
    <row r="362" spans="1:21" x14ac:dyDescent="0.25">
      <c r="A362">
        <v>33</v>
      </c>
      <c r="B362">
        <v>26</v>
      </c>
      <c r="C362">
        <v>3</v>
      </c>
      <c r="D362">
        <v>537.697</v>
      </c>
      <c r="E362" t="s">
        <v>164</v>
      </c>
      <c r="F362">
        <v>800</v>
      </c>
      <c r="G362" t="s">
        <v>436</v>
      </c>
      <c r="H362" t="s">
        <v>37</v>
      </c>
      <c r="I362">
        <f t="shared" si="9"/>
        <v>0.6</v>
      </c>
      <c r="J362" t="s">
        <v>25</v>
      </c>
      <c r="K362">
        <v>33</v>
      </c>
      <c r="L362" t="s">
        <v>217</v>
      </c>
      <c r="M362">
        <v>64</v>
      </c>
      <c r="N362">
        <v>10</v>
      </c>
      <c r="O362" t="s">
        <v>214</v>
      </c>
      <c r="P362" t="s">
        <v>225</v>
      </c>
      <c r="Q362" t="s">
        <v>214</v>
      </c>
      <c r="R362" t="s">
        <v>214</v>
      </c>
      <c r="S362">
        <v>537.697</v>
      </c>
      <c r="T362" t="s">
        <v>8</v>
      </c>
      <c r="U362" t="s">
        <v>288</v>
      </c>
    </row>
    <row r="363" spans="1:21" x14ac:dyDescent="0.25">
      <c r="A363">
        <v>33</v>
      </c>
      <c r="B363">
        <v>26</v>
      </c>
      <c r="C363">
        <v>4</v>
      </c>
      <c r="D363">
        <v>373.66320000000002</v>
      </c>
      <c r="E363" t="s">
        <v>164</v>
      </c>
      <c r="F363">
        <v>800</v>
      </c>
      <c r="G363" t="s">
        <v>436</v>
      </c>
      <c r="H363" t="s">
        <v>37</v>
      </c>
      <c r="I363">
        <f t="shared" si="9"/>
        <v>0.6</v>
      </c>
      <c r="J363" t="s">
        <v>25</v>
      </c>
      <c r="K363">
        <v>33</v>
      </c>
      <c r="L363" t="s">
        <v>217</v>
      </c>
      <c r="M363">
        <v>64</v>
      </c>
      <c r="N363">
        <v>10</v>
      </c>
      <c r="O363" t="s">
        <v>214</v>
      </c>
      <c r="P363" t="s">
        <v>225</v>
      </c>
      <c r="Q363" t="s">
        <v>214</v>
      </c>
      <c r="R363" t="s">
        <v>214</v>
      </c>
      <c r="S363">
        <v>373.66320000000002</v>
      </c>
      <c r="T363" t="s">
        <v>8</v>
      </c>
      <c r="U363" t="s">
        <v>288</v>
      </c>
    </row>
    <row r="364" spans="1:21" x14ac:dyDescent="0.25">
      <c r="A364">
        <v>33</v>
      </c>
      <c r="B364">
        <v>26</v>
      </c>
      <c r="C364">
        <v>4.5</v>
      </c>
      <c r="D364">
        <v>488.79199999999997</v>
      </c>
      <c r="E364" t="s">
        <v>164</v>
      </c>
      <c r="F364">
        <v>800</v>
      </c>
      <c r="G364" t="s">
        <v>436</v>
      </c>
      <c r="H364" t="s">
        <v>37</v>
      </c>
      <c r="I364">
        <f t="shared" si="9"/>
        <v>0.6</v>
      </c>
      <c r="J364" t="s">
        <v>25</v>
      </c>
      <c r="K364">
        <v>33</v>
      </c>
      <c r="L364" t="s">
        <v>217</v>
      </c>
      <c r="M364">
        <v>64</v>
      </c>
      <c r="N364">
        <v>10</v>
      </c>
      <c r="O364" t="s">
        <v>214</v>
      </c>
      <c r="P364" t="s">
        <v>225</v>
      </c>
      <c r="Q364" t="s">
        <v>214</v>
      </c>
      <c r="R364" t="s">
        <v>214</v>
      </c>
      <c r="S364">
        <v>488.79199999999997</v>
      </c>
      <c r="T364" t="s">
        <v>8</v>
      </c>
      <c r="U364" t="s">
        <v>288</v>
      </c>
    </row>
    <row r="365" spans="1:21" x14ac:dyDescent="0.25">
      <c r="A365">
        <v>33</v>
      </c>
      <c r="B365">
        <v>26</v>
      </c>
      <c r="C365">
        <v>5</v>
      </c>
      <c r="D365">
        <v>525.54930000000002</v>
      </c>
      <c r="E365" t="s">
        <v>164</v>
      </c>
      <c r="F365">
        <v>800</v>
      </c>
      <c r="G365" t="s">
        <v>436</v>
      </c>
      <c r="H365" t="s">
        <v>37</v>
      </c>
      <c r="I365">
        <f t="shared" si="9"/>
        <v>0.6</v>
      </c>
      <c r="J365" t="s">
        <v>25</v>
      </c>
      <c r="K365">
        <v>33</v>
      </c>
      <c r="L365" t="s">
        <v>217</v>
      </c>
      <c r="M365">
        <v>64</v>
      </c>
      <c r="N365">
        <v>10</v>
      </c>
      <c r="O365" t="s">
        <v>214</v>
      </c>
      <c r="P365" t="s">
        <v>225</v>
      </c>
      <c r="Q365" t="s">
        <v>214</v>
      </c>
      <c r="R365" t="s">
        <v>214</v>
      </c>
      <c r="S365">
        <v>525.54930000000002</v>
      </c>
      <c r="T365" t="s">
        <v>8</v>
      </c>
      <c r="U365" t="s">
        <v>288</v>
      </c>
    </row>
    <row r="366" spans="1:21" x14ac:dyDescent="0.25">
      <c r="A366">
        <v>33</v>
      </c>
      <c r="B366">
        <v>26</v>
      </c>
      <c r="C366">
        <v>5.5</v>
      </c>
      <c r="D366">
        <v>505.98419999999999</v>
      </c>
      <c r="E366" t="s">
        <v>164</v>
      </c>
      <c r="F366">
        <v>800</v>
      </c>
      <c r="G366" t="s">
        <v>436</v>
      </c>
      <c r="H366" t="s">
        <v>37</v>
      </c>
      <c r="I366">
        <f t="shared" si="9"/>
        <v>0.6</v>
      </c>
      <c r="J366" t="s">
        <v>25</v>
      </c>
      <c r="K366">
        <v>33</v>
      </c>
      <c r="L366" t="s">
        <v>217</v>
      </c>
      <c r="M366">
        <v>64</v>
      </c>
      <c r="N366">
        <v>10</v>
      </c>
      <c r="O366" t="s">
        <v>214</v>
      </c>
      <c r="P366" t="s">
        <v>225</v>
      </c>
      <c r="Q366" t="s">
        <v>214</v>
      </c>
      <c r="R366" t="s">
        <v>214</v>
      </c>
      <c r="S366">
        <v>505.98419999999999</v>
      </c>
      <c r="T366" t="s">
        <v>8</v>
      </c>
      <c r="U366" t="s">
        <v>288</v>
      </c>
    </row>
    <row r="367" spans="1:21" x14ac:dyDescent="0.25">
      <c r="A367">
        <v>33</v>
      </c>
      <c r="B367">
        <v>26</v>
      </c>
      <c r="C367">
        <v>6</v>
      </c>
      <c r="D367">
        <v>415.39019999999999</v>
      </c>
      <c r="E367" t="s">
        <v>164</v>
      </c>
      <c r="F367">
        <v>800</v>
      </c>
      <c r="G367" t="s">
        <v>436</v>
      </c>
      <c r="H367" t="s">
        <v>37</v>
      </c>
      <c r="I367">
        <f t="shared" si="9"/>
        <v>0.6</v>
      </c>
      <c r="J367" t="s">
        <v>25</v>
      </c>
      <c r="K367">
        <v>33</v>
      </c>
      <c r="L367" t="s">
        <v>217</v>
      </c>
      <c r="M367">
        <v>64</v>
      </c>
      <c r="N367">
        <v>10</v>
      </c>
      <c r="O367" t="s">
        <v>214</v>
      </c>
      <c r="P367" t="s">
        <v>225</v>
      </c>
      <c r="Q367" t="s">
        <v>214</v>
      </c>
      <c r="R367" t="s">
        <v>214</v>
      </c>
      <c r="S367">
        <v>415.39019999999999</v>
      </c>
      <c r="T367" t="s">
        <v>8</v>
      </c>
      <c r="U367" t="s">
        <v>288</v>
      </c>
    </row>
    <row r="368" spans="1:21" x14ac:dyDescent="0.25">
      <c r="A368">
        <v>33</v>
      </c>
      <c r="B368">
        <v>26</v>
      </c>
      <c r="C368">
        <v>8</v>
      </c>
      <c r="D368">
        <v>302.83859999999999</v>
      </c>
      <c r="E368" t="s">
        <v>164</v>
      </c>
      <c r="F368">
        <v>800</v>
      </c>
      <c r="G368" t="s">
        <v>436</v>
      </c>
      <c r="H368" t="s">
        <v>37</v>
      </c>
      <c r="I368">
        <f t="shared" si="9"/>
        <v>0.6</v>
      </c>
      <c r="J368" t="s">
        <v>25</v>
      </c>
      <c r="K368">
        <v>33</v>
      </c>
      <c r="L368" t="s">
        <v>217</v>
      </c>
      <c r="M368">
        <v>64</v>
      </c>
      <c r="N368">
        <v>10</v>
      </c>
      <c r="O368" t="s">
        <v>214</v>
      </c>
      <c r="P368" t="s">
        <v>225</v>
      </c>
      <c r="Q368" t="s">
        <v>214</v>
      </c>
      <c r="R368" t="s">
        <v>214</v>
      </c>
      <c r="S368">
        <v>302.83859999999999</v>
      </c>
      <c r="T368" t="s">
        <v>8</v>
      </c>
      <c r="U368" t="s">
        <v>288</v>
      </c>
    </row>
    <row r="369" spans="1:21" x14ac:dyDescent="0.25">
      <c r="A369">
        <v>33</v>
      </c>
      <c r="B369">
        <v>26</v>
      </c>
      <c r="C369">
        <v>10</v>
      </c>
      <c r="D369">
        <v>271.10039999999998</v>
      </c>
      <c r="E369" t="s">
        <v>164</v>
      </c>
      <c r="F369">
        <v>800</v>
      </c>
      <c r="G369" t="s">
        <v>436</v>
      </c>
      <c r="H369" t="s">
        <v>37</v>
      </c>
      <c r="I369">
        <f t="shared" si="9"/>
        <v>0.6</v>
      </c>
      <c r="J369" t="s">
        <v>25</v>
      </c>
      <c r="K369">
        <v>33</v>
      </c>
      <c r="L369" t="s">
        <v>217</v>
      </c>
      <c r="M369">
        <v>64</v>
      </c>
      <c r="N369">
        <v>10</v>
      </c>
      <c r="O369" t="s">
        <v>214</v>
      </c>
      <c r="P369" t="s">
        <v>225</v>
      </c>
      <c r="Q369" t="s">
        <v>214</v>
      </c>
      <c r="R369" t="s">
        <v>214</v>
      </c>
      <c r="S369">
        <v>271.10039999999998</v>
      </c>
      <c r="T369" t="s">
        <v>8</v>
      </c>
      <c r="U369" t="s">
        <v>288</v>
      </c>
    </row>
    <row r="370" spans="1:21" x14ac:dyDescent="0.25">
      <c r="A370">
        <v>33</v>
      </c>
      <c r="B370">
        <v>26</v>
      </c>
      <c r="C370">
        <v>24</v>
      </c>
      <c r="D370">
        <v>164.0299</v>
      </c>
      <c r="E370" t="s">
        <v>164</v>
      </c>
      <c r="F370">
        <v>800</v>
      </c>
      <c r="G370" t="s">
        <v>436</v>
      </c>
      <c r="H370" t="s">
        <v>37</v>
      </c>
      <c r="I370">
        <f t="shared" si="9"/>
        <v>0.6</v>
      </c>
      <c r="J370" t="s">
        <v>25</v>
      </c>
      <c r="K370">
        <v>33</v>
      </c>
      <c r="L370" t="s">
        <v>217</v>
      </c>
      <c r="M370">
        <v>64</v>
      </c>
      <c r="N370">
        <v>10</v>
      </c>
      <c r="O370" t="s">
        <v>214</v>
      </c>
      <c r="P370" t="s">
        <v>225</v>
      </c>
      <c r="Q370" t="s">
        <v>214</v>
      </c>
      <c r="R370" t="s">
        <v>214</v>
      </c>
      <c r="S370">
        <v>164.0299</v>
      </c>
      <c r="T370" t="s">
        <v>8</v>
      </c>
      <c r="U370" t="s">
        <v>288</v>
      </c>
    </row>
    <row r="371" spans="1:21" x14ac:dyDescent="0.25">
      <c r="A371">
        <v>33</v>
      </c>
      <c r="B371">
        <v>27</v>
      </c>
      <c r="C371">
        <v>0</v>
      </c>
      <c r="D371">
        <v>0</v>
      </c>
      <c r="E371" t="s">
        <v>164</v>
      </c>
      <c r="F371">
        <v>1200</v>
      </c>
      <c r="G371" t="s">
        <v>436</v>
      </c>
      <c r="H371" t="s">
        <v>37</v>
      </c>
      <c r="I371">
        <f t="shared" si="9"/>
        <v>0.6</v>
      </c>
      <c r="J371" t="s">
        <v>25</v>
      </c>
      <c r="K371">
        <v>33</v>
      </c>
      <c r="L371" t="s">
        <v>217</v>
      </c>
      <c r="M371">
        <v>64</v>
      </c>
      <c r="N371">
        <v>10</v>
      </c>
      <c r="O371" t="s">
        <v>214</v>
      </c>
      <c r="P371" t="s">
        <v>225</v>
      </c>
      <c r="Q371" t="s">
        <v>214</v>
      </c>
      <c r="R371" t="s">
        <v>214</v>
      </c>
      <c r="S371">
        <v>0</v>
      </c>
      <c r="T371" t="s">
        <v>8</v>
      </c>
      <c r="U371" t="s">
        <v>288</v>
      </c>
    </row>
    <row r="372" spans="1:21" x14ac:dyDescent="0.25">
      <c r="A372">
        <v>33</v>
      </c>
      <c r="B372">
        <v>27</v>
      </c>
      <c r="C372">
        <v>1</v>
      </c>
      <c r="D372">
        <v>385.75880000000001</v>
      </c>
      <c r="E372" t="s">
        <v>164</v>
      </c>
      <c r="F372">
        <v>1200</v>
      </c>
      <c r="G372" t="s">
        <v>436</v>
      </c>
      <c r="H372" t="s">
        <v>37</v>
      </c>
      <c r="I372">
        <f t="shared" si="9"/>
        <v>0.6</v>
      </c>
      <c r="J372" t="s">
        <v>25</v>
      </c>
      <c r="K372">
        <v>33</v>
      </c>
      <c r="L372" t="s">
        <v>217</v>
      </c>
      <c r="M372">
        <v>64</v>
      </c>
      <c r="N372">
        <v>10</v>
      </c>
      <c r="O372" t="s">
        <v>214</v>
      </c>
      <c r="P372" t="s">
        <v>225</v>
      </c>
      <c r="Q372" t="s">
        <v>214</v>
      </c>
      <c r="R372" t="s">
        <v>214</v>
      </c>
      <c r="S372">
        <v>385.75880000000001</v>
      </c>
      <c r="T372" t="s">
        <v>8</v>
      </c>
      <c r="U372" t="s">
        <v>288</v>
      </c>
    </row>
    <row r="373" spans="1:21" x14ac:dyDescent="0.25">
      <c r="A373">
        <v>33</v>
      </c>
      <c r="B373">
        <v>27</v>
      </c>
      <c r="C373">
        <v>2</v>
      </c>
      <c r="D373">
        <v>787.44230000000005</v>
      </c>
      <c r="E373" t="s">
        <v>164</v>
      </c>
      <c r="F373">
        <v>1200</v>
      </c>
      <c r="G373" t="s">
        <v>436</v>
      </c>
      <c r="H373" t="s">
        <v>37</v>
      </c>
      <c r="I373">
        <f t="shared" si="9"/>
        <v>0.6</v>
      </c>
      <c r="J373" t="s">
        <v>25</v>
      </c>
      <c r="K373">
        <v>33</v>
      </c>
      <c r="L373" t="s">
        <v>217</v>
      </c>
      <c r="M373">
        <v>64</v>
      </c>
      <c r="N373">
        <v>10</v>
      </c>
      <c r="O373" t="s">
        <v>214</v>
      </c>
      <c r="P373" t="s">
        <v>225</v>
      </c>
      <c r="Q373" t="s">
        <v>214</v>
      </c>
      <c r="R373" t="s">
        <v>214</v>
      </c>
      <c r="S373">
        <v>787.44230000000005</v>
      </c>
      <c r="T373" t="s">
        <v>8</v>
      </c>
      <c r="U373" t="s">
        <v>288</v>
      </c>
    </row>
    <row r="374" spans="1:21" x14ac:dyDescent="0.25">
      <c r="A374">
        <v>33</v>
      </c>
      <c r="B374">
        <v>27</v>
      </c>
      <c r="C374">
        <v>3</v>
      </c>
      <c r="D374">
        <v>745.85889999999995</v>
      </c>
      <c r="E374" t="s">
        <v>164</v>
      </c>
      <c r="F374">
        <v>1200</v>
      </c>
      <c r="G374" t="s">
        <v>436</v>
      </c>
      <c r="H374" t="s">
        <v>37</v>
      </c>
      <c r="I374">
        <f t="shared" si="9"/>
        <v>0.6</v>
      </c>
      <c r="J374" t="s">
        <v>25</v>
      </c>
      <c r="K374">
        <v>33</v>
      </c>
      <c r="L374" t="s">
        <v>217</v>
      </c>
      <c r="M374">
        <v>64</v>
      </c>
      <c r="N374">
        <v>10</v>
      </c>
      <c r="O374" t="s">
        <v>214</v>
      </c>
      <c r="P374" t="s">
        <v>225</v>
      </c>
      <c r="Q374" t="s">
        <v>214</v>
      </c>
      <c r="R374" t="s">
        <v>214</v>
      </c>
      <c r="S374">
        <v>745.85889999999995</v>
      </c>
      <c r="T374" t="s">
        <v>8</v>
      </c>
      <c r="U374" t="s">
        <v>288</v>
      </c>
    </row>
    <row r="375" spans="1:21" x14ac:dyDescent="0.25">
      <c r="A375">
        <v>33</v>
      </c>
      <c r="B375">
        <v>27</v>
      </c>
      <c r="C375">
        <v>4</v>
      </c>
      <c r="D375">
        <v>750.8075</v>
      </c>
      <c r="E375" t="s">
        <v>164</v>
      </c>
      <c r="F375">
        <v>1200</v>
      </c>
      <c r="G375" t="s">
        <v>436</v>
      </c>
      <c r="H375" t="s">
        <v>37</v>
      </c>
      <c r="I375">
        <f t="shared" si="9"/>
        <v>0.6</v>
      </c>
      <c r="J375" t="s">
        <v>25</v>
      </c>
      <c r="K375">
        <v>33</v>
      </c>
      <c r="L375" t="s">
        <v>217</v>
      </c>
      <c r="M375">
        <v>64</v>
      </c>
      <c r="N375">
        <v>10</v>
      </c>
      <c r="O375" t="s">
        <v>214</v>
      </c>
      <c r="P375" t="s">
        <v>225</v>
      </c>
      <c r="Q375" t="s">
        <v>214</v>
      </c>
      <c r="R375" t="s">
        <v>214</v>
      </c>
      <c r="S375">
        <v>750.8075</v>
      </c>
      <c r="T375" t="s">
        <v>8</v>
      </c>
      <c r="U375" t="s">
        <v>288</v>
      </c>
    </row>
    <row r="376" spans="1:21" x14ac:dyDescent="0.25">
      <c r="A376">
        <v>33</v>
      </c>
      <c r="B376">
        <v>27</v>
      </c>
      <c r="C376">
        <v>4.5</v>
      </c>
      <c r="D376">
        <v>804.70770000000005</v>
      </c>
      <c r="E376" t="s">
        <v>164</v>
      </c>
      <c r="F376">
        <v>1200</v>
      </c>
      <c r="G376" t="s">
        <v>436</v>
      </c>
      <c r="H376" t="s">
        <v>37</v>
      </c>
      <c r="I376">
        <f t="shared" si="9"/>
        <v>0.6</v>
      </c>
      <c r="J376" t="s">
        <v>25</v>
      </c>
      <c r="K376">
        <v>33</v>
      </c>
      <c r="L376" t="s">
        <v>217</v>
      </c>
      <c r="M376">
        <v>64</v>
      </c>
      <c r="N376">
        <v>10</v>
      </c>
      <c r="O376" t="s">
        <v>214</v>
      </c>
      <c r="P376" t="s">
        <v>225</v>
      </c>
      <c r="Q376" t="s">
        <v>214</v>
      </c>
      <c r="R376" t="s">
        <v>214</v>
      </c>
      <c r="S376">
        <v>804.70770000000005</v>
      </c>
      <c r="T376" t="s">
        <v>8</v>
      </c>
      <c r="U376" t="s">
        <v>288</v>
      </c>
    </row>
    <row r="377" spans="1:21" x14ac:dyDescent="0.25">
      <c r="A377">
        <v>33</v>
      </c>
      <c r="B377">
        <v>27</v>
      </c>
      <c r="C377">
        <v>5</v>
      </c>
      <c r="D377">
        <v>1076.5713000000001</v>
      </c>
      <c r="E377" t="s">
        <v>164</v>
      </c>
      <c r="F377">
        <v>1200</v>
      </c>
      <c r="G377" t="s">
        <v>436</v>
      </c>
      <c r="H377" t="s">
        <v>37</v>
      </c>
      <c r="I377">
        <f t="shared" si="9"/>
        <v>0.6</v>
      </c>
      <c r="J377" t="s">
        <v>25</v>
      </c>
      <c r="K377">
        <v>33</v>
      </c>
      <c r="L377" t="s">
        <v>217</v>
      </c>
      <c r="M377">
        <v>64</v>
      </c>
      <c r="N377">
        <v>10</v>
      </c>
      <c r="O377" t="s">
        <v>214</v>
      </c>
      <c r="P377" t="s">
        <v>225</v>
      </c>
      <c r="Q377" t="s">
        <v>214</v>
      </c>
      <c r="R377" t="s">
        <v>214</v>
      </c>
      <c r="S377">
        <v>1076.5713000000001</v>
      </c>
      <c r="T377" t="s">
        <v>8</v>
      </c>
      <c r="U377" t="s">
        <v>288</v>
      </c>
    </row>
    <row r="378" spans="1:21" x14ac:dyDescent="0.25">
      <c r="A378">
        <v>33</v>
      </c>
      <c r="B378">
        <v>27</v>
      </c>
      <c r="C378">
        <v>5.5</v>
      </c>
      <c r="D378">
        <v>785.16650000000004</v>
      </c>
      <c r="E378" t="s">
        <v>164</v>
      </c>
      <c r="F378">
        <v>1200</v>
      </c>
      <c r="G378" t="s">
        <v>436</v>
      </c>
      <c r="H378" t="s">
        <v>37</v>
      </c>
      <c r="I378">
        <f t="shared" si="9"/>
        <v>0.6</v>
      </c>
      <c r="J378" t="s">
        <v>25</v>
      </c>
      <c r="K378">
        <v>33</v>
      </c>
      <c r="L378" t="s">
        <v>217</v>
      </c>
      <c r="M378">
        <v>64</v>
      </c>
      <c r="N378">
        <v>10</v>
      </c>
      <c r="O378" t="s">
        <v>214</v>
      </c>
      <c r="P378" t="s">
        <v>225</v>
      </c>
      <c r="Q378" t="s">
        <v>214</v>
      </c>
      <c r="R378" t="s">
        <v>214</v>
      </c>
      <c r="S378">
        <v>785.16650000000004</v>
      </c>
      <c r="T378" t="s">
        <v>8</v>
      </c>
      <c r="U378" t="s">
        <v>288</v>
      </c>
    </row>
    <row r="379" spans="1:21" x14ac:dyDescent="0.25">
      <c r="A379">
        <v>33</v>
      </c>
      <c r="B379">
        <v>27</v>
      </c>
      <c r="C379">
        <v>6</v>
      </c>
      <c r="D379">
        <v>687.22850000000005</v>
      </c>
      <c r="E379" t="s">
        <v>164</v>
      </c>
      <c r="F379">
        <v>1200</v>
      </c>
      <c r="G379" t="s">
        <v>436</v>
      </c>
      <c r="H379" t="s">
        <v>37</v>
      </c>
      <c r="I379">
        <f t="shared" si="9"/>
        <v>0.6</v>
      </c>
      <c r="J379" t="s">
        <v>25</v>
      </c>
      <c r="K379">
        <v>33</v>
      </c>
      <c r="L379" t="s">
        <v>217</v>
      </c>
      <c r="M379">
        <v>64</v>
      </c>
      <c r="N379">
        <v>10</v>
      </c>
      <c r="O379" t="s">
        <v>214</v>
      </c>
      <c r="P379" t="s">
        <v>225</v>
      </c>
      <c r="Q379" t="s">
        <v>214</v>
      </c>
      <c r="R379" t="s">
        <v>214</v>
      </c>
      <c r="S379">
        <v>687.22850000000005</v>
      </c>
      <c r="T379" t="s">
        <v>8</v>
      </c>
      <c r="U379" t="s">
        <v>288</v>
      </c>
    </row>
    <row r="380" spans="1:21" x14ac:dyDescent="0.25">
      <c r="A380">
        <v>33</v>
      </c>
      <c r="B380">
        <v>27</v>
      </c>
      <c r="C380">
        <v>8</v>
      </c>
      <c r="D380">
        <v>484.06450000000001</v>
      </c>
      <c r="E380" t="s">
        <v>164</v>
      </c>
      <c r="F380">
        <v>1200</v>
      </c>
      <c r="G380" t="s">
        <v>436</v>
      </c>
      <c r="H380" t="s">
        <v>37</v>
      </c>
      <c r="I380">
        <f t="shared" si="9"/>
        <v>0.6</v>
      </c>
      <c r="J380" t="s">
        <v>25</v>
      </c>
      <c r="K380">
        <v>33</v>
      </c>
      <c r="L380" t="s">
        <v>217</v>
      </c>
      <c r="M380">
        <v>64</v>
      </c>
      <c r="N380">
        <v>10</v>
      </c>
      <c r="O380" t="s">
        <v>214</v>
      </c>
      <c r="P380" t="s">
        <v>225</v>
      </c>
      <c r="Q380" t="s">
        <v>214</v>
      </c>
      <c r="R380" t="s">
        <v>214</v>
      </c>
      <c r="S380">
        <v>484.06450000000001</v>
      </c>
      <c r="T380" t="s">
        <v>8</v>
      </c>
      <c r="U380" t="s">
        <v>288</v>
      </c>
    </row>
    <row r="381" spans="1:21" x14ac:dyDescent="0.25">
      <c r="A381">
        <v>33</v>
      </c>
      <c r="B381">
        <v>27</v>
      </c>
      <c r="C381">
        <v>10</v>
      </c>
      <c r="D381">
        <v>422.93720000000002</v>
      </c>
      <c r="E381" t="s">
        <v>164</v>
      </c>
      <c r="F381">
        <v>1200</v>
      </c>
      <c r="G381" t="s">
        <v>436</v>
      </c>
      <c r="H381" t="s">
        <v>37</v>
      </c>
      <c r="I381">
        <f t="shared" si="9"/>
        <v>0.6</v>
      </c>
      <c r="J381" t="s">
        <v>25</v>
      </c>
      <c r="K381">
        <v>33</v>
      </c>
      <c r="L381" t="s">
        <v>217</v>
      </c>
      <c r="M381">
        <v>64</v>
      </c>
      <c r="N381">
        <v>10</v>
      </c>
      <c r="O381" t="s">
        <v>214</v>
      </c>
      <c r="P381" t="s">
        <v>225</v>
      </c>
      <c r="Q381" t="s">
        <v>214</v>
      </c>
      <c r="R381" t="s">
        <v>214</v>
      </c>
      <c r="S381">
        <v>422.93720000000002</v>
      </c>
      <c r="T381" t="s">
        <v>8</v>
      </c>
      <c r="U381" t="s">
        <v>288</v>
      </c>
    </row>
    <row r="382" spans="1:21" x14ac:dyDescent="0.25">
      <c r="A382">
        <v>33</v>
      </c>
      <c r="B382">
        <v>27</v>
      </c>
      <c r="C382">
        <v>24</v>
      </c>
      <c r="D382">
        <v>173.82579999999999</v>
      </c>
      <c r="E382" t="s">
        <v>164</v>
      </c>
      <c r="F382">
        <v>1200</v>
      </c>
      <c r="G382" t="s">
        <v>436</v>
      </c>
      <c r="H382" t="s">
        <v>37</v>
      </c>
      <c r="I382">
        <f t="shared" si="9"/>
        <v>0.6</v>
      </c>
      <c r="J382" t="s">
        <v>25</v>
      </c>
      <c r="K382">
        <v>33</v>
      </c>
      <c r="L382" t="s">
        <v>217</v>
      </c>
      <c r="M382">
        <v>64</v>
      </c>
      <c r="N382">
        <v>10</v>
      </c>
      <c r="O382" t="s">
        <v>214</v>
      </c>
      <c r="P382" t="s">
        <v>225</v>
      </c>
      <c r="Q382" t="s">
        <v>214</v>
      </c>
      <c r="R382" t="s">
        <v>214</v>
      </c>
      <c r="S382">
        <v>173.82579999999999</v>
      </c>
      <c r="T382" t="s">
        <v>8</v>
      </c>
      <c r="U382" t="s">
        <v>288</v>
      </c>
    </row>
    <row r="383" spans="1:21" x14ac:dyDescent="0.25">
      <c r="A383">
        <v>34</v>
      </c>
      <c r="B383">
        <v>28</v>
      </c>
      <c r="C383">
        <v>0</v>
      </c>
      <c r="D383">
        <v>0</v>
      </c>
      <c r="E383" t="s">
        <v>164</v>
      </c>
      <c r="F383">
        <v>400</v>
      </c>
      <c r="G383" t="s">
        <v>435</v>
      </c>
      <c r="H383" t="s">
        <v>37</v>
      </c>
      <c r="I383">
        <f>12/23</f>
        <v>0.52173913043478259</v>
      </c>
      <c r="J383" t="s">
        <v>25</v>
      </c>
      <c r="K383">
        <v>21</v>
      </c>
      <c r="L383" t="s">
        <v>217</v>
      </c>
      <c r="M383">
        <v>53.1</v>
      </c>
      <c r="N383">
        <v>23</v>
      </c>
      <c r="O383" t="s">
        <v>214</v>
      </c>
      <c r="P383" t="s">
        <v>225</v>
      </c>
      <c r="Q383" t="s">
        <v>442</v>
      </c>
      <c r="R383" t="s">
        <v>434</v>
      </c>
      <c r="S383">
        <v>0</v>
      </c>
      <c r="T383" t="s">
        <v>8</v>
      </c>
      <c r="U383" t="s">
        <v>288</v>
      </c>
    </row>
    <row r="384" spans="1:21" x14ac:dyDescent="0.25">
      <c r="A384">
        <v>34</v>
      </c>
      <c r="B384">
        <v>28</v>
      </c>
      <c r="C384">
        <v>0.5</v>
      </c>
      <c r="D384">
        <v>46.491799999999998</v>
      </c>
      <c r="E384" t="s">
        <v>164</v>
      </c>
      <c r="F384">
        <v>400</v>
      </c>
      <c r="G384" t="s">
        <v>435</v>
      </c>
      <c r="H384" t="s">
        <v>37</v>
      </c>
      <c r="I384">
        <f t="shared" ref="I384:I418" si="10">12/23</f>
        <v>0.52173913043478259</v>
      </c>
      <c r="J384" t="s">
        <v>25</v>
      </c>
      <c r="K384">
        <v>21</v>
      </c>
      <c r="L384" t="s">
        <v>217</v>
      </c>
      <c r="M384">
        <v>53.1</v>
      </c>
      <c r="N384">
        <v>23</v>
      </c>
      <c r="O384" t="s">
        <v>214</v>
      </c>
      <c r="P384" t="s">
        <v>225</v>
      </c>
      <c r="Q384" t="s">
        <v>442</v>
      </c>
      <c r="R384" t="s">
        <v>434</v>
      </c>
      <c r="S384">
        <v>46.491799999999998</v>
      </c>
      <c r="T384" t="s">
        <v>8</v>
      </c>
      <c r="U384" t="s">
        <v>288</v>
      </c>
    </row>
    <row r="385" spans="1:21" x14ac:dyDescent="0.25">
      <c r="A385">
        <v>34</v>
      </c>
      <c r="B385">
        <v>28</v>
      </c>
      <c r="C385">
        <v>1</v>
      </c>
      <c r="D385">
        <v>87</v>
      </c>
      <c r="E385" t="s">
        <v>164</v>
      </c>
      <c r="F385">
        <v>400</v>
      </c>
      <c r="G385" t="s">
        <v>435</v>
      </c>
      <c r="H385" t="s">
        <v>37</v>
      </c>
      <c r="I385">
        <f t="shared" si="10"/>
        <v>0.52173913043478259</v>
      </c>
      <c r="J385" t="s">
        <v>25</v>
      </c>
      <c r="K385">
        <v>21</v>
      </c>
      <c r="L385" t="s">
        <v>217</v>
      </c>
      <c r="M385">
        <v>53.1</v>
      </c>
      <c r="N385">
        <v>23</v>
      </c>
      <c r="O385" t="s">
        <v>214</v>
      </c>
      <c r="P385" t="s">
        <v>225</v>
      </c>
      <c r="Q385" t="s">
        <v>442</v>
      </c>
      <c r="R385" t="s">
        <v>434</v>
      </c>
      <c r="S385">
        <v>87</v>
      </c>
      <c r="T385" t="s">
        <v>8</v>
      </c>
      <c r="U385" t="s">
        <v>288</v>
      </c>
    </row>
    <row r="386" spans="1:21" x14ac:dyDescent="0.25">
      <c r="A386">
        <v>34</v>
      </c>
      <c r="B386">
        <v>28</v>
      </c>
      <c r="C386">
        <v>1.5</v>
      </c>
      <c r="D386">
        <v>142.06139999999999</v>
      </c>
      <c r="E386" t="s">
        <v>164</v>
      </c>
      <c r="F386">
        <v>400</v>
      </c>
      <c r="G386" t="s">
        <v>435</v>
      </c>
      <c r="H386" t="s">
        <v>37</v>
      </c>
      <c r="I386">
        <f t="shared" si="10"/>
        <v>0.52173913043478259</v>
      </c>
      <c r="J386" t="s">
        <v>25</v>
      </c>
      <c r="K386">
        <v>21</v>
      </c>
      <c r="L386" t="s">
        <v>217</v>
      </c>
      <c r="M386">
        <v>53.1</v>
      </c>
      <c r="N386">
        <v>23</v>
      </c>
      <c r="O386" t="s">
        <v>214</v>
      </c>
      <c r="P386" t="s">
        <v>225</v>
      </c>
      <c r="Q386" t="s">
        <v>442</v>
      </c>
      <c r="R386" t="s">
        <v>434</v>
      </c>
      <c r="S386">
        <v>142.06139999999999</v>
      </c>
      <c r="T386" t="s">
        <v>8</v>
      </c>
      <c r="U386" t="s">
        <v>288</v>
      </c>
    </row>
    <row r="387" spans="1:21" x14ac:dyDescent="0.25">
      <c r="A387">
        <v>34</v>
      </c>
      <c r="B387">
        <v>28</v>
      </c>
      <c r="C387">
        <v>2</v>
      </c>
      <c r="D387">
        <v>207.22300000000001</v>
      </c>
      <c r="E387" t="s">
        <v>164</v>
      </c>
      <c r="F387">
        <v>400</v>
      </c>
      <c r="G387" t="s">
        <v>435</v>
      </c>
      <c r="H387" t="s">
        <v>37</v>
      </c>
      <c r="I387">
        <f t="shared" si="10"/>
        <v>0.52173913043478259</v>
      </c>
      <c r="J387" t="s">
        <v>25</v>
      </c>
      <c r="K387">
        <v>21</v>
      </c>
      <c r="L387" t="s">
        <v>217</v>
      </c>
      <c r="M387">
        <v>53.1</v>
      </c>
      <c r="N387">
        <v>23</v>
      </c>
      <c r="O387" t="s">
        <v>214</v>
      </c>
      <c r="P387" t="s">
        <v>225</v>
      </c>
      <c r="Q387" t="s">
        <v>442</v>
      </c>
      <c r="R387" t="s">
        <v>434</v>
      </c>
      <c r="S387">
        <v>207.22300000000001</v>
      </c>
      <c r="T387" t="s">
        <v>8</v>
      </c>
      <c r="U387" t="s">
        <v>288</v>
      </c>
    </row>
    <row r="388" spans="1:21" x14ac:dyDescent="0.25">
      <c r="A388">
        <v>34</v>
      </c>
      <c r="B388">
        <v>28</v>
      </c>
      <c r="C388">
        <v>3</v>
      </c>
      <c r="D388">
        <v>197.6251</v>
      </c>
      <c r="E388" t="s">
        <v>164</v>
      </c>
      <c r="F388">
        <v>400</v>
      </c>
      <c r="G388" t="s">
        <v>435</v>
      </c>
      <c r="H388" t="s">
        <v>37</v>
      </c>
      <c r="I388">
        <f t="shared" si="10"/>
        <v>0.52173913043478259</v>
      </c>
      <c r="J388" t="s">
        <v>25</v>
      </c>
      <c r="K388">
        <v>21</v>
      </c>
      <c r="L388" t="s">
        <v>217</v>
      </c>
      <c r="M388">
        <v>53.1</v>
      </c>
      <c r="N388">
        <v>23</v>
      </c>
      <c r="O388" t="s">
        <v>214</v>
      </c>
      <c r="P388" t="s">
        <v>225</v>
      </c>
      <c r="Q388" t="s">
        <v>442</v>
      </c>
      <c r="R388" t="s">
        <v>434</v>
      </c>
      <c r="S388">
        <v>197.6251</v>
      </c>
      <c r="T388" t="s">
        <v>8</v>
      </c>
      <c r="U388" t="s">
        <v>288</v>
      </c>
    </row>
    <row r="389" spans="1:21" x14ac:dyDescent="0.25">
      <c r="A389">
        <v>34</v>
      </c>
      <c r="B389">
        <v>28</v>
      </c>
      <c r="C389">
        <v>4</v>
      </c>
      <c r="D389">
        <v>188.46350000000001</v>
      </c>
      <c r="E389" t="s">
        <v>164</v>
      </c>
      <c r="F389">
        <v>400</v>
      </c>
      <c r="G389" t="s">
        <v>435</v>
      </c>
      <c r="H389" t="s">
        <v>37</v>
      </c>
      <c r="I389">
        <f t="shared" si="10"/>
        <v>0.52173913043478259</v>
      </c>
      <c r="J389" t="s">
        <v>25</v>
      </c>
      <c r="K389">
        <v>21</v>
      </c>
      <c r="L389" t="s">
        <v>217</v>
      </c>
      <c r="M389">
        <v>53.1</v>
      </c>
      <c r="N389">
        <v>23</v>
      </c>
      <c r="O389" t="s">
        <v>214</v>
      </c>
      <c r="P389" t="s">
        <v>225</v>
      </c>
      <c r="Q389" t="s">
        <v>442</v>
      </c>
      <c r="R389" t="s">
        <v>434</v>
      </c>
      <c r="S389">
        <v>188.46350000000001</v>
      </c>
      <c r="T389" t="s">
        <v>8</v>
      </c>
      <c r="U389" t="s">
        <v>288</v>
      </c>
    </row>
    <row r="390" spans="1:21" x14ac:dyDescent="0.25">
      <c r="A390">
        <v>34</v>
      </c>
      <c r="B390">
        <v>28</v>
      </c>
      <c r="C390">
        <v>6</v>
      </c>
      <c r="D390">
        <v>163.51329999999999</v>
      </c>
      <c r="E390" t="s">
        <v>164</v>
      </c>
      <c r="F390">
        <v>400</v>
      </c>
      <c r="G390" t="s">
        <v>435</v>
      </c>
      <c r="H390" t="s">
        <v>37</v>
      </c>
      <c r="I390">
        <f t="shared" si="10"/>
        <v>0.52173913043478259</v>
      </c>
      <c r="J390" t="s">
        <v>25</v>
      </c>
      <c r="K390">
        <v>21</v>
      </c>
      <c r="L390" t="s">
        <v>217</v>
      </c>
      <c r="M390">
        <v>53.1</v>
      </c>
      <c r="N390">
        <v>23</v>
      </c>
      <c r="O390" t="s">
        <v>214</v>
      </c>
      <c r="P390" t="s">
        <v>225</v>
      </c>
      <c r="Q390" t="s">
        <v>442</v>
      </c>
      <c r="R390" t="s">
        <v>434</v>
      </c>
      <c r="S390">
        <v>163.51329999999999</v>
      </c>
      <c r="T390" t="s">
        <v>8</v>
      </c>
      <c r="U390" t="s">
        <v>288</v>
      </c>
    </row>
    <row r="391" spans="1:21" x14ac:dyDescent="0.25">
      <c r="A391">
        <v>34</v>
      </c>
      <c r="B391">
        <v>28</v>
      </c>
      <c r="C391">
        <v>8</v>
      </c>
      <c r="D391">
        <v>135.31899999999999</v>
      </c>
      <c r="E391" t="s">
        <v>164</v>
      </c>
      <c r="F391">
        <v>400</v>
      </c>
      <c r="G391" t="s">
        <v>435</v>
      </c>
      <c r="H391" t="s">
        <v>37</v>
      </c>
      <c r="I391">
        <f t="shared" si="10"/>
        <v>0.52173913043478259</v>
      </c>
      <c r="J391" t="s">
        <v>25</v>
      </c>
      <c r="K391">
        <v>21</v>
      </c>
      <c r="L391" t="s">
        <v>217</v>
      </c>
      <c r="M391">
        <v>53.1</v>
      </c>
      <c r="N391">
        <v>23</v>
      </c>
      <c r="O391" t="s">
        <v>214</v>
      </c>
      <c r="P391" t="s">
        <v>225</v>
      </c>
      <c r="Q391" t="s">
        <v>442</v>
      </c>
      <c r="R391" t="s">
        <v>434</v>
      </c>
      <c r="S391">
        <v>135.31899999999999</v>
      </c>
      <c r="T391" t="s">
        <v>8</v>
      </c>
      <c r="U391" t="s">
        <v>288</v>
      </c>
    </row>
    <row r="392" spans="1:21" x14ac:dyDescent="0.25">
      <c r="A392">
        <v>34</v>
      </c>
      <c r="B392">
        <v>28</v>
      </c>
      <c r="C392">
        <v>10</v>
      </c>
      <c r="D392">
        <v>103.5133</v>
      </c>
      <c r="E392" t="s">
        <v>164</v>
      </c>
      <c r="F392">
        <v>400</v>
      </c>
      <c r="G392" t="s">
        <v>435</v>
      </c>
      <c r="H392" t="s">
        <v>37</v>
      </c>
      <c r="I392">
        <f t="shared" si="10"/>
        <v>0.52173913043478259</v>
      </c>
      <c r="J392" t="s">
        <v>25</v>
      </c>
      <c r="K392">
        <v>21</v>
      </c>
      <c r="L392" t="s">
        <v>217</v>
      </c>
      <c r="M392">
        <v>53.1</v>
      </c>
      <c r="N392">
        <v>23</v>
      </c>
      <c r="O392" t="s">
        <v>214</v>
      </c>
      <c r="P392" t="s">
        <v>225</v>
      </c>
      <c r="Q392" t="s">
        <v>442</v>
      </c>
      <c r="R392" t="s">
        <v>434</v>
      </c>
      <c r="S392">
        <v>103.5133</v>
      </c>
      <c r="T392" t="s">
        <v>8</v>
      </c>
      <c r="U392" t="s">
        <v>288</v>
      </c>
    </row>
    <row r="393" spans="1:21" x14ac:dyDescent="0.25">
      <c r="A393">
        <v>34</v>
      </c>
      <c r="B393">
        <v>28</v>
      </c>
      <c r="C393">
        <v>12</v>
      </c>
      <c r="D393">
        <v>95.639600000000002</v>
      </c>
      <c r="E393" t="s">
        <v>164</v>
      </c>
      <c r="F393">
        <v>400</v>
      </c>
      <c r="G393" t="s">
        <v>435</v>
      </c>
      <c r="H393" t="s">
        <v>37</v>
      </c>
      <c r="I393">
        <f t="shared" si="10"/>
        <v>0.52173913043478259</v>
      </c>
      <c r="J393" t="s">
        <v>25</v>
      </c>
      <c r="K393">
        <v>21</v>
      </c>
      <c r="L393" t="s">
        <v>217</v>
      </c>
      <c r="M393">
        <v>53.1</v>
      </c>
      <c r="N393">
        <v>23</v>
      </c>
      <c r="O393" t="s">
        <v>214</v>
      </c>
      <c r="P393" t="s">
        <v>225</v>
      </c>
      <c r="Q393" t="s">
        <v>442</v>
      </c>
      <c r="R393" t="s">
        <v>434</v>
      </c>
      <c r="S393">
        <v>95.639600000000002</v>
      </c>
      <c r="T393" t="s">
        <v>8</v>
      </c>
      <c r="U393" t="s">
        <v>288</v>
      </c>
    </row>
    <row r="394" spans="1:21" x14ac:dyDescent="0.25">
      <c r="A394">
        <v>34</v>
      </c>
      <c r="B394">
        <v>28</v>
      </c>
      <c r="C394">
        <v>16</v>
      </c>
      <c r="D394">
        <v>74.2864</v>
      </c>
      <c r="E394" t="s">
        <v>164</v>
      </c>
      <c r="F394">
        <v>400</v>
      </c>
      <c r="G394" t="s">
        <v>435</v>
      </c>
      <c r="H394" t="s">
        <v>37</v>
      </c>
      <c r="I394">
        <f t="shared" si="10"/>
        <v>0.52173913043478259</v>
      </c>
      <c r="J394" t="s">
        <v>25</v>
      </c>
      <c r="K394">
        <v>21</v>
      </c>
      <c r="L394" t="s">
        <v>217</v>
      </c>
      <c r="M394">
        <v>53.1</v>
      </c>
      <c r="N394">
        <v>23</v>
      </c>
      <c r="O394" t="s">
        <v>214</v>
      </c>
      <c r="P394" t="s">
        <v>225</v>
      </c>
      <c r="Q394" t="s">
        <v>442</v>
      </c>
      <c r="R394" t="s">
        <v>434</v>
      </c>
      <c r="S394">
        <v>74.2864</v>
      </c>
      <c r="T394" t="s">
        <v>8</v>
      </c>
      <c r="U394" t="s">
        <v>288</v>
      </c>
    </row>
    <row r="395" spans="1:21" x14ac:dyDescent="0.25">
      <c r="A395">
        <v>34</v>
      </c>
      <c r="B395">
        <v>28</v>
      </c>
      <c r="C395">
        <v>20</v>
      </c>
      <c r="D395">
        <v>57.703299999999999</v>
      </c>
      <c r="E395" t="s">
        <v>164</v>
      </c>
      <c r="F395">
        <v>400</v>
      </c>
      <c r="G395" t="s">
        <v>435</v>
      </c>
      <c r="H395" t="s">
        <v>37</v>
      </c>
      <c r="I395">
        <f t="shared" si="10"/>
        <v>0.52173913043478259</v>
      </c>
      <c r="J395" t="s">
        <v>25</v>
      </c>
      <c r="K395">
        <v>21</v>
      </c>
      <c r="L395" t="s">
        <v>217</v>
      </c>
      <c r="M395">
        <v>53.1</v>
      </c>
      <c r="N395">
        <v>23</v>
      </c>
      <c r="O395" t="s">
        <v>214</v>
      </c>
      <c r="P395" t="s">
        <v>225</v>
      </c>
      <c r="Q395" t="s">
        <v>442</v>
      </c>
      <c r="R395" t="s">
        <v>434</v>
      </c>
      <c r="S395">
        <v>57.703299999999999</v>
      </c>
      <c r="T395" t="s">
        <v>8</v>
      </c>
      <c r="U395" t="s">
        <v>288</v>
      </c>
    </row>
    <row r="396" spans="1:21" x14ac:dyDescent="0.25">
      <c r="A396">
        <v>34</v>
      </c>
      <c r="B396">
        <v>28</v>
      </c>
      <c r="C396">
        <v>24</v>
      </c>
      <c r="D396">
        <v>46.253</v>
      </c>
      <c r="E396" t="s">
        <v>164</v>
      </c>
      <c r="F396">
        <v>400</v>
      </c>
      <c r="G396" t="s">
        <v>435</v>
      </c>
      <c r="H396" t="s">
        <v>37</v>
      </c>
      <c r="I396">
        <f t="shared" si="10"/>
        <v>0.52173913043478259</v>
      </c>
      <c r="J396" t="s">
        <v>25</v>
      </c>
      <c r="K396">
        <v>21</v>
      </c>
      <c r="L396" t="s">
        <v>217</v>
      </c>
      <c r="M396">
        <v>53.1</v>
      </c>
      <c r="N396">
        <v>23</v>
      </c>
      <c r="O396" t="s">
        <v>214</v>
      </c>
      <c r="P396" t="s">
        <v>225</v>
      </c>
      <c r="Q396" t="s">
        <v>442</v>
      </c>
      <c r="R396" t="s">
        <v>434</v>
      </c>
      <c r="S396">
        <v>46.253</v>
      </c>
      <c r="T396" t="s">
        <v>8</v>
      </c>
      <c r="U396" t="s">
        <v>288</v>
      </c>
    </row>
    <row r="397" spans="1:21" x14ac:dyDescent="0.25">
      <c r="A397">
        <v>34</v>
      </c>
      <c r="B397">
        <v>28</v>
      </c>
      <c r="C397">
        <v>30</v>
      </c>
      <c r="D397">
        <v>30.2044</v>
      </c>
      <c r="E397" t="s">
        <v>164</v>
      </c>
      <c r="F397">
        <v>400</v>
      </c>
      <c r="G397" t="s">
        <v>435</v>
      </c>
      <c r="H397" t="s">
        <v>37</v>
      </c>
      <c r="I397">
        <f t="shared" si="10"/>
        <v>0.52173913043478259</v>
      </c>
      <c r="J397" t="s">
        <v>25</v>
      </c>
      <c r="K397">
        <v>21</v>
      </c>
      <c r="L397" t="s">
        <v>217</v>
      </c>
      <c r="M397">
        <v>53.1</v>
      </c>
      <c r="N397">
        <v>23</v>
      </c>
      <c r="O397" t="s">
        <v>214</v>
      </c>
      <c r="P397" t="s">
        <v>225</v>
      </c>
      <c r="Q397" t="s">
        <v>442</v>
      </c>
      <c r="R397" t="s">
        <v>434</v>
      </c>
      <c r="S397">
        <v>30.2044</v>
      </c>
      <c r="T397" t="s">
        <v>8</v>
      </c>
      <c r="U397" t="s">
        <v>288</v>
      </c>
    </row>
    <row r="398" spans="1:21" x14ac:dyDescent="0.25">
      <c r="A398">
        <v>34</v>
      </c>
      <c r="B398">
        <v>28</v>
      </c>
      <c r="C398">
        <v>36</v>
      </c>
      <c r="D398">
        <v>17.390499999999999</v>
      </c>
      <c r="E398" t="s">
        <v>164</v>
      </c>
      <c r="F398">
        <v>400</v>
      </c>
      <c r="G398" t="s">
        <v>435</v>
      </c>
      <c r="H398" t="s">
        <v>37</v>
      </c>
      <c r="I398">
        <f t="shared" si="10"/>
        <v>0.52173913043478259</v>
      </c>
      <c r="J398" t="s">
        <v>25</v>
      </c>
      <c r="K398">
        <v>21</v>
      </c>
      <c r="L398" t="s">
        <v>217</v>
      </c>
      <c r="M398">
        <v>53.1</v>
      </c>
      <c r="N398">
        <v>23</v>
      </c>
      <c r="O398" t="s">
        <v>214</v>
      </c>
      <c r="P398" t="s">
        <v>225</v>
      </c>
      <c r="Q398" t="s">
        <v>442</v>
      </c>
      <c r="R398" t="s">
        <v>434</v>
      </c>
      <c r="S398">
        <v>17.390499999999999</v>
      </c>
      <c r="T398" t="s">
        <v>8</v>
      </c>
      <c r="U398" t="s">
        <v>288</v>
      </c>
    </row>
    <row r="399" spans="1:21" x14ac:dyDescent="0.25">
      <c r="A399">
        <v>34</v>
      </c>
      <c r="B399">
        <v>28</v>
      </c>
      <c r="C399">
        <v>48</v>
      </c>
      <c r="D399">
        <v>9.8438999999999997</v>
      </c>
      <c r="E399" t="s">
        <v>164</v>
      </c>
      <c r="F399">
        <v>400</v>
      </c>
      <c r="G399" t="s">
        <v>435</v>
      </c>
      <c r="H399" t="s">
        <v>37</v>
      </c>
      <c r="I399">
        <f t="shared" si="10"/>
        <v>0.52173913043478259</v>
      </c>
      <c r="J399" t="s">
        <v>25</v>
      </c>
      <c r="K399">
        <v>21</v>
      </c>
      <c r="L399" t="s">
        <v>217</v>
      </c>
      <c r="M399">
        <v>53.1</v>
      </c>
      <c r="N399">
        <v>23</v>
      </c>
      <c r="O399" t="s">
        <v>214</v>
      </c>
      <c r="P399" t="s">
        <v>225</v>
      </c>
      <c r="Q399" t="s">
        <v>442</v>
      </c>
      <c r="R399" t="s">
        <v>434</v>
      </c>
      <c r="S399">
        <v>9.8438999999999997</v>
      </c>
      <c r="T399" t="s">
        <v>8</v>
      </c>
      <c r="U399" t="s">
        <v>288</v>
      </c>
    </row>
    <row r="400" spans="1:21" x14ac:dyDescent="0.25">
      <c r="A400">
        <v>34</v>
      </c>
      <c r="B400">
        <v>28</v>
      </c>
      <c r="C400">
        <v>60</v>
      </c>
      <c r="D400">
        <v>1.9412499999999999</v>
      </c>
      <c r="E400" t="s">
        <v>164</v>
      </c>
      <c r="F400">
        <v>400</v>
      </c>
      <c r="G400" t="s">
        <v>435</v>
      </c>
      <c r="H400" t="s">
        <v>37</v>
      </c>
      <c r="I400">
        <f t="shared" si="10"/>
        <v>0.52173913043478259</v>
      </c>
      <c r="J400" t="s">
        <v>25</v>
      </c>
      <c r="K400">
        <v>21</v>
      </c>
      <c r="L400" t="s">
        <v>217</v>
      </c>
      <c r="M400">
        <v>53.1</v>
      </c>
      <c r="N400">
        <v>23</v>
      </c>
      <c r="O400" t="s">
        <v>214</v>
      </c>
      <c r="P400" t="s">
        <v>225</v>
      </c>
      <c r="Q400" t="s">
        <v>442</v>
      </c>
      <c r="R400" t="s">
        <v>434</v>
      </c>
      <c r="S400">
        <v>1.9412499999999999</v>
      </c>
      <c r="T400" t="s">
        <v>8</v>
      </c>
      <c r="U400" t="s">
        <v>288</v>
      </c>
    </row>
    <row r="401" spans="1:21" x14ac:dyDescent="0.25">
      <c r="A401">
        <v>34</v>
      </c>
      <c r="B401">
        <v>29</v>
      </c>
      <c r="C401">
        <v>0</v>
      </c>
      <c r="D401">
        <v>0</v>
      </c>
      <c r="E401" t="s">
        <v>164</v>
      </c>
      <c r="F401">
        <v>400</v>
      </c>
      <c r="G401" t="s">
        <v>435</v>
      </c>
      <c r="H401" t="s">
        <v>37</v>
      </c>
      <c r="I401">
        <f t="shared" si="10"/>
        <v>0.52173913043478259</v>
      </c>
      <c r="J401" t="s">
        <v>25</v>
      </c>
      <c r="K401">
        <v>21</v>
      </c>
      <c r="L401" t="s">
        <v>217</v>
      </c>
      <c r="M401">
        <v>53.1</v>
      </c>
      <c r="N401">
        <v>23</v>
      </c>
      <c r="O401" t="s">
        <v>214</v>
      </c>
      <c r="P401" t="s">
        <v>225</v>
      </c>
      <c r="Q401" t="s">
        <v>444</v>
      </c>
      <c r="R401" t="s">
        <v>434</v>
      </c>
      <c r="S401">
        <v>0</v>
      </c>
      <c r="T401" t="s">
        <v>8</v>
      </c>
      <c r="U401" t="s">
        <v>288</v>
      </c>
    </row>
    <row r="402" spans="1:21" x14ac:dyDescent="0.25">
      <c r="A402">
        <v>34</v>
      </c>
      <c r="B402">
        <v>29</v>
      </c>
      <c r="C402">
        <v>0.5</v>
      </c>
      <c r="D402">
        <v>46.491799999999998</v>
      </c>
      <c r="E402" t="s">
        <v>164</v>
      </c>
      <c r="F402">
        <v>400</v>
      </c>
      <c r="G402" t="s">
        <v>435</v>
      </c>
      <c r="H402" t="s">
        <v>37</v>
      </c>
      <c r="I402">
        <f t="shared" si="10"/>
        <v>0.52173913043478259</v>
      </c>
      <c r="J402" t="s">
        <v>25</v>
      </c>
      <c r="K402">
        <v>21</v>
      </c>
      <c r="L402" t="s">
        <v>217</v>
      </c>
      <c r="M402">
        <v>53.1</v>
      </c>
      <c r="N402">
        <v>23</v>
      </c>
      <c r="O402" t="s">
        <v>214</v>
      </c>
      <c r="P402" t="s">
        <v>225</v>
      </c>
      <c r="Q402" t="s">
        <v>444</v>
      </c>
      <c r="R402" t="s">
        <v>434</v>
      </c>
      <c r="S402">
        <v>46.491799999999998</v>
      </c>
      <c r="T402" t="s">
        <v>8</v>
      </c>
      <c r="U402" t="s">
        <v>288</v>
      </c>
    </row>
    <row r="403" spans="1:21" x14ac:dyDescent="0.25">
      <c r="A403">
        <v>34</v>
      </c>
      <c r="B403">
        <v>29</v>
      </c>
      <c r="C403">
        <v>1</v>
      </c>
      <c r="D403">
        <v>87</v>
      </c>
      <c r="E403" t="s">
        <v>164</v>
      </c>
      <c r="F403">
        <v>400</v>
      </c>
      <c r="G403" t="s">
        <v>435</v>
      </c>
      <c r="H403" t="s">
        <v>37</v>
      </c>
      <c r="I403">
        <f t="shared" si="10"/>
        <v>0.52173913043478259</v>
      </c>
      <c r="J403" t="s">
        <v>25</v>
      </c>
      <c r="K403">
        <v>21</v>
      </c>
      <c r="L403" t="s">
        <v>217</v>
      </c>
      <c r="M403">
        <v>53.1</v>
      </c>
      <c r="N403">
        <v>23</v>
      </c>
      <c r="O403" t="s">
        <v>214</v>
      </c>
      <c r="P403" t="s">
        <v>225</v>
      </c>
      <c r="Q403" t="s">
        <v>444</v>
      </c>
      <c r="R403" t="s">
        <v>434</v>
      </c>
      <c r="S403">
        <v>87</v>
      </c>
      <c r="T403" t="s">
        <v>8</v>
      </c>
      <c r="U403" t="s">
        <v>288</v>
      </c>
    </row>
    <row r="404" spans="1:21" x14ac:dyDescent="0.25">
      <c r="A404">
        <v>34</v>
      </c>
      <c r="B404">
        <v>29</v>
      </c>
      <c r="C404">
        <v>1.5</v>
      </c>
      <c r="D404">
        <v>142.06139999999999</v>
      </c>
      <c r="E404" t="s">
        <v>164</v>
      </c>
      <c r="F404">
        <v>400</v>
      </c>
      <c r="G404" t="s">
        <v>435</v>
      </c>
      <c r="H404" t="s">
        <v>37</v>
      </c>
      <c r="I404">
        <f t="shared" si="10"/>
        <v>0.52173913043478259</v>
      </c>
      <c r="J404" t="s">
        <v>25</v>
      </c>
      <c r="K404">
        <v>21</v>
      </c>
      <c r="L404" t="s">
        <v>217</v>
      </c>
      <c r="M404">
        <v>53.1</v>
      </c>
      <c r="N404">
        <v>23</v>
      </c>
      <c r="O404" t="s">
        <v>214</v>
      </c>
      <c r="P404" t="s">
        <v>225</v>
      </c>
      <c r="Q404" t="s">
        <v>444</v>
      </c>
      <c r="R404" t="s">
        <v>434</v>
      </c>
      <c r="S404">
        <v>142.06139999999999</v>
      </c>
      <c r="T404" t="s">
        <v>8</v>
      </c>
      <c r="U404" t="s">
        <v>288</v>
      </c>
    </row>
    <row r="405" spans="1:21" x14ac:dyDescent="0.25">
      <c r="A405">
        <v>34</v>
      </c>
      <c r="B405">
        <v>29</v>
      </c>
      <c r="C405">
        <v>2</v>
      </c>
      <c r="D405">
        <v>224.18510000000001</v>
      </c>
      <c r="E405" t="s">
        <v>164</v>
      </c>
      <c r="F405">
        <v>400</v>
      </c>
      <c r="G405" t="s">
        <v>435</v>
      </c>
      <c r="H405" t="s">
        <v>37</v>
      </c>
      <c r="I405">
        <f t="shared" si="10"/>
        <v>0.52173913043478259</v>
      </c>
      <c r="J405" t="s">
        <v>25</v>
      </c>
      <c r="K405">
        <v>21</v>
      </c>
      <c r="L405" t="s">
        <v>217</v>
      </c>
      <c r="M405">
        <v>53.1</v>
      </c>
      <c r="N405">
        <v>23</v>
      </c>
      <c r="O405" t="s">
        <v>214</v>
      </c>
      <c r="P405" t="s">
        <v>225</v>
      </c>
      <c r="Q405" t="s">
        <v>444</v>
      </c>
      <c r="R405" t="s">
        <v>434</v>
      </c>
      <c r="S405">
        <v>224.18510000000001</v>
      </c>
      <c r="T405" t="s">
        <v>8</v>
      </c>
      <c r="U405" t="s">
        <v>288</v>
      </c>
    </row>
    <row r="406" spans="1:21" x14ac:dyDescent="0.25">
      <c r="A406">
        <v>34</v>
      </c>
      <c r="B406">
        <v>29</v>
      </c>
      <c r="C406">
        <v>3</v>
      </c>
      <c r="D406">
        <v>240.5823</v>
      </c>
      <c r="E406" t="s">
        <v>164</v>
      </c>
      <c r="F406">
        <v>400</v>
      </c>
      <c r="G406" t="s">
        <v>435</v>
      </c>
      <c r="H406" t="s">
        <v>37</v>
      </c>
      <c r="I406">
        <f t="shared" si="10"/>
        <v>0.52173913043478259</v>
      </c>
      <c r="J406" t="s">
        <v>25</v>
      </c>
      <c r="K406">
        <v>21</v>
      </c>
      <c r="L406" t="s">
        <v>217</v>
      </c>
      <c r="M406">
        <v>53.1</v>
      </c>
      <c r="N406">
        <v>23</v>
      </c>
      <c r="O406" t="s">
        <v>214</v>
      </c>
      <c r="P406" t="s">
        <v>225</v>
      </c>
      <c r="Q406" t="s">
        <v>444</v>
      </c>
      <c r="R406" t="s">
        <v>434</v>
      </c>
      <c r="S406">
        <v>240.5823</v>
      </c>
      <c r="T406" t="s">
        <v>8</v>
      </c>
      <c r="U406" t="s">
        <v>288</v>
      </c>
    </row>
    <row r="407" spans="1:21" x14ac:dyDescent="0.25">
      <c r="A407">
        <v>34</v>
      </c>
      <c r="B407">
        <v>29</v>
      </c>
      <c r="C407">
        <v>4</v>
      </c>
      <c r="D407">
        <v>213.74780000000001</v>
      </c>
      <c r="E407" t="s">
        <v>164</v>
      </c>
      <c r="F407">
        <v>400</v>
      </c>
      <c r="G407" t="s">
        <v>435</v>
      </c>
      <c r="H407" t="s">
        <v>37</v>
      </c>
      <c r="I407">
        <f t="shared" si="10"/>
        <v>0.52173913043478259</v>
      </c>
      <c r="J407" t="s">
        <v>25</v>
      </c>
      <c r="K407">
        <v>21</v>
      </c>
      <c r="L407" t="s">
        <v>217</v>
      </c>
      <c r="M407">
        <v>53.1</v>
      </c>
      <c r="N407">
        <v>23</v>
      </c>
      <c r="O407" t="s">
        <v>214</v>
      </c>
      <c r="P407" t="s">
        <v>225</v>
      </c>
      <c r="Q407" t="s">
        <v>444</v>
      </c>
      <c r="R407" t="s">
        <v>434</v>
      </c>
      <c r="S407">
        <v>213.74780000000001</v>
      </c>
      <c r="T407" t="s">
        <v>8</v>
      </c>
      <c r="U407" t="s">
        <v>288</v>
      </c>
    </row>
    <row r="408" spans="1:21" x14ac:dyDescent="0.25">
      <c r="A408">
        <v>34</v>
      </c>
      <c r="B408">
        <v>29</v>
      </c>
      <c r="C408">
        <v>6</v>
      </c>
      <c r="D408">
        <v>186.91309999999999</v>
      </c>
      <c r="E408" t="s">
        <v>164</v>
      </c>
      <c r="F408">
        <v>400</v>
      </c>
      <c r="G408" t="s">
        <v>435</v>
      </c>
      <c r="H408" t="s">
        <v>37</v>
      </c>
      <c r="I408">
        <f t="shared" si="10"/>
        <v>0.52173913043478259</v>
      </c>
      <c r="J408" t="s">
        <v>25</v>
      </c>
      <c r="K408">
        <v>21</v>
      </c>
      <c r="L408" t="s">
        <v>217</v>
      </c>
      <c r="M408">
        <v>53.1</v>
      </c>
      <c r="N408">
        <v>23</v>
      </c>
      <c r="O408" t="s">
        <v>214</v>
      </c>
      <c r="P408" t="s">
        <v>225</v>
      </c>
      <c r="Q408" t="s">
        <v>444</v>
      </c>
      <c r="R408" t="s">
        <v>434</v>
      </c>
      <c r="S408">
        <v>186.91309999999999</v>
      </c>
      <c r="T408" t="s">
        <v>8</v>
      </c>
      <c r="U408" t="s">
        <v>288</v>
      </c>
    </row>
    <row r="409" spans="1:21" x14ac:dyDescent="0.25">
      <c r="A409">
        <v>34</v>
      </c>
      <c r="B409">
        <v>29</v>
      </c>
      <c r="C409">
        <v>8</v>
      </c>
      <c r="D409">
        <v>163.4402</v>
      </c>
      <c r="E409" t="s">
        <v>164</v>
      </c>
      <c r="F409">
        <v>400</v>
      </c>
      <c r="G409" t="s">
        <v>435</v>
      </c>
      <c r="H409" t="s">
        <v>37</v>
      </c>
      <c r="I409">
        <f t="shared" si="10"/>
        <v>0.52173913043478259</v>
      </c>
      <c r="J409" t="s">
        <v>25</v>
      </c>
      <c r="K409">
        <v>21</v>
      </c>
      <c r="L409" t="s">
        <v>217</v>
      </c>
      <c r="M409">
        <v>53.1</v>
      </c>
      <c r="N409">
        <v>23</v>
      </c>
      <c r="O409" t="s">
        <v>214</v>
      </c>
      <c r="P409" t="s">
        <v>225</v>
      </c>
      <c r="Q409" t="s">
        <v>444</v>
      </c>
      <c r="R409" t="s">
        <v>434</v>
      </c>
      <c r="S409">
        <v>163.4402</v>
      </c>
      <c r="T409" t="s">
        <v>8</v>
      </c>
      <c r="U409" t="s">
        <v>288</v>
      </c>
    </row>
    <row r="410" spans="1:21" x14ac:dyDescent="0.25">
      <c r="A410">
        <v>34</v>
      </c>
      <c r="B410">
        <v>29</v>
      </c>
      <c r="C410">
        <v>10</v>
      </c>
      <c r="D410">
        <v>134.20140000000001</v>
      </c>
      <c r="E410" t="s">
        <v>164</v>
      </c>
      <c r="F410">
        <v>400</v>
      </c>
      <c r="G410" t="s">
        <v>435</v>
      </c>
      <c r="H410" t="s">
        <v>37</v>
      </c>
      <c r="I410">
        <f t="shared" si="10"/>
        <v>0.52173913043478259</v>
      </c>
      <c r="J410" t="s">
        <v>25</v>
      </c>
      <c r="K410">
        <v>21</v>
      </c>
      <c r="L410" t="s">
        <v>217</v>
      </c>
      <c r="M410">
        <v>53.1</v>
      </c>
      <c r="N410">
        <v>23</v>
      </c>
      <c r="O410" t="s">
        <v>214</v>
      </c>
      <c r="P410" t="s">
        <v>225</v>
      </c>
      <c r="Q410" t="s">
        <v>444</v>
      </c>
      <c r="R410" t="s">
        <v>434</v>
      </c>
      <c r="S410">
        <v>134.20140000000001</v>
      </c>
      <c r="T410" t="s">
        <v>8</v>
      </c>
      <c r="U410" t="s">
        <v>288</v>
      </c>
    </row>
    <row r="411" spans="1:21" x14ac:dyDescent="0.25">
      <c r="A411">
        <v>34</v>
      </c>
      <c r="B411">
        <v>29</v>
      </c>
      <c r="C411">
        <v>12</v>
      </c>
      <c r="D411">
        <v>119.20659999999999</v>
      </c>
      <c r="E411" t="s">
        <v>164</v>
      </c>
      <c r="F411">
        <v>400</v>
      </c>
      <c r="G411" t="s">
        <v>435</v>
      </c>
      <c r="H411" t="s">
        <v>37</v>
      </c>
      <c r="I411">
        <f t="shared" si="10"/>
        <v>0.52173913043478259</v>
      </c>
      <c r="J411" t="s">
        <v>25</v>
      </c>
      <c r="K411">
        <v>21</v>
      </c>
      <c r="L411" t="s">
        <v>217</v>
      </c>
      <c r="M411">
        <v>53.1</v>
      </c>
      <c r="N411">
        <v>23</v>
      </c>
      <c r="O411" t="s">
        <v>214</v>
      </c>
      <c r="P411" t="s">
        <v>225</v>
      </c>
      <c r="Q411" t="s">
        <v>444</v>
      </c>
      <c r="R411" t="s">
        <v>434</v>
      </c>
      <c r="S411">
        <v>119.20659999999999</v>
      </c>
      <c r="T411" t="s">
        <v>8</v>
      </c>
      <c r="U411" t="s">
        <v>288</v>
      </c>
    </row>
    <row r="412" spans="1:21" x14ac:dyDescent="0.25">
      <c r="A412">
        <v>34</v>
      </c>
      <c r="B412">
        <v>29</v>
      </c>
      <c r="C412">
        <v>16</v>
      </c>
      <c r="D412">
        <v>103.3721</v>
      </c>
      <c r="E412" t="s">
        <v>164</v>
      </c>
      <c r="F412">
        <v>400</v>
      </c>
      <c r="G412" t="s">
        <v>435</v>
      </c>
      <c r="H412" t="s">
        <v>37</v>
      </c>
      <c r="I412">
        <f t="shared" si="10"/>
        <v>0.52173913043478259</v>
      </c>
      <c r="J412" t="s">
        <v>25</v>
      </c>
      <c r="K412">
        <v>21</v>
      </c>
      <c r="L412" t="s">
        <v>217</v>
      </c>
      <c r="M412">
        <v>53.1</v>
      </c>
      <c r="N412">
        <v>23</v>
      </c>
      <c r="O412" t="s">
        <v>214</v>
      </c>
      <c r="P412" t="s">
        <v>225</v>
      </c>
      <c r="Q412" t="s">
        <v>444</v>
      </c>
      <c r="R412" t="s">
        <v>434</v>
      </c>
      <c r="S412">
        <v>103.3721</v>
      </c>
      <c r="T412" t="s">
        <v>8</v>
      </c>
      <c r="U412" t="s">
        <v>288</v>
      </c>
    </row>
    <row r="413" spans="1:21" x14ac:dyDescent="0.25">
      <c r="A413">
        <v>34</v>
      </c>
      <c r="B413">
        <v>29</v>
      </c>
      <c r="C413">
        <v>20</v>
      </c>
      <c r="D413">
        <v>73.643199999999993</v>
      </c>
      <c r="E413" t="s">
        <v>164</v>
      </c>
      <c r="F413">
        <v>400</v>
      </c>
      <c r="G413" t="s">
        <v>435</v>
      </c>
      <c r="H413" t="s">
        <v>37</v>
      </c>
      <c r="I413">
        <f t="shared" si="10"/>
        <v>0.52173913043478259</v>
      </c>
      <c r="J413" t="s">
        <v>25</v>
      </c>
      <c r="K413">
        <v>21</v>
      </c>
      <c r="L413" t="s">
        <v>217</v>
      </c>
      <c r="M413">
        <v>53.1</v>
      </c>
      <c r="N413">
        <v>23</v>
      </c>
      <c r="O413" t="s">
        <v>214</v>
      </c>
      <c r="P413" t="s">
        <v>225</v>
      </c>
      <c r="Q413" t="s">
        <v>444</v>
      </c>
      <c r="R413" t="s">
        <v>434</v>
      </c>
      <c r="S413">
        <v>73.643199999999993</v>
      </c>
      <c r="T413" t="s">
        <v>8</v>
      </c>
      <c r="U413" t="s">
        <v>288</v>
      </c>
    </row>
    <row r="414" spans="1:21" x14ac:dyDescent="0.25">
      <c r="A414">
        <v>34</v>
      </c>
      <c r="B414">
        <v>29</v>
      </c>
      <c r="C414">
        <v>24</v>
      </c>
      <c r="D414">
        <v>57.1999</v>
      </c>
      <c r="E414" t="s">
        <v>164</v>
      </c>
      <c r="F414">
        <v>400</v>
      </c>
      <c r="G414" t="s">
        <v>435</v>
      </c>
      <c r="H414" t="s">
        <v>37</v>
      </c>
      <c r="I414">
        <f t="shared" si="10"/>
        <v>0.52173913043478259</v>
      </c>
      <c r="J414" t="s">
        <v>25</v>
      </c>
      <c r="K414">
        <v>21</v>
      </c>
      <c r="L414" t="s">
        <v>217</v>
      </c>
      <c r="M414">
        <v>53.1</v>
      </c>
      <c r="N414">
        <v>23</v>
      </c>
      <c r="O414" t="s">
        <v>214</v>
      </c>
      <c r="P414" t="s">
        <v>225</v>
      </c>
      <c r="Q414" t="s">
        <v>444</v>
      </c>
      <c r="R414" t="s">
        <v>434</v>
      </c>
      <c r="S414">
        <v>57.1999</v>
      </c>
      <c r="T414" t="s">
        <v>8</v>
      </c>
      <c r="U414" t="s">
        <v>288</v>
      </c>
    </row>
    <row r="415" spans="1:21" x14ac:dyDescent="0.25">
      <c r="A415">
        <v>34</v>
      </c>
      <c r="B415">
        <v>29</v>
      </c>
      <c r="C415">
        <v>30</v>
      </c>
      <c r="D415">
        <v>38.546799999999998</v>
      </c>
      <c r="E415" t="s">
        <v>164</v>
      </c>
      <c r="F415">
        <v>400</v>
      </c>
      <c r="G415" t="s">
        <v>435</v>
      </c>
      <c r="H415" t="s">
        <v>37</v>
      </c>
      <c r="I415">
        <f t="shared" si="10"/>
        <v>0.52173913043478259</v>
      </c>
      <c r="J415" t="s">
        <v>25</v>
      </c>
      <c r="K415">
        <v>21</v>
      </c>
      <c r="L415" t="s">
        <v>217</v>
      </c>
      <c r="M415">
        <v>53.1</v>
      </c>
      <c r="N415">
        <v>23</v>
      </c>
      <c r="O415" t="s">
        <v>214</v>
      </c>
      <c r="P415" t="s">
        <v>225</v>
      </c>
      <c r="Q415" t="s">
        <v>444</v>
      </c>
      <c r="R415" t="s">
        <v>434</v>
      </c>
      <c r="S415">
        <v>38.546799999999998</v>
      </c>
      <c r="T415" t="s">
        <v>8</v>
      </c>
      <c r="U415" t="s">
        <v>288</v>
      </c>
    </row>
    <row r="416" spans="1:21" x14ac:dyDescent="0.25">
      <c r="A416">
        <v>34</v>
      </c>
      <c r="B416">
        <v>29</v>
      </c>
      <c r="C416">
        <v>36</v>
      </c>
      <c r="D416">
        <v>21.1708</v>
      </c>
      <c r="E416" t="s">
        <v>164</v>
      </c>
      <c r="F416">
        <v>400</v>
      </c>
      <c r="G416" t="s">
        <v>435</v>
      </c>
      <c r="H416" t="s">
        <v>37</v>
      </c>
      <c r="I416">
        <f t="shared" si="10"/>
        <v>0.52173913043478259</v>
      </c>
      <c r="J416" t="s">
        <v>25</v>
      </c>
      <c r="K416">
        <v>21</v>
      </c>
      <c r="L416" t="s">
        <v>217</v>
      </c>
      <c r="M416">
        <v>53.1</v>
      </c>
      <c r="N416">
        <v>23</v>
      </c>
      <c r="O416" t="s">
        <v>214</v>
      </c>
      <c r="P416" t="s">
        <v>225</v>
      </c>
      <c r="Q416" t="s">
        <v>444</v>
      </c>
      <c r="R416" t="s">
        <v>434</v>
      </c>
      <c r="S416">
        <v>21.1708</v>
      </c>
      <c r="T416" t="s">
        <v>8</v>
      </c>
      <c r="U416" t="s">
        <v>288</v>
      </c>
    </row>
    <row r="417" spans="1:21" x14ac:dyDescent="0.25">
      <c r="A417">
        <v>34</v>
      </c>
      <c r="B417">
        <v>29</v>
      </c>
      <c r="C417">
        <v>48</v>
      </c>
      <c r="D417">
        <v>9.7668999999999997</v>
      </c>
      <c r="E417" t="s">
        <v>164</v>
      </c>
      <c r="F417">
        <v>400</v>
      </c>
      <c r="G417" t="s">
        <v>435</v>
      </c>
      <c r="H417" t="s">
        <v>37</v>
      </c>
      <c r="I417">
        <f t="shared" si="10"/>
        <v>0.52173913043478259</v>
      </c>
      <c r="J417" t="s">
        <v>25</v>
      </c>
      <c r="K417">
        <v>21</v>
      </c>
      <c r="L417" t="s">
        <v>217</v>
      </c>
      <c r="M417">
        <v>53.1</v>
      </c>
      <c r="N417">
        <v>23</v>
      </c>
      <c r="O417" t="s">
        <v>214</v>
      </c>
      <c r="P417" t="s">
        <v>225</v>
      </c>
      <c r="Q417" t="s">
        <v>444</v>
      </c>
      <c r="R417" t="s">
        <v>434</v>
      </c>
      <c r="S417">
        <v>9.7668999999999997</v>
      </c>
      <c r="T417" t="s">
        <v>8</v>
      </c>
      <c r="U417" t="s">
        <v>288</v>
      </c>
    </row>
    <row r="418" spans="1:21" x14ac:dyDescent="0.25">
      <c r="A418">
        <v>34</v>
      </c>
      <c r="B418">
        <v>29</v>
      </c>
      <c r="C418">
        <v>60</v>
      </c>
      <c r="D418">
        <v>0.98699999999999999</v>
      </c>
      <c r="E418" t="s">
        <v>164</v>
      </c>
      <c r="F418">
        <v>400</v>
      </c>
      <c r="G418" t="s">
        <v>435</v>
      </c>
      <c r="H418" t="s">
        <v>37</v>
      </c>
      <c r="I418">
        <f t="shared" si="10"/>
        <v>0.52173913043478259</v>
      </c>
      <c r="J418" t="s">
        <v>25</v>
      </c>
      <c r="K418">
        <v>21</v>
      </c>
      <c r="L418" t="s">
        <v>217</v>
      </c>
      <c r="M418">
        <v>53.1</v>
      </c>
      <c r="N418">
        <v>23</v>
      </c>
      <c r="O418" t="s">
        <v>214</v>
      </c>
      <c r="P418" t="s">
        <v>225</v>
      </c>
      <c r="Q418" t="s">
        <v>444</v>
      </c>
      <c r="R418" t="s">
        <v>434</v>
      </c>
      <c r="S418">
        <v>0.98699999999999999</v>
      </c>
      <c r="T418" t="s">
        <v>8</v>
      </c>
      <c r="U418" t="s">
        <v>288</v>
      </c>
    </row>
    <row r="419" spans="1:21" x14ac:dyDescent="0.25">
      <c r="A419">
        <v>35</v>
      </c>
      <c r="B419">
        <v>30</v>
      </c>
      <c r="C419">
        <v>0</v>
      </c>
      <c r="D419">
        <f>S419*1000</f>
        <v>0</v>
      </c>
      <c r="E419" t="s">
        <v>164</v>
      </c>
      <c r="F419">
        <f>10*69</f>
        <v>690</v>
      </c>
      <c r="G419" t="s">
        <v>436</v>
      </c>
      <c r="H419" t="s">
        <v>36</v>
      </c>
      <c r="I419">
        <v>1</v>
      </c>
      <c r="J419" t="s">
        <v>23</v>
      </c>
      <c r="K419">
        <v>20</v>
      </c>
      <c r="L419" t="s">
        <v>217</v>
      </c>
      <c r="M419">
        <v>69</v>
      </c>
      <c r="N419">
        <v>6</v>
      </c>
      <c r="O419" t="s">
        <v>214</v>
      </c>
      <c r="P419" t="s">
        <v>225</v>
      </c>
      <c r="Q419" t="s">
        <v>214</v>
      </c>
      <c r="R419" t="s">
        <v>214</v>
      </c>
      <c r="S419">
        <v>0</v>
      </c>
      <c r="T419" t="s">
        <v>82</v>
      </c>
      <c r="U419" t="s">
        <v>140</v>
      </c>
    </row>
    <row r="420" spans="1:21" x14ac:dyDescent="0.25">
      <c r="A420">
        <v>35</v>
      </c>
      <c r="B420">
        <v>30</v>
      </c>
      <c r="C420">
        <v>1</v>
      </c>
      <c r="D420">
        <f t="shared" ref="D420:D454" si="11">S420*1000</f>
        <v>378.3</v>
      </c>
      <c r="E420" t="s">
        <v>164</v>
      </c>
      <c r="F420">
        <f t="shared" ref="F420:F454" si="12">10*69</f>
        <v>690</v>
      </c>
      <c r="G420" t="s">
        <v>436</v>
      </c>
      <c r="H420" t="s">
        <v>36</v>
      </c>
      <c r="I420">
        <v>1</v>
      </c>
      <c r="J420" t="s">
        <v>23</v>
      </c>
      <c r="K420">
        <v>20</v>
      </c>
      <c r="L420" t="s">
        <v>217</v>
      </c>
      <c r="M420">
        <v>69</v>
      </c>
      <c r="N420">
        <v>6</v>
      </c>
      <c r="O420" t="s">
        <v>214</v>
      </c>
      <c r="P420" t="s">
        <v>225</v>
      </c>
      <c r="Q420" t="s">
        <v>214</v>
      </c>
      <c r="R420" t="s">
        <v>214</v>
      </c>
      <c r="S420">
        <v>0.37830000000000003</v>
      </c>
      <c r="T420" t="s">
        <v>82</v>
      </c>
      <c r="U420" t="s">
        <v>140</v>
      </c>
    </row>
    <row r="421" spans="1:21" x14ac:dyDescent="0.25">
      <c r="A421">
        <v>35</v>
      </c>
      <c r="B421">
        <v>30</v>
      </c>
      <c r="C421">
        <v>2</v>
      </c>
      <c r="D421">
        <f t="shared" si="11"/>
        <v>635.29999999999995</v>
      </c>
      <c r="E421" t="s">
        <v>164</v>
      </c>
      <c r="F421">
        <f t="shared" si="12"/>
        <v>690</v>
      </c>
      <c r="G421" t="s">
        <v>436</v>
      </c>
      <c r="H421" t="s">
        <v>36</v>
      </c>
      <c r="I421">
        <v>1</v>
      </c>
      <c r="J421" t="s">
        <v>23</v>
      </c>
      <c r="K421">
        <v>20</v>
      </c>
      <c r="L421" t="s">
        <v>217</v>
      </c>
      <c r="M421">
        <v>69</v>
      </c>
      <c r="N421">
        <v>6</v>
      </c>
      <c r="O421" t="s">
        <v>214</v>
      </c>
      <c r="P421" t="s">
        <v>225</v>
      </c>
      <c r="Q421" t="s">
        <v>214</v>
      </c>
      <c r="R421" t="s">
        <v>214</v>
      </c>
      <c r="S421">
        <v>0.63529999999999998</v>
      </c>
      <c r="T421" t="s">
        <v>82</v>
      </c>
      <c r="U421" t="s">
        <v>140</v>
      </c>
    </row>
    <row r="422" spans="1:21" x14ac:dyDescent="0.25">
      <c r="A422">
        <v>35</v>
      </c>
      <c r="B422">
        <v>30</v>
      </c>
      <c r="C422">
        <v>3</v>
      </c>
      <c r="D422">
        <f t="shared" si="11"/>
        <v>1028.8999999999999</v>
      </c>
      <c r="E422" t="s">
        <v>164</v>
      </c>
      <c r="F422">
        <f t="shared" si="12"/>
        <v>690</v>
      </c>
      <c r="G422" t="s">
        <v>436</v>
      </c>
      <c r="H422" t="s">
        <v>36</v>
      </c>
      <c r="I422">
        <v>1</v>
      </c>
      <c r="J422" t="s">
        <v>23</v>
      </c>
      <c r="K422">
        <v>20</v>
      </c>
      <c r="L422" t="s">
        <v>217</v>
      </c>
      <c r="M422">
        <v>69</v>
      </c>
      <c r="N422">
        <v>6</v>
      </c>
      <c r="O422" t="s">
        <v>214</v>
      </c>
      <c r="P422" t="s">
        <v>225</v>
      </c>
      <c r="Q422" t="s">
        <v>214</v>
      </c>
      <c r="R422" t="s">
        <v>214</v>
      </c>
      <c r="S422">
        <v>1.0288999999999999</v>
      </c>
      <c r="T422" t="s">
        <v>82</v>
      </c>
      <c r="U422" t="s">
        <v>140</v>
      </c>
    </row>
    <row r="423" spans="1:21" x14ac:dyDescent="0.25">
      <c r="A423">
        <v>35</v>
      </c>
      <c r="B423">
        <v>30</v>
      </c>
      <c r="C423">
        <v>4</v>
      </c>
      <c r="D423">
        <f t="shared" si="11"/>
        <v>1177.5</v>
      </c>
      <c r="E423" t="s">
        <v>164</v>
      </c>
      <c r="F423">
        <f t="shared" si="12"/>
        <v>690</v>
      </c>
      <c r="G423" t="s">
        <v>436</v>
      </c>
      <c r="H423" t="s">
        <v>36</v>
      </c>
      <c r="I423">
        <v>1</v>
      </c>
      <c r="J423" t="s">
        <v>23</v>
      </c>
      <c r="K423">
        <v>20</v>
      </c>
      <c r="L423" t="s">
        <v>217</v>
      </c>
      <c r="M423">
        <v>69</v>
      </c>
      <c r="N423">
        <v>6</v>
      </c>
      <c r="O423" t="s">
        <v>214</v>
      </c>
      <c r="P423" t="s">
        <v>225</v>
      </c>
      <c r="Q423" t="s">
        <v>214</v>
      </c>
      <c r="R423" t="s">
        <v>214</v>
      </c>
      <c r="S423">
        <v>1.1775</v>
      </c>
      <c r="T423" t="s">
        <v>82</v>
      </c>
      <c r="U423" t="s">
        <v>140</v>
      </c>
    </row>
    <row r="424" spans="1:21" x14ac:dyDescent="0.25">
      <c r="A424">
        <v>35</v>
      </c>
      <c r="B424">
        <v>30</v>
      </c>
      <c r="C424">
        <v>6</v>
      </c>
      <c r="D424">
        <f t="shared" si="11"/>
        <v>1349.6</v>
      </c>
      <c r="E424" t="s">
        <v>164</v>
      </c>
      <c r="F424">
        <f t="shared" si="12"/>
        <v>690</v>
      </c>
      <c r="G424" t="s">
        <v>436</v>
      </c>
      <c r="H424" t="s">
        <v>36</v>
      </c>
      <c r="I424">
        <v>1</v>
      </c>
      <c r="J424" t="s">
        <v>23</v>
      </c>
      <c r="K424">
        <v>20</v>
      </c>
      <c r="L424" t="s">
        <v>217</v>
      </c>
      <c r="M424">
        <v>69</v>
      </c>
      <c r="N424">
        <v>6</v>
      </c>
      <c r="O424" t="s">
        <v>214</v>
      </c>
      <c r="P424" t="s">
        <v>225</v>
      </c>
      <c r="Q424" t="s">
        <v>214</v>
      </c>
      <c r="R424" t="s">
        <v>214</v>
      </c>
      <c r="S424">
        <v>1.3495999999999999</v>
      </c>
      <c r="T424" t="s">
        <v>82</v>
      </c>
      <c r="U424" t="s">
        <v>140</v>
      </c>
    </row>
    <row r="425" spans="1:21" x14ac:dyDescent="0.25">
      <c r="A425">
        <v>35</v>
      </c>
      <c r="B425">
        <v>30</v>
      </c>
      <c r="C425">
        <v>8</v>
      </c>
      <c r="D425">
        <f t="shared" si="11"/>
        <v>1279</v>
      </c>
      <c r="E425" t="s">
        <v>164</v>
      </c>
      <c r="F425">
        <f t="shared" si="12"/>
        <v>690</v>
      </c>
      <c r="G425" t="s">
        <v>436</v>
      </c>
      <c r="H425" t="s">
        <v>36</v>
      </c>
      <c r="I425">
        <v>1</v>
      </c>
      <c r="J425" t="s">
        <v>23</v>
      </c>
      <c r="K425">
        <v>20</v>
      </c>
      <c r="L425" t="s">
        <v>217</v>
      </c>
      <c r="M425">
        <v>69</v>
      </c>
      <c r="N425">
        <v>6</v>
      </c>
      <c r="O425" t="s">
        <v>214</v>
      </c>
      <c r="P425" t="s">
        <v>225</v>
      </c>
      <c r="Q425" t="s">
        <v>214</v>
      </c>
      <c r="R425" t="s">
        <v>214</v>
      </c>
      <c r="S425">
        <v>1.2789999999999999</v>
      </c>
      <c r="T425" t="s">
        <v>82</v>
      </c>
      <c r="U425" t="s">
        <v>140</v>
      </c>
    </row>
    <row r="426" spans="1:21" x14ac:dyDescent="0.25">
      <c r="A426">
        <v>35</v>
      </c>
      <c r="B426">
        <v>30</v>
      </c>
      <c r="C426">
        <v>11</v>
      </c>
      <c r="D426">
        <f t="shared" si="11"/>
        <v>958.6</v>
      </c>
      <c r="E426" t="s">
        <v>164</v>
      </c>
      <c r="F426">
        <f t="shared" si="12"/>
        <v>690</v>
      </c>
      <c r="G426" t="s">
        <v>436</v>
      </c>
      <c r="H426" t="s">
        <v>36</v>
      </c>
      <c r="I426">
        <v>1</v>
      </c>
      <c r="J426" t="s">
        <v>23</v>
      </c>
      <c r="K426">
        <v>20</v>
      </c>
      <c r="L426" t="s">
        <v>217</v>
      </c>
      <c r="M426">
        <v>69</v>
      </c>
      <c r="N426">
        <v>6</v>
      </c>
      <c r="O426" t="s">
        <v>214</v>
      </c>
      <c r="P426" t="s">
        <v>225</v>
      </c>
      <c r="Q426" t="s">
        <v>214</v>
      </c>
      <c r="R426" t="s">
        <v>214</v>
      </c>
      <c r="S426">
        <v>0.95860000000000001</v>
      </c>
      <c r="T426" t="s">
        <v>82</v>
      </c>
      <c r="U426" t="s">
        <v>140</v>
      </c>
    </row>
    <row r="427" spans="1:21" x14ac:dyDescent="0.25">
      <c r="A427">
        <v>35</v>
      </c>
      <c r="B427">
        <v>30</v>
      </c>
      <c r="C427">
        <v>24</v>
      </c>
      <c r="D427">
        <f t="shared" si="11"/>
        <v>344.1</v>
      </c>
      <c r="E427" t="s">
        <v>164</v>
      </c>
      <c r="F427">
        <f t="shared" si="12"/>
        <v>690</v>
      </c>
      <c r="G427" t="s">
        <v>436</v>
      </c>
      <c r="H427" t="s">
        <v>36</v>
      </c>
      <c r="I427">
        <v>1</v>
      </c>
      <c r="J427" t="s">
        <v>23</v>
      </c>
      <c r="K427">
        <v>20</v>
      </c>
      <c r="L427" t="s">
        <v>217</v>
      </c>
      <c r="M427">
        <v>69</v>
      </c>
      <c r="N427">
        <v>6</v>
      </c>
      <c r="O427" t="s">
        <v>214</v>
      </c>
      <c r="P427" t="s">
        <v>225</v>
      </c>
      <c r="Q427" t="s">
        <v>214</v>
      </c>
      <c r="R427" t="s">
        <v>214</v>
      </c>
      <c r="S427">
        <v>0.34410000000000002</v>
      </c>
      <c r="T427" t="s">
        <v>82</v>
      </c>
      <c r="U427" t="s">
        <v>140</v>
      </c>
    </row>
    <row r="428" spans="1:21" x14ac:dyDescent="0.25">
      <c r="A428">
        <v>35</v>
      </c>
      <c r="B428">
        <v>31</v>
      </c>
      <c r="C428">
        <v>0</v>
      </c>
      <c r="D428">
        <f t="shared" si="11"/>
        <v>0</v>
      </c>
      <c r="E428" t="s">
        <v>164</v>
      </c>
      <c r="F428">
        <f t="shared" si="12"/>
        <v>690</v>
      </c>
      <c r="G428" t="s">
        <v>436</v>
      </c>
      <c r="H428" t="s">
        <v>37</v>
      </c>
      <c r="I428">
        <v>1</v>
      </c>
      <c r="J428" t="s">
        <v>23</v>
      </c>
      <c r="K428">
        <v>20</v>
      </c>
      <c r="L428" t="s">
        <v>217</v>
      </c>
      <c r="M428">
        <v>69</v>
      </c>
      <c r="N428">
        <v>6</v>
      </c>
      <c r="O428" t="s">
        <v>214</v>
      </c>
      <c r="P428" t="s">
        <v>225</v>
      </c>
      <c r="Q428" t="s">
        <v>214</v>
      </c>
      <c r="R428" t="s">
        <v>214</v>
      </c>
      <c r="S428">
        <v>0</v>
      </c>
      <c r="T428" t="s">
        <v>82</v>
      </c>
      <c r="U428" t="s">
        <v>140</v>
      </c>
    </row>
    <row r="429" spans="1:21" x14ac:dyDescent="0.25">
      <c r="A429">
        <v>35</v>
      </c>
      <c r="B429">
        <v>31</v>
      </c>
      <c r="C429">
        <v>1</v>
      </c>
      <c r="D429">
        <f t="shared" si="11"/>
        <v>128.5</v>
      </c>
      <c r="E429" t="s">
        <v>164</v>
      </c>
      <c r="F429">
        <f>10*69</f>
        <v>690</v>
      </c>
      <c r="G429" t="s">
        <v>436</v>
      </c>
      <c r="H429" t="s">
        <v>37</v>
      </c>
      <c r="I429">
        <v>1</v>
      </c>
      <c r="J429" t="s">
        <v>23</v>
      </c>
      <c r="K429">
        <v>20</v>
      </c>
      <c r="L429" t="s">
        <v>217</v>
      </c>
      <c r="M429">
        <v>69</v>
      </c>
      <c r="N429">
        <v>6</v>
      </c>
      <c r="O429" t="s">
        <v>214</v>
      </c>
      <c r="P429" t="s">
        <v>225</v>
      </c>
      <c r="Q429" t="s">
        <v>214</v>
      </c>
      <c r="R429" t="s">
        <v>214</v>
      </c>
      <c r="S429">
        <v>0.1285</v>
      </c>
      <c r="T429" t="s">
        <v>82</v>
      </c>
      <c r="U429" t="s">
        <v>140</v>
      </c>
    </row>
    <row r="430" spans="1:21" x14ac:dyDescent="0.25">
      <c r="A430">
        <v>35</v>
      </c>
      <c r="B430">
        <v>31</v>
      </c>
      <c r="C430">
        <v>2</v>
      </c>
      <c r="D430">
        <f t="shared" si="11"/>
        <v>211</v>
      </c>
      <c r="E430" t="s">
        <v>164</v>
      </c>
      <c r="F430">
        <f t="shared" si="12"/>
        <v>690</v>
      </c>
      <c r="G430" t="s">
        <v>436</v>
      </c>
      <c r="H430" t="s">
        <v>37</v>
      </c>
      <c r="I430">
        <v>1</v>
      </c>
      <c r="J430" t="s">
        <v>23</v>
      </c>
      <c r="K430">
        <v>20</v>
      </c>
      <c r="L430" t="s">
        <v>217</v>
      </c>
      <c r="M430">
        <v>69</v>
      </c>
      <c r="N430">
        <v>6</v>
      </c>
      <c r="O430" t="s">
        <v>214</v>
      </c>
      <c r="P430" t="s">
        <v>225</v>
      </c>
      <c r="Q430" t="s">
        <v>214</v>
      </c>
      <c r="R430" t="s">
        <v>214</v>
      </c>
      <c r="S430">
        <v>0.21099999999999999</v>
      </c>
      <c r="T430" t="s">
        <v>82</v>
      </c>
      <c r="U430" t="s">
        <v>140</v>
      </c>
    </row>
    <row r="431" spans="1:21" x14ac:dyDescent="0.25">
      <c r="A431">
        <v>35</v>
      </c>
      <c r="B431">
        <v>31</v>
      </c>
      <c r="C431">
        <v>3</v>
      </c>
      <c r="D431">
        <f t="shared" si="11"/>
        <v>225.20000000000002</v>
      </c>
      <c r="E431" t="s">
        <v>164</v>
      </c>
      <c r="F431">
        <f t="shared" si="12"/>
        <v>690</v>
      </c>
      <c r="G431" t="s">
        <v>436</v>
      </c>
      <c r="H431" t="s">
        <v>37</v>
      </c>
      <c r="I431">
        <v>1</v>
      </c>
      <c r="J431" t="s">
        <v>23</v>
      </c>
      <c r="K431">
        <v>20</v>
      </c>
      <c r="L431" t="s">
        <v>217</v>
      </c>
      <c r="M431">
        <v>69</v>
      </c>
      <c r="N431">
        <v>6</v>
      </c>
      <c r="O431" t="s">
        <v>214</v>
      </c>
      <c r="P431" t="s">
        <v>225</v>
      </c>
      <c r="Q431" t="s">
        <v>214</v>
      </c>
      <c r="R431" t="s">
        <v>214</v>
      </c>
      <c r="S431">
        <v>0.22520000000000001</v>
      </c>
      <c r="T431" t="s">
        <v>82</v>
      </c>
      <c r="U431" t="s">
        <v>140</v>
      </c>
    </row>
    <row r="432" spans="1:21" x14ac:dyDescent="0.25">
      <c r="A432">
        <v>35</v>
      </c>
      <c r="B432">
        <v>31</v>
      </c>
      <c r="C432">
        <v>4</v>
      </c>
      <c r="D432">
        <f t="shared" si="11"/>
        <v>206.4</v>
      </c>
      <c r="E432" t="s">
        <v>164</v>
      </c>
      <c r="F432">
        <f t="shared" si="12"/>
        <v>690</v>
      </c>
      <c r="G432" t="s">
        <v>436</v>
      </c>
      <c r="H432" t="s">
        <v>37</v>
      </c>
      <c r="I432">
        <v>1</v>
      </c>
      <c r="J432" t="s">
        <v>23</v>
      </c>
      <c r="K432">
        <v>20</v>
      </c>
      <c r="L432" t="s">
        <v>217</v>
      </c>
      <c r="M432">
        <v>69</v>
      </c>
      <c r="N432">
        <v>6</v>
      </c>
      <c r="O432" t="s">
        <v>214</v>
      </c>
      <c r="P432" t="s">
        <v>225</v>
      </c>
      <c r="Q432" t="s">
        <v>214</v>
      </c>
      <c r="R432" t="s">
        <v>214</v>
      </c>
      <c r="S432">
        <v>0.2064</v>
      </c>
      <c r="T432" t="s">
        <v>82</v>
      </c>
      <c r="U432" t="s">
        <v>140</v>
      </c>
    </row>
    <row r="433" spans="1:22" x14ac:dyDescent="0.25">
      <c r="A433">
        <v>35</v>
      </c>
      <c r="B433">
        <v>31</v>
      </c>
      <c r="C433">
        <v>6</v>
      </c>
      <c r="D433">
        <f t="shared" si="11"/>
        <v>121.7</v>
      </c>
      <c r="E433" t="s">
        <v>164</v>
      </c>
      <c r="F433">
        <f t="shared" si="12"/>
        <v>690</v>
      </c>
      <c r="G433" t="s">
        <v>436</v>
      </c>
      <c r="H433" t="s">
        <v>37</v>
      </c>
      <c r="I433">
        <v>1</v>
      </c>
      <c r="J433" t="s">
        <v>23</v>
      </c>
      <c r="K433">
        <v>20</v>
      </c>
      <c r="L433" t="s">
        <v>217</v>
      </c>
      <c r="M433">
        <v>69</v>
      </c>
      <c r="N433">
        <v>6</v>
      </c>
      <c r="O433" t="s">
        <v>214</v>
      </c>
      <c r="P433" t="s">
        <v>225</v>
      </c>
      <c r="Q433" t="s">
        <v>214</v>
      </c>
      <c r="R433" t="s">
        <v>214</v>
      </c>
      <c r="S433">
        <v>0.1217</v>
      </c>
      <c r="T433" t="s">
        <v>82</v>
      </c>
      <c r="U433" t="s">
        <v>140</v>
      </c>
    </row>
    <row r="434" spans="1:22" x14ac:dyDescent="0.25">
      <c r="A434">
        <v>35</v>
      </c>
      <c r="B434">
        <v>31</v>
      </c>
      <c r="C434">
        <v>8</v>
      </c>
      <c r="D434">
        <f t="shared" si="11"/>
        <v>110</v>
      </c>
      <c r="E434" t="s">
        <v>164</v>
      </c>
      <c r="F434">
        <f t="shared" si="12"/>
        <v>690</v>
      </c>
      <c r="G434" t="s">
        <v>436</v>
      </c>
      <c r="H434" t="s">
        <v>37</v>
      </c>
      <c r="I434">
        <v>1</v>
      </c>
      <c r="J434" t="s">
        <v>23</v>
      </c>
      <c r="K434">
        <v>20</v>
      </c>
      <c r="L434" t="s">
        <v>217</v>
      </c>
      <c r="M434">
        <v>69</v>
      </c>
      <c r="N434">
        <v>6</v>
      </c>
      <c r="O434" t="s">
        <v>214</v>
      </c>
      <c r="P434" t="s">
        <v>225</v>
      </c>
      <c r="Q434" t="s">
        <v>214</v>
      </c>
      <c r="R434" t="s">
        <v>214</v>
      </c>
      <c r="S434">
        <v>0.11</v>
      </c>
      <c r="T434" t="s">
        <v>82</v>
      </c>
      <c r="U434" t="s">
        <v>140</v>
      </c>
    </row>
    <row r="435" spans="1:22" x14ac:dyDescent="0.25">
      <c r="A435">
        <v>35</v>
      </c>
      <c r="B435">
        <v>31</v>
      </c>
      <c r="C435">
        <v>11</v>
      </c>
      <c r="D435">
        <f t="shared" si="11"/>
        <v>79.5</v>
      </c>
      <c r="E435" t="s">
        <v>164</v>
      </c>
      <c r="F435">
        <f t="shared" si="12"/>
        <v>690</v>
      </c>
      <c r="G435" t="s">
        <v>436</v>
      </c>
      <c r="H435" t="s">
        <v>37</v>
      </c>
      <c r="I435">
        <v>1</v>
      </c>
      <c r="J435" t="s">
        <v>23</v>
      </c>
      <c r="K435">
        <v>20</v>
      </c>
      <c r="L435" t="s">
        <v>217</v>
      </c>
      <c r="M435">
        <v>69</v>
      </c>
      <c r="N435">
        <v>6</v>
      </c>
      <c r="O435" t="s">
        <v>214</v>
      </c>
      <c r="P435" t="s">
        <v>225</v>
      </c>
      <c r="Q435" t="s">
        <v>214</v>
      </c>
      <c r="R435" t="s">
        <v>214</v>
      </c>
      <c r="S435">
        <v>7.9500000000000001E-2</v>
      </c>
      <c r="T435" t="s">
        <v>82</v>
      </c>
      <c r="U435" t="s">
        <v>140</v>
      </c>
    </row>
    <row r="436" spans="1:22" x14ac:dyDescent="0.25">
      <c r="A436">
        <v>35</v>
      </c>
      <c r="B436">
        <v>31</v>
      </c>
      <c r="C436">
        <v>24</v>
      </c>
      <c r="D436">
        <f t="shared" si="11"/>
        <v>40.099999999999994</v>
      </c>
      <c r="E436" t="s">
        <v>164</v>
      </c>
      <c r="F436">
        <f t="shared" si="12"/>
        <v>690</v>
      </c>
      <c r="G436" t="s">
        <v>436</v>
      </c>
      <c r="H436" t="s">
        <v>37</v>
      </c>
      <c r="I436">
        <v>1</v>
      </c>
      <c r="J436" t="s">
        <v>23</v>
      </c>
      <c r="K436">
        <v>20</v>
      </c>
      <c r="L436" t="s">
        <v>217</v>
      </c>
      <c r="M436">
        <v>69</v>
      </c>
      <c r="N436">
        <v>6</v>
      </c>
      <c r="O436" t="s">
        <v>214</v>
      </c>
      <c r="P436" t="s">
        <v>225</v>
      </c>
      <c r="Q436" t="s">
        <v>214</v>
      </c>
      <c r="R436" t="s">
        <v>214</v>
      </c>
      <c r="S436">
        <v>4.0099999999999997E-2</v>
      </c>
      <c r="T436" t="s">
        <v>82</v>
      </c>
      <c r="U436" t="s">
        <v>140</v>
      </c>
    </row>
    <row r="437" spans="1:22" x14ac:dyDescent="0.25">
      <c r="A437">
        <v>35</v>
      </c>
      <c r="B437">
        <v>32</v>
      </c>
      <c r="C437">
        <v>0</v>
      </c>
      <c r="D437">
        <f t="shared" si="11"/>
        <v>0</v>
      </c>
      <c r="E437" t="s">
        <v>164</v>
      </c>
      <c r="F437">
        <f>10*69</f>
        <v>690</v>
      </c>
      <c r="G437" t="s">
        <v>436</v>
      </c>
      <c r="H437" t="s">
        <v>37</v>
      </c>
      <c r="I437">
        <v>1</v>
      </c>
      <c r="J437" t="s">
        <v>23</v>
      </c>
      <c r="K437">
        <v>20</v>
      </c>
      <c r="L437" t="s">
        <v>217</v>
      </c>
      <c r="M437">
        <v>69</v>
      </c>
      <c r="N437">
        <v>6</v>
      </c>
      <c r="O437" t="s">
        <v>214</v>
      </c>
      <c r="P437" t="s">
        <v>225</v>
      </c>
      <c r="Q437" t="s">
        <v>214</v>
      </c>
      <c r="R437" t="s">
        <v>214</v>
      </c>
      <c r="S437" s="3">
        <v>0</v>
      </c>
      <c r="T437" t="s">
        <v>82</v>
      </c>
      <c r="U437" t="s">
        <v>140</v>
      </c>
      <c r="V437" t="s">
        <v>383</v>
      </c>
    </row>
    <row r="438" spans="1:22" x14ac:dyDescent="0.25">
      <c r="A438">
        <v>35</v>
      </c>
      <c r="B438">
        <v>32</v>
      </c>
      <c r="C438">
        <v>1</v>
      </c>
      <c r="D438">
        <f t="shared" si="11"/>
        <v>40.700000000000003</v>
      </c>
      <c r="E438" t="s">
        <v>164</v>
      </c>
      <c r="F438">
        <f t="shared" si="12"/>
        <v>690</v>
      </c>
      <c r="G438" t="s">
        <v>436</v>
      </c>
      <c r="H438" t="s">
        <v>37</v>
      </c>
      <c r="I438">
        <v>1</v>
      </c>
      <c r="J438" t="s">
        <v>23</v>
      </c>
      <c r="K438">
        <v>20</v>
      </c>
      <c r="L438" t="s">
        <v>217</v>
      </c>
      <c r="M438">
        <v>69</v>
      </c>
      <c r="N438">
        <v>6</v>
      </c>
      <c r="O438" t="s">
        <v>214</v>
      </c>
      <c r="P438" t="s">
        <v>225</v>
      </c>
      <c r="Q438" t="s">
        <v>214</v>
      </c>
      <c r="R438" t="s">
        <v>214</v>
      </c>
      <c r="S438">
        <v>4.07E-2</v>
      </c>
      <c r="T438" t="s">
        <v>82</v>
      </c>
      <c r="U438" t="s">
        <v>140</v>
      </c>
      <c r="V438" t="s">
        <v>383</v>
      </c>
    </row>
    <row r="439" spans="1:22" x14ac:dyDescent="0.25">
      <c r="A439">
        <v>35</v>
      </c>
      <c r="B439">
        <v>32</v>
      </c>
      <c r="C439">
        <v>2</v>
      </c>
      <c r="D439">
        <f t="shared" si="11"/>
        <v>211.4</v>
      </c>
      <c r="E439" t="s">
        <v>164</v>
      </c>
      <c r="F439">
        <f t="shared" si="12"/>
        <v>690</v>
      </c>
      <c r="G439" t="s">
        <v>436</v>
      </c>
      <c r="H439" t="s">
        <v>37</v>
      </c>
      <c r="I439">
        <v>1</v>
      </c>
      <c r="J439" t="s">
        <v>23</v>
      </c>
      <c r="K439">
        <v>20</v>
      </c>
      <c r="L439" t="s">
        <v>217</v>
      </c>
      <c r="M439">
        <v>69</v>
      </c>
      <c r="N439">
        <v>6</v>
      </c>
      <c r="O439" t="s">
        <v>214</v>
      </c>
      <c r="P439" t="s">
        <v>225</v>
      </c>
      <c r="Q439" t="s">
        <v>214</v>
      </c>
      <c r="R439" t="s">
        <v>214</v>
      </c>
      <c r="S439">
        <v>0.2114</v>
      </c>
      <c r="T439" t="s">
        <v>82</v>
      </c>
      <c r="U439" t="s">
        <v>140</v>
      </c>
      <c r="V439" t="s">
        <v>383</v>
      </c>
    </row>
    <row r="440" spans="1:22" x14ac:dyDescent="0.25">
      <c r="A440">
        <v>35</v>
      </c>
      <c r="B440">
        <v>32</v>
      </c>
      <c r="C440">
        <v>3</v>
      </c>
      <c r="D440">
        <f t="shared" si="11"/>
        <v>461.7</v>
      </c>
      <c r="E440" t="s">
        <v>164</v>
      </c>
      <c r="F440">
        <f t="shared" si="12"/>
        <v>690</v>
      </c>
      <c r="G440" t="s">
        <v>436</v>
      </c>
      <c r="H440" t="s">
        <v>37</v>
      </c>
      <c r="I440">
        <v>1</v>
      </c>
      <c r="J440" t="s">
        <v>23</v>
      </c>
      <c r="K440">
        <v>20</v>
      </c>
      <c r="L440" t="s">
        <v>217</v>
      </c>
      <c r="M440">
        <v>69</v>
      </c>
      <c r="N440">
        <v>6</v>
      </c>
      <c r="O440" t="s">
        <v>214</v>
      </c>
      <c r="P440" t="s">
        <v>225</v>
      </c>
      <c r="Q440" t="s">
        <v>214</v>
      </c>
      <c r="R440" t="s">
        <v>214</v>
      </c>
      <c r="S440">
        <v>0.4617</v>
      </c>
      <c r="T440" t="s">
        <v>82</v>
      </c>
      <c r="U440" t="s">
        <v>140</v>
      </c>
      <c r="V440" t="s">
        <v>383</v>
      </c>
    </row>
    <row r="441" spans="1:22" x14ac:dyDescent="0.25">
      <c r="A441">
        <v>35</v>
      </c>
      <c r="B441">
        <v>32</v>
      </c>
      <c r="C441">
        <v>4</v>
      </c>
      <c r="D441">
        <f t="shared" si="11"/>
        <v>618.29999999999995</v>
      </c>
      <c r="E441" t="s">
        <v>164</v>
      </c>
      <c r="F441">
        <f t="shared" si="12"/>
        <v>690</v>
      </c>
      <c r="G441" t="s">
        <v>436</v>
      </c>
      <c r="H441" t="s">
        <v>37</v>
      </c>
      <c r="I441">
        <v>1</v>
      </c>
      <c r="J441" t="s">
        <v>23</v>
      </c>
      <c r="K441">
        <v>20</v>
      </c>
      <c r="L441" t="s">
        <v>217</v>
      </c>
      <c r="M441">
        <v>69</v>
      </c>
      <c r="N441">
        <v>6</v>
      </c>
      <c r="O441" t="s">
        <v>214</v>
      </c>
      <c r="P441" t="s">
        <v>225</v>
      </c>
      <c r="Q441" t="s">
        <v>214</v>
      </c>
      <c r="R441" t="s">
        <v>214</v>
      </c>
      <c r="S441">
        <v>0.61829999999999996</v>
      </c>
      <c r="T441" t="s">
        <v>82</v>
      </c>
      <c r="U441" t="s">
        <v>140</v>
      </c>
      <c r="V441" t="s">
        <v>383</v>
      </c>
    </row>
    <row r="442" spans="1:22" x14ac:dyDescent="0.25">
      <c r="A442">
        <v>35</v>
      </c>
      <c r="B442">
        <v>32</v>
      </c>
      <c r="C442">
        <v>6</v>
      </c>
      <c r="D442">
        <f t="shared" si="11"/>
        <v>692.6</v>
      </c>
      <c r="E442" t="s">
        <v>164</v>
      </c>
      <c r="F442">
        <f t="shared" si="12"/>
        <v>690</v>
      </c>
      <c r="G442" t="s">
        <v>436</v>
      </c>
      <c r="H442" t="s">
        <v>37</v>
      </c>
      <c r="I442">
        <v>1</v>
      </c>
      <c r="J442" t="s">
        <v>23</v>
      </c>
      <c r="K442">
        <v>20</v>
      </c>
      <c r="L442" t="s">
        <v>217</v>
      </c>
      <c r="M442">
        <v>69</v>
      </c>
      <c r="N442">
        <v>6</v>
      </c>
      <c r="O442" t="s">
        <v>214</v>
      </c>
      <c r="P442" t="s">
        <v>225</v>
      </c>
      <c r="Q442" t="s">
        <v>214</v>
      </c>
      <c r="R442" t="s">
        <v>214</v>
      </c>
      <c r="S442">
        <v>0.69259999999999999</v>
      </c>
      <c r="T442" t="s">
        <v>82</v>
      </c>
      <c r="U442" t="s">
        <v>140</v>
      </c>
      <c r="V442" t="s">
        <v>383</v>
      </c>
    </row>
    <row r="443" spans="1:22" x14ac:dyDescent="0.25">
      <c r="A443">
        <v>35</v>
      </c>
      <c r="B443">
        <v>32</v>
      </c>
      <c r="C443">
        <v>8</v>
      </c>
      <c r="D443">
        <f t="shared" si="11"/>
        <v>408.5</v>
      </c>
      <c r="E443" t="s">
        <v>164</v>
      </c>
      <c r="F443">
        <f t="shared" si="12"/>
        <v>690</v>
      </c>
      <c r="G443" t="s">
        <v>436</v>
      </c>
      <c r="H443" t="s">
        <v>37</v>
      </c>
      <c r="I443">
        <v>1</v>
      </c>
      <c r="J443" t="s">
        <v>23</v>
      </c>
      <c r="K443">
        <v>20</v>
      </c>
      <c r="L443" t="s">
        <v>217</v>
      </c>
      <c r="M443">
        <v>69</v>
      </c>
      <c r="N443">
        <v>6</v>
      </c>
      <c r="O443" t="s">
        <v>214</v>
      </c>
      <c r="P443" t="s">
        <v>225</v>
      </c>
      <c r="Q443" t="s">
        <v>214</v>
      </c>
      <c r="R443" t="s">
        <v>214</v>
      </c>
      <c r="S443">
        <v>0.40849999999999997</v>
      </c>
      <c r="T443" t="s">
        <v>82</v>
      </c>
      <c r="U443" t="s">
        <v>140</v>
      </c>
      <c r="V443" t="s">
        <v>383</v>
      </c>
    </row>
    <row r="444" spans="1:22" x14ac:dyDescent="0.25">
      <c r="A444">
        <v>35</v>
      </c>
      <c r="B444">
        <v>32</v>
      </c>
      <c r="C444">
        <v>11</v>
      </c>
      <c r="D444">
        <f t="shared" si="11"/>
        <v>264.5</v>
      </c>
      <c r="E444" t="s">
        <v>164</v>
      </c>
      <c r="F444">
        <f t="shared" si="12"/>
        <v>690</v>
      </c>
      <c r="G444" t="s">
        <v>436</v>
      </c>
      <c r="H444" t="s">
        <v>37</v>
      </c>
      <c r="I444">
        <v>1</v>
      </c>
      <c r="J444" t="s">
        <v>23</v>
      </c>
      <c r="K444">
        <v>20</v>
      </c>
      <c r="L444" t="s">
        <v>217</v>
      </c>
      <c r="M444">
        <v>69</v>
      </c>
      <c r="N444">
        <v>6</v>
      </c>
      <c r="O444" t="s">
        <v>214</v>
      </c>
      <c r="P444" t="s">
        <v>225</v>
      </c>
      <c r="Q444" t="s">
        <v>214</v>
      </c>
      <c r="R444" t="s">
        <v>214</v>
      </c>
      <c r="S444">
        <v>0.26450000000000001</v>
      </c>
      <c r="T444" t="s">
        <v>82</v>
      </c>
      <c r="U444" t="s">
        <v>140</v>
      </c>
      <c r="V444" t="s">
        <v>383</v>
      </c>
    </row>
    <row r="445" spans="1:22" x14ac:dyDescent="0.25">
      <c r="A445">
        <v>35</v>
      </c>
      <c r="B445">
        <v>32</v>
      </c>
      <c r="C445">
        <v>24</v>
      </c>
      <c r="D445">
        <f t="shared" si="11"/>
        <v>35.1</v>
      </c>
      <c r="E445" t="s">
        <v>164</v>
      </c>
      <c r="F445">
        <f t="shared" si="12"/>
        <v>690</v>
      </c>
      <c r="G445" t="s">
        <v>436</v>
      </c>
      <c r="H445" t="s">
        <v>37</v>
      </c>
      <c r="I445">
        <v>1</v>
      </c>
      <c r="J445" t="s">
        <v>23</v>
      </c>
      <c r="K445">
        <v>20</v>
      </c>
      <c r="L445" t="s">
        <v>217</v>
      </c>
      <c r="M445">
        <v>69</v>
      </c>
      <c r="N445">
        <v>6</v>
      </c>
      <c r="O445" t="s">
        <v>214</v>
      </c>
      <c r="P445" t="s">
        <v>225</v>
      </c>
      <c r="Q445" t="s">
        <v>214</v>
      </c>
      <c r="R445" t="s">
        <v>214</v>
      </c>
      <c r="S445">
        <v>3.5099999999999999E-2</v>
      </c>
      <c r="T445" t="s">
        <v>82</v>
      </c>
      <c r="U445" t="s">
        <v>140</v>
      </c>
      <c r="V445" t="s">
        <v>383</v>
      </c>
    </row>
    <row r="446" spans="1:22" x14ac:dyDescent="0.25">
      <c r="A446">
        <v>35</v>
      </c>
      <c r="B446">
        <v>33</v>
      </c>
      <c r="C446">
        <v>0</v>
      </c>
      <c r="D446">
        <f t="shared" si="11"/>
        <v>0</v>
      </c>
      <c r="E446" t="s">
        <v>164</v>
      </c>
      <c r="F446">
        <f t="shared" si="12"/>
        <v>690</v>
      </c>
      <c r="G446" t="s">
        <v>436</v>
      </c>
      <c r="H446" t="s">
        <v>37</v>
      </c>
      <c r="I446">
        <v>1</v>
      </c>
      <c r="J446" t="s">
        <v>23</v>
      </c>
      <c r="K446">
        <v>20</v>
      </c>
      <c r="L446" t="s">
        <v>217</v>
      </c>
      <c r="M446">
        <v>69</v>
      </c>
      <c r="N446">
        <v>6</v>
      </c>
      <c r="O446" t="s">
        <v>214</v>
      </c>
      <c r="P446" t="s">
        <v>225</v>
      </c>
      <c r="Q446" t="s">
        <v>381</v>
      </c>
      <c r="R446" t="s">
        <v>434</v>
      </c>
      <c r="S446">
        <v>0</v>
      </c>
      <c r="T446" t="s">
        <v>82</v>
      </c>
      <c r="U446" t="s">
        <v>140</v>
      </c>
      <c r="V446" t="s">
        <v>383</v>
      </c>
    </row>
    <row r="447" spans="1:22" x14ac:dyDescent="0.25">
      <c r="A447">
        <v>35</v>
      </c>
      <c r="B447">
        <v>33</v>
      </c>
      <c r="C447">
        <v>1</v>
      </c>
      <c r="D447">
        <f t="shared" si="11"/>
        <v>14.9</v>
      </c>
      <c r="E447" t="s">
        <v>164</v>
      </c>
      <c r="F447">
        <f>10*69</f>
        <v>690</v>
      </c>
      <c r="G447" t="s">
        <v>436</v>
      </c>
      <c r="H447" t="s">
        <v>37</v>
      </c>
      <c r="I447">
        <v>1</v>
      </c>
      <c r="J447" t="s">
        <v>23</v>
      </c>
      <c r="K447">
        <v>20</v>
      </c>
      <c r="L447" t="s">
        <v>217</v>
      </c>
      <c r="M447">
        <v>69</v>
      </c>
      <c r="N447">
        <v>6</v>
      </c>
      <c r="O447" t="s">
        <v>214</v>
      </c>
      <c r="P447" t="s">
        <v>225</v>
      </c>
      <c r="Q447" t="s">
        <v>381</v>
      </c>
      <c r="R447" t="s">
        <v>434</v>
      </c>
      <c r="S447">
        <v>1.49E-2</v>
      </c>
      <c r="T447" t="s">
        <v>82</v>
      </c>
      <c r="U447" t="s">
        <v>140</v>
      </c>
      <c r="V447" t="s">
        <v>383</v>
      </c>
    </row>
    <row r="448" spans="1:22" x14ac:dyDescent="0.25">
      <c r="A448">
        <v>35</v>
      </c>
      <c r="B448">
        <v>33</v>
      </c>
      <c r="C448">
        <v>2</v>
      </c>
      <c r="D448">
        <f t="shared" si="11"/>
        <v>61.400000000000006</v>
      </c>
      <c r="E448" t="s">
        <v>164</v>
      </c>
      <c r="F448">
        <f t="shared" si="12"/>
        <v>690</v>
      </c>
      <c r="G448" t="s">
        <v>436</v>
      </c>
      <c r="H448" t="s">
        <v>37</v>
      </c>
      <c r="I448">
        <v>1</v>
      </c>
      <c r="J448" t="s">
        <v>23</v>
      </c>
      <c r="K448">
        <v>20</v>
      </c>
      <c r="L448" t="s">
        <v>217</v>
      </c>
      <c r="M448">
        <v>69</v>
      </c>
      <c r="N448">
        <v>6</v>
      </c>
      <c r="O448" t="s">
        <v>214</v>
      </c>
      <c r="P448" t="s">
        <v>225</v>
      </c>
      <c r="Q448" t="s">
        <v>381</v>
      </c>
      <c r="R448" t="s">
        <v>434</v>
      </c>
      <c r="S448">
        <v>6.1400000000000003E-2</v>
      </c>
      <c r="T448" t="s">
        <v>82</v>
      </c>
      <c r="U448" t="s">
        <v>140</v>
      </c>
      <c r="V448" t="s">
        <v>383</v>
      </c>
    </row>
    <row r="449" spans="1:22" x14ac:dyDescent="0.25">
      <c r="A449">
        <v>35</v>
      </c>
      <c r="B449">
        <v>33</v>
      </c>
      <c r="C449">
        <v>3</v>
      </c>
      <c r="D449">
        <f t="shared" si="11"/>
        <v>187.6</v>
      </c>
      <c r="E449" t="s">
        <v>164</v>
      </c>
      <c r="F449">
        <f t="shared" si="12"/>
        <v>690</v>
      </c>
      <c r="G449" t="s">
        <v>436</v>
      </c>
      <c r="H449" t="s">
        <v>37</v>
      </c>
      <c r="I449">
        <v>1</v>
      </c>
      <c r="J449" t="s">
        <v>23</v>
      </c>
      <c r="K449">
        <v>20</v>
      </c>
      <c r="L449" t="s">
        <v>217</v>
      </c>
      <c r="M449">
        <v>69</v>
      </c>
      <c r="N449">
        <v>6</v>
      </c>
      <c r="O449" t="s">
        <v>214</v>
      </c>
      <c r="P449" t="s">
        <v>225</v>
      </c>
      <c r="Q449" t="s">
        <v>381</v>
      </c>
      <c r="R449" t="s">
        <v>434</v>
      </c>
      <c r="S449">
        <v>0.18759999999999999</v>
      </c>
      <c r="T449" t="s">
        <v>82</v>
      </c>
      <c r="U449" t="s">
        <v>140</v>
      </c>
      <c r="V449" t="s">
        <v>383</v>
      </c>
    </row>
    <row r="450" spans="1:22" x14ac:dyDescent="0.25">
      <c r="A450">
        <v>35</v>
      </c>
      <c r="B450">
        <v>33</v>
      </c>
      <c r="C450">
        <v>4</v>
      </c>
      <c r="D450">
        <f t="shared" si="11"/>
        <v>311.5</v>
      </c>
      <c r="E450" t="s">
        <v>164</v>
      </c>
      <c r="F450">
        <f t="shared" si="12"/>
        <v>690</v>
      </c>
      <c r="G450" t="s">
        <v>436</v>
      </c>
      <c r="H450" t="s">
        <v>37</v>
      </c>
      <c r="I450">
        <v>1</v>
      </c>
      <c r="J450" t="s">
        <v>23</v>
      </c>
      <c r="K450">
        <v>20</v>
      </c>
      <c r="L450" t="s">
        <v>217</v>
      </c>
      <c r="M450">
        <v>69</v>
      </c>
      <c r="N450">
        <v>6</v>
      </c>
      <c r="O450" t="s">
        <v>214</v>
      </c>
      <c r="P450" t="s">
        <v>225</v>
      </c>
      <c r="Q450" t="s">
        <v>381</v>
      </c>
      <c r="R450" t="s">
        <v>434</v>
      </c>
      <c r="S450">
        <v>0.3115</v>
      </c>
      <c r="T450" t="s">
        <v>82</v>
      </c>
      <c r="U450" t="s">
        <v>140</v>
      </c>
      <c r="V450" t="s">
        <v>383</v>
      </c>
    </row>
    <row r="451" spans="1:22" x14ac:dyDescent="0.25">
      <c r="A451">
        <v>35</v>
      </c>
      <c r="B451">
        <v>33</v>
      </c>
      <c r="C451">
        <v>6</v>
      </c>
      <c r="D451">
        <f t="shared" si="11"/>
        <v>388</v>
      </c>
      <c r="E451" t="s">
        <v>164</v>
      </c>
      <c r="F451">
        <f t="shared" si="12"/>
        <v>690</v>
      </c>
      <c r="G451" t="s">
        <v>436</v>
      </c>
      <c r="H451" t="s">
        <v>37</v>
      </c>
      <c r="I451">
        <v>1</v>
      </c>
      <c r="J451" t="s">
        <v>23</v>
      </c>
      <c r="K451">
        <v>20</v>
      </c>
      <c r="L451" t="s">
        <v>217</v>
      </c>
      <c r="M451">
        <v>69</v>
      </c>
      <c r="N451">
        <v>6</v>
      </c>
      <c r="O451" t="s">
        <v>214</v>
      </c>
      <c r="P451" t="s">
        <v>225</v>
      </c>
      <c r="Q451" t="s">
        <v>381</v>
      </c>
      <c r="R451" t="s">
        <v>434</v>
      </c>
      <c r="S451">
        <v>0.38800000000000001</v>
      </c>
      <c r="T451" t="s">
        <v>82</v>
      </c>
      <c r="U451" t="s">
        <v>140</v>
      </c>
      <c r="V451" t="s">
        <v>383</v>
      </c>
    </row>
    <row r="452" spans="1:22" x14ac:dyDescent="0.25">
      <c r="A452">
        <v>35</v>
      </c>
      <c r="B452">
        <v>33</v>
      </c>
      <c r="C452">
        <v>8</v>
      </c>
      <c r="D452">
        <f t="shared" si="11"/>
        <v>223.39999999999998</v>
      </c>
      <c r="E452" t="s">
        <v>164</v>
      </c>
      <c r="F452">
        <f t="shared" si="12"/>
        <v>690</v>
      </c>
      <c r="G452" t="s">
        <v>436</v>
      </c>
      <c r="H452" t="s">
        <v>37</v>
      </c>
      <c r="I452">
        <v>1</v>
      </c>
      <c r="J452" t="s">
        <v>23</v>
      </c>
      <c r="K452">
        <v>20</v>
      </c>
      <c r="L452" t="s">
        <v>217</v>
      </c>
      <c r="M452">
        <v>69</v>
      </c>
      <c r="N452">
        <v>6</v>
      </c>
      <c r="O452" t="s">
        <v>214</v>
      </c>
      <c r="P452" t="s">
        <v>225</v>
      </c>
      <c r="Q452" t="s">
        <v>381</v>
      </c>
      <c r="R452" t="s">
        <v>434</v>
      </c>
      <c r="S452">
        <v>0.22339999999999999</v>
      </c>
      <c r="T452" t="s">
        <v>82</v>
      </c>
      <c r="U452" t="s">
        <v>140</v>
      </c>
      <c r="V452" t="s">
        <v>383</v>
      </c>
    </row>
    <row r="453" spans="1:22" x14ac:dyDescent="0.25">
      <c r="A453">
        <v>35</v>
      </c>
      <c r="B453">
        <v>33</v>
      </c>
      <c r="C453">
        <v>11</v>
      </c>
      <c r="D453">
        <f t="shared" si="11"/>
        <v>147.4</v>
      </c>
      <c r="E453" t="s">
        <v>164</v>
      </c>
      <c r="F453">
        <f t="shared" si="12"/>
        <v>690</v>
      </c>
      <c r="G453" t="s">
        <v>436</v>
      </c>
      <c r="H453" t="s">
        <v>37</v>
      </c>
      <c r="I453">
        <v>1</v>
      </c>
      <c r="J453" t="s">
        <v>23</v>
      </c>
      <c r="K453">
        <v>20</v>
      </c>
      <c r="L453" t="s">
        <v>217</v>
      </c>
      <c r="M453">
        <v>69</v>
      </c>
      <c r="N453">
        <v>6</v>
      </c>
      <c r="O453" t="s">
        <v>214</v>
      </c>
      <c r="P453" t="s">
        <v>225</v>
      </c>
      <c r="Q453" t="s">
        <v>381</v>
      </c>
      <c r="R453" t="s">
        <v>434</v>
      </c>
      <c r="S453">
        <v>0.1474</v>
      </c>
      <c r="T453" t="s">
        <v>82</v>
      </c>
      <c r="U453" t="s">
        <v>140</v>
      </c>
      <c r="V453" t="s">
        <v>383</v>
      </c>
    </row>
    <row r="454" spans="1:22" x14ac:dyDescent="0.25">
      <c r="A454">
        <v>35</v>
      </c>
      <c r="B454">
        <v>33</v>
      </c>
      <c r="C454">
        <v>24</v>
      </c>
      <c r="D454">
        <f t="shared" si="11"/>
        <v>42.2</v>
      </c>
      <c r="E454" t="s">
        <v>164</v>
      </c>
      <c r="F454">
        <f t="shared" si="12"/>
        <v>690</v>
      </c>
      <c r="G454" t="s">
        <v>436</v>
      </c>
      <c r="H454" t="s">
        <v>37</v>
      </c>
      <c r="I454">
        <v>1</v>
      </c>
      <c r="J454" t="s">
        <v>23</v>
      </c>
      <c r="K454">
        <v>20</v>
      </c>
      <c r="L454" t="s">
        <v>217</v>
      </c>
      <c r="M454">
        <v>69</v>
      </c>
      <c r="N454">
        <v>6</v>
      </c>
      <c r="O454" t="s">
        <v>214</v>
      </c>
      <c r="P454" t="s">
        <v>225</v>
      </c>
      <c r="Q454" t="s">
        <v>381</v>
      </c>
      <c r="R454" t="s">
        <v>434</v>
      </c>
      <c r="S454">
        <v>4.2200000000000001E-2</v>
      </c>
      <c r="T454" t="s">
        <v>82</v>
      </c>
      <c r="U454" t="s">
        <v>140</v>
      </c>
      <c r="V454" t="s">
        <v>383</v>
      </c>
    </row>
    <row r="455" spans="1:22" x14ac:dyDescent="0.25">
      <c r="A455">
        <v>36</v>
      </c>
      <c r="B455">
        <v>34</v>
      </c>
      <c r="C455">
        <v>0</v>
      </c>
      <c r="D455">
        <f>S455*1000</f>
        <v>0</v>
      </c>
      <c r="E455" t="s">
        <v>164</v>
      </c>
      <c r="F455">
        <v>466.66666666666669</v>
      </c>
      <c r="G455" t="s">
        <v>436</v>
      </c>
      <c r="H455" t="s">
        <v>25</v>
      </c>
      <c r="I455">
        <v>1</v>
      </c>
      <c r="J455" t="s">
        <v>23</v>
      </c>
      <c r="K455">
        <v>9</v>
      </c>
      <c r="L455" t="s">
        <v>174</v>
      </c>
      <c r="M455">
        <v>26.8</v>
      </c>
      <c r="N455">
        <v>5</v>
      </c>
      <c r="O455" t="s">
        <v>250</v>
      </c>
      <c r="P455" t="s">
        <v>225</v>
      </c>
      <c r="Q455" t="s">
        <v>214</v>
      </c>
      <c r="R455" t="s">
        <v>214</v>
      </c>
      <c r="S455">
        <v>0</v>
      </c>
      <c r="T455" t="s">
        <v>19</v>
      </c>
      <c r="U455" t="s">
        <v>139</v>
      </c>
    </row>
    <row r="456" spans="1:22" x14ac:dyDescent="0.25">
      <c r="A456">
        <v>36</v>
      </c>
      <c r="B456">
        <v>34</v>
      </c>
      <c r="C456">
        <v>1</v>
      </c>
      <c r="D456">
        <f t="shared" ref="D456:D461" si="13">S456*1000</f>
        <v>115.40000000000002</v>
      </c>
      <c r="E456" t="s">
        <v>164</v>
      </c>
      <c r="F456">
        <v>466.66666666666669</v>
      </c>
      <c r="G456" t="s">
        <v>436</v>
      </c>
      <c r="H456" t="s">
        <v>25</v>
      </c>
      <c r="I456">
        <v>1</v>
      </c>
      <c r="J456" t="s">
        <v>23</v>
      </c>
      <c r="K456">
        <v>9</v>
      </c>
      <c r="L456" t="s">
        <v>174</v>
      </c>
      <c r="M456">
        <v>26.8</v>
      </c>
      <c r="N456">
        <v>5</v>
      </c>
      <c r="O456" t="s">
        <v>250</v>
      </c>
      <c r="P456" t="s">
        <v>225</v>
      </c>
      <c r="Q456" t="s">
        <v>214</v>
      </c>
      <c r="R456" t="s">
        <v>214</v>
      </c>
      <c r="S456">
        <v>0.11540000000000002</v>
      </c>
      <c r="T456" t="s">
        <v>19</v>
      </c>
      <c r="U456" t="s">
        <v>139</v>
      </c>
    </row>
    <row r="457" spans="1:22" x14ac:dyDescent="0.25">
      <c r="A457">
        <v>36</v>
      </c>
      <c r="B457">
        <v>34</v>
      </c>
      <c r="C457">
        <v>2</v>
      </c>
      <c r="D457">
        <f t="shared" si="13"/>
        <v>215.20000000000002</v>
      </c>
      <c r="E457" t="s">
        <v>164</v>
      </c>
      <c r="F457">
        <v>466.66666666666669</v>
      </c>
      <c r="G457" t="s">
        <v>436</v>
      </c>
      <c r="H457" t="s">
        <v>25</v>
      </c>
      <c r="I457">
        <v>1</v>
      </c>
      <c r="J457" t="s">
        <v>23</v>
      </c>
      <c r="K457">
        <v>9</v>
      </c>
      <c r="L457" t="s">
        <v>174</v>
      </c>
      <c r="M457">
        <v>26.8</v>
      </c>
      <c r="N457">
        <v>5</v>
      </c>
      <c r="O457" t="s">
        <v>250</v>
      </c>
      <c r="P457" t="s">
        <v>225</v>
      </c>
      <c r="Q457" t="s">
        <v>214</v>
      </c>
      <c r="R457" t="s">
        <v>214</v>
      </c>
      <c r="S457">
        <v>0.21520000000000003</v>
      </c>
      <c r="T457" t="s">
        <v>19</v>
      </c>
      <c r="U457" t="s">
        <v>139</v>
      </c>
    </row>
    <row r="458" spans="1:22" x14ac:dyDescent="0.25">
      <c r="A458">
        <v>36</v>
      </c>
      <c r="B458">
        <v>34</v>
      </c>
      <c r="C458">
        <v>4</v>
      </c>
      <c r="D458">
        <f t="shared" si="13"/>
        <v>261.17500000000001</v>
      </c>
      <c r="E458" t="s">
        <v>164</v>
      </c>
      <c r="F458">
        <v>466.66666666666669</v>
      </c>
      <c r="G458" t="s">
        <v>436</v>
      </c>
      <c r="H458" t="s">
        <v>25</v>
      </c>
      <c r="I458">
        <v>1</v>
      </c>
      <c r="J458" t="s">
        <v>23</v>
      </c>
      <c r="K458">
        <v>9</v>
      </c>
      <c r="L458" t="s">
        <v>174</v>
      </c>
      <c r="M458">
        <v>26.8</v>
      </c>
      <c r="N458">
        <v>5</v>
      </c>
      <c r="O458" t="s">
        <v>250</v>
      </c>
      <c r="P458" t="s">
        <v>225</v>
      </c>
      <c r="Q458" t="s">
        <v>214</v>
      </c>
      <c r="R458" t="s">
        <v>214</v>
      </c>
      <c r="S458">
        <v>0.26117499999999999</v>
      </c>
      <c r="T458" t="s">
        <v>19</v>
      </c>
      <c r="U458" t="s">
        <v>139</v>
      </c>
    </row>
    <row r="459" spans="1:22" x14ac:dyDescent="0.25">
      <c r="A459">
        <v>36</v>
      </c>
      <c r="B459">
        <v>34</v>
      </c>
      <c r="C459">
        <v>6</v>
      </c>
      <c r="D459">
        <f t="shared" si="13"/>
        <v>367.68</v>
      </c>
      <c r="E459" t="s">
        <v>164</v>
      </c>
      <c r="F459">
        <v>466.66666666666669</v>
      </c>
      <c r="G459" t="s">
        <v>436</v>
      </c>
      <c r="H459" t="s">
        <v>25</v>
      </c>
      <c r="I459">
        <v>1</v>
      </c>
      <c r="J459" t="s">
        <v>23</v>
      </c>
      <c r="K459">
        <v>9</v>
      </c>
      <c r="L459" t="s">
        <v>174</v>
      </c>
      <c r="M459">
        <v>26.8</v>
      </c>
      <c r="N459">
        <v>5</v>
      </c>
      <c r="O459" t="s">
        <v>250</v>
      </c>
      <c r="P459" t="s">
        <v>225</v>
      </c>
      <c r="Q459" t="s">
        <v>214</v>
      </c>
      <c r="R459" t="s">
        <v>214</v>
      </c>
      <c r="S459">
        <v>0.36768000000000001</v>
      </c>
      <c r="T459" t="s">
        <v>19</v>
      </c>
      <c r="U459" t="s">
        <v>139</v>
      </c>
    </row>
    <row r="460" spans="1:22" x14ac:dyDescent="0.25">
      <c r="A460">
        <v>36</v>
      </c>
      <c r="B460">
        <v>34</v>
      </c>
      <c r="C460">
        <v>14</v>
      </c>
      <c r="D460">
        <f t="shared" si="13"/>
        <v>194.06</v>
      </c>
      <c r="E460" t="s">
        <v>164</v>
      </c>
      <c r="F460">
        <v>466.66666666666669</v>
      </c>
      <c r="G460" t="s">
        <v>436</v>
      </c>
      <c r="H460" t="s">
        <v>25</v>
      </c>
      <c r="I460">
        <v>1</v>
      </c>
      <c r="J460" t="s">
        <v>23</v>
      </c>
      <c r="K460">
        <v>9</v>
      </c>
      <c r="L460" t="s">
        <v>174</v>
      </c>
      <c r="M460">
        <v>26.8</v>
      </c>
      <c r="N460">
        <v>5</v>
      </c>
      <c r="O460" t="s">
        <v>250</v>
      </c>
      <c r="P460" t="s">
        <v>225</v>
      </c>
      <c r="Q460" t="s">
        <v>214</v>
      </c>
      <c r="R460" t="s">
        <v>214</v>
      </c>
      <c r="S460">
        <v>0.19406000000000001</v>
      </c>
      <c r="T460" t="s">
        <v>19</v>
      </c>
      <c r="U460" t="s">
        <v>139</v>
      </c>
    </row>
    <row r="461" spans="1:22" x14ac:dyDescent="0.25">
      <c r="A461">
        <v>36</v>
      </c>
      <c r="B461">
        <v>34</v>
      </c>
      <c r="C461">
        <v>24</v>
      </c>
      <c r="D461">
        <f t="shared" si="13"/>
        <v>132.08000000000001</v>
      </c>
      <c r="E461" t="s">
        <v>164</v>
      </c>
      <c r="F461">
        <v>466.66666666666669</v>
      </c>
      <c r="G461" t="s">
        <v>436</v>
      </c>
      <c r="H461" t="s">
        <v>25</v>
      </c>
      <c r="I461">
        <v>1</v>
      </c>
      <c r="J461" t="s">
        <v>23</v>
      </c>
      <c r="K461">
        <v>9</v>
      </c>
      <c r="L461" t="s">
        <v>174</v>
      </c>
      <c r="M461">
        <v>26.8</v>
      </c>
      <c r="N461">
        <v>5</v>
      </c>
      <c r="O461" t="s">
        <v>250</v>
      </c>
      <c r="P461" t="s">
        <v>225</v>
      </c>
      <c r="Q461" t="s">
        <v>214</v>
      </c>
      <c r="R461" t="s">
        <v>214</v>
      </c>
      <c r="S461">
        <v>0.13208</v>
      </c>
      <c r="T461" t="s">
        <v>19</v>
      </c>
      <c r="U461" t="s">
        <v>139</v>
      </c>
    </row>
    <row r="462" spans="1:22" x14ac:dyDescent="0.25">
      <c r="A462">
        <v>38</v>
      </c>
      <c r="B462">
        <v>35</v>
      </c>
      <c r="C462">
        <v>0</v>
      </c>
      <c r="D462">
        <v>0</v>
      </c>
      <c r="E462" t="s">
        <v>22</v>
      </c>
      <c r="F462">
        <v>400</v>
      </c>
      <c r="G462" t="s">
        <v>435</v>
      </c>
      <c r="H462" t="s">
        <v>36</v>
      </c>
      <c r="I462">
        <v>0.7</v>
      </c>
      <c r="J462" t="s">
        <v>25</v>
      </c>
      <c r="K462">
        <v>8.5</v>
      </c>
      <c r="L462" t="s">
        <v>174</v>
      </c>
      <c r="M462">
        <v>21</v>
      </c>
      <c r="N462">
        <v>10</v>
      </c>
      <c r="O462" t="s">
        <v>263</v>
      </c>
      <c r="P462" t="s">
        <v>202</v>
      </c>
      <c r="Q462" t="s">
        <v>214</v>
      </c>
      <c r="R462" t="s">
        <v>214</v>
      </c>
      <c r="S462">
        <v>0</v>
      </c>
      <c r="T462" t="s">
        <v>8</v>
      </c>
      <c r="U462" t="s">
        <v>288</v>
      </c>
    </row>
    <row r="463" spans="1:22" x14ac:dyDescent="0.25">
      <c r="A463">
        <v>38</v>
      </c>
      <c r="B463">
        <v>35</v>
      </c>
      <c r="C463">
        <v>0.5</v>
      </c>
      <c r="D463">
        <v>1.6897</v>
      </c>
      <c r="E463" t="s">
        <v>22</v>
      </c>
      <c r="F463">
        <v>400</v>
      </c>
      <c r="G463" t="s">
        <v>435</v>
      </c>
      <c r="H463" t="s">
        <v>36</v>
      </c>
      <c r="I463">
        <v>0.7</v>
      </c>
      <c r="J463" t="s">
        <v>25</v>
      </c>
      <c r="K463">
        <v>8.5</v>
      </c>
      <c r="L463" t="s">
        <v>174</v>
      </c>
      <c r="M463">
        <v>21</v>
      </c>
      <c r="N463">
        <v>10</v>
      </c>
      <c r="O463" t="s">
        <v>263</v>
      </c>
      <c r="P463" t="s">
        <v>202</v>
      </c>
      <c r="Q463" t="s">
        <v>214</v>
      </c>
      <c r="R463" t="s">
        <v>214</v>
      </c>
      <c r="S463">
        <v>1.6897</v>
      </c>
      <c r="T463" t="s">
        <v>8</v>
      </c>
      <c r="U463" t="s">
        <v>288</v>
      </c>
    </row>
    <row r="464" spans="1:22" x14ac:dyDescent="0.25">
      <c r="A464">
        <v>38</v>
      </c>
      <c r="B464">
        <v>35</v>
      </c>
      <c r="C464">
        <v>1</v>
      </c>
      <c r="D464">
        <v>13.8186</v>
      </c>
      <c r="E464" t="s">
        <v>22</v>
      </c>
      <c r="F464">
        <v>400</v>
      </c>
      <c r="G464" t="s">
        <v>435</v>
      </c>
      <c r="H464" t="s">
        <v>36</v>
      </c>
      <c r="I464">
        <v>0.7</v>
      </c>
      <c r="J464" t="s">
        <v>25</v>
      </c>
      <c r="K464">
        <v>8.5</v>
      </c>
      <c r="L464" t="s">
        <v>174</v>
      </c>
      <c r="M464">
        <v>21</v>
      </c>
      <c r="N464">
        <v>10</v>
      </c>
      <c r="O464" t="s">
        <v>263</v>
      </c>
      <c r="P464" t="s">
        <v>202</v>
      </c>
      <c r="Q464" t="s">
        <v>214</v>
      </c>
      <c r="R464" t="s">
        <v>214</v>
      </c>
      <c r="S464">
        <v>13.8186</v>
      </c>
      <c r="T464" t="s">
        <v>8</v>
      </c>
      <c r="U464" t="s">
        <v>288</v>
      </c>
    </row>
    <row r="465" spans="1:21" x14ac:dyDescent="0.25">
      <c r="A465">
        <v>38</v>
      </c>
      <c r="B465">
        <v>35</v>
      </c>
      <c r="C465">
        <v>1.5</v>
      </c>
      <c r="D465">
        <v>27.293900000000001</v>
      </c>
      <c r="E465" t="s">
        <v>22</v>
      </c>
      <c r="F465">
        <v>400</v>
      </c>
      <c r="G465" t="s">
        <v>435</v>
      </c>
      <c r="H465" t="s">
        <v>36</v>
      </c>
      <c r="I465">
        <v>0.7</v>
      </c>
      <c r="J465" t="s">
        <v>25</v>
      </c>
      <c r="K465">
        <v>8.5</v>
      </c>
      <c r="L465" t="s">
        <v>174</v>
      </c>
      <c r="M465">
        <v>21</v>
      </c>
      <c r="N465">
        <v>10</v>
      </c>
      <c r="O465" t="s">
        <v>263</v>
      </c>
      <c r="P465" t="s">
        <v>202</v>
      </c>
      <c r="Q465" t="s">
        <v>214</v>
      </c>
      <c r="R465" t="s">
        <v>214</v>
      </c>
      <c r="S465">
        <v>27.293900000000001</v>
      </c>
      <c r="T465" t="s">
        <v>8</v>
      </c>
      <c r="U465" t="s">
        <v>288</v>
      </c>
    </row>
    <row r="466" spans="1:21" x14ac:dyDescent="0.25">
      <c r="A466">
        <v>38</v>
      </c>
      <c r="B466">
        <v>35</v>
      </c>
      <c r="C466">
        <v>2</v>
      </c>
      <c r="D466">
        <v>10.4641</v>
      </c>
      <c r="E466" t="s">
        <v>22</v>
      </c>
      <c r="F466">
        <v>400</v>
      </c>
      <c r="G466" t="s">
        <v>435</v>
      </c>
      <c r="H466" t="s">
        <v>36</v>
      </c>
      <c r="I466">
        <v>0.7</v>
      </c>
      <c r="J466" t="s">
        <v>25</v>
      </c>
      <c r="K466">
        <v>8.5</v>
      </c>
      <c r="L466" t="s">
        <v>174</v>
      </c>
      <c r="M466">
        <v>21</v>
      </c>
      <c r="N466">
        <v>10</v>
      </c>
      <c r="O466" t="s">
        <v>263</v>
      </c>
      <c r="P466" t="s">
        <v>202</v>
      </c>
      <c r="Q466" t="s">
        <v>214</v>
      </c>
      <c r="R466" t="s">
        <v>214</v>
      </c>
      <c r="S466">
        <v>10.4641</v>
      </c>
      <c r="T466" t="s">
        <v>8</v>
      </c>
      <c r="U466" t="s">
        <v>288</v>
      </c>
    </row>
    <row r="467" spans="1:21" x14ac:dyDescent="0.25">
      <c r="A467">
        <v>38</v>
      </c>
      <c r="B467">
        <v>35</v>
      </c>
      <c r="C467">
        <v>3</v>
      </c>
      <c r="D467">
        <v>0.37630000000000002</v>
      </c>
      <c r="E467" t="s">
        <v>22</v>
      </c>
      <c r="F467">
        <v>400</v>
      </c>
      <c r="G467" t="s">
        <v>435</v>
      </c>
      <c r="H467" t="s">
        <v>36</v>
      </c>
      <c r="I467">
        <v>0.7</v>
      </c>
      <c r="J467" t="s">
        <v>25</v>
      </c>
      <c r="K467">
        <v>8.5</v>
      </c>
      <c r="L467" t="s">
        <v>174</v>
      </c>
      <c r="M467">
        <v>21</v>
      </c>
      <c r="N467">
        <v>10</v>
      </c>
      <c r="O467" t="s">
        <v>263</v>
      </c>
      <c r="P467" t="s">
        <v>202</v>
      </c>
      <c r="Q467" t="s">
        <v>214</v>
      </c>
      <c r="R467" t="s">
        <v>214</v>
      </c>
      <c r="S467">
        <v>0.37630000000000002</v>
      </c>
      <c r="T467" t="s">
        <v>8</v>
      </c>
      <c r="U467" t="s">
        <v>288</v>
      </c>
    </row>
    <row r="468" spans="1:21" x14ac:dyDescent="0.25">
      <c r="A468">
        <v>38</v>
      </c>
      <c r="B468">
        <v>35</v>
      </c>
      <c r="C468">
        <v>4</v>
      </c>
      <c r="D468">
        <v>0</v>
      </c>
      <c r="E468" t="s">
        <v>22</v>
      </c>
      <c r="F468">
        <v>400</v>
      </c>
      <c r="G468" t="s">
        <v>435</v>
      </c>
      <c r="H468" t="s">
        <v>36</v>
      </c>
      <c r="I468">
        <v>0.7</v>
      </c>
      <c r="J468" t="s">
        <v>25</v>
      </c>
      <c r="K468">
        <v>8.5</v>
      </c>
      <c r="L468" t="s">
        <v>174</v>
      </c>
      <c r="M468">
        <v>21</v>
      </c>
      <c r="N468">
        <v>10</v>
      </c>
      <c r="O468" t="s">
        <v>263</v>
      </c>
      <c r="P468" t="s">
        <v>202</v>
      </c>
      <c r="Q468" t="s">
        <v>214</v>
      </c>
      <c r="R468" t="s">
        <v>214</v>
      </c>
      <c r="S468">
        <v>0</v>
      </c>
      <c r="T468" t="s">
        <v>8</v>
      </c>
      <c r="U468" t="s">
        <v>288</v>
      </c>
    </row>
    <row r="469" spans="1:21" x14ac:dyDescent="0.25">
      <c r="A469">
        <v>38</v>
      </c>
      <c r="B469">
        <v>35</v>
      </c>
      <c r="C469">
        <v>6</v>
      </c>
      <c r="D469">
        <v>0</v>
      </c>
      <c r="E469" t="s">
        <v>22</v>
      </c>
      <c r="F469">
        <v>400</v>
      </c>
      <c r="G469" t="s">
        <v>435</v>
      </c>
      <c r="H469" t="s">
        <v>36</v>
      </c>
      <c r="I469">
        <v>0.7</v>
      </c>
      <c r="J469" t="s">
        <v>25</v>
      </c>
      <c r="K469">
        <v>8.5</v>
      </c>
      <c r="L469" t="s">
        <v>174</v>
      </c>
      <c r="M469">
        <v>21</v>
      </c>
      <c r="N469">
        <v>10</v>
      </c>
      <c r="O469" t="s">
        <v>263</v>
      </c>
      <c r="P469" t="s">
        <v>202</v>
      </c>
      <c r="Q469" t="s">
        <v>214</v>
      </c>
      <c r="R469" t="s">
        <v>214</v>
      </c>
      <c r="S469">
        <v>0</v>
      </c>
      <c r="T469" t="s">
        <v>8</v>
      </c>
      <c r="U469" t="s">
        <v>288</v>
      </c>
    </row>
    <row r="470" spans="1:21" x14ac:dyDescent="0.25">
      <c r="A470">
        <v>38</v>
      </c>
      <c r="B470">
        <v>35</v>
      </c>
      <c r="C470">
        <v>8</v>
      </c>
      <c r="D470">
        <v>0</v>
      </c>
      <c r="E470" t="s">
        <v>22</v>
      </c>
      <c r="F470">
        <v>400</v>
      </c>
      <c r="G470" t="s">
        <v>435</v>
      </c>
      <c r="H470" t="s">
        <v>36</v>
      </c>
      <c r="I470">
        <v>0.7</v>
      </c>
      <c r="J470" t="s">
        <v>25</v>
      </c>
      <c r="K470">
        <v>8.5</v>
      </c>
      <c r="L470" t="s">
        <v>174</v>
      </c>
      <c r="M470">
        <v>21</v>
      </c>
      <c r="N470">
        <v>10</v>
      </c>
      <c r="O470" t="s">
        <v>263</v>
      </c>
      <c r="P470" t="s">
        <v>202</v>
      </c>
      <c r="Q470" t="s">
        <v>214</v>
      </c>
      <c r="R470" t="s">
        <v>214</v>
      </c>
      <c r="S470">
        <v>0</v>
      </c>
      <c r="T470" t="s">
        <v>8</v>
      </c>
      <c r="U470" t="s">
        <v>288</v>
      </c>
    </row>
    <row r="471" spans="1:21" x14ac:dyDescent="0.25">
      <c r="A471">
        <v>38</v>
      </c>
      <c r="B471">
        <v>35</v>
      </c>
      <c r="C471">
        <v>12</v>
      </c>
      <c r="D471">
        <v>0</v>
      </c>
      <c r="E471" t="s">
        <v>22</v>
      </c>
      <c r="F471">
        <v>400</v>
      </c>
      <c r="G471" t="s">
        <v>435</v>
      </c>
      <c r="H471" t="s">
        <v>36</v>
      </c>
      <c r="I471">
        <v>0.7</v>
      </c>
      <c r="J471" t="s">
        <v>25</v>
      </c>
      <c r="K471">
        <v>8.5</v>
      </c>
      <c r="L471" t="s">
        <v>174</v>
      </c>
      <c r="M471">
        <v>21</v>
      </c>
      <c r="N471">
        <v>10</v>
      </c>
      <c r="O471" t="s">
        <v>263</v>
      </c>
      <c r="P471" t="s">
        <v>202</v>
      </c>
      <c r="Q471" t="s">
        <v>214</v>
      </c>
      <c r="R471" t="s">
        <v>214</v>
      </c>
      <c r="S471">
        <v>0</v>
      </c>
      <c r="T471" t="s">
        <v>8</v>
      </c>
      <c r="U471" t="s">
        <v>288</v>
      </c>
    </row>
    <row r="472" spans="1:21" x14ac:dyDescent="0.25">
      <c r="A472">
        <v>38</v>
      </c>
      <c r="B472">
        <v>35</v>
      </c>
      <c r="C472">
        <v>24</v>
      </c>
      <c r="D472">
        <v>0</v>
      </c>
      <c r="E472" t="s">
        <v>22</v>
      </c>
      <c r="F472">
        <v>400</v>
      </c>
      <c r="G472" t="s">
        <v>435</v>
      </c>
      <c r="H472" t="s">
        <v>36</v>
      </c>
      <c r="I472">
        <v>0.7</v>
      </c>
      <c r="J472" t="s">
        <v>25</v>
      </c>
      <c r="K472">
        <v>8.5</v>
      </c>
      <c r="L472" t="s">
        <v>174</v>
      </c>
      <c r="M472">
        <v>21</v>
      </c>
      <c r="N472">
        <v>10</v>
      </c>
      <c r="O472" t="s">
        <v>263</v>
      </c>
      <c r="P472" t="s">
        <v>202</v>
      </c>
      <c r="Q472" t="s">
        <v>214</v>
      </c>
      <c r="R472" t="s">
        <v>214</v>
      </c>
      <c r="S472">
        <v>0</v>
      </c>
      <c r="T472" t="s">
        <v>8</v>
      </c>
      <c r="U472" t="s">
        <v>288</v>
      </c>
    </row>
    <row r="473" spans="1:21" x14ac:dyDescent="0.25">
      <c r="A473">
        <v>38</v>
      </c>
      <c r="B473">
        <v>35</v>
      </c>
      <c r="C473">
        <v>0</v>
      </c>
      <c r="D473">
        <v>0</v>
      </c>
      <c r="E473" t="s">
        <v>164</v>
      </c>
      <c r="F473">
        <v>400</v>
      </c>
      <c r="G473" t="s">
        <v>435</v>
      </c>
      <c r="H473" t="s">
        <v>36</v>
      </c>
      <c r="I473">
        <v>0.7</v>
      </c>
      <c r="J473" t="s">
        <v>25</v>
      </c>
      <c r="K473">
        <v>8.5</v>
      </c>
      <c r="L473" t="s">
        <v>174</v>
      </c>
      <c r="M473">
        <v>21</v>
      </c>
      <c r="N473">
        <v>10</v>
      </c>
      <c r="O473" t="s">
        <v>263</v>
      </c>
      <c r="P473" t="s">
        <v>202</v>
      </c>
      <c r="Q473" t="s">
        <v>214</v>
      </c>
      <c r="R473" t="s">
        <v>214</v>
      </c>
      <c r="S473">
        <v>0</v>
      </c>
      <c r="T473" t="s">
        <v>8</v>
      </c>
      <c r="U473" t="s">
        <v>288</v>
      </c>
    </row>
    <row r="474" spans="1:21" x14ac:dyDescent="0.25">
      <c r="A474">
        <v>38</v>
      </c>
      <c r="B474">
        <v>35</v>
      </c>
      <c r="C474">
        <v>0.5</v>
      </c>
      <c r="D474">
        <v>147.0419</v>
      </c>
      <c r="E474" t="s">
        <v>164</v>
      </c>
      <c r="F474">
        <v>400</v>
      </c>
      <c r="G474" t="s">
        <v>435</v>
      </c>
      <c r="H474" t="s">
        <v>36</v>
      </c>
      <c r="I474">
        <v>0.7</v>
      </c>
      <c r="J474" t="s">
        <v>25</v>
      </c>
      <c r="K474">
        <v>8.5</v>
      </c>
      <c r="L474" t="s">
        <v>174</v>
      </c>
      <c r="M474">
        <v>21</v>
      </c>
      <c r="N474">
        <v>10</v>
      </c>
      <c r="O474" t="s">
        <v>263</v>
      </c>
      <c r="P474" t="s">
        <v>202</v>
      </c>
      <c r="Q474" t="s">
        <v>214</v>
      </c>
      <c r="R474" t="s">
        <v>214</v>
      </c>
      <c r="S474">
        <v>147.0419</v>
      </c>
      <c r="T474" t="s">
        <v>8</v>
      </c>
      <c r="U474" t="s">
        <v>288</v>
      </c>
    </row>
    <row r="475" spans="1:21" x14ac:dyDescent="0.25">
      <c r="A475">
        <v>38</v>
      </c>
      <c r="B475">
        <v>35</v>
      </c>
      <c r="C475">
        <v>1</v>
      </c>
      <c r="D475">
        <v>449.84530000000001</v>
      </c>
      <c r="E475" t="s">
        <v>164</v>
      </c>
      <c r="F475">
        <v>400</v>
      </c>
      <c r="G475" t="s">
        <v>435</v>
      </c>
      <c r="H475" t="s">
        <v>36</v>
      </c>
      <c r="I475">
        <v>0.7</v>
      </c>
      <c r="J475" t="s">
        <v>25</v>
      </c>
      <c r="K475">
        <v>8.5</v>
      </c>
      <c r="L475" t="s">
        <v>174</v>
      </c>
      <c r="M475">
        <v>21</v>
      </c>
      <c r="N475">
        <v>10</v>
      </c>
      <c r="O475" t="s">
        <v>263</v>
      </c>
      <c r="P475" t="s">
        <v>202</v>
      </c>
      <c r="Q475" t="s">
        <v>214</v>
      </c>
      <c r="R475" t="s">
        <v>214</v>
      </c>
      <c r="S475">
        <v>449.84530000000001</v>
      </c>
      <c r="T475" t="s">
        <v>8</v>
      </c>
      <c r="U475" t="s">
        <v>288</v>
      </c>
    </row>
    <row r="476" spans="1:21" x14ac:dyDescent="0.25">
      <c r="A476">
        <v>38</v>
      </c>
      <c r="B476">
        <v>35</v>
      </c>
      <c r="C476">
        <v>1.5</v>
      </c>
      <c r="D476">
        <v>668.41330000000005</v>
      </c>
      <c r="E476" t="s">
        <v>164</v>
      </c>
      <c r="F476">
        <v>400</v>
      </c>
      <c r="G476" t="s">
        <v>435</v>
      </c>
      <c r="H476" t="s">
        <v>36</v>
      </c>
      <c r="I476">
        <v>0.7</v>
      </c>
      <c r="J476" t="s">
        <v>25</v>
      </c>
      <c r="K476">
        <v>8.5</v>
      </c>
      <c r="L476" t="s">
        <v>174</v>
      </c>
      <c r="M476">
        <v>21</v>
      </c>
      <c r="N476">
        <v>10</v>
      </c>
      <c r="O476" t="s">
        <v>263</v>
      </c>
      <c r="P476" t="s">
        <v>202</v>
      </c>
      <c r="Q476" t="s">
        <v>214</v>
      </c>
      <c r="R476" t="s">
        <v>214</v>
      </c>
      <c r="S476">
        <v>668.41330000000005</v>
      </c>
      <c r="T476" t="s">
        <v>8</v>
      </c>
      <c r="U476" t="s">
        <v>288</v>
      </c>
    </row>
    <row r="477" spans="1:21" x14ac:dyDescent="0.25">
      <c r="A477">
        <v>38</v>
      </c>
      <c r="B477">
        <v>35</v>
      </c>
      <c r="C477">
        <v>2</v>
      </c>
      <c r="D477">
        <v>828.13440000000003</v>
      </c>
      <c r="E477" t="s">
        <v>164</v>
      </c>
      <c r="F477">
        <v>400</v>
      </c>
      <c r="G477" t="s">
        <v>435</v>
      </c>
      <c r="H477" t="s">
        <v>36</v>
      </c>
      <c r="I477">
        <v>0.7</v>
      </c>
      <c r="J477" t="s">
        <v>25</v>
      </c>
      <c r="K477">
        <v>8.5</v>
      </c>
      <c r="L477" t="s">
        <v>174</v>
      </c>
      <c r="M477">
        <v>21</v>
      </c>
      <c r="N477">
        <v>10</v>
      </c>
      <c r="O477" t="s">
        <v>263</v>
      </c>
      <c r="P477" t="s">
        <v>202</v>
      </c>
      <c r="Q477" t="s">
        <v>214</v>
      </c>
      <c r="R477" t="s">
        <v>214</v>
      </c>
      <c r="S477">
        <v>828.13440000000003</v>
      </c>
      <c r="T477" t="s">
        <v>8</v>
      </c>
      <c r="U477" t="s">
        <v>288</v>
      </c>
    </row>
    <row r="478" spans="1:21" x14ac:dyDescent="0.25">
      <c r="A478">
        <v>38</v>
      </c>
      <c r="B478">
        <v>35</v>
      </c>
      <c r="C478">
        <v>3</v>
      </c>
      <c r="D478">
        <v>878.14110000000005</v>
      </c>
      <c r="E478" t="s">
        <v>164</v>
      </c>
      <c r="F478">
        <v>400</v>
      </c>
      <c r="G478" t="s">
        <v>435</v>
      </c>
      <c r="H478" t="s">
        <v>36</v>
      </c>
      <c r="I478">
        <v>0.7</v>
      </c>
      <c r="J478" t="s">
        <v>25</v>
      </c>
      <c r="K478">
        <v>8.5</v>
      </c>
      <c r="L478" t="s">
        <v>174</v>
      </c>
      <c r="M478">
        <v>21</v>
      </c>
      <c r="N478">
        <v>10</v>
      </c>
      <c r="O478" t="s">
        <v>263</v>
      </c>
      <c r="P478" t="s">
        <v>202</v>
      </c>
      <c r="Q478" t="s">
        <v>214</v>
      </c>
      <c r="R478" t="s">
        <v>214</v>
      </c>
      <c r="S478">
        <v>878.14110000000005</v>
      </c>
      <c r="T478" t="s">
        <v>8</v>
      </c>
      <c r="U478" t="s">
        <v>288</v>
      </c>
    </row>
    <row r="479" spans="1:21" x14ac:dyDescent="0.25">
      <c r="A479">
        <v>38</v>
      </c>
      <c r="B479">
        <v>35</v>
      </c>
      <c r="C479">
        <v>4</v>
      </c>
      <c r="D479">
        <v>625.05759999999998</v>
      </c>
      <c r="E479" t="s">
        <v>164</v>
      </c>
      <c r="F479">
        <v>400</v>
      </c>
      <c r="G479" t="s">
        <v>435</v>
      </c>
      <c r="H479" t="s">
        <v>36</v>
      </c>
      <c r="I479">
        <v>0.7</v>
      </c>
      <c r="J479" t="s">
        <v>25</v>
      </c>
      <c r="K479">
        <v>8.5</v>
      </c>
      <c r="L479" t="s">
        <v>174</v>
      </c>
      <c r="M479">
        <v>21</v>
      </c>
      <c r="N479">
        <v>10</v>
      </c>
      <c r="O479" t="s">
        <v>263</v>
      </c>
      <c r="P479" t="s">
        <v>202</v>
      </c>
      <c r="Q479" t="s">
        <v>214</v>
      </c>
      <c r="R479" t="s">
        <v>214</v>
      </c>
      <c r="S479">
        <v>625.05759999999998</v>
      </c>
      <c r="T479" t="s">
        <v>8</v>
      </c>
      <c r="U479" t="s">
        <v>288</v>
      </c>
    </row>
    <row r="480" spans="1:21" x14ac:dyDescent="0.25">
      <c r="A480">
        <v>38</v>
      </c>
      <c r="B480">
        <v>35</v>
      </c>
      <c r="C480">
        <v>6</v>
      </c>
      <c r="D480">
        <v>363.16399999999999</v>
      </c>
      <c r="E480" t="s">
        <v>164</v>
      </c>
      <c r="F480">
        <v>400</v>
      </c>
      <c r="G480" t="s">
        <v>435</v>
      </c>
      <c r="H480" t="s">
        <v>36</v>
      </c>
      <c r="I480">
        <v>0.7</v>
      </c>
      <c r="J480" t="s">
        <v>25</v>
      </c>
      <c r="K480">
        <v>8.5</v>
      </c>
      <c r="L480" t="s">
        <v>174</v>
      </c>
      <c r="M480">
        <v>21</v>
      </c>
      <c r="N480">
        <v>10</v>
      </c>
      <c r="O480" t="s">
        <v>263</v>
      </c>
      <c r="P480" t="s">
        <v>202</v>
      </c>
      <c r="Q480" t="s">
        <v>214</v>
      </c>
      <c r="R480" t="s">
        <v>214</v>
      </c>
      <c r="S480">
        <v>363.16399999999999</v>
      </c>
      <c r="T480" t="s">
        <v>8</v>
      </c>
      <c r="U480" t="s">
        <v>288</v>
      </c>
    </row>
    <row r="481" spans="1:21" x14ac:dyDescent="0.25">
      <c r="A481">
        <v>38</v>
      </c>
      <c r="B481">
        <v>35</v>
      </c>
      <c r="C481">
        <v>8</v>
      </c>
      <c r="D481">
        <v>202.18979999999999</v>
      </c>
      <c r="E481" t="s">
        <v>164</v>
      </c>
      <c r="F481">
        <v>400</v>
      </c>
      <c r="G481" t="s">
        <v>435</v>
      </c>
      <c r="H481" t="s">
        <v>36</v>
      </c>
      <c r="I481">
        <v>0.7</v>
      </c>
      <c r="J481" t="s">
        <v>25</v>
      </c>
      <c r="K481">
        <v>8.5</v>
      </c>
      <c r="L481" t="s">
        <v>174</v>
      </c>
      <c r="M481">
        <v>21</v>
      </c>
      <c r="N481">
        <v>10</v>
      </c>
      <c r="O481" t="s">
        <v>263</v>
      </c>
      <c r="P481" t="s">
        <v>202</v>
      </c>
      <c r="Q481" t="s">
        <v>214</v>
      </c>
      <c r="R481" t="s">
        <v>214</v>
      </c>
      <c r="S481">
        <v>202.18979999999999</v>
      </c>
      <c r="T481" t="s">
        <v>8</v>
      </c>
      <c r="U481" t="s">
        <v>288</v>
      </c>
    </row>
    <row r="482" spans="1:21" x14ac:dyDescent="0.25">
      <c r="A482">
        <v>38</v>
      </c>
      <c r="B482">
        <v>35</v>
      </c>
      <c r="C482">
        <v>12</v>
      </c>
      <c r="D482">
        <v>73.9041</v>
      </c>
      <c r="E482" t="s">
        <v>164</v>
      </c>
      <c r="F482">
        <v>400</v>
      </c>
      <c r="G482" t="s">
        <v>435</v>
      </c>
      <c r="H482" t="s">
        <v>36</v>
      </c>
      <c r="I482">
        <v>0.7</v>
      </c>
      <c r="J482" t="s">
        <v>25</v>
      </c>
      <c r="K482">
        <v>8.5</v>
      </c>
      <c r="L482" t="s">
        <v>174</v>
      </c>
      <c r="M482">
        <v>21</v>
      </c>
      <c r="N482">
        <v>10</v>
      </c>
      <c r="O482" t="s">
        <v>263</v>
      </c>
      <c r="P482" t="s">
        <v>202</v>
      </c>
      <c r="Q482" t="s">
        <v>214</v>
      </c>
      <c r="R482" t="s">
        <v>214</v>
      </c>
      <c r="S482">
        <v>73.9041</v>
      </c>
      <c r="T482" t="s">
        <v>8</v>
      </c>
      <c r="U482" t="s">
        <v>288</v>
      </c>
    </row>
    <row r="483" spans="1:21" x14ac:dyDescent="0.25">
      <c r="A483">
        <v>38</v>
      </c>
      <c r="B483">
        <v>35</v>
      </c>
      <c r="C483">
        <v>24</v>
      </c>
      <c r="D483">
        <v>0</v>
      </c>
      <c r="E483" t="s">
        <v>164</v>
      </c>
      <c r="F483">
        <v>400</v>
      </c>
      <c r="G483" t="s">
        <v>435</v>
      </c>
      <c r="H483" t="s">
        <v>36</v>
      </c>
      <c r="I483">
        <v>0.7</v>
      </c>
      <c r="J483" t="s">
        <v>25</v>
      </c>
      <c r="K483">
        <v>8.5</v>
      </c>
      <c r="L483" t="s">
        <v>174</v>
      </c>
      <c r="M483">
        <v>21</v>
      </c>
      <c r="N483">
        <v>10</v>
      </c>
      <c r="O483" t="s">
        <v>263</v>
      </c>
      <c r="P483" t="s">
        <v>202</v>
      </c>
      <c r="Q483" t="s">
        <v>214</v>
      </c>
      <c r="R483" t="s">
        <v>214</v>
      </c>
      <c r="S483">
        <v>0</v>
      </c>
      <c r="T483" t="s">
        <v>8</v>
      </c>
      <c r="U483" t="s">
        <v>288</v>
      </c>
    </row>
    <row r="484" spans="1:21" x14ac:dyDescent="0.25">
      <c r="A484">
        <v>38</v>
      </c>
      <c r="B484">
        <v>36</v>
      </c>
      <c r="C484">
        <v>0</v>
      </c>
      <c r="D484">
        <v>0</v>
      </c>
      <c r="E484" t="s">
        <v>22</v>
      </c>
      <c r="F484">
        <v>400</v>
      </c>
      <c r="G484" t="s">
        <v>435</v>
      </c>
      <c r="H484" t="s">
        <v>36</v>
      </c>
      <c r="I484">
        <v>0.7</v>
      </c>
      <c r="J484" t="s">
        <v>25</v>
      </c>
      <c r="K484">
        <v>9.1</v>
      </c>
      <c r="L484" t="s">
        <v>174</v>
      </c>
      <c r="M484">
        <v>24</v>
      </c>
      <c r="N484">
        <v>10</v>
      </c>
      <c r="O484" t="s">
        <v>263</v>
      </c>
      <c r="P484" t="s">
        <v>202</v>
      </c>
      <c r="Q484" t="s">
        <v>245</v>
      </c>
      <c r="R484" t="s">
        <v>434</v>
      </c>
      <c r="S484">
        <v>0</v>
      </c>
      <c r="T484" t="s">
        <v>8</v>
      </c>
      <c r="U484" t="s">
        <v>288</v>
      </c>
    </row>
    <row r="485" spans="1:21" x14ac:dyDescent="0.25">
      <c r="A485">
        <v>38</v>
      </c>
      <c r="B485">
        <v>36</v>
      </c>
      <c r="C485">
        <v>0.5</v>
      </c>
      <c r="D485">
        <v>1.0225</v>
      </c>
      <c r="E485" t="s">
        <v>22</v>
      </c>
      <c r="F485">
        <v>400</v>
      </c>
      <c r="G485" t="s">
        <v>435</v>
      </c>
      <c r="H485" t="s">
        <v>36</v>
      </c>
      <c r="I485">
        <v>0.7</v>
      </c>
      <c r="J485" t="s">
        <v>25</v>
      </c>
      <c r="K485">
        <v>9.1</v>
      </c>
      <c r="L485" t="s">
        <v>174</v>
      </c>
      <c r="M485">
        <v>24</v>
      </c>
      <c r="N485">
        <v>10</v>
      </c>
      <c r="O485" t="s">
        <v>263</v>
      </c>
      <c r="P485" t="s">
        <v>202</v>
      </c>
      <c r="Q485" t="s">
        <v>245</v>
      </c>
      <c r="R485" t="s">
        <v>434</v>
      </c>
      <c r="S485">
        <v>1.0225</v>
      </c>
      <c r="T485" t="s">
        <v>8</v>
      </c>
      <c r="U485" t="s">
        <v>288</v>
      </c>
    </row>
    <row r="486" spans="1:21" x14ac:dyDescent="0.25">
      <c r="A486">
        <v>38</v>
      </c>
      <c r="B486">
        <v>36</v>
      </c>
      <c r="C486">
        <v>1</v>
      </c>
      <c r="D486">
        <v>39.4377</v>
      </c>
      <c r="E486" t="s">
        <v>22</v>
      </c>
      <c r="F486">
        <v>400</v>
      </c>
      <c r="G486" t="s">
        <v>435</v>
      </c>
      <c r="H486" t="s">
        <v>36</v>
      </c>
      <c r="I486">
        <v>0.7</v>
      </c>
      <c r="J486" t="s">
        <v>25</v>
      </c>
      <c r="K486">
        <v>9.1</v>
      </c>
      <c r="L486" t="s">
        <v>174</v>
      </c>
      <c r="M486">
        <v>24</v>
      </c>
      <c r="N486">
        <v>10</v>
      </c>
      <c r="O486" t="s">
        <v>263</v>
      </c>
      <c r="P486" t="s">
        <v>202</v>
      </c>
      <c r="Q486" t="s">
        <v>245</v>
      </c>
      <c r="R486" t="s">
        <v>434</v>
      </c>
      <c r="S486">
        <v>39.4377</v>
      </c>
      <c r="T486" t="s">
        <v>8</v>
      </c>
      <c r="U486" t="s">
        <v>288</v>
      </c>
    </row>
    <row r="487" spans="1:21" x14ac:dyDescent="0.25">
      <c r="A487">
        <v>38</v>
      </c>
      <c r="B487">
        <v>36</v>
      </c>
      <c r="C487">
        <v>1.5</v>
      </c>
      <c r="D487">
        <v>78.539400000000001</v>
      </c>
      <c r="E487" t="s">
        <v>22</v>
      </c>
      <c r="F487">
        <v>400</v>
      </c>
      <c r="G487" t="s">
        <v>435</v>
      </c>
      <c r="H487" t="s">
        <v>36</v>
      </c>
      <c r="I487">
        <v>0.7</v>
      </c>
      <c r="J487" t="s">
        <v>25</v>
      </c>
      <c r="K487">
        <v>9.1</v>
      </c>
      <c r="L487" t="s">
        <v>174</v>
      </c>
      <c r="M487">
        <v>24</v>
      </c>
      <c r="N487">
        <v>10</v>
      </c>
      <c r="O487" t="s">
        <v>263</v>
      </c>
      <c r="P487" t="s">
        <v>202</v>
      </c>
      <c r="Q487" t="s">
        <v>245</v>
      </c>
      <c r="R487" t="s">
        <v>434</v>
      </c>
      <c r="S487">
        <v>78.539400000000001</v>
      </c>
      <c r="T487" t="s">
        <v>8</v>
      </c>
      <c r="U487" t="s">
        <v>288</v>
      </c>
    </row>
    <row r="488" spans="1:21" x14ac:dyDescent="0.25">
      <c r="A488">
        <v>38</v>
      </c>
      <c r="B488">
        <v>36</v>
      </c>
      <c r="C488">
        <v>2</v>
      </c>
      <c r="D488">
        <v>9.9217999999999993</v>
      </c>
      <c r="E488" t="s">
        <v>22</v>
      </c>
      <c r="F488">
        <v>400</v>
      </c>
      <c r="G488" t="s">
        <v>435</v>
      </c>
      <c r="H488" t="s">
        <v>36</v>
      </c>
      <c r="I488">
        <v>0.7</v>
      </c>
      <c r="J488" t="s">
        <v>25</v>
      </c>
      <c r="K488">
        <v>9.1</v>
      </c>
      <c r="L488" t="s">
        <v>174</v>
      </c>
      <c r="M488">
        <v>24</v>
      </c>
      <c r="N488">
        <v>10</v>
      </c>
      <c r="O488" t="s">
        <v>263</v>
      </c>
      <c r="P488" t="s">
        <v>202</v>
      </c>
      <c r="Q488" t="s">
        <v>245</v>
      </c>
      <c r="R488" t="s">
        <v>434</v>
      </c>
      <c r="S488">
        <v>9.9217999999999993</v>
      </c>
      <c r="T488" t="s">
        <v>8</v>
      </c>
      <c r="U488" t="s">
        <v>288</v>
      </c>
    </row>
    <row r="489" spans="1:21" x14ac:dyDescent="0.25">
      <c r="A489">
        <v>38</v>
      </c>
      <c r="B489">
        <v>36</v>
      </c>
      <c r="C489">
        <v>3</v>
      </c>
      <c r="D489">
        <v>0.30249999999999999</v>
      </c>
      <c r="E489" t="s">
        <v>22</v>
      </c>
      <c r="F489">
        <v>400</v>
      </c>
      <c r="G489" t="s">
        <v>435</v>
      </c>
      <c r="H489" t="s">
        <v>36</v>
      </c>
      <c r="I489">
        <v>0.7</v>
      </c>
      <c r="J489" t="s">
        <v>25</v>
      </c>
      <c r="K489">
        <v>9.1</v>
      </c>
      <c r="L489" t="s">
        <v>174</v>
      </c>
      <c r="M489">
        <v>24</v>
      </c>
      <c r="N489">
        <v>10</v>
      </c>
      <c r="O489" t="s">
        <v>263</v>
      </c>
      <c r="P489" t="s">
        <v>202</v>
      </c>
      <c r="Q489" t="s">
        <v>245</v>
      </c>
      <c r="R489" t="s">
        <v>434</v>
      </c>
      <c r="S489">
        <v>0.30249999999999999</v>
      </c>
      <c r="T489" t="s">
        <v>8</v>
      </c>
      <c r="U489" t="s">
        <v>288</v>
      </c>
    </row>
    <row r="490" spans="1:21" x14ac:dyDescent="0.25">
      <c r="A490">
        <v>38</v>
      </c>
      <c r="B490">
        <v>36</v>
      </c>
      <c r="C490">
        <v>4</v>
      </c>
      <c r="D490">
        <v>0</v>
      </c>
      <c r="E490" t="s">
        <v>22</v>
      </c>
      <c r="F490">
        <v>400</v>
      </c>
      <c r="G490" t="s">
        <v>435</v>
      </c>
      <c r="H490" t="s">
        <v>36</v>
      </c>
      <c r="I490">
        <v>0.7</v>
      </c>
      <c r="J490" t="s">
        <v>25</v>
      </c>
      <c r="K490">
        <v>9.1</v>
      </c>
      <c r="L490" t="s">
        <v>174</v>
      </c>
      <c r="M490">
        <v>24</v>
      </c>
      <c r="N490">
        <v>10</v>
      </c>
      <c r="O490" t="s">
        <v>263</v>
      </c>
      <c r="P490" t="s">
        <v>202</v>
      </c>
      <c r="Q490" t="s">
        <v>245</v>
      </c>
      <c r="R490" t="s">
        <v>434</v>
      </c>
      <c r="S490">
        <v>0</v>
      </c>
      <c r="T490" t="s">
        <v>8</v>
      </c>
      <c r="U490" t="s">
        <v>288</v>
      </c>
    </row>
    <row r="491" spans="1:21" x14ac:dyDescent="0.25">
      <c r="A491">
        <v>38</v>
      </c>
      <c r="B491">
        <v>36</v>
      </c>
      <c r="C491">
        <v>6</v>
      </c>
      <c r="D491">
        <v>0</v>
      </c>
      <c r="E491" t="s">
        <v>22</v>
      </c>
      <c r="F491">
        <v>400</v>
      </c>
      <c r="G491" t="s">
        <v>435</v>
      </c>
      <c r="H491" t="s">
        <v>36</v>
      </c>
      <c r="I491">
        <v>0.7</v>
      </c>
      <c r="J491" t="s">
        <v>25</v>
      </c>
      <c r="K491">
        <v>9.1</v>
      </c>
      <c r="L491" t="s">
        <v>174</v>
      </c>
      <c r="M491">
        <v>24</v>
      </c>
      <c r="N491">
        <v>10</v>
      </c>
      <c r="O491" t="s">
        <v>263</v>
      </c>
      <c r="P491" t="s">
        <v>202</v>
      </c>
      <c r="Q491" t="s">
        <v>245</v>
      </c>
      <c r="R491" t="s">
        <v>434</v>
      </c>
      <c r="S491">
        <v>0</v>
      </c>
      <c r="T491" t="s">
        <v>8</v>
      </c>
      <c r="U491" t="s">
        <v>288</v>
      </c>
    </row>
    <row r="492" spans="1:21" x14ac:dyDescent="0.25">
      <c r="A492">
        <v>38</v>
      </c>
      <c r="B492">
        <v>36</v>
      </c>
      <c r="C492">
        <v>8</v>
      </c>
      <c r="D492">
        <v>0</v>
      </c>
      <c r="E492" t="s">
        <v>22</v>
      </c>
      <c r="F492">
        <v>400</v>
      </c>
      <c r="G492" t="s">
        <v>435</v>
      </c>
      <c r="H492" t="s">
        <v>36</v>
      </c>
      <c r="I492">
        <v>0.7</v>
      </c>
      <c r="J492" t="s">
        <v>25</v>
      </c>
      <c r="K492">
        <v>9.1</v>
      </c>
      <c r="L492" t="s">
        <v>174</v>
      </c>
      <c r="M492">
        <v>24</v>
      </c>
      <c r="N492">
        <v>10</v>
      </c>
      <c r="O492" t="s">
        <v>263</v>
      </c>
      <c r="P492" t="s">
        <v>202</v>
      </c>
      <c r="Q492" t="s">
        <v>245</v>
      </c>
      <c r="R492" t="s">
        <v>434</v>
      </c>
      <c r="S492">
        <v>0</v>
      </c>
      <c r="T492" t="s">
        <v>8</v>
      </c>
      <c r="U492" t="s">
        <v>288</v>
      </c>
    </row>
    <row r="493" spans="1:21" x14ac:dyDescent="0.25">
      <c r="A493">
        <v>38</v>
      </c>
      <c r="B493">
        <v>36</v>
      </c>
      <c r="C493">
        <v>12</v>
      </c>
      <c r="D493">
        <v>0</v>
      </c>
      <c r="E493" t="s">
        <v>22</v>
      </c>
      <c r="F493">
        <v>400</v>
      </c>
      <c r="G493" t="s">
        <v>435</v>
      </c>
      <c r="H493" t="s">
        <v>36</v>
      </c>
      <c r="I493">
        <v>0.7</v>
      </c>
      <c r="J493" t="s">
        <v>25</v>
      </c>
      <c r="K493">
        <v>9.1</v>
      </c>
      <c r="L493" t="s">
        <v>174</v>
      </c>
      <c r="M493">
        <v>24</v>
      </c>
      <c r="N493">
        <v>10</v>
      </c>
      <c r="O493" t="s">
        <v>263</v>
      </c>
      <c r="P493" t="s">
        <v>202</v>
      </c>
      <c r="Q493" t="s">
        <v>245</v>
      </c>
      <c r="R493" t="s">
        <v>434</v>
      </c>
      <c r="S493">
        <v>0</v>
      </c>
      <c r="T493" t="s">
        <v>8</v>
      </c>
      <c r="U493" t="s">
        <v>288</v>
      </c>
    </row>
    <row r="494" spans="1:21" x14ac:dyDescent="0.25">
      <c r="A494">
        <v>38</v>
      </c>
      <c r="B494">
        <v>36</v>
      </c>
      <c r="C494">
        <v>24</v>
      </c>
      <c r="D494">
        <v>0</v>
      </c>
      <c r="E494" t="s">
        <v>22</v>
      </c>
      <c r="F494">
        <v>400</v>
      </c>
      <c r="G494" t="s">
        <v>435</v>
      </c>
      <c r="H494" t="s">
        <v>36</v>
      </c>
      <c r="I494">
        <v>0.7</v>
      </c>
      <c r="J494" t="s">
        <v>25</v>
      </c>
      <c r="K494">
        <v>9.1</v>
      </c>
      <c r="L494" t="s">
        <v>174</v>
      </c>
      <c r="M494">
        <v>24</v>
      </c>
      <c r="N494">
        <v>10</v>
      </c>
      <c r="O494" t="s">
        <v>263</v>
      </c>
      <c r="P494" t="s">
        <v>202</v>
      </c>
      <c r="Q494" t="s">
        <v>245</v>
      </c>
      <c r="R494" t="s">
        <v>434</v>
      </c>
      <c r="S494">
        <v>0</v>
      </c>
      <c r="T494" t="s">
        <v>8</v>
      </c>
      <c r="U494" t="s">
        <v>288</v>
      </c>
    </row>
    <row r="495" spans="1:21" x14ac:dyDescent="0.25">
      <c r="A495">
        <v>38</v>
      </c>
      <c r="B495">
        <v>36</v>
      </c>
      <c r="C495">
        <v>0</v>
      </c>
      <c r="D495">
        <v>0</v>
      </c>
      <c r="E495" t="s">
        <v>164</v>
      </c>
      <c r="F495">
        <v>400</v>
      </c>
      <c r="G495" t="s">
        <v>435</v>
      </c>
      <c r="H495" t="s">
        <v>36</v>
      </c>
      <c r="I495">
        <v>0.7</v>
      </c>
      <c r="J495" t="s">
        <v>25</v>
      </c>
      <c r="K495">
        <v>9.1</v>
      </c>
      <c r="L495" t="s">
        <v>174</v>
      </c>
      <c r="M495">
        <v>24</v>
      </c>
      <c r="N495">
        <v>10</v>
      </c>
      <c r="O495" t="s">
        <v>263</v>
      </c>
      <c r="P495" t="s">
        <v>202</v>
      </c>
      <c r="Q495" t="s">
        <v>245</v>
      </c>
      <c r="R495" t="s">
        <v>434</v>
      </c>
      <c r="S495">
        <v>0</v>
      </c>
      <c r="T495" t="s">
        <v>8</v>
      </c>
      <c r="U495" t="s">
        <v>288</v>
      </c>
    </row>
    <row r="496" spans="1:21" x14ac:dyDescent="0.25">
      <c r="A496">
        <v>38</v>
      </c>
      <c r="B496">
        <v>36</v>
      </c>
      <c r="C496">
        <v>0.5</v>
      </c>
      <c r="D496">
        <v>142.58189999999999</v>
      </c>
      <c r="E496" t="s">
        <v>164</v>
      </c>
      <c r="F496">
        <v>400</v>
      </c>
      <c r="G496" t="s">
        <v>435</v>
      </c>
      <c r="H496" t="s">
        <v>36</v>
      </c>
      <c r="I496">
        <v>0.7</v>
      </c>
      <c r="J496" t="s">
        <v>25</v>
      </c>
      <c r="K496">
        <v>9.1</v>
      </c>
      <c r="L496" t="s">
        <v>174</v>
      </c>
      <c r="M496">
        <v>24</v>
      </c>
      <c r="N496">
        <v>10</v>
      </c>
      <c r="O496" t="s">
        <v>263</v>
      </c>
      <c r="P496" t="s">
        <v>202</v>
      </c>
      <c r="Q496" t="s">
        <v>245</v>
      </c>
      <c r="R496" t="s">
        <v>434</v>
      </c>
      <c r="S496">
        <v>142.58189999999999</v>
      </c>
      <c r="T496" t="s">
        <v>8</v>
      </c>
      <c r="U496" t="s">
        <v>288</v>
      </c>
    </row>
    <row r="497" spans="1:21" x14ac:dyDescent="0.25">
      <c r="A497">
        <v>38</v>
      </c>
      <c r="B497">
        <v>36</v>
      </c>
      <c r="C497">
        <v>1</v>
      </c>
      <c r="D497">
        <v>496.7244</v>
      </c>
      <c r="E497" t="s">
        <v>164</v>
      </c>
      <c r="F497">
        <v>400</v>
      </c>
      <c r="G497" t="s">
        <v>435</v>
      </c>
      <c r="H497" t="s">
        <v>36</v>
      </c>
      <c r="I497">
        <v>0.7</v>
      </c>
      <c r="J497" t="s">
        <v>25</v>
      </c>
      <c r="K497">
        <v>9.1</v>
      </c>
      <c r="L497" t="s">
        <v>174</v>
      </c>
      <c r="M497">
        <v>24</v>
      </c>
      <c r="N497">
        <v>10</v>
      </c>
      <c r="O497" t="s">
        <v>263</v>
      </c>
      <c r="P497" t="s">
        <v>202</v>
      </c>
      <c r="Q497" t="s">
        <v>245</v>
      </c>
      <c r="R497" t="s">
        <v>434</v>
      </c>
      <c r="S497">
        <v>496.7244</v>
      </c>
      <c r="T497" t="s">
        <v>8</v>
      </c>
      <c r="U497" t="s">
        <v>288</v>
      </c>
    </row>
    <row r="498" spans="1:21" x14ac:dyDescent="0.25">
      <c r="A498">
        <v>38</v>
      </c>
      <c r="B498">
        <v>36</v>
      </c>
      <c r="C498">
        <v>1.5</v>
      </c>
      <c r="D498">
        <v>574.529</v>
      </c>
      <c r="E498" t="s">
        <v>164</v>
      </c>
      <c r="F498">
        <v>400</v>
      </c>
      <c r="G498" t="s">
        <v>435</v>
      </c>
      <c r="H498" t="s">
        <v>36</v>
      </c>
      <c r="I498">
        <v>0.7</v>
      </c>
      <c r="J498" t="s">
        <v>25</v>
      </c>
      <c r="K498">
        <v>9.1</v>
      </c>
      <c r="L498" t="s">
        <v>174</v>
      </c>
      <c r="M498">
        <v>24</v>
      </c>
      <c r="N498">
        <v>10</v>
      </c>
      <c r="O498" t="s">
        <v>263</v>
      </c>
      <c r="P498" t="s">
        <v>202</v>
      </c>
      <c r="Q498" t="s">
        <v>245</v>
      </c>
      <c r="R498" t="s">
        <v>434</v>
      </c>
      <c r="S498">
        <v>574.529</v>
      </c>
      <c r="T498" t="s">
        <v>8</v>
      </c>
      <c r="U498" t="s">
        <v>288</v>
      </c>
    </row>
    <row r="499" spans="1:21" x14ac:dyDescent="0.25">
      <c r="A499">
        <v>38</v>
      </c>
      <c r="B499">
        <v>36</v>
      </c>
      <c r="C499">
        <v>2</v>
      </c>
      <c r="D499">
        <v>583.24379999999996</v>
      </c>
      <c r="E499" t="s">
        <v>164</v>
      </c>
      <c r="F499">
        <v>400</v>
      </c>
      <c r="G499" t="s">
        <v>435</v>
      </c>
      <c r="H499" t="s">
        <v>36</v>
      </c>
      <c r="I499">
        <v>0.7</v>
      </c>
      <c r="J499" t="s">
        <v>25</v>
      </c>
      <c r="K499">
        <v>9.1</v>
      </c>
      <c r="L499" t="s">
        <v>174</v>
      </c>
      <c r="M499">
        <v>24</v>
      </c>
      <c r="N499">
        <v>10</v>
      </c>
      <c r="O499" t="s">
        <v>263</v>
      </c>
      <c r="P499" t="s">
        <v>202</v>
      </c>
      <c r="Q499" t="s">
        <v>245</v>
      </c>
      <c r="R499" t="s">
        <v>434</v>
      </c>
      <c r="S499">
        <v>583.24379999999996</v>
      </c>
      <c r="T499" t="s">
        <v>8</v>
      </c>
      <c r="U499" t="s">
        <v>288</v>
      </c>
    </row>
    <row r="500" spans="1:21" x14ac:dyDescent="0.25">
      <c r="A500">
        <v>38</v>
      </c>
      <c r="B500">
        <v>36</v>
      </c>
      <c r="C500">
        <v>3</v>
      </c>
      <c r="D500">
        <v>643.8777</v>
      </c>
      <c r="E500" t="s">
        <v>164</v>
      </c>
      <c r="F500">
        <v>400</v>
      </c>
      <c r="G500" t="s">
        <v>435</v>
      </c>
      <c r="H500" t="s">
        <v>36</v>
      </c>
      <c r="I500">
        <v>0.7</v>
      </c>
      <c r="J500" t="s">
        <v>25</v>
      </c>
      <c r="K500">
        <v>9.1</v>
      </c>
      <c r="L500" t="s">
        <v>174</v>
      </c>
      <c r="M500">
        <v>24</v>
      </c>
      <c r="N500">
        <v>10</v>
      </c>
      <c r="O500" t="s">
        <v>263</v>
      </c>
      <c r="P500" t="s">
        <v>202</v>
      </c>
      <c r="Q500" t="s">
        <v>245</v>
      </c>
      <c r="R500" t="s">
        <v>434</v>
      </c>
      <c r="S500">
        <v>643.8777</v>
      </c>
      <c r="T500" t="s">
        <v>8</v>
      </c>
      <c r="U500" t="s">
        <v>288</v>
      </c>
    </row>
    <row r="501" spans="1:21" x14ac:dyDescent="0.25">
      <c r="A501">
        <v>38</v>
      </c>
      <c r="B501">
        <v>36</v>
      </c>
      <c r="C501">
        <v>4</v>
      </c>
      <c r="D501">
        <v>384.98</v>
      </c>
      <c r="E501" t="s">
        <v>164</v>
      </c>
      <c r="F501">
        <v>400</v>
      </c>
      <c r="G501" t="s">
        <v>435</v>
      </c>
      <c r="H501" t="s">
        <v>36</v>
      </c>
      <c r="I501">
        <v>0.7</v>
      </c>
      <c r="J501" t="s">
        <v>25</v>
      </c>
      <c r="K501">
        <v>9.1</v>
      </c>
      <c r="L501" t="s">
        <v>174</v>
      </c>
      <c r="M501">
        <v>24</v>
      </c>
      <c r="N501">
        <v>10</v>
      </c>
      <c r="O501" t="s">
        <v>263</v>
      </c>
      <c r="P501" t="s">
        <v>202</v>
      </c>
      <c r="Q501" t="s">
        <v>245</v>
      </c>
      <c r="R501" t="s">
        <v>434</v>
      </c>
      <c r="S501">
        <v>384.98</v>
      </c>
      <c r="T501" t="s">
        <v>8</v>
      </c>
      <c r="U501" t="s">
        <v>288</v>
      </c>
    </row>
    <row r="502" spans="1:21" x14ac:dyDescent="0.25">
      <c r="A502">
        <v>38</v>
      </c>
      <c r="B502">
        <v>36</v>
      </c>
      <c r="C502">
        <v>6</v>
      </c>
      <c r="D502">
        <v>316.23910000000001</v>
      </c>
      <c r="E502" t="s">
        <v>164</v>
      </c>
      <c r="F502">
        <v>400</v>
      </c>
      <c r="G502" t="s">
        <v>435</v>
      </c>
      <c r="H502" t="s">
        <v>36</v>
      </c>
      <c r="I502">
        <v>0.7</v>
      </c>
      <c r="J502" t="s">
        <v>25</v>
      </c>
      <c r="K502">
        <v>9.1</v>
      </c>
      <c r="L502" t="s">
        <v>174</v>
      </c>
      <c r="M502">
        <v>24</v>
      </c>
      <c r="N502">
        <v>10</v>
      </c>
      <c r="O502" t="s">
        <v>263</v>
      </c>
      <c r="P502" t="s">
        <v>202</v>
      </c>
      <c r="Q502" t="s">
        <v>245</v>
      </c>
      <c r="R502" t="s">
        <v>434</v>
      </c>
      <c r="S502">
        <v>316.23910000000001</v>
      </c>
      <c r="T502" t="s">
        <v>8</v>
      </c>
      <c r="U502" t="s">
        <v>288</v>
      </c>
    </row>
    <row r="503" spans="1:21" x14ac:dyDescent="0.25">
      <c r="A503">
        <v>38</v>
      </c>
      <c r="B503">
        <v>36</v>
      </c>
      <c r="C503">
        <v>8</v>
      </c>
      <c r="D503">
        <v>126.595</v>
      </c>
      <c r="E503" t="s">
        <v>164</v>
      </c>
      <c r="F503">
        <v>400</v>
      </c>
      <c r="G503" t="s">
        <v>435</v>
      </c>
      <c r="H503" t="s">
        <v>36</v>
      </c>
      <c r="I503">
        <v>0.7</v>
      </c>
      <c r="J503" t="s">
        <v>25</v>
      </c>
      <c r="K503">
        <v>9.1</v>
      </c>
      <c r="L503" t="s">
        <v>174</v>
      </c>
      <c r="M503">
        <v>24</v>
      </c>
      <c r="N503">
        <v>10</v>
      </c>
      <c r="O503" t="s">
        <v>263</v>
      </c>
      <c r="P503" t="s">
        <v>202</v>
      </c>
      <c r="Q503" t="s">
        <v>245</v>
      </c>
      <c r="R503" t="s">
        <v>434</v>
      </c>
      <c r="S503">
        <v>126.595</v>
      </c>
      <c r="T503" t="s">
        <v>8</v>
      </c>
      <c r="U503" t="s">
        <v>288</v>
      </c>
    </row>
    <row r="504" spans="1:21" x14ac:dyDescent="0.25">
      <c r="A504">
        <v>38</v>
      </c>
      <c r="B504">
        <v>36</v>
      </c>
      <c r="C504">
        <v>12</v>
      </c>
      <c r="D504">
        <v>75.479200000000006</v>
      </c>
      <c r="E504" t="s">
        <v>164</v>
      </c>
      <c r="F504">
        <v>400</v>
      </c>
      <c r="G504" t="s">
        <v>435</v>
      </c>
      <c r="H504" t="s">
        <v>36</v>
      </c>
      <c r="I504">
        <v>0.7</v>
      </c>
      <c r="J504" t="s">
        <v>25</v>
      </c>
      <c r="K504">
        <v>9.1</v>
      </c>
      <c r="L504" t="s">
        <v>174</v>
      </c>
      <c r="M504">
        <v>24</v>
      </c>
      <c r="N504">
        <v>10</v>
      </c>
      <c r="O504" t="s">
        <v>263</v>
      </c>
      <c r="P504" t="s">
        <v>202</v>
      </c>
      <c r="Q504" t="s">
        <v>245</v>
      </c>
      <c r="R504" t="s">
        <v>434</v>
      </c>
      <c r="S504">
        <v>75.479200000000006</v>
      </c>
      <c r="T504" t="s">
        <v>8</v>
      </c>
      <c r="U504" t="s">
        <v>288</v>
      </c>
    </row>
    <row r="505" spans="1:21" x14ac:dyDescent="0.25">
      <c r="A505">
        <v>38</v>
      </c>
      <c r="B505">
        <v>36</v>
      </c>
      <c r="C505">
        <v>24</v>
      </c>
      <c r="D505">
        <v>8.3712999999999997</v>
      </c>
      <c r="E505" t="s">
        <v>164</v>
      </c>
      <c r="F505">
        <v>400</v>
      </c>
      <c r="G505" t="s">
        <v>435</v>
      </c>
      <c r="H505" t="s">
        <v>36</v>
      </c>
      <c r="I505">
        <v>0.7</v>
      </c>
      <c r="J505" t="s">
        <v>25</v>
      </c>
      <c r="K505">
        <v>9.1</v>
      </c>
      <c r="L505" t="s">
        <v>174</v>
      </c>
      <c r="M505">
        <v>24</v>
      </c>
      <c r="N505">
        <v>10</v>
      </c>
      <c r="O505" t="s">
        <v>263</v>
      </c>
      <c r="P505" t="s">
        <v>202</v>
      </c>
      <c r="Q505" t="s">
        <v>245</v>
      </c>
      <c r="R505" t="s">
        <v>434</v>
      </c>
      <c r="S505">
        <v>8.3712999999999997</v>
      </c>
      <c r="T505" t="s">
        <v>8</v>
      </c>
      <c r="U505" t="s">
        <v>288</v>
      </c>
    </row>
    <row r="506" spans="1:21" x14ac:dyDescent="0.25">
      <c r="A506">
        <v>40</v>
      </c>
      <c r="B506">
        <v>37</v>
      </c>
      <c r="C506">
        <v>0</v>
      </c>
      <c r="D506">
        <f>S506*1000</f>
        <v>0</v>
      </c>
      <c r="E506" t="s">
        <v>164</v>
      </c>
      <c r="F506">
        <v>400</v>
      </c>
      <c r="G506" t="s">
        <v>435</v>
      </c>
      <c r="H506" t="s">
        <v>37</v>
      </c>
      <c r="I506">
        <v>0.4</v>
      </c>
      <c r="J506" t="s">
        <v>25</v>
      </c>
      <c r="K506">
        <v>29</v>
      </c>
      <c r="L506" t="s">
        <v>217</v>
      </c>
      <c r="M506">
        <v>83</v>
      </c>
      <c r="N506">
        <v>10</v>
      </c>
      <c r="O506" t="s">
        <v>214</v>
      </c>
      <c r="P506" t="s">
        <v>225</v>
      </c>
      <c r="Q506" t="s">
        <v>214</v>
      </c>
      <c r="R506" t="s">
        <v>214</v>
      </c>
      <c r="S506">
        <v>0</v>
      </c>
      <c r="T506" t="s">
        <v>82</v>
      </c>
      <c r="U506" t="s">
        <v>140</v>
      </c>
    </row>
    <row r="507" spans="1:21" x14ac:dyDescent="0.25">
      <c r="A507">
        <v>40</v>
      </c>
      <c r="B507">
        <v>37</v>
      </c>
      <c r="C507">
        <v>1</v>
      </c>
      <c r="D507">
        <f t="shared" ref="D507:D518" si="14">S507*1000</f>
        <v>346.4</v>
      </c>
      <c r="E507" t="s">
        <v>164</v>
      </c>
      <c r="F507">
        <v>400</v>
      </c>
      <c r="G507" t="s">
        <v>435</v>
      </c>
      <c r="H507" t="s">
        <v>37</v>
      </c>
      <c r="I507">
        <v>0.4</v>
      </c>
      <c r="J507" t="s">
        <v>25</v>
      </c>
      <c r="K507">
        <v>29</v>
      </c>
      <c r="L507" t="s">
        <v>217</v>
      </c>
      <c r="M507">
        <v>83</v>
      </c>
      <c r="N507">
        <v>10</v>
      </c>
      <c r="O507" t="s">
        <v>214</v>
      </c>
      <c r="P507" t="s">
        <v>225</v>
      </c>
      <c r="Q507" t="s">
        <v>214</v>
      </c>
      <c r="R507" t="s">
        <v>214</v>
      </c>
      <c r="S507">
        <v>0.34639999999999999</v>
      </c>
      <c r="T507" t="s">
        <v>82</v>
      </c>
      <c r="U507" t="s">
        <v>140</v>
      </c>
    </row>
    <row r="508" spans="1:21" x14ac:dyDescent="0.25">
      <c r="A508">
        <v>40</v>
      </c>
      <c r="B508">
        <v>37</v>
      </c>
      <c r="C508">
        <v>2</v>
      </c>
      <c r="D508">
        <f t="shared" si="14"/>
        <v>584</v>
      </c>
      <c r="E508" t="s">
        <v>164</v>
      </c>
      <c r="F508">
        <v>400</v>
      </c>
      <c r="G508" t="s">
        <v>435</v>
      </c>
      <c r="H508" t="s">
        <v>37</v>
      </c>
      <c r="I508">
        <v>0.4</v>
      </c>
      <c r="J508" t="s">
        <v>25</v>
      </c>
      <c r="K508">
        <v>29</v>
      </c>
      <c r="L508" t="s">
        <v>217</v>
      </c>
      <c r="M508">
        <v>83</v>
      </c>
      <c r="N508">
        <v>10</v>
      </c>
      <c r="O508" t="s">
        <v>214</v>
      </c>
      <c r="P508" t="s">
        <v>225</v>
      </c>
      <c r="Q508" t="s">
        <v>214</v>
      </c>
      <c r="R508" t="s">
        <v>214</v>
      </c>
      <c r="S508">
        <v>0.58399999999999996</v>
      </c>
      <c r="T508" t="s">
        <v>82</v>
      </c>
      <c r="U508" t="s">
        <v>140</v>
      </c>
    </row>
    <row r="509" spans="1:21" x14ac:dyDescent="0.25">
      <c r="A509">
        <v>40</v>
      </c>
      <c r="B509">
        <v>37</v>
      </c>
      <c r="C509">
        <v>3</v>
      </c>
      <c r="D509">
        <f t="shared" si="14"/>
        <v>523.20000000000005</v>
      </c>
      <c r="E509" t="s">
        <v>164</v>
      </c>
      <c r="F509">
        <v>400</v>
      </c>
      <c r="G509" t="s">
        <v>435</v>
      </c>
      <c r="H509" t="s">
        <v>37</v>
      </c>
      <c r="I509">
        <v>0.4</v>
      </c>
      <c r="J509" t="s">
        <v>25</v>
      </c>
      <c r="K509">
        <v>29</v>
      </c>
      <c r="L509" t="s">
        <v>217</v>
      </c>
      <c r="M509">
        <v>83</v>
      </c>
      <c r="N509">
        <v>10</v>
      </c>
      <c r="O509" t="s">
        <v>214</v>
      </c>
      <c r="P509" t="s">
        <v>225</v>
      </c>
      <c r="Q509" t="s">
        <v>214</v>
      </c>
      <c r="R509" t="s">
        <v>214</v>
      </c>
      <c r="S509">
        <v>0.5232</v>
      </c>
      <c r="T509" t="s">
        <v>82</v>
      </c>
      <c r="U509" t="s">
        <v>140</v>
      </c>
    </row>
    <row r="510" spans="1:21" x14ac:dyDescent="0.25">
      <c r="A510">
        <v>40</v>
      </c>
      <c r="B510">
        <v>37</v>
      </c>
      <c r="C510">
        <v>4</v>
      </c>
      <c r="D510">
        <f t="shared" si="14"/>
        <v>348.3</v>
      </c>
      <c r="E510" t="s">
        <v>164</v>
      </c>
      <c r="F510">
        <v>400</v>
      </c>
      <c r="G510" t="s">
        <v>435</v>
      </c>
      <c r="H510" t="s">
        <v>37</v>
      </c>
      <c r="I510">
        <v>0.4</v>
      </c>
      <c r="J510" t="s">
        <v>25</v>
      </c>
      <c r="K510">
        <v>29</v>
      </c>
      <c r="L510" t="s">
        <v>217</v>
      </c>
      <c r="M510">
        <v>83</v>
      </c>
      <c r="N510">
        <v>10</v>
      </c>
      <c r="O510" t="s">
        <v>214</v>
      </c>
      <c r="P510" t="s">
        <v>225</v>
      </c>
      <c r="Q510" t="s">
        <v>214</v>
      </c>
      <c r="R510" t="s">
        <v>214</v>
      </c>
      <c r="S510">
        <v>0.3483</v>
      </c>
      <c r="T510" t="s">
        <v>82</v>
      </c>
      <c r="U510" t="s">
        <v>140</v>
      </c>
    </row>
    <row r="511" spans="1:21" x14ac:dyDescent="0.25">
      <c r="A511">
        <v>40</v>
      </c>
      <c r="B511">
        <v>37</v>
      </c>
      <c r="C511">
        <v>5</v>
      </c>
      <c r="D511">
        <f t="shared" si="14"/>
        <v>307.5</v>
      </c>
      <c r="E511" t="s">
        <v>164</v>
      </c>
      <c r="F511">
        <v>400</v>
      </c>
      <c r="G511" t="s">
        <v>435</v>
      </c>
      <c r="H511" t="s">
        <v>37</v>
      </c>
      <c r="I511">
        <v>0.4</v>
      </c>
      <c r="J511" t="s">
        <v>25</v>
      </c>
      <c r="K511">
        <v>29</v>
      </c>
      <c r="L511" t="s">
        <v>217</v>
      </c>
      <c r="M511">
        <v>83</v>
      </c>
      <c r="N511">
        <v>10</v>
      </c>
      <c r="O511" t="s">
        <v>214</v>
      </c>
      <c r="P511" t="s">
        <v>225</v>
      </c>
      <c r="Q511" t="s">
        <v>214</v>
      </c>
      <c r="R511" t="s">
        <v>214</v>
      </c>
      <c r="S511">
        <v>0.3075</v>
      </c>
      <c r="T511" t="s">
        <v>82</v>
      </c>
      <c r="U511" t="s">
        <v>140</v>
      </c>
    </row>
    <row r="512" spans="1:21" x14ac:dyDescent="0.25">
      <c r="A512">
        <v>40</v>
      </c>
      <c r="B512">
        <v>37</v>
      </c>
      <c r="C512">
        <v>6</v>
      </c>
      <c r="D512">
        <f t="shared" si="14"/>
        <v>256.40000000000003</v>
      </c>
      <c r="E512" t="s">
        <v>164</v>
      </c>
      <c r="F512">
        <v>400</v>
      </c>
      <c r="G512" t="s">
        <v>435</v>
      </c>
      <c r="H512" t="s">
        <v>37</v>
      </c>
      <c r="I512">
        <v>0.4</v>
      </c>
      <c r="J512" t="s">
        <v>25</v>
      </c>
      <c r="K512">
        <v>29</v>
      </c>
      <c r="L512" t="s">
        <v>217</v>
      </c>
      <c r="M512">
        <v>83</v>
      </c>
      <c r="N512">
        <v>10</v>
      </c>
      <c r="O512" t="s">
        <v>214</v>
      </c>
      <c r="P512" t="s">
        <v>225</v>
      </c>
      <c r="Q512" t="s">
        <v>214</v>
      </c>
      <c r="R512" t="s">
        <v>214</v>
      </c>
      <c r="S512">
        <v>0.25640000000000002</v>
      </c>
      <c r="T512" t="s">
        <v>82</v>
      </c>
      <c r="U512" t="s">
        <v>140</v>
      </c>
    </row>
    <row r="513" spans="1:21" x14ac:dyDescent="0.25">
      <c r="A513">
        <v>40</v>
      </c>
      <c r="B513">
        <v>37</v>
      </c>
      <c r="C513">
        <v>7</v>
      </c>
      <c r="D513">
        <f t="shared" si="14"/>
        <v>205.3</v>
      </c>
      <c r="E513" t="s">
        <v>164</v>
      </c>
      <c r="F513">
        <v>400</v>
      </c>
      <c r="G513" t="s">
        <v>435</v>
      </c>
      <c r="H513" t="s">
        <v>37</v>
      </c>
      <c r="I513">
        <v>0.4</v>
      </c>
      <c r="J513" t="s">
        <v>25</v>
      </c>
      <c r="K513">
        <v>29</v>
      </c>
      <c r="L513" t="s">
        <v>217</v>
      </c>
      <c r="M513">
        <v>83</v>
      </c>
      <c r="N513">
        <v>10</v>
      </c>
      <c r="O513" t="s">
        <v>214</v>
      </c>
      <c r="P513" t="s">
        <v>225</v>
      </c>
      <c r="Q513" t="s">
        <v>214</v>
      </c>
      <c r="R513" t="s">
        <v>214</v>
      </c>
      <c r="S513">
        <v>0.20530000000000001</v>
      </c>
      <c r="T513" t="s">
        <v>82</v>
      </c>
      <c r="U513" t="s">
        <v>140</v>
      </c>
    </row>
    <row r="514" spans="1:21" x14ac:dyDescent="0.25">
      <c r="A514">
        <v>40</v>
      </c>
      <c r="B514">
        <v>37</v>
      </c>
      <c r="C514">
        <v>8</v>
      </c>
      <c r="D514">
        <f t="shared" si="14"/>
        <v>180</v>
      </c>
      <c r="E514" t="s">
        <v>164</v>
      </c>
      <c r="F514">
        <v>400</v>
      </c>
      <c r="G514" t="s">
        <v>435</v>
      </c>
      <c r="H514" t="s">
        <v>37</v>
      </c>
      <c r="I514">
        <v>0.4</v>
      </c>
      <c r="J514" t="s">
        <v>25</v>
      </c>
      <c r="K514">
        <v>29</v>
      </c>
      <c r="L514" t="s">
        <v>217</v>
      </c>
      <c r="M514">
        <v>83</v>
      </c>
      <c r="N514">
        <v>10</v>
      </c>
      <c r="O514" t="s">
        <v>214</v>
      </c>
      <c r="P514" t="s">
        <v>225</v>
      </c>
      <c r="Q514" t="s">
        <v>214</v>
      </c>
      <c r="R514" t="s">
        <v>214</v>
      </c>
      <c r="S514">
        <v>0.18</v>
      </c>
      <c r="T514" t="s">
        <v>82</v>
      </c>
      <c r="U514" t="s">
        <v>140</v>
      </c>
    </row>
    <row r="515" spans="1:21" x14ac:dyDescent="0.25">
      <c r="A515">
        <v>40</v>
      </c>
      <c r="B515">
        <v>37</v>
      </c>
      <c r="C515">
        <v>10</v>
      </c>
      <c r="D515">
        <f t="shared" si="14"/>
        <v>154.79999999999998</v>
      </c>
      <c r="E515" t="s">
        <v>164</v>
      </c>
      <c r="F515">
        <v>400</v>
      </c>
      <c r="G515" t="s">
        <v>435</v>
      </c>
      <c r="H515" t="s">
        <v>37</v>
      </c>
      <c r="I515">
        <v>0.4</v>
      </c>
      <c r="J515" t="s">
        <v>25</v>
      </c>
      <c r="K515">
        <v>29</v>
      </c>
      <c r="L515" t="s">
        <v>217</v>
      </c>
      <c r="M515">
        <v>83</v>
      </c>
      <c r="N515">
        <v>10</v>
      </c>
      <c r="O515" t="s">
        <v>214</v>
      </c>
      <c r="P515" t="s">
        <v>225</v>
      </c>
      <c r="Q515" t="s">
        <v>214</v>
      </c>
      <c r="R515" t="s">
        <v>214</v>
      </c>
      <c r="S515">
        <v>0.15479999999999999</v>
      </c>
      <c r="T515" t="s">
        <v>82</v>
      </c>
      <c r="U515" t="s">
        <v>140</v>
      </c>
    </row>
    <row r="516" spans="1:21" x14ac:dyDescent="0.25">
      <c r="A516">
        <v>40</v>
      </c>
      <c r="B516">
        <v>37</v>
      </c>
      <c r="C516">
        <v>11</v>
      </c>
      <c r="D516">
        <f t="shared" si="14"/>
        <v>150.19999999999999</v>
      </c>
      <c r="E516" t="s">
        <v>164</v>
      </c>
      <c r="F516">
        <v>400</v>
      </c>
      <c r="G516" t="s">
        <v>435</v>
      </c>
      <c r="H516" t="s">
        <v>37</v>
      </c>
      <c r="I516">
        <v>0.4</v>
      </c>
      <c r="J516" t="s">
        <v>25</v>
      </c>
      <c r="K516">
        <v>29</v>
      </c>
      <c r="L516" t="s">
        <v>217</v>
      </c>
      <c r="M516">
        <v>83</v>
      </c>
      <c r="N516">
        <v>10</v>
      </c>
      <c r="O516" t="s">
        <v>214</v>
      </c>
      <c r="P516" t="s">
        <v>225</v>
      </c>
      <c r="Q516" t="s">
        <v>214</v>
      </c>
      <c r="R516" t="s">
        <v>214</v>
      </c>
      <c r="S516">
        <v>0.1502</v>
      </c>
      <c r="T516" t="s">
        <v>82</v>
      </c>
      <c r="U516" t="s">
        <v>140</v>
      </c>
    </row>
    <row r="517" spans="1:21" x14ac:dyDescent="0.25">
      <c r="A517">
        <v>40</v>
      </c>
      <c r="B517">
        <v>37</v>
      </c>
      <c r="C517">
        <v>12</v>
      </c>
      <c r="D517">
        <f t="shared" si="14"/>
        <v>119.8</v>
      </c>
      <c r="E517" t="s">
        <v>164</v>
      </c>
      <c r="F517">
        <v>400</v>
      </c>
      <c r="G517" t="s">
        <v>435</v>
      </c>
      <c r="H517" t="s">
        <v>37</v>
      </c>
      <c r="I517">
        <v>0.4</v>
      </c>
      <c r="J517" t="s">
        <v>25</v>
      </c>
      <c r="K517">
        <v>29</v>
      </c>
      <c r="L517" t="s">
        <v>217</v>
      </c>
      <c r="M517">
        <v>83</v>
      </c>
      <c r="N517">
        <v>10</v>
      </c>
      <c r="O517" t="s">
        <v>214</v>
      </c>
      <c r="P517" t="s">
        <v>225</v>
      </c>
      <c r="Q517" t="s">
        <v>214</v>
      </c>
      <c r="R517" t="s">
        <v>214</v>
      </c>
      <c r="S517">
        <v>0.1198</v>
      </c>
      <c r="T517" t="s">
        <v>82</v>
      </c>
      <c r="U517" t="s">
        <v>140</v>
      </c>
    </row>
    <row r="518" spans="1:21" x14ac:dyDescent="0.25">
      <c r="A518">
        <v>40</v>
      </c>
      <c r="B518">
        <v>37</v>
      </c>
      <c r="C518">
        <v>24</v>
      </c>
      <c r="D518">
        <f t="shared" si="14"/>
        <v>59.1</v>
      </c>
      <c r="E518" t="s">
        <v>164</v>
      </c>
      <c r="F518">
        <v>400</v>
      </c>
      <c r="G518" t="s">
        <v>435</v>
      </c>
      <c r="H518" t="s">
        <v>37</v>
      </c>
      <c r="I518">
        <v>0.4</v>
      </c>
      <c r="J518" t="s">
        <v>25</v>
      </c>
      <c r="K518">
        <v>29</v>
      </c>
      <c r="L518" t="s">
        <v>217</v>
      </c>
      <c r="M518">
        <v>83</v>
      </c>
      <c r="N518">
        <v>10</v>
      </c>
      <c r="O518" t="s">
        <v>214</v>
      </c>
      <c r="P518" t="s">
        <v>225</v>
      </c>
      <c r="Q518" t="s">
        <v>214</v>
      </c>
      <c r="R518" t="s">
        <v>214</v>
      </c>
      <c r="S518">
        <v>5.91E-2</v>
      </c>
      <c r="T518" t="s">
        <v>82</v>
      </c>
      <c r="U518" t="s">
        <v>140</v>
      </c>
    </row>
    <row r="519" spans="1:21" x14ac:dyDescent="0.25">
      <c r="A519">
        <v>42</v>
      </c>
      <c r="B519">
        <v>38</v>
      </c>
      <c r="C519">
        <v>0</v>
      </c>
      <c r="D519">
        <f>S519*1000</f>
        <v>0</v>
      </c>
      <c r="E519" t="s">
        <v>164</v>
      </c>
      <c r="F519">
        <f>5*77</f>
        <v>385</v>
      </c>
      <c r="G519" t="s">
        <v>435</v>
      </c>
      <c r="H519" t="s">
        <v>37</v>
      </c>
      <c r="I519">
        <v>1</v>
      </c>
      <c r="J519" t="s">
        <v>23</v>
      </c>
      <c r="K519">
        <v>20</v>
      </c>
      <c r="L519" t="s">
        <v>217</v>
      </c>
      <c r="M519">
        <v>77</v>
      </c>
      <c r="N519">
        <v>6</v>
      </c>
      <c r="O519" t="s">
        <v>214</v>
      </c>
      <c r="P519" t="s">
        <v>225</v>
      </c>
      <c r="Q519" t="s">
        <v>214</v>
      </c>
      <c r="R519" t="s">
        <v>214</v>
      </c>
      <c r="S519">
        <v>0</v>
      </c>
      <c r="T519" t="s">
        <v>82</v>
      </c>
      <c r="U519" t="s">
        <v>140</v>
      </c>
    </row>
    <row r="520" spans="1:21" x14ac:dyDescent="0.25">
      <c r="A520">
        <v>42</v>
      </c>
      <c r="B520">
        <v>38</v>
      </c>
      <c r="C520">
        <v>1</v>
      </c>
      <c r="D520">
        <f t="shared" ref="D520:D554" si="15">S520*1000</f>
        <v>235.5</v>
      </c>
      <c r="E520" t="s">
        <v>164</v>
      </c>
      <c r="F520">
        <f t="shared" ref="F520:F527" si="16">5*77</f>
        <v>385</v>
      </c>
      <c r="G520" t="s">
        <v>435</v>
      </c>
      <c r="H520" t="s">
        <v>37</v>
      </c>
      <c r="I520">
        <v>1</v>
      </c>
      <c r="J520" t="s">
        <v>23</v>
      </c>
      <c r="K520">
        <v>20</v>
      </c>
      <c r="L520" t="s">
        <v>217</v>
      </c>
      <c r="M520">
        <v>77</v>
      </c>
      <c r="N520">
        <v>6</v>
      </c>
      <c r="O520" t="s">
        <v>214</v>
      </c>
      <c r="P520" t="s">
        <v>225</v>
      </c>
      <c r="Q520" t="s">
        <v>214</v>
      </c>
      <c r="R520" t="s">
        <v>214</v>
      </c>
      <c r="S520">
        <v>0.23549999999999999</v>
      </c>
      <c r="T520" t="s">
        <v>82</v>
      </c>
      <c r="U520" t="s">
        <v>140</v>
      </c>
    </row>
    <row r="521" spans="1:21" x14ac:dyDescent="0.25">
      <c r="A521">
        <v>42</v>
      </c>
      <c r="B521">
        <v>38</v>
      </c>
      <c r="C521">
        <v>2</v>
      </c>
      <c r="D521">
        <f t="shared" si="15"/>
        <v>593.9</v>
      </c>
      <c r="E521" t="s">
        <v>164</v>
      </c>
      <c r="F521">
        <f t="shared" si="16"/>
        <v>385</v>
      </c>
      <c r="G521" t="s">
        <v>435</v>
      </c>
      <c r="H521" t="s">
        <v>37</v>
      </c>
      <c r="I521">
        <v>1</v>
      </c>
      <c r="J521" t="s">
        <v>23</v>
      </c>
      <c r="K521">
        <v>20</v>
      </c>
      <c r="L521" t="s">
        <v>217</v>
      </c>
      <c r="M521">
        <v>77</v>
      </c>
      <c r="N521">
        <v>6</v>
      </c>
      <c r="O521" t="s">
        <v>214</v>
      </c>
      <c r="P521" t="s">
        <v>225</v>
      </c>
      <c r="Q521" t="s">
        <v>214</v>
      </c>
      <c r="R521" t="s">
        <v>214</v>
      </c>
      <c r="S521">
        <v>0.59389999999999998</v>
      </c>
      <c r="T521" t="s">
        <v>82</v>
      </c>
      <c r="U521" t="s">
        <v>140</v>
      </c>
    </row>
    <row r="522" spans="1:21" x14ac:dyDescent="0.25">
      <c r="A522">
        <v>42</v>
      </c>
      <c r="B522">
        <v>38</v>
      </c>
      <c r="C522">
        <v>3</v>
      </c>
      <c r="D522">
        <f t="shared" si="15"/>
        <v>511.8</v>
      </c>
      <c r="E522" t="s">
        <v>164</v>
      </c>
      <c r="F522">
        <f t="shared" si="16"/>
        <v>385</v>
      </c>
      <c r="G522" t="s">
        <v>435</v>
      </c>
      <c r="H522" t="s">
        <v>37</v>
      </c>
      <c r="I522">
        <v>1</v>
      </c>
      <c r="J522" t="s">
        <v>23</v>
      </c>
      <c r="K522">
        <v>20</v>
      </c>
      <c r="L522" t="s">
        <v>217</v>
      </c>
      <c r="M522">
        <v>77</v>
      </c>
      <c r="N522">
        <v>6</v>
      </c>
      <c r="O522" t="s">
        <v>214</v>
      </c>
      <c r="P522" t="s">
        <v>225</v>
      </c>
      <c r="Q522" t="s">
        <v>214</v>
      </c>
      <c r="R522" t="s">
        <v>214</v>
      </c>
      <c r="S522">
        <v>0.51180000000000003</v>
      </c>
      <c r="T522" t="s">
        <v>82</v>
      </c>
      <c r="U522" t="s">
        <v>140</v>
      </c>
    </row>
    <row r="523" spans="1:21" x14ac:dyDescent="0.25">
      <c r="A523">
        <v>42</v>
      </c>
      <c r="B523">
        <v>38</v>
      </c>
      <c r="C523">
        <v>4</v>
      </c>
      <c r="D523">
        <f t="shared" si="15"/>
        <v>498.8</v>
      </c>
      <c r="E523" t="s">
        <v>164</v>
      </c>
      <c r="F523">
        <f t="shared" si="16"/>
        <v>385</v>
      </c>
      <c r="G523" t="s">
        <v>435</v>
      </c>
      <c r="H523" t="s">
        <v>37</v>
      </c>
      <c r="I523">
        <v>1</v>
      </c>
      <c r="J523" t="s">
        <v>23</v>
      </c>
      <c r="K523">
        <v>20</v>
      </c>
      <c r="L523" t="s">
        <v>217</v>
      </c>
      <c r="M523">
        <v>77</v>
      </c>
      <c r="N523">
        <v>6</v>
      </c>
      <c r="O523" t="s">
        <v>214</v>
      </c>
      <c r="P523" t="s">
        <v>225</v>
      </c>
      <c r="Q523" t="s">
        <v>214</v>
      </c>
      <c r="R523" t="s">
        <v>214</v>
      </c>
      <c r="S523">
        <v>0.49880000000000002</v>
      </c>
      <c r="T523" t="s">
        <v>82</v>
      </c>
      <c r="U523" t="s">
        <v>140</v>
      </c>
    </row>
    <row r="524" spans="1:21" x14ac:dyDescent="0.25">
      <c r="A524">
        <v>42</v>
      </c>
      <c r="B524">
        <v>38</v>
      </c>
      <c r="C524">
        <v>6</v>
      </c>
      <c r="D524">
        <f t="shared" si="15"/>
        <v>350</v>
      </c>
      <c r="E524" t="s">
        <v>164</v>
      </c>
      <c r="F524">
        <f t="shared" si="16"/>
        <v>385</v>
      </c>
      <c r="G524" t="s">
        <v>435</v>
      </c>
      <c r="H524" t="s">
        <v>37</v>
      </c>
      <c r="I524">
        <v>1</v>
      </c>
      <c r="J524" t="s">
        <v>23</v>
      </c>
      <c r="K524">
        <v>20</v>
      </c>
      <c r="L524" t="s">
        <v>217</v>
      </c>
      <c r="M524">
        <v>77</v>
      </c>
      <c r="N524">
        <v>6</v>
      </c>
      <c r="O524" t="s">
        <v>214</v>
      </c>
      <c r="P524" t="s">
        <v>225</v>
      </c>
      <c r="Q524" t="s">
        <v>214</v>
      </c>
      <c r="R524" t="s">
        <v>214</v>
      </c>
      <c r="S524">
        <v>0.35</v>
      </c>
      <c r="T524" t="s">
        <v>82</v>
      </c>
      <c r="U524" t="s">
        <v>140</v>
      </c>
    </row>
    <row r="525" spans="1:21" x14ac:dyDescent="0.25">
      <c r="A525">
        <v>42</v>
      </c>
      <c r="B525">
        <v>38</v>
      </c>
      <c r="C525">
        <v>8</v>
      </c>
      <c r="D525">
        <f t="shared" si="15"/>
        <v>283</v>
      </c>
      <c r="E525" t="s">
        <v>164</v>
      </c>
      <c r="F525">
        <f t="shared" si="16"/>
        <v>385</v>
      </c>
      <c r="G525" t="s">
        <v>435</v>
      </c>
      <c r="H525" t="s">
        <v>37</v>
      </c>
      <c r="I525">
        <v>1</v>
      </c>
      <c r="J525" t="s">
        <v>23</v>
      </c>
      <c r="K525">
        <v>20</v>
      </c>
      <c r="L525" t="s">
        <v>217</v>
      </c>
      <c r="M525">
        <v>77</v>
      </c>
      <c r="N525">
        <v>6</v>
      </c>
      <c r="O525" t="s">
        <v>214</v>
      </c>
      <c r="P525" t="s">
        <v>225</v>
      </c>
      <c r="Q525" t="s">
        <v>214</v>
      </c>
      <c r="R525" t="s">
        <v>214</v>
      </c>
      <c r="S525">
        <v>0.28299999999999997</v>
      </c>
      <c r="T525" t="s">
        <v>82</v>
      </c>
      <c r="U525" t="s">
        <v>140</v>
      </c>
    </row>
    <row r="526" spans="1:21" x14ac:dyDescent="0.25">
      <c r="A526">
        <v>42</v>
      </c>
      <c r="B526">
        <v>38</v>
      </c>
      <c r="C526">
        <v>11</v>
      </c>
      <c r="D526">
        <f t="shared" si="15"/>
        <v>223.6</v>
      </c>
      <c r="E526" t="s">
        <v>164</v>
      </c>
      <c r="F526">
        <f t="shared" si="16"/>
        <v>385</v>
      </c>
      <c r="G526" t="s">
        <v>435</v>
      </c>
      <c r="H526" t="s">
        <v>37</v>
      </c>
      <c r="I526">
        <v>1</v>
      </c>
      <c r="J526" t="s">
        <v>23</v>
      </c>
      <c r="K526">
        <v>20</v>
      </c>
      <c r="L526" t="s">
        <v>217</v>
      </c>
      <c r="M526">
        <v>77</v>
      </c>
      <c r="N526">
        <v>6</v>
      </c>
      <c r="O526" t="s">
        <v>214</v>
      </c>
      <c r="P526" t="s">
        <v>225</v>
      </c>
      <c r="Q526" t="s">
        <v>214</v>
      </c>
      <c r="R526" t="s">
        <v>214</v>
      </c>
      <c r="S526">
        <v>0.22359999999999999</v>
      </c>
      <c r="T526" t="s">
        <v>82</v>
      </c>
      <c r="U526" t="s">
        <v>140</v>
      </c>
    </row>
    <row r="527" spans="1:21" x14ac:dyDescent="0.25">
      <c r="A527">
        <v>42</v>
      </c>
      <c r="B527">
        <v>38</v>
      </c>
      <c r="C527">
        <v>24</v>
      </c>
      <c r="D527">
        <f t="shared" si="15"/>
        <v>70.400000000000006</v>
      </c>
      <c r="E527" t="s">
        <v>164</v>
      </c>
      <c r="F527">
        <f t="shared" si="16"/>
        <v>385</v>
      </c>
      <c r="G527" t="s">
        <v>435</v>
      </c>
      <c r="H527" t="s">
        <v>37</v>
      </c>
      <c r="I527">
        <v>1</v>
      </c>
      <c r="J527" t="s">
        <v>23</v>
      </c>
      <c r="K527">
        <v>20</v>
      </c>
      <c r="L527" t="s">
        <v>217</v>
      </c>
      <c r="M527">
        <v>77</v>
      </c>
      <c r="N527">
        <v>6</v>
      </c>
      <c r="O527" t="s">
        <v>214</v>
      </c>
      <c r="P527" t="s">
        <v>225</v>
      </c>
      <c r="Q527" t="s">
        <v>214</v>
      </c>
      <c r="R527" t="s">
        <v>214</v>
      </c>
      <c r="S527">
        <v>7.0400000000000004E-2</v>
      </c>
      <c r="T527" t="s">
        <v>82</v>
      </c>
      <c r="U527" t="s">
        <v>140</v>
      </c>
    </row>
    <row r="528" spans="1:21" x14ac:dyDescent="0.25">
      <c r="A528">
        <v>42</v>
      </c>
      <c r="B528">
        <v>39</v>
      </c>
      <c r="C528">
        <v>0</v>
      </c>
      <c r="D528">
        <f t="shared" si="15"/>
        <v>0</v>
      </c>
      <c r="E528" t="s">
        <v>164</v>
      </c>
      <c r="F528">
        <f>77*10</f>
        <v>770</v>
      </c>
      <c r="G528" t="s">
        <v>436</v>
      </c>
      <c r="H528" t="s">
        <v>37</v>
      </c>
      <c r="I528">
        <v>1</v>
      </c>
      <c r="J528" t="s">
        <v>23</v>
      </c>
      <c r="K528">
        <v>20</v>
      </c>
      <c r="L528" t="s">
        <v>217</v>
      </c>
      <c r="M528">
        <v>77</v>
      </c>
      <c r="N528">
        <v>6</v>
      </c>
      <c r="O528" t="s">
        <v>214</v>
      </c>
      <c r="P528" t="s">
        <v>225</v>
      </c>
      <c r="Q528" t="s">
        <v>214</v>
      </c>
      <c r="R528" t="s">
        <v>214</v>
      </c>
      <c r="S528">
        <v>0</v>
      </c>
      <c r="T528" t="s">
        <v>82</v>
      </c>
      <c r="U528" t="s">
        <v>140</v>
      </c>
    </row>
    <row r="529" spans="1:21" x14ac:dyDescent="0.25">
      <c r="A529">
        <v>42</v>
      </c>
      <c r="B529">
        <v>39</v>
      </c>
      <c r="C529">
        <v>1</v>
      </c>
      <c r="D529">
        <f t="shared" si="15"/>
        <v>327.7</v>
      </c>
      <c r="E529" t="s">
        <v>164</v>
      </c>
      <c r="F529">
        <f t="shared" ref="F529:F536" si="17">77*10</f>
        <v>770</v>
      </c>
      <c r="G529" t="s">
        <v>436</v>
      </c>
      <c r="H529" t="s">
        <v>37</v>
      </c>
      <c r="I529">
        <v>1</v>
      </c>
      <c r="J529" t="s">
        <v>23</v>
      </c>
      <c r="K529">
        <v>20</v>
      </c>
      <c r="L529" t="s">
        <v>217</v>
      </c>
      <c r="M529">
        <v>77</v>
      </c>
      <c r="N529">
        <v>6</v>
      </c>
      <c r="O529" t="s">
        <v>214</v>
      </c>
      <c r="P529" t="s">
        <v>225</v>
      </c>
      <c r="Q529" t="s">
        <v>214</v>
      </c>
      <c r="R529" t="s">
        <v>214</v>
      </c>
      <c r="S529">
        <v>0.32769999999999999</v>
      </c>
      <c r="T529" t="s">
        <v>82</v>
      </c>
      <c r="U529" t="s">
        <v>140</v>
      </c>
    </row>
    <row r="530" spans="1:21" x14ac:dyDescent="0.25">
      <c r="A530">
        <v>42</v>
      </c>
      <c r="B530">
        <v>39</v>
      </c>
      <c r="C530">
        <v>2</v>
      </c>
      <c r="D530">
        <f t="shared" si="15"/>
        <v>512</v>
      </c>
      <c r="E530" t="s">
        <v>164</v>
      </c>
      <c r="F530">
        <f t="shared" si="17"/>
        <v>770</v>
      </c>
      <c r="G530" t="s">
        <v>436</v>
      </c>
      <c r="H530" t="s">
        <v>37</v>
      </c>
      <c r="I530">
        <v>1</v>
      </c>
      <c r="J530" t="s">
        <v>23</v>
      </c>
      <c r="K530">
        <v>20</v>
      </c>
      <c r="L530" t="s">
        <v>217</v>
      </c>
      <c r="M530">
        <v>77</v>
      </c>
      <c r="N530">
        <v>6</v>
      </c>
      <c r="O530" t="s">
        <v>214</v>
      </c>
      <c r="P530" t="s">
        <v>225</v>
      </c>
      <c r="Q530" t="s">
        <v>214</v>
      </c>
      <c r="R530" t="s">
        <v>214</v>
      </c>
      <c r="S530">
        <v>0.51200000000000001</v>
      </c>
      <c r="T530" t="s">
        <v>82</v>
      </c>
      <c r="U530" t="s">
        <v>140</v>
      </c>
    </row>
    <row r="531" spans="1:21" x14ac:dyDescent="0.25">
      <c r="A531">
        <v>42</v>
      </c>
      <c r="B531">
        <v>39</v>
      </c>
      <c r="C531">
        <v>3</v>
      </c>
      <c r="D531">
        <f t="shared" si="15"/>
        <v>563</v>
      </c>
      <c r="E531" t="s">
        <v>164</v>
      </c>
      <c r="F531">
        <f t="shared" si="17"/>
        <v>770</v>
      </c>
      <c r="G531" t="s">
        <v>436</v>
      </c>
      <c r="H531" t="s">
        <v>37</v>
      </c>
      <c r="I531">
        <v>1</v>
      </c>
      <c r="J531" t="s">
        <v>23</v>
      </c>
      <c r="K531">
        <v>20</v>
      </c>
      <c r="L531" t="s">
        <v>217</v>
      </c>
      <c r="M531">
        <v>77</v>
      </c>
      <c r="N531">
        <v>6</v>
      </c>
      <c r="O531" t="s">
        <v>214</v>
      </c>
      <c r="P531" t="s">
        <v>225</v>
      </c>
      <c r="Q531" t="s">
        <v>214</v>
      </c>
      <c r="R531" t="s">
        <v>214</v>
      </c>
      <c r="S531">
        <v>0.56299999999999994</v>
      </c>
      <c r="T531" t="s">
        <v>82</v>
      </c>
      <c r="U531" t="s">
        <v>140</v>
      </c>
    </row>
    <row r="532" spans="1:21" x14ac:dyDescent="0.25">
      <c r="A532">
        <v>42</v>
      </c>
      <c r="B532">
        <v>39</v>
      </c>
      <c r="C532">
        <v>4</v>
      </c>
      <c r="D532">
        <f t="shared" si="15"/>
        <v>498.8</v>
      </c>
      <c r="E532" t="s">
        <v>164</v>
      </c>
      <c r="F532">
        <f t="shared" si="17"/>
        <v>770</v>
      </c>
      <c r="G532" t="s">
        <v>436</v>
      </c>
      <c r="H532" t="s">
        <v>37</v>
      </c>
      <c r="I532">
        <v>1</v>
      </c>
      <c r="J532" t="s">
        <v>23</v>
      </c>
      <c r="K532">
        <v>20</v>
      </c>
      <c r="L532" t="s">
        <v>217</v>
      </c>
      <c r="M532">
        <v>77</v>
      </c>
      <c r="N532">
        <v>6</v>
      </c>
      <c r="O532" t="s">
        <v>214</v>
      </c>
      <c r="P532" t="s">
        <v>225</v>
      </c>
      <c r="Q532" t="s">
        <v>214</v>
      </c>
      <c r="R532" t="s">
        <v>214</v>
      </c>
      <c r="S532">
        <v>0.49880000000000002</v>
      </c>
      <c r="T532" t="s">
        <v>82</v>
      </c>
      <c r="U532" t="s">
        <v>140</v>
      </c>
    </row>
    <row r="533" spans="1:21" x14ac:dyDescent="0.25">
      <c r="A533">
        <v>42</v>
      </c>
      <c r="B533">
        <v>39</v>
      </c>
      <c r="C533">
        <v>6</v>
      </c>
      <c r="D533">
        <f t="shared" si="15"/>
        <v>319.2</v>
      </c>
      <c r="E533" t="s">
        <v>164</v>
      </c>
      <c r="F533">
        <f t="shared" si="17"/>
        <v>770</v>
      </c>
      <c r="G533" t="s">
        <v>436</v>
      </c>
      <c r="H533" t="s">
        <v>37</v>
      </c>
      <c r="I533">
        <v>1</v>
      </c>
      <c r="J533" t="s">
        <v>23</v>
      </c>
      <c r="K533">
        <v>20</v>
      </c>
      <c r="L533" t="s">
        <v>217</v>
      </c>
      <c r="M533">
        <v>77</v>
      </c>
      <c r="N533">
        <v>6</v>
      </c>
      <c r="O533" t="s">
        <v>214</v>
      </c>
      <c r="P533" t="s">
        <v>225</v>
      </c>
      <c r="Q533" t="s">
        <v>214</v>
      </c>
      <c r="R533" t="s">
        <v>214</v>
      </c>
      <c r="S533">
        <v>0.31919999999999998</v>
      </c>
      <c r="T533" t="s">
        <v>82</v>
      </c>
      <c r="U533" t="s">
        <v>140</v>
      </c>
    </row>
    <row r="534" spans="1:21" x14ac:dyDescent="0.25">
      <c r="A534">
        <v>42</v>
      </c>
      <c r="B534">
        <v>39</v>
      </c>
      <c r="C534">
        <v>8</v>
      </c>
      <c r="D534">
        <f t="shared" si="15"/>
        <v>293.3</v>
      </c>
      <c r="E534" t="s">
        <v>164</v>
      </c>
      <c r="F534">
        <f t="shared" si="17"/>
        <v>770</v>
      </c>
      <c r="G534" t="s">
        <v>436</v>
      </c>
      <c r="H534" t="s">
        <v>37</v>
      </c>
      <c r="I534">
        <v>1</v>
      </c>
      <c r="J534" t="s">
        <v>23</v>
      </c>
      <c r="K534">
        <v>20</v>
      </c>
      <c r="L534" t="s">
        <v>217</v>
      </c>
      <c r="M534">
        <v>77</v>
      </c>
      <c r="N534">
        <v>6</v>
      </c>
      <c r="O534" t="s">
        <v>214</v>
      </c>
      <c r="P534" t="s">
        <v>225</v>
      </c>
      <c r="Q534" t="s">
        <v>214</v>
      </c>
      <c r="R534" t="s">
        <v>214</v>
      </c>
      <c r="S534">
        <v>0.29330000000000001</v>
      </c>
      <c r="T534" t="s">
        <v>82</v>
      </c>
      <c r="U534" t="s">
        <v>140</v>
      </c>
    </row>
    <row r="535" spans="1:21" x14ac:dyDescent="0.25">
      <c r="A535">
        <v>42</v>
      </c>
      <c r="B535">
        <v>39</v>
      </c>
      <c r="C535">
        <v>11</v>
      </c>
      <c r="D535">
        <f t="shared" si="15"/>
        <v>205.7</v>
      </c>
      <c r="E535" t="s">
        <v>164</v>
      </c>
      <c r="F535">
        <f t="shared" si="17"/>
        <v>770</v>
      </c>
      <c r="G535" t="s">
        <v>436</v>
      </c>
      <c r="H535" t="s">
        <v>37</v>
      </c>
      <c r="I535">
        <v>1</v>
      </c>
      <c r="J535" t="s">
        <v>23</v>
      </c>
      <c r="K535">
        <v>20</v>
      </c>
      <c r="L535" t="s">
        <v>217</v>
      </c>
      <c r="M535">
        <v>77</v>
      </c>
      <c r="N535">
        <v>6</v>
      </c>
      <c r="O535" t="s">
        <v>214</v>
      </c>
      <c r="P535" t="s">
        <v>225</v>
      </c>
      <c r="Q535" t="s">
        <v>214</v>
      </c>
      <c r="R535" t="s">
        <v>214</v>
      </c>
      <c r="S535">
        <v>0.20569999999999999</v>
      </c>
      <c r="T535" t="s">
        <v>82</v>
      </c>
      <c r="U535" t="s">
        <v>140</v>
      </c>
    </row>
    <row r="536" spans="1:21" x14ac:dyDescent="0.25">
      <c r="A536">
        <v>42</v>
      </c>
      <c r="B536">
        <v>39</v>
      </c>
      <c r="C536">
        <v>24</v>
      </c>
      <c r="D536">
        <f t="shared" si="15"/>
        <v>126.8</v>
      </c>
      <c r="E536" t="s">
        <v>164</v>
      </c>
      <c r="F536">
        <f t="shared" si="17"/>
        <v>770</v>
      </c>
      <c r="G536" t="s">
        <v>436</v>
      </c>
      <c r="H536" t="s">
        <v>37</v>
      </c>
      <c r="I536">
        <v>1</v>
      </c>
      <c r="J536" t="s">
        <v>23</v>
      </c>
      <c r="K536">
        <v>20</v>
      </c>
      <c r="L536" t="s">
        <v>217</v>
      </c>
      <c r="M536">
        <v>77</v>
      </c>
      <c r="N536">
        <v>6</v>
      </c>
      <c r="O536" t="s">
        <v>214</v>
      </c>
      <c r="P536" t="s">
        <v>225</v>
      </c>
      <c r="Q536" t="s">
        <v>214</v>
      </c>
      <c r="R536" t="s">
        <v>214</v>
      </c>
      <c r="S536">
        <v>0.1268</v>
      </c>
      <c r="T536" t="s">
        <v>82</v>
      </c>
      <c r="U536" t="s">
        <v>140</v>
      </c>
    </row>
    <row r="537" spans="1:21" x14ac:dyDescent="0.25">
      <c r="A537">
        <v>42</v>
      </c>
      <c r="B537">
        <v>40</v>
      </c>
      <c r="C537">
        <v>0</v>
      </c>
      <c r="D537">
        <f t="shared" si="15"/>
        <v>0</v>
      </c>
      <c r="E537" t="s">
        <v>164</v>
      </c>
      <c r="F537">
        <f>77*20</f>
        <v>1540</v>
      </c>
      <c r="G537" t="s">
        <v>436</v>
      </c>
      <c r="H537" t="s">
        <v>37</v>
      </c>
      <c r="I537">
        <v>1</v>
      </c>
      <c r="J537" t="s">
        <v>23</v>
      </c>
      <c r="K537">
        <v>20</v>
      </c>
      <c r="L537" t="s">
        <v>217</v>
      </c>
      <c r="M537">
        <v>77</v>
      </c>
      <c r="N537">
        <v>6</v>
      </c>
      <c r="O537" t="s">
        <v>214</v>
      </c>
      <c r="P537" t="s">
        <v>225</v>
      </c>
      <c r="Q537" t="s">
        <v>214</v>
      </c>
      <c r="R537" t="s">
        <v>214</v>
      </c>
      <c r="S537">
        <v>0</v>
      </c>
      <c r="T537" t="s">
        <v>82</v>
      </c>
      <c r="U537" t="s">
        <v>140</v>
      </c>
    </row>
    <row r="538" spans="1:21" x14ac:dyDescent="0.25">
      <c r="A538">
        <v>42</v>
      </c>
      <c r="B538">
        <v>40</v>
      </c>
      <c r="C538">
        <v>1</v>
      </c>
      <c r="D538">
        <f t="shared" si="15"/>
        <v>448.1</v>
      </c>
      <c r="E538" t="s">
        <v>164</v>
      </c>
      <c r="F538">
        <f t="shared" ref="F538:F545" si="18">77*20</f>
        <v>1540</v>
      </c>
      <c r="G538" t="s">
        <v>436</v>
      </c>
      <c r="H538" t="s">
        <v>37</v>
      </c>
      <c r="I538">
        <v>1</v>
      </c>
      <c r="J538" t="s">
        <v>23</v>
      </c>
      <c r="K538">
        <v>20</v>
      </c>
      <c r="L538" t="s">
        <v>217</v>
      </c>
      <c r="M538">
        <v>77</v>
      </c>
      <c r="N538">
        <v>6</v>
      </c>
      <c r="O538" t="s">
        <v>214</v>
      </c>
      <c r="P538" t="s">
        <v>225</v>
      </c>
      <c r="Q538" t="s">
        <v>214</v>
      </c>
      <c r="R538" t="s">
        <v>214</v>
      </c>
      <c r="S538">
        <v>0.4481</v>
      </c>
      <c r="T538" t="s">
        <v>82</v>
      </c>
      <c r="U538" t="s">
        <v>140</v>
      </c>
    </row>
    <row r="539" spans="1:21" x14ac:dyDescent="0.25">
      <c r="A539">
        <v>42</v>
      </c>
      <c r="B539">
        <v>40</v>
      </c>
      <c r="C539">
        <v>2</v>
      </c>
      <c r="D539">
        <f t="shared" si="15"/>
        <v>691.2</v>
      </c>
      <c r="E539" t="s">
        <v>164</v>
      </c>
      <c r="F539">
        <f t="shared" si="18"/>
        <v>1540</v>
      </c>
      <c r="G539" t="s">
        <v>436</v>
      </c>
      <c r="H539" t="s">
        <v>37</v>
      </c>
      <c r="I539">
        <v>1</v>
      </c>
      <c r="J539" t="s">
        <v>23</v>
      </c>
      <c r="K539">
        <v>20</v>
      </c>
      <c r="L539" t="s">
        <v>217</v>
      </c>
      <c r="M539">
        <v>77</v>
      </c>
      <c r="N539">
        <v>6</v>
      </c>
      <c r="O539" t="s">
        <v>214</v>
      </c>
      <c r="P539" t="s">
        <v>225</v>
      </c>
      <c r="Q539" t="s">
        <v>214</v>
      </c>
      <c r="R539" t="s">
        <v>214</v>
      </c>
      <c r="S539">
        <v>0.69120000000000004</v>
      </c>
      <c r="T539" t="s">
        <v>82</v>
      </c>
      <c r="U539" t="s">
        <v>140</v>
      </c>
    </row>
    <row r="540" spans="1:21" x14ac:dyDescent="0.25">
      <c r="A540">
        <v>42</v>
      </c>
      <c r="B540">
        <v>40</v>
      </c>
      <c r="C540">
        <v>3</v>
      </c>
      <c r="D540">
        <f t="shared" si="15"/>
        <v>824.30000000000007</v>
      </c>
      <c r="E540" t="s">
        <v>164</v>
      </c>
      <c r="F540">
        <f t="shared" si="18"/>
        <v>1540</v>
      </c>
      <c r="G540" t="s">
        <v>436</v>
      </c>
      <c r="H540" t="s">
        <v>37</v>
      </c>
      <c r="I540">
        <v>1</v>
      </c>
      <c r="J540" t="s">
        <v>23</v>
      </c>
      <c r="K540">
        <v>20</v>
      </c>
      <c r="L540" t="s">
        <v>217</v>
      </c>
      <c r="M540">
        <v>77</v>
      </c>
      <c r="N540">
        <v>6</v>
      </c>
      <c r="O540" t="s">
        <v>214</v>
      </c>
      <c r="P540" t="s">
        <v>225</v>
      </c>
      <c r="Q540" t="s">
        <v>214</v>
      </c>
      <c r="R540" t="s">
        <v>214</v>
      </c>
      <c r="S540">
        <v>0.82430000000000003</v>
      </c>
      <c r="T540" t="s">
        <v>82</v>
      </c>
      <c r="U540" t="s">
        <v>140</v>
      </c>
    </row>
    <row r="541" spans="1:21" x14ac:dyDescent="0.25">
      <c r="A541">
        <v>42</v>
      </c>
      <c r="B541">
        <v>40</v>
      </c>
      <c r="C541">
        <v>4</v>
      </c>
      <c r="D541">
        <f t="shared" si="15"/>
        <v>739.6</v>
      </c>
      <c r="E541" t="s">
        <v>164</v>
      </c>
      <c r="F541">
        <f t="shared" si="18"/>
        <v>1540</v>
      </c>
      <c r="G541" t="s">
        <v>436</v>
      </c>
      <c r="H541" t="s">
        <v>37</v>
      </c>
      <c r="I541">
        <v>1</v>
      </c>
      <c r="J541" t="s">
        <v>23</v>
      </c>
      <c r="K541">
        <v>20</v>
      </c>
      <c r="L541" t="s">
        <v>217</v>
      </c>
      <c r="M541">
        <v>77</v>
      </c>
      <c r="N541">
        <v>6</v>
      </c>
      <c r="O541" t="s">
        <v>214</v>
      </c>
      <c r="P541" t="s">
        <v>225</v>
      </c>
      <c r="Q541" t="s">
        <v>214</v>
      </c>
      <c r="R541" t="s">
        <v>214</v>
      </c>
      <c r="S541">
        <v>0.73960000000000004</v>
      </c>
      <c r="T541" t="s">
        <v>82</v>
      </c>
      <c r="U541" t="s">
        <v>140</v>
      </c>
    </row>
    <row r="542" spans="1:21" x14ac:dyDescent="0.25">
      <c r="A542">
        <v>42</v>
      </c>
      <c r="B542">
        <v>40</v>
      </c>
      <c r="C542">
        <v>6</v>
      </c>
      <c r="D542">
        <f t="shared" si="15"/>
        <v>480.6</v>
      </c>
      <c r="E542" t="s">
        <v>164</v>
      </c>
      <c r="F542">
        <f t="shared" si="18"/>
        <v>1540</v>
      </c>
      <c r="G542" t="s">
        <v>436</v>
      </c>
      <c r="H542" t="s">
        <v>37</v>
      </c>
      <c r="I542">
        <v>1</v>
      </c>
      <c r="J542" t="s">
        <v>23</v>
      </c>
      <c r="K542">
        <v>20</v>
      </c>
      <c r="L542" t="s">
        <v>217</v>
      </c>
      <c r="M542">
        <v>77</v>
      </c>
      <c r="N542">
        <v>6</v>
      </c>
      <c r="O542" t="s">
        <v>214</v>
      </c>
      <c r="P542" t="s">
        <v>225</v>
      </c>
      <c r="Q542" t="s">
        <v>214</v>
      </c>
      <c r="R542" t="s">
        <v>214</v>
      </c>
      <c r="S542">
        <v>0.48060000000000003</v>
      </c>
      <c r="T542" t="s">
        <v>82</v>
      </c>
      <c r="U542" t="s">
        <v>140</v>
      </c>
    </row>
    <row r="543" spans="1:21" x14ac:dyDescent="0.25">
      <c r="A543">
        <v>42</v>
      </c>
      <c r="B543">
        <v>40</v>
      </c>
      <c r="C543">
        <v>8</v>
      </c>
      <c r="D543">
        <f t="shared" si="15"/>
        <v>398.2</v>
      </c>
      <c r="E543" t="s">
        <v>164</v>
      </c>
      <c r="F543">
        <f t="shared" si="18"/>
        <v>1540</v>
      </c>
      <c r="G543" t="s">
        <v>436</v>
      </c>
      <c r="H543" t="s">
        <v>37</v>
      </c>
      <c r="I543">
        <v>1</v>
      </c>
      <c r="J543" t="s">
        <v>23</v>
      </c>
      <c r="K543">
        <v>20</v>
      </c>
      <c r="L543" t="s">
        <v>217</v>
      </c>
      <c r="M543">
        <v>77</v>
      </c>
      <c r="N543">
        <v>6</v>
      </c>
      <c r="O543" t="s">
        <v>214</v>
      </c>
      <c r="P543" t="s">
        <v>225</v>
      </c>
      <c r="Q543" t="s">
        <v>214</v>
      </c>
      <c r="R543" t="s">
        <v>214</v>
      </c>
      <c r="S543">
        <v>0.3982</v>
      </c>
      <c r="T543" t="s">
        <v>82</v>
      </c>
      <c r="U543" t="s">
        <v>140</v>
      </c>
    </row>
    <row r="544" spans="1:21" x14ac:dyDescent="0.25">
      <c r="A544">
        <v>42</v>
      </c>
      <c r="B544">
        <v>40</v>
      </c>
      <c r="C544">
        <v>11</v>
      </c>
      <c r="D544">
        <f t="shared" si="15"/>
        <v>264.60000000000002</v>
      </c>
      <c r="E544" t="s">
        <v>164</v>
      </c>
      <c r="F544">
        <f t="shared" si="18"/>
        <v>1540</v>
      </c>
      <c r="G544" t="s">
        <v>436</v>
      </c>
      <c r="H544" t="s">
        <v>37</v>
      </c>
      <c r="I544">
        <v>1</v>
      </c>
      <c r="J544" t="s">
        <v>23</v>
      </c>
      <c r="K544">
        <v>20</v>
      </c>
      <c r="L544" t="s">
        <v>217</v>
      </c>
      <c r="M544">
        <v>77</v>
      </c>
      <c r="N544">
        <v>6</v>
      </c>
      <c r="O544" t="s">
        <v>214</v>
      </c>
      <c r="P544" t="s">
        <v>225</v>
      </c>
      <c r="Q544" t="s">
        <v>214</v>
      </c>
      <c r="R544" t="s">
        <v>214</v>
      </c>
      <c r="S544">
        <v>0.2646</v>
      </c>
      <c r="T544" t="s">
        <v>82</v>
      </c>
      <c r="U544" t="s">
        <v>140</v>
      </c>
    </row>
    <row r="545" spans="1:21" x14ac:dyDescent="0.25">
      <c r="A545">
        <v>42</v>
      </c>
      <c r="B545">
        <v>40</v>
      </c>
      <c r="C545">
        <v>24</v>
      </c>
      <c r="D545">
        <f t="shared" si="15"/>
        <v>142.1</v>
      </c>
      <c r="E545" t="s">
        <v>164</v>
      </c>
      <c r="F545">
        <f t="shared" si="18"/>
        <v>1540</v>
      </c>
      <c r="G545" t="s">
        <v>436</v>
      </c>
      <c r="H545" t="s">
        <v>37</v>
      </c>
      <c r="I545">
        <v>1</v>
      </c>
      <c r="J545" t="s">
        <v>23</v>
      </c>
      <c r="K545">
        <v>20</v>
      </c>
      <c r="L545" t="s">
        <v>217</v>
      </c>
      <c r="M545">
        <v>77</v>
      </c>
      <c r="N545">
        <v>6</v>
      </c>
      <c r="O545" t="s">
        <v>214</v>
      </c>
      <c r="P545" t="s">
        <v>225</v>
      </c>
      <c r="Q545" t="s">
        <v>214</v>
      </c>
      <c r="R545" t="s">
        <v>214</v>
      </c>
      <c r="S545">
        <v>0.1421</v>
      </c>
      <c r="T545" t="s">
        <v>82</v>
      </c>
      <c r="U545" t="s">
        <v>140</v>
      </c>
    </row>
    <row r="546" spans="1:21" x14ac:dyDescent="0.25">
      <c r="A546">
        <v>42</v>
      </c>
      <c r="B546">
        <v>41</v>
      </c>
      <c r="C546">
        <v>0</v>
      </c>
      <c r="D546">
        <f t="shared" si="15"/>
        <v>0</v>
      </c>
      <c r="E546" t="s">
        <v>164</v>
      </c>
      <c r="F546">
        <f>77*30</f>
        <v>2310</v>
      </c>
      <c r="G546" t="s">
        <v>436</v>
      </c>
      <c r="H546" t="s">
        <v>37</v>
      </c>
      <c r="I546">
        <v>1</v>
      </c>
      <c r="J546" t="s">
        <v>23</v>
      </c>
      <c r="K546">
        <v>20</v>
      </c>
      <c r="L546" t="s">
        <v>217</v>
      </c>
      <c r="M546">
        <v>77</v>
      </c>
      <c r="N546">
        <v>6</v>
      </c>
      <c r="O546" t="s">
        <v>214</v>
      </c>
      <c r="P546" t="s">
        <v>225</v>
      </c>
      <c r="Q546" t="s">
        <v>214</v>
      </c>
      <c r="R546" t="s">
        <v>214</v>
      </c>
      <c r="S546">
        <v>0</v>
      </c>
      <c r="T546" t="s">
        <v>82</v>
      </c>
      <c r="U546" t="s">
        <v>140</v>
      </c>
    </row>
    <row r="547" spans="1:21" x14ac:dyDescent="0.25">
      <c r="A547">
        <v>42</v>
      </c>
      <c r="B547">
        <v>41</v>
      </c>
      <c r="C547">
        <v>1</v>
      </c>
      <c r="D547">
        <f t="shared" si="15"/>
        <v>478.8</v>
      </c>
      <c r="E547" t="s">
        <v>164</v>
      </c>
      <c r="F547">
        <f t="shared" ref="F547:F554" si="19">77*30</f>
        <v>2310</v>
      </c>
      <c r="G547" t="s">
        <v>436</v>
      </c>
      <c r="H547" t="s">
        <v>37</v>
      </c>
      <c r="I547">
        <v>1</v>
      </c>
      <c r="J547" t="s">
        <v>23</v>
      </c>
      <c r="K547">
        <v>20</v>
      </c>
      <c r="L547" t="s">
        <v>217</v>
      </c>
      <c r="M547">
        <v>77</v>
      </c>
      <c r="N547">
        <v>6</v>
      </c>
      <c r="O547" t="s">
        <v>214</v>
      </c>
      <c r="P547" t="s">
        <v>225</v>
      </c>
      <c r="Q547" t="s">
        <v>214</v>
      </c>
      <c r="R547" t="s">
        <v>214</v>
      </c>
      <c r="S547">
        <v>0.4788</v>
      </c>
      <c r="T547" t="s">
        <v>82</v>
      </c>
      <c r="U547" t="s">
        <v>140</v>
      </c>
    </row>
    <row r="548" spans="1:21" x14ac:dyDescent="0.25">
      <c r="A548">
        <v>42</v>
      </c>
      <c r="B548">
        <v>41</v>
      </c>
      <c r="C548">
        <v>2</v>
      </c>
      <c r="D548">
        <f t="shared" si="15"/>
        <v>870.6</v>
      </c>
      <c r="E548" t="s">
        <v>164</v>
      </c>
      <c r="F548">
        <f t="shared" si="19"/>
        <v>2310</v>
      </c>
      <c r="G548" t="s">
        <v>436</v>
      </c>
      <c r="H548" t="s">
        <v>37</v>
      </c>
      <c r="I548">
        <v>1</v>
      </c>
      <c r="J548" t="s">
        <v>23</v>
      </c>
      <c r="K548">
        <v>20</v>
      </c>
      <c r="L548" t="s">
        <v>217</v>
      </c>
      <c r="M548">
        <v>77</v>
      </c>
      <c r="N548">
        <v>6</v>
      </c>
      <c r="O548" t="s">
        <v>214</v>
      </c>
      <c r="P548" t="s">
        <v>225</v>
      </c>
      <c r="Q548" t="s">
        <v>214</v>
      </c>
      <c r="R548" t="s">
        <v>214</v>
      </c>
      <c r="S548">
        <v>0.87060000000000004</v>
      </c>
      <c r="T548" t="s">
        <v>82</v>
      </c>
      <c r="U548" t="s">
        <v>140</v>
      </c>
    </row>
    <row r="549" spans="1:21" x14ac:dyDescent="0.25">
      <c r="A549">
        <v>42</v>
      </c>
      <c r="B549">
        <v>41</v>
      </c>
      <c r="C549">
        <v>3</v>
      </c>
      <c r="D549">
        <f t="shared" si="15"/>
        <v>1098.3</v>
      </c>
      <c r="E549" t="s">
        <v>164</v>
      </c>
      <c r="F549">
        <f t="shared" si="19"/>
        <v>2310</v>
      </c>
      <c r="G549" t="s">
        <v>436</v>
      </c>
      <c r="H549" t="s">
        <v>37</v>
      </c>
      <c r="I549">
        <v>1</v>
      </c>
      <c r="J549" t="s">
        <v>23</v>
      </c>
      <c r="K549">
        <v>20</v>
      </c>
      <c r="L549" t="s">
        <v>217</v>
      </c>
      <c r="M549">
        <v>77</v>
      </c>
      <c r="N549">
        <v>6</v>
      </c>
      <c r="O549" t="s">
        <v>214</v>
      </c>
      <c r="P549" t="s">
        <v>225</v>
      </c>
      <c r="Q549" t="s">
        <v>214</v>
      </c>
      <c r="R549" t="s">
        <v>214</v>
      </c>
      <c r="S549">
        <v>1.0983000000000001</v>
      </c>
      <c r="T549" t="s">
        <v>82</v>
      </c>
      <c r="U549" t="s">
        <v>140</v>
      </c>
    </row>
    <row r="550" spans="1:21" x14ac:dyDescent="0.25">
      <c r="A550">
        <v>42</v>
      </c>
      <c r="B550">
        <v>41</v>
      </c>
      <c r="C550">
        <v>4</v>
      </c>
      <c r="D550">
        <f t="shared" si="15"/>
        <v>959.9</v>
      </c>
      <c r="E550" t="s">
        <v>164</v>
      </c>
      <c r="F550">
        <f t="shared" si="19"/>
        <v>2310</v>
      </c>
      <c r="G550" t="s">
        <v>436</v>
      </c>
      <c r="H550" t="s">
        <v>37</v>
      </c>
      <c r="I550">
        <v>1</v>
      </c>
      <c r="J550" t="s">
        <v>23</v>
      </c>
      <c r="K550">
        <v>20</v>
      </c>
      <c r="L550" t="s">
        <v>217</v>
      </c>
      <c r="M550">
        <v>77</v>
      </c>
      <c r="N550">
        <v>6</v>
      </c>
      <c r="O550" t="s">
        <v>214</v>
      </c>
      <c r="P550" t="s">
        <v>225</v>
      </c>
      <c r="Q550" t="s">
        <v>214</v>
      </c>
      <c r="R550" t="s">
        <v>214</v>
      </c>
      <c r="S550">
        <v>0.95989999999999998</v>
      </c>
      <c r="T550" t="s">
        <v>82</v>
      </c>
      <c r="U550" t="s">
        <v>140</v>
      </c>
    </row>
    <row r="551" spans="1:21" x14ac:dyDescent="0.25">
      <c r="A551">
        <v>42</v>
      </c>
      <c r="B551">
        <v>41</v>
      </c>
      <c r="C551">
        <v>6</v>
      </c>
      <c r="D551">
        <f t="shared" si="15"/>
        <v>659.90000000000009</v>
      </c>
      <c r="E551" t="s">
        <v>164</v>
      </c>
      <c r="F551">
        <f t="shared" si="19"/>
        <v>2310</v>
      </c>
      <c r="G551" t="s">
        <v>436</v>
      </c>
      <c r="H551" t="s">
        <v>37</v>
      </c>
      <c r="I551">
        <v>1</v>
      </c>
      <c r="J551" t="s">
        <v>23</v>
      </c>
      <c r="K551">
        <v>20</v>
      </c>
      <c r="L551" t="s">
        <v>217</v>
      </c>
      <c r="M551">
        <v>77</v>
      </c>
      <c r="N551">
        <v>6</v>
      </c>
      <c r="O551" t="s">
        <v>214</v>
      </c>
      <c r="P551" t="s">
        <v>225</v>
      </c>
      <c r="Q551" t="s">
        <v>214</v>
      </c>
      <c r="R551" t="s">
        <v>214</v>
      </c>
      <c r="S551">
        <v>0.65990000000000004</v>
      </c>
      <c r="T551" t="s">
        <v>82</v>
      </c>
      <c r="U551" t="s">
        <v>140</v>
      </c>
    </row>
    <row r="552" spans="1:21" x14ac:dyDescent="0.25">
      <c r="A552">
        <v>42</v>
      </c>
      <c r="B552">
        <v>41</v>
      </c>
      <c r="C552">
        <v>8</v>
      </c>
      <c r="D552">
        <f t="shared" si="15"/>
        <v>541.69999999999993</v>
      </c>
      <c r="E552" t="s">
        <v>164</v>
      </c>
      <c r="F552">
        <f t="shared" si="19"/>
        <v>2310</v>
      </c>
      <c r="G552" t="s">
        <v>436</v>
      </c>
      <c r="H552" t="s">
        <v>37</v>
      </c>
      <c r="I552">
        <v>1</v>
      </c>
      <c r="J552" t="s">
        <v>23</v>
      </c>
      <c r="K552">
        <v>20</v>
      </c>
      <c r="L552" t="s">
        <v>217</v>
      </c>
      <c r="M552">
        <v>77</v>
      </c>
      <c r="N552">
        <v>6</v>
      </c>
      <c r="O552" t="s">
        <v>214</v>
      </c>
      <c r="P552" t="s">
        <v>225</v>
      </c>
      <c r="Q552" t="s">
        <v>214</v>
      </c>
      <c r="R552" t="s">
        <v>214</v>
      </c>
      <c r="S552">
        <v>0.54169999999999996</v>
      </c>
      <c r="T552" t="s">
        <v>82</v>
      </c>
      <c r="U552" t="s">
        <v>140</v>
      </c>
    </row>
    <row r="553" spans="1:21" x14ac:dyDescent="0.25">
      <c r="A553">
        <v>42</v>
      </c>
      <c r="B553">
        <v>41</v>
      </c>
      <c r="C553">
        <v>11</v>
      </c>
      <c r="D553">
        <f t="shared" si="15"/>
        <v>410.6</v>
      </c>
      <c r="E553" t="s">
        <v>164</v>
      </c>
      <c r="F553">
        <f t="shared" si="19"/>
        <v>2310</v>
      </c>
      <c r="G553" t="s">
        <v>436</v>
      </c>
      <c r="H553" t="s">
        <v>37</v>
      </c>
      <c r="I553">
        <v>1</v>
      </c>
      <c r="J553" t="s">
        <v>23</v>
      </c>
      <c r="K553">
        <v>20</v>
      </c>
      <c r="L553" t="s">
        <v>217</v>
      </c>
      <c r="M553">
        <v>77</v>
      </c>
      <c r="N553">
        <v>6</v>
      </c>
      <c r="O553" t="s">
        <v>214</v>
      </c>
      <c r="P553" t="s">
        <v>225</v>
      </c>
      <c r="Q553" t="s">
        <v>214</v>
      </c>
      <c r="R553" t="s">
        <v>214</v>
      </c>
      <c r="S553">
        <v>0.41060000000000002</v>
      </c>
      <c r="T553" t="s">
        <v>82</v>
      </c>
      <c r="U553" t="s">
        <v>140</v>
      </c>
    </row>
    <row r="554" spans="1:21" x14ac:dyDescent="0.25">
      <c r="A554">
        <v>42</v>
      </c>
      <c r="B554">
        <v>41</v>
      </c>
      <c r="C554">
        <v>24</v>
      </c>
      <c r="D554">
        <f t="shared" si="15"/>
        <v>152.4</v>
      </c>
      <c r="E554" t="s">
        <v>164</v>
      </c>
      <c r="F554">
        <f t="shared" si="19"/>
        <v>2310</v>
      </c>
      <c r="G554" t="s">
        <v>436</v>
      </c>
      <c r="H554" t="s">
        <v>37</v>
      </c>
      <c r="I554">
        <v>1</v>
      </c>
      <c r="J554" t="s">
        <v>23</v>
      </c>
      <c r="K554">
        <v>20</v>
      </c>
      <c r="L554" t="s">
        <v>217</v>
      </c>
      <c r="M554">
        <v>77</v>
      </c>
      <c r="N554">
        <v>6</v>
      </c>
      <c r="O554" t="s">
        <v>214</v>
      </c>
      <c r="P554" t="s">
        <v>225</v>
      </c>
      <c r="Q554" t="s">
        <v>214</v>
      </c>
      <c r="R554" t="s">
        <v>214</v>
      </c>
      <c r="S554">
        <v>0.15240000000000001</v>
      </c>
      <c r="T554" t="s">
        <v>82</v>
      </c>
      <c r="U554" t="s">
        <v>140</v>
      </c>
    </row>
    <row r="555" spans="1:21" x14ac:dyDescent="0.25">
      <c r="A555">
        <v>43</v>
      </c>
      <c r="B555">
        <v>42</v>
      </c>
      <c r="C555">
        <v>0</v>
      </c>
      <c r="D555">
        <v>0</v>
      </c>
      <c r="E555" t="s">
        <v>22</v>
      </c>
      <c r="F555">
        <v>400</v>
      </c>
      <c r="G555" t="s">
        <v>435</v>
      </c>
      <c r="H555" t="s">
        <v>36</v>
      </c>
      <c r="I555">
        <v>1</v>
      </c>
      <c r="J555" t="s">
        <v>23</v>
      </c>
      <c r="K555">
        <v>16</v>
      </c>
      <c r="L555" t="s">
        <v>174</v>
      </c>
      <c r="M555">
        <v>55</v>
      </c>
      <c r="N555">
        <v>10</v>
      </c>
      <c r="O555" t="s">
        <v>270</v>
      </c>
      <c r="P555" t="s">
        <v>202</v>
      </c>
      <c r="Q555" t="s">
        <v>272</v>
      </c>
      <c r="R555" t="s">
        <v>434</v>
      </c>
      <c r="S555">
        <v>0</v>
      </c>
      <c r="T555" t="s">
        <v>8</v>
      </c>
      <c r="U555" t="s">
        <v>288</v>
      </c>
    </row>
    <row r="556" spans="1:21" x14ac:dyDescent="0.25">
      <c r="A556">
        <v>43</v>
      </c>
      <c r="B556">
        <v>42</v>
      </c>
      <c r="C556">
        <v>1</v>
      </c>
      <c r="D556">
        <v>9.0870999999999995</v>
      </c>
      <c r="E556" t="s">
        <v>22</v>
      </c>
      <c r="F556">
        <v>400</v>
      </c>
      <c r="G556" t="s">
        <v>435</v>
      </c>
      <c r="H556" t="s">
        <v>36</v>
      </c>
      <c r="I556">
        <v>1</v>
      </c>
      <c r="J556" t="s">
        <v>23</v>
      </c>
      <c r="K556">
        <v>16</v>
      </c>
      <c r="L556" t="s">
        <v>174</v>
      </c>
      <c r="M556">
        <v>55</v>
      </c>
      <c r="N556">
        <v>10</v>
      </c>
      <c r="O556" t="s">
        <v>270</v>
      </c>
      <c r="P556" t="s">
        <v>202</v>
      </c>
      <c r="Q556" t="s">
        <v>272</v>
      </c>
      <c r="R556" t="s">
        <v>434</v>
      </c>
      <c r="S556">
        <v>9.0870999999999995</v>
      </c>
      <c r="T556" t="s">
        <v>8</v>
      </c>
      <c r="U556" t="s">
        <v>288</v>
      </c>
    </row>
    <row r="557" spans="1:21" x14ac:dyDescent="0.25">
      <c r="A557">
        <v>43</v>
      </c>
      <c r="B557">
        <v>42</v>
      </c>
      <c r="C557">
        <v>2</v>
      </c>
      <c r="D557">
        <v>17.053899999999999</v>
      </c>
      <c r="E557" t="s">
        <v>22</v>
      </c>
      <c r="F557">
        <v>400</v>
      </c>
      <c r="G557" t="s">
        <v>435</v>
      </c>
      <c r="H557" t="s">
        <v>36</v>
      </c>
      <c r="I557">
        <v>1</v>
      </c>
      <c r="J557" t="s">
        <v>23</v>
      </c>
      <c r="K557">
        <v>16</v>
      </c>
      <c r="L557" t="s">
        <v>174</v>
      </c>
      <c r="M557">
        <v>55</v>
      </c>
      <c r="N557">
        <v>10</v>
      </c>
      <c r="O557" t="s">
        <v>270</v>
      </c>
      <c r="P557" t="s">
        <v>202</v>
      </c>
      <c r="Q557" t="s">
        <v>272</v>
      </c>
      <c r="R557" t="s">
        <v>434</v>
      </c>
      <c r="S557">
        <v>17.053899999999999</v>
      </c>
      <c r="T557" t="s">
        <v>8</v>
      </c>
      <c r="U557" t="s">
        <v>288</v>
      </c>
    </row>
    <row r="558" spans="1:21" x14ac:dyDescent="0.25">
      <c r="A558">
        <v>43</v>
      </c>
      <c r="B558">
        <v>42</v>
      </c>
      <c r="C558">
        <v>3</v>
      </c>
      <c r="D558">
        <v>12.8216</v>
      </c>
      <c r="E558" t="s">
        <v>22</v>
      </c>
      <c r="F558">
        <v>400</v>
      </c>
      <c r="G558" t="s">
        <v>435</v>
      </c>
      <c r="H558" t="s">
        <v>36</v>
      </c>
      <c r="I558">
        <v>1</v>
      </c>
      <c r="J558" t="s">
        <v>23</v>
      </c>
      <c r="K558">
        <v>16</v>
      </c>
      <c r="L558" t="s">
        <v>174</v>
      </c>
      <c r="M558">
        <v>55</v>
      </c>
      <c r="N558">
        <v>10</v>
      </c>
      <c r="O558" t="s">
        <v>270</v>
      </c>
      <c r="P558" t="s">
        <v>202</v>
      </c>
      <c r="Q558" t="s">
        <v>272</v>
      </c>
      <c r="R558" t="s">
        <v>434</v>
      </c>
      <c r="S558">
        <v>12.8216</v>
      </c>
      <c r="T558" t="s">
        <v>8</v>
      </c>
      <c r="U558" t="s">
        <v>288</v>
      </c>
    </row>
    <row r="559" spans="1:21" x14ac:dyDescent="0.25">
      <c r="A559">
        <v>43</v>
      </c>
      <c r="B559">
        <v>42</v>
      </c>
      <c r="C559">
        <v>4</v>
      </c>
      <c r="D559">
        <v>10.9544</v>
      </c>
      <c r="E559" t="s">
        <v>22</v>
      </c>
      <c r="F559">
        <v>400</v>
      </c>
      <c r="G559" t="s">
        <v>435</v>
      </c>
      <c r="H559" t="s">
        <v>36</v>
      </c>
      <c r="I559">
        <v>1</v>
      </c>
      <c r="J559" t="s">
        <v>23</v>
      </c>
      <c r="K559">
        <v>16</v>
      </c>
      <c r="L559" t="s">
        <v>174</v>
      </c>
      <c r="M559">
        <v>55</v>
      </c>
      <c r="N559">
        <v>10</v>
      </c>
      <c r="O559" t="s">
        <v>270</v>
      </c>
      <c r="P559" t="s">
        <v>202</v>
      </c>
      <c r="Q559" t="s">
        <v>272</v>
      </c>
      <c r="R559" t="s">
        <v>434</v>
      </c>
      <c r="S559">
        <v>10.9544</v>
      </c>
      <c r="T559" t="s">
        <v>8</v>
      </c>
      <c r="U559" t="s">
        <v>288</v>
      </c>
    </row>
    <row r="560" spans="1:21" x14ac:dyDescent="0.25">
      <c r="A560">
        <v>43</v>
      </c>
      <c r="B560">
        <v>42</v>
      </c>
      <c r="C560">
        <v>5</v>
      </c>
      <c r="D560">
        <v>5.8506</v>
      </c>
      <c r="E560" t="s">
        <v>22</v>
      </c>
      <c r="F560">
        <v>400</v>
      </c>
      <c r="G560" t="s">
        <v>435</v>
      </c>
      <c r="H560" t="s">
        <v>36</v>
      </c>
      <c r="I560">
        <v>1</v>
      </c>
      <c r="J560" t="s">
        <v>23</v>
      </c>
      <c r="K560">
        <v>16</v>
      </c>
      <c r="L560" t="s">
        <v>174</v>
      </c>
      <c r="M560">
        <v>55</v>
      </c>
      <c r="N560">
        <v>10</v>
      </c>
      <c r="O560" t="s">
        <v>270</v>
      </c>
      <c r="P560" t="s">
        <v>202</v>
      </c>
      <c r="Q560" t="s">
        <v>272</v>
      </c>
      <c r="R560" t="s">
        <v>434</v>
      </c>
      <c r="S560">
        <v>5.8506</v>
      </c>
      <c r="T560" t="s">
        <v>8</v>
      </c>
      <c r="U560" t="s">
        <v>288</v>
      </c>
    </row>
    <row r="561" spans="1:21" x14ac:dyDescent="0.25">
      <c r="A561">
        <v>43</v>
      </c>
      <c r="B561">
        <v>42</v>
      </c>
      <c r="C561">
        <v>6</v>
      </c>
      <c r="D561">
        <v>2.9876</v>
      </c>
      <c r="E561" t="s">
        <v>22</v>
      </c>
      <c r="F561">
        <v>400</v>
      </c>
      <c r="G561" t="s">
        <v>435</v>
      </c>
      <c r="H561" t="s">
        <v>36</v>
      </c>
      <c r="I561">
        <v>1</v>
      </c>
      <c r="J561" t="s">
        <v>23</v>
      </c>
      <c r="K561">
        <v>16</v>
      </c>
      <c r="L561" t="s">
        <v>174</v>
      </c>
      <c r="M561">
        <v>55</v>
      </c>
      <c r="N561">
        <v>10</v>
      </c>
      <c r="O561" t="s">
        <v>270</v>
      </c>
      <c r="P561" t="s">
        <v>202</v>
      </c>
      <c r="Q561" t="s">
        <v>272</v>
      </c>
      <c r="R561" t="s">
        <v>434</v>
      </c>
      <c r="S561">
        <v>2.9876</v>
      </c>
      <c r="T561" t="s">
        <v>8</v>
      </c>
      <c r="U561" t="s">
        <v>288</v>
      </c>
    </row>
    <row r="562" spans="1:21" x14ac:dyDescent="0.25">
      <c r="A562">
        <v>43</v>
      </c>
      <c r="B562">
        <v>42</v>
      </c>
      <c r="C562">
        <v>7</v>
      </c>
      <c r="D562">
        <v>0.87139999999999995</v>
      </c>
      <c r="E562" t="s">
        <v>22</v>
      </c>
      <c r="F562">
        <v>400</v>
      </c>
      <c r="G562" t="s">
        <v>435</v>
      </c>
      <c r="H562" t="s">
        <v>36</v>
      </c>
      <c r="I562">
        <v>1</v>
      </c>
      <c r="J562" t="s">
        <v>23</v>
      </c>
      <c r="K562">
        <v>16</v>
      </c>
      <c r="L562" t="s">
        <v>174</v>
      </c>
      <c r="M562">
        <v>55</v>
      </c>
      <c r="N562">
        <v>10</v>
      </c>
      <c r="O562" t="s">
        <v>270</v>
      </c>
      <c r="P562" t="s">
        <v>202</v>
      </c>
      <c r="Q562" t="s">
        <v>272</v>
      </c>
      <c r="R562" t="s">
        <v>434</v>
      </c>
      <c r="S562">
        <v>0.87139999999999995</v>
      </c>
      <c r="T562" t="s">
        <v>8</v>
      </c>
      <c r="U562" t="s">
        <v>288</v>
      </c>
    </row>
    <row r="563" spans="1:21" x14ac:dyDescent="0.25">
      <c r="A563">
        <v>43</v>
      </c>
      <c r="B563">
        <v>42</v>
      </c>
      <c r="C563">
        <v>8</v>
      </c>
      <c r="D563">
        <v>0.87139999999999995</v>
      </c>
      <c r="E563" t="s">
        <v>22</v>
      </c>
      <c r="F563">
        <v>400</v>
      </c>
      <c r="G563" t="s">
        <v>435</v>
      </c>
      <c r="H563" t="s">
        <v>36</v>
      </c>
      <c r="I563">
        <v>1</v>
      </c>
      <c r="J563" t="s">
        <v>23</v>
      </c>
      <c r="K563">
        <v>16</v>
      </c>
      <c r="L563" t="s">
        <v>174</v>
      </c>
      <c r="M563">
        <v>55</v>
      </c>
      <c r="N563">
        <v>10</v>
      </c>
      <c r="O563" t="s">
        <v>270</v>
      </c>
      <c r="P563" t="s">
        <v>202</v>
      </c>
      <c r="Q563" t="s">
        <v>272</v>
      </c>
      <c r="R563" t="s">
        <v>434</v>
      </c>
      <c r="S563">
        <v>0.87139999999999995</v>
      </c>
      <c r="T563" t="s">
        <v>8</v>
      </c>
      <c r="U563" t="s">
        <v>288</v>
      </c>
    </row>
    <row r="564" spans="1:21" x14ac:dyDescent="0.25">
      <c r="A564">
        <v>43</v>
      </c>
      <c r="B564">
        <v>42</v>
      </c>
      <c r="C564">
        <v>24</v>
      </c>
      <c r="D564" s="2">
        <v>0</v>
      </c>
      <c r="E564" t="s">
        <v>22</v>
      </c>
      <c r="F564">
        <v>400</v>
      </c>
      <c r="G564" t="s">
        <v>435</v>
      </c>
      <c r="H564" t="s">
        <v>36</v>
      </c>
      <c r="I564">
        <v>1</v>
      </c>
      <c r="J564" t="s">
        <v>23</v>
      </c>
      <c r="K564">
        <v>16</v>
      </c>
      <c r="L564" t="s">
        <v>174</v>
      </c>
      <c r="M564">
        <v>55</v>
      </c>
      <c r="N564">
        <v>10</v>
      </c>
      <c r="O564" t="s">
        <v>270</v>
      </c>
      <c r="P564" t="s">
        <v>202</v>
      </c>
      <c r="Q564" t="s">
        <v>272</v>
      </c>
      <c r="R564" t="s">
        <v>434</v>
      </c>
      <c r="S564" s="2">
        <v>0</v>
      </c>
      <c r="T564" t="s">
        <v>8</v>
      </c>
      <c r="U564" t="s">
        <v>288</v>
      </c>
    </row>
    <row r="565" spans="1:21" x14ac:dyDescent="0.25">
      <c r="A565">
        <v>43</v>
      </c>
      <c r="B565">
        <v>42</v>
      </c>
      <c r="C565">
        <v>0</v>
      </c>
      <c r="D565">
        <v>0</v>
      </c>
      <c r="E565" t="s">
        <v>164</v>
      </c>
      <c r="F565">
        <v>400</v>
      </c>
      <c r="G565" t="s">
        <v>435</v>
      </c>
      <c r="H565" t="s">
        <v>36</v>
      </c>
      <c r="I565">
        <v>1</v>
      </c>
      <c r="J565" t="s">
        <v>23</v>
      </c>
      <c r="K565">
        <v>16</v>
      </c>
      <c r="L565" t="s">
        <v>174</v>
      </c>
      <c r="M565">
        <v>55</v>
      </c>
      <c r="N565">
        <v>10</v>
      </c>
      <c r="O565" t="s">
        <v>270</v>
      </c>
      <c r="P565" t="s">
        <v>202</v>
      </c>
      <c r="Q565" t="s">
        <v>272</v>
      </c>
      <c r="R565" t="s">
        <v>434</v>
      </c>
      <c r="S565">
        <v>0</v>
      </c>
      <c r="T565" t="s">
        <v>8</v>
      </c>
      <c r="U565" t="s">
        <v>288</v>
      </c>
    </row>
    <row r="566" spans="1:21" x14ac:dyDescent="0.25">
      <c r="A566">
        <v>43</v>
      </c>
      <c r="B566">
        <v>42</v>
      </c>
      <c r="C566">
        <v>1</v>
      </c>
      <c r="D566">
        <v>116.4199</v>
      </c>
      <c r="E566" t="s">
        <v>164</v>
      </c>
      <c r="F566">
        <v>400</v>
      </c>
      <c r="G566" t="s">
        <v>435</v>
      </c>
      <c r="H566" t="s">
        <v>36</v>
      </c>
      <c r="I566">
        <v>1</v>
      </c>
      <c r="J566" t="s">
        <v>23</v>
      </c>
      <c r="K566">
        <v>16</v>
      </c>
      <c r="L566" t="s">
        <v>174</v>
      </c>
      <c r="M566">
        <v>55</v>
      </c>
      <c r="N566">
        <v>10</v>
      </c>
      <c r="O566" t="s">
        <v>270</v>
      </c>
      <c r="P566" t="s">
        <v>202</v>
      </c>
      <c r="Q566" t="s">
        <v>272</v>
      </c>
      <c r="R566" t="s">
        <v>434</v>
      </c>
      <c r="S566">
        <v>116.4199</v>
      </c>
      <c r="T566" t="s">
        <v>8</v>
      </c>
      <c r="U566" t="s">
        <v>288</v>
      </c>
    </row>
    <row r="567" spans="1:21" x14ac:dyDescent="0.25">
      <c r="A567">
        <v>43</v>
      </c>
      <c r="B567">
        <v>42</v>
      </c>
      <c r="C567">
        <v>2</v>
      </c>
      <c r="D567">
        <v>247.77760000000001</v>
      </c>
      <c r="E567" t="s">
        <v>164</v>
      </c>
      <c r="F567">
        <v>400</v>
      </c>
      <c r="G567" t="s">
        <v>435</v>
      </c>
      <c r="H567" t="s">
        <v>36</v>
      </c>
      <c r="I567">
        <v>1</v>
      </c>
      <c r="J567" t="s">
        <v>23</v>
      </c>
      <c r="K567">
        <v>16</v>
      </c>
      <c r="L567" t="s">
        <v>174</v>
      </c>
      <c r="M567">
        <v>55</v>
      </c>
      <c r="N567">
        <v>10</v>
      </c>
      <c r="O567" t="s">
        <v>270</v>
      </c>
      <c r="P567" t="s">
        <v>202</v>
      </c>
      <c r="Q567" t="s">
        <v>272</v>
      </c>
      <c r="R567" t="s">
        <v>434</v>
      </c>
      <c r="S567">
        <v>247.77760000000001</v>
      </c>
      <c r="T567" t="s">
        <v>8</v>
      </c>
      <c r="U567" t="s">
        <v>288</v>
      </c>
    </row>
    <row r="568" spans="1:21" x14ac:dyDescent="0.25">
      <c r="A568">
        <v>43</v>
      </c>
      <c r="B568">
        <v>42</v>
      </c>
      <c r="C568">
        <v>3</v>
      </c>
      <c r="D568">
        <v>323.61779999999999</v>
      </c>
      <c r="E568" t="s">
        <v>164</v>
      </c>
      <c r="F568">
        <v>400</v>
      </c>
      <c r="G568" t="s">
        <v>435</v>
      </c>
      <c r="H568" t="s">
        <v>36</v>
      </c>
      <c r="I568">
        <v>1</v>
      </c>
      <c r="J568" t="s">
        <v>23</v>
      </c>
      <c r="K568">
        <v>16</v>
      </c>
      <c r="L568" t="s">
        <v>174</v>
      </c>
      <c r="M568">
        <v>55</v>
      </c>
      <c r="N568">
        <v>10</v>
      </c>
      <c r="O568" t="s">
        <v>270</v>
      </c>
      <c r="P568" t="s">
        <v>202</v>
      </c>
      <c r="Q568" t="s">
        <v>272</v>
      </c>
      <c r="R568" t="s">
        <v>434</v>
      </c>
      <c r="S568">
        <v>323.61779999999999</v>
      </c>
      <c r="T568" t="s">
        <v>8</v>
      </c>
      <c r="U568" t="s">
        <v>288</v>
      </c>
    </row>
    <row r="569" spans="1:21" x14ac:dyDescent="0.25">
      <c r="A569">
        <v>43</v>
      </c>
      <c r="B569">
        <v>42</v>
      </c>
      <c r="C569">
        <v>4</v>
      </c>
      <c r="D569">
        <v>339.67520000000002</v>
      </c>
      <c r="E569" t="s">
        <v>164</v>
      </c>
      <c r="F569">
        <v>400</v>
      </c>
      <c r="G569" t="s">
        <v>435</v>
      </c>
      <c r="H569" t="s">
        <v>36</v>
      </c>
      <c r="I569">
        <v>1</v>
      </c>
      <c r="J569" t="s">
        <v>23</v>
      </c>
      <c r="K569">
        <v>16</v>
      </c>
      <c r="L569" t="s">
        <v>174</v>
      </c>
      <c r="M569">
        <v>55</v>
      </c>
      <c r="N569">
        <v>10</v>
      </c>
      <c r="O569" t="s">
        <v>270</v>
      </c>
      <c r="P569" t="s">
        <v>202</v>
      </c>
      <c r="Q569" t="s">
        <v>272</v>
      </c>
      <c r="R569" t="s">
        <v>434</v>
      </c>
      <c r="S569">
        <v>339.67520000000002</v>
      </c>
      <c r="T569" t="s">
        <v>8</v>
      </c>
      <c r="U569" t="s">
        <v>288</v>
      </c>
    </row>
    <row r="570" spans="1:21" x14ac:dyDescent="0.25">
      <c r="A570">
        <v>43</v>
      </c>
      <c r="B570">
        <v>42</v>
      </c>
      <c r="C570">
        <v>5</v>
      </c>
      <c r="D570">
        <v>291.67160000000001</v>
      </c>
      <c r="E570" t="s">
        <v>164</v>
      </c>
      <c r="F570">
        <v>400</v>
      </c>
      <c r="G570" t="s">
        <v>435</v>
      </c>
      <c r="H570" t="s">
        <v>36</v>
      </c>
      <c r="I570">
        <v>1</v>
      </c>
      <c r="J570" t="s">
        <v>23</v>
      </c>
      <c r="K570">
        <v>16</v>
      </c>
      <c r="L570" t="s">
        <v>174</v>
      </c>
      <c r="M570">
        <v>55</v>
      </c>
      <c r="N570">
        <v>10</v>
      </c>
      <c r="O570" t="s">
        <v>270</v>
      </c>
      <c r="P570" t="s">
        <v>202</v>
      </c>
      <c r="Q570" t="s">
        <v>272</v>
      </c>
      <c r="R570" t="s">
        <v>434</v>
      </c>
      <c r="S570">
        <v>291.67160000000001</v>
      </c>
      <c r="T570" t="s">
        <v>8</v>
      </c>
      <c r="U570" t="s">
        <v>288</v>
      </c>
    </row>
    <row r="571" spans="1:21" x14ac:dyDescent="0.25">
      <c r="A571">
        <v>43</v>
      </c>
      <c r="B571">
        <v>42</v>
      </c>
      <c r="C571">
        <v>6</v>
      </c>
      <c r="D571">
        <v>272.49880000000002</v>
      </c>
      <c r="E571" t="s">
        <v>164</v>
      </c>
      <c r="F571">
        <v>400</v>
      </c>
      <c r="G571" t="s">
        <v>435</v>
      </c>
      <c r="H571" t="s">
        <v>36</v>
      </c>
      <c r="I571">
        <v>1</v>
      </c>
      <c r="J571" t="s">
        <v>23</v>
      </c>
      <c r="K571">
        <v>16</v>
      </c>
      <c r="L571" t="s">
        <v>174</v>
      </c>
      <c r="M571">
        <v>55</v>
      </c>
      <c r="N571">
        <v>10</v>
      </c>
      <c r="O571" t="s">
        <v>270</v>
      </c>
      <c r="P571" t="s">
        <v>202</v>
      </c>
      <c r="Q571" t="s">
        <v>272</v>
      </c>
      <c r="R571" t="s">
        <v>434</v>
      </c>
      <c r="S571">
        <v>272.49880000000002</v>
      </c>
      <c r="T571" t="s">
        <v>8</v>
      </c>
      <c r="U571" t="s">
        <v>288</v>
      </c>
    </row>
    <row r="572" spans="1:21" x14ac:dyDescent="0.25">
      <c r="A572">
        <v>43</v>
      </c>
      <c r="B572">
        <v>42</v>
      </c>
      <c r="C572">
        <v>7</v>
      </c>
      <c r="D572">
        <v>228.7732</v>
      </c>
      <c r="E572" t="s">
        <v>164</v>
      </c>
      <c r="F572">
        <v>400</v>
      </c>
      <c r="G572" t="s">
        <v>435</v>
      </c>
      <c r="H572" t="s">
        <v>36</v>
      </c>
      <c r="I572">
        <v>1</v>
      </c>
      <c r="J572" t="s">
        <v>23</v>
      </c>
      <c r="K572">
        <v>16</v>
      </c>
      <c r="L572" t="s">
        <v>174</v>
      </c>
      <c r="M572">
        <v>55</v>
      </c>
      <c r="N572">
        <v>10</v>
      </c>
      <c r="O572" t="s">
        <v>270</v>
      </c>
      <c r="P572" t="s">
        <v>202</v>
      </c>
      <c r="Q572" t="s">
        <v>272</v>
      </c>
      <c r="R572" t="s">
        <v>434</v>
      </c>
      <c r="S572">
        <v>228.7732</v>
      </c>
      <c r="T572" t="s">
        <v>8</v>
      </c>
      <c r="U572" t="s">
        <v>288</v>
      </c>
    </row>
    <row r="573" spans="1:21" x14ac:dyDescent="0.25">
      <c r="A573">
        <v>43</v>
      </c>
      <c r="B573">
        <v>42</v>
      </c>
      <c r="C573">
        <v>8</v>
      </c>
      <c r="D573">
        <v>229.88399999999999</v>
      </c>
      <c r="E573" t="s">
        <v>164</v>
      </c>
      <c r="F573">
        <v>400</v>
      </c>
      <c r="G573" t="s">
        <v>435</v>
      </c>
      <c r="H573" t="s">
        <v>36</v>
      </c>
      <c r="I573">
        <v>1</v>
      </c>
      <c r="J573" t="s">
        <v>23</v>
      </c>
      <c r="K573">
        <v>16</v>
      </c>
      <c r="L573" t="s">
        <v>174</v>
      </c>
      <c r="M573">
        <v>55</v>
      </c>
      <c r="N573">
        <v>10</v>
      </c>
      <c r="O573" t="s">
        <v>270</v>
      </c>
      <c r="P573" t="s">
        <v>202</v>
      </c>
      <c r="Q573" t="s">
        <v>272</v>
      </c>
      <c r="R573" t="s">
        <v>434</v>
      </c>
      <c r="S573">
        <v>229.88399999999999</v>
      </c>
      <c r="T573" t="s">
        <v>8</v>
      </c>
      <c r="U573" t="s">
        <v>288</v>
      </c>
    </row>
    <row r="574" spans="1:21" x14ac:dyDescent="0.25">
      <c r="A574">
        <v>43</v>
      </c>
      <c r="B574">
        <v>42</v>
      </c>
      <c r="C574">
        <v>24</v>
      </c>
      <c r="D574">
        <v>56.5426</v>
      </c>
      <c r="E574" t="s">
        <v>164</v>
      </c>
      <c r="F574">
        <v>400</v>
      </c>
      <c r="G574" t="s">
        <v>435</v>
      </c>
      <c r="H574" t="s">
        <v>36</v>
      </c>
      <c r="I574">
        <v>1</v>
      </c>
      <c r="J574" t="s">
        <v>23</v>
      </c>
      <c r="K574">
        <v>16</v>
      </c>
      <c r="L574" t="s">
        <v>174</v>
      </c>
      <c r="M574">
        <v>55</v>
      </c>
      <c r="N574">
        <v>10</v>
      </c>
      <c r="O574" t="s">
        <v>270</v>
      </c>
      <c r="P574" t="s">
        <v>202</v>
      </c>
      <c r="Q574" t="s">
        <v>272</v>
      </c>
      <c r="R574" t="s">
        <v>434</v>
      </c>
      <c r="S574">
        <v>56.5426</v>
      </c>
      <c r="T574" t="s">
        <v>8</v>
      </c>
      <c r="U574" t="s">
        <v>288</v>
      </c>
    </row>
    <row r="575" spans="1:21" x14ac:dyDescent="0.25">
      <c r="A575">
        <v>44</v>
      </c>
      <c r="B575">
        <v>43</v>
      </c>
      <c r="C575">
        <v>0</v>
      </c>
      <c r="D575">
        <v>0</v>
      </c>
      <c r="E575" t="s">
        <v>22</v>
      </c>
      <c r="F575">
        <v>400</v>
      </c>
      <c r="G575" t="s">
        <v>435</v>
      </c>
      <c r="H575" t="s">
        <v>27</v>
      </c>
      <c r="I575">
        <f>34/42</f>
        <v>0.80952380952380953</v>
      </c>
      <c r="J575" t="s">
        <v>25</v>
      </c>
      <c r="K575">
        <v>35</v>
      </c>
      <c r="L575" t="s">
        <v>217</v>
      </c>
      <c r="M575" s="7">
        <v>36.5</v>
      </c>
      <c r="N575">
        <v>14</v>
      </c>
      <c r="O575" t="s">
        <v>214</v>
      </c>
      <c r="P575" t="s">
        <v>225</v>
      </c>
      <c r="Q575" t="s">
        <v>214</v>
      </c>
      <c r="R575" t="s">
        <v>214</v>
      </c>
      <c r="S575">
        <v>0</v>
      </c>
      <c r="T575" t="s">
        <v>8</v>
      </c>
      <c r="U575" t="s">
        <v>288</v>
      </c>
    </row>
    <row r="576" spans="1:21" x14ac:dyDescent="0.25">
      <c r="A576">
        <v>44</v>
      </c>
      <c r="B576">
        <v>43</v>
      </c>
      <c r="C576">
        <v>0.66</v>
      </c>
      <c r="D576">
        <v>48.9101</v>
      </c>
      <c r="E576" t="s">
        <v>22</v>
      </c>
      <c r="F576">
        <v>400</v>
      </c>
      <c r="G576" t="s">
        <v>435</v>
      </c>
      <c r="H576" t="s">
        <v>27</v>
      </c>
      <c r="I576">
        <f t="shared" ref="I576:I617" si="20">34/42</f>
        <v>0.80952380952380953</v>
      </c>
      <c r="J576" t="s">
        <v>25</v>
      </c>
      <c r="K576">
        <v>35</v>
      </c>
      <c r="L576" t="s">
        <v>217</v>
      </c>
      <c r="M576" s="7">
        <v>36.5</v>
      </c>
      <c r="N576">
        <v>14</v>
      </c>
      <c r="O576" t="s">
        <v>214</v>
      </c>
      <c r="P576" t="s">
        <v>225</v>
      </c>
      <c r="Q576" t="s">
        <v>214</v>
      </c>
      <c r="R576" t="s">
        <v>214</v>
      </c>
      <c r="S576">
        <v>48.9101</v>
      </c>
      <c r="T576" t="s">
        <v>8</v>
      </c>
      <c r="U576" t="s">
        <v>288</v>
      </c>
    </row>
    <row r="577" spans="1:21" x14ac:dyDescent="0.25">
      <c r="A577">
        <v>44</v>
      </c>
      <c r="B577">
        <v>43</v>
      </c>
      <c r="C577">
        <v>1</v>
      </c>
      <c r="D577">
        <v>49.517000000000003</v>
      </c>
      <c r="E577" t="s">
        <v>22</v>
      </c>
      <c r="F577">
        <v>400</v>
      </c>
      <c r="G577" t="s">
        <v>435</v>
      </c>
      <c r="H577" t="s">
        <v>27</v>
      </c>
      <c r="I577">
        <f t="shared" si="20"/>
        <v>0.80952380952380953</v>
      </c>
      <c r="J577" t="s">
        <v>25</v>
      </c>
      <c r="K577">
        <v>35</v>
      </c>
      <c r="L577" t="s">
        <v>217</v>
      </c>
      <c r="M577" s="7">
        <v>36.5</v>
      </c>
      <c r="N577">
        <v>14</v>
      </c>
      <c r="O577" t="s">
        <v>214</v>
      </c>
      <c r="P577" t="s">
        <v>225</v>
      </c>
      <c r="Q577" t="s">
        <v>214</v>
      </c>
      <c r="R577" t="s">
        <v>214</v>
      </c>
      <c r="S577">
        <v>49.517000000000003</v>
      </c>
      <c r="T577" t="s">
        <v>8</v>
      </c>
      <c r="U577" t="s">
        <v>288</v>
      </c>
    </row>
    <row r="578" spans="1:21" x14ac:dyDescent="0.25">
      <c r="A578">
        <v>44</v>
      </c>
      <c r="B578">
        <v>43</v>
      </c>
      <c r="C578">
        <v>1.5</v>
      </c>
      <c r="D578">
        <v>58.523400000000002</v>
      </c>
      <c r="E578" t="s">
        <v>22</v>
      </c>
      <c r="F578">
        <v>400</v>
      </c>
      <c r="G578" t="s">
        <v>435</v>
      </c>
      <c r="H578" t="s">
        <v>27</v>
      </c>
      <c r="I578">
        <f t="shared" si="20"/>
        <v>0.80952380952380953</v>
      </c>
      <c r="J578" t="s">
        <v>25</v>
      </c>
      <c r="K578">
        <v>35</v>
      </c>
      <c r="L578" t="s">
        <v>217</v>
      </c>
      <c r="M578" s="7">
        <v>36.5</v>
      </c>
      <c r="N578">
        <v>14</v>
      </c>
      <c r="O578" t="s">
        <v>214</v>
      </c>
      <c r="P578" t="s">
        <v>225</v>
      </c>
      <c r="Q578" t="s">
        <v>214</v>
      </c>
      <c r="R578" t="s">
        <v>214</v>
      </c>
      <c r="S578">
        <v>58.523400000000002</v>
      </c>
      <c r="T578" t="s">
        <v>8</v>
      </c>
      <c r="U578" t="s">
        <v>288</v>
      </c>
    </row>
    <row r="579" spans="1:21" x14ac:dyDescent="0.25">
      <c r="A579">
        <v>44</v>
      </c>
      <c r="B579">
        <v>43</v>
      </c>
      <c r="C579">
        <v>2</v>
      </c>
      <c r="D579">
        <v>91.700299999999999</v>
      </c>
      <c r="E579" t="s">
        <v>22</v>
      </c>
      <c r="F579">
        <v>400</v>
      </c>
      <c r="G579" t="s">
        <v>435</v>
      </c>
      <c r="H579" t="s">
        <v>27</v>
      </c>
      <c r="I579">
        <f t="shared" si="20"/>
        <v>0.80952380952380953</v>
      </c>
      <c r="J579" t="s">
        <v>25</v>
      </c>
      <c r="K579">
        <v>35</v>
      </c>
      <c r="L579" t="s">
        <v>217</v>
      </c>
      <c r="M579" s="7">
        <v>36.5</v>
      </c>
      <c r="N579">
        <v>14</v>
      </c>
      <c r="O579" t="s">
        <v>214</v>
      </c>
      <c r="P579" t="s">
        <v>225</v>
      </c>
      <c r="Q579" t="s">
        <v>214</v>
      </c>
      <c r="R579" t="s">
        <v>214</v>
      </c>
      <c r="S579">
        <v>91.700299999999999</v>
      </c>
      <c r="T579" t="s">
        <v>8</v>
      </c>
      <c r="U579" t="s">
        <v>288</v>
      </c>
    </row>
    <row r="580" spans="1:21" x14ac:dyDescent="0.25">
      <c r="A580">
        <v>44</v>
      </c>
      <c r="B580">
        <v>43</v>
      </c>
      <c r="C580">
        <v>3</v>
      </c>
      <c r="D580">
        <v>52.727899999999998</v>
      </c>
      <c r="E580" t="s">
        <v>22</v>
      </c>
      <c r="F580">
        <v>400</v>
      </c>
      <c r="G580" t="s">
        <v>435</v>
      </c>
      <c r="H580" t="s">
        <v>27</v>
      </c>
      <c r="I580">
        <f t="shared" si="20"/>
        <v>0.80952380952380953</v>
      </c>
      <c r="J580" t="s">
        <v>25</v>
      </c>
      <c r="K580">
        <v>35</v>
      </c>
      <c r="L580" t="s">
        <v>217</v>
      </c>
      <c r="M580" s="7">
        <v>36.5</v>
      </c>
      <c r="N580">
        <v>14</v>
      </c>
      <c r="O580" t="s">
        <v>214</v>
      </c>
      <c r="P580" t="s">
        <v>225</v>
      </c>
      <c r="Q580" t="s">
        <v>214</v>
      </c>
      <c r="R580" t="s">
        <v>214</v>
      </c>
      <c r="S580">
        <v>52.727899999999998</v>
      </c>
      <c r="T580" t="s">
        <v>8</v>
      </c>
      <c r="U580" t="s">
        <v>288</v>
      </c>
    </row>
    <row r="581" spans="1:21" x14ac:dyDescent="0.25">
      <c r="A581">
        <v>44</v>
      </c>
      <c r="B581">
        <v>43</v>
      </c>
      <c r="C581">
        <v>4</v>
      </c>
      <c r="D581">
        <v>31.457599999999999</v>
      </c>
      <c r="E581" t="s">
        <v>22</v>
      </c>
      <c r="F581">
        <v>400</v>
      </c>
      <c r="G581" t="s">
        <v>435</v>
      </c>
      <c r="H581" t="s">
        <v>27</v>
      </c>
      <c r="I581">
        <f t="shared" si="20"/>
        <v>0.80952380952380953</v>
      </c>
      <c r="J581" t="s">
        <v>25</v>
      </c>
      <c r="K581">
        <v>35</v>
      </c>
      <c r="L581" t="s">
        <v>217</v>
      </c>
      <c r="M581" s="7">
        <v>36.5</v>
      </c>
      <c r="N581">
        <v>14</v>
      </c>
      <c r="O581" t="s">
        <v>214</v>
      </c>
      <c r="P581" t="s">
        <v>225</v>
      </c>
      <c r="Q581" t="s">
        <v>214</v>
      </c>
      <c r="R581" t="s">
        <v>214</v>
      </c>
      <c r="S581">
        <v>31.457599999999999</v>
      </c>
      <c r="T581" t="s">
        <v>8</v>
      </c>
      <c r="U581" t="s">
        <v>288</v>
      </c>
    </row>
    <row r="582" spans="1:21" x14ac:dyDescent="0.25">
      <c r="A582">
        <v>44</v>
      </c>
      <c r="B582">
        <v>43</v>
      </c>
      <c r="C582">
        <v>6</v>
      </c>
      <c r="D582">
        <v>25.175599999999999</v>
      </c>
      <c r="E582" t="s">
        <v>22</v>
      </c>
      <c r="F582">
        <v>400</v>
      </c>
      <c r="G582" t="s">
        <v>435</v>
      </c>
      <c r="H582" t="s">
        <v>27</v>
      </c>
      <c r="I582">
        <f t="shared" si="20"/>
        <v>0.80952380952380953</v>
      </c>
      <c r="J582" t="s">
        <v>25</v>
      </c>
      <c r="K582">
        <v>35</v>
      </c>
      <c r="L582" t="s">
        <v>217</v>
      </c>
      <c r="M582" s="7">
        <v>36.5</v>
      </c>
      <c r="N582">
        <v>14</v>
      </c>
      <c r="O582" t="s">
        <v>214</v>
      </c>
      <c r="P582" t="s">
        <v>225</v>
      </c>
      <c r="Q582" t="s">
        <v>214</v>
      </c>
      <c r="R582" t="s">
        <v>214</v>
      </c>
      <c r="S582">
        <v>25.175599999999999</v>
      </c>
      <c r="T582" t="s">
        <v>8</v>
      </c>
      <c r="U582" t="s">
        <v>288</v>
      </c>
    </row>
    <row r="583" spans="1:21" x14ac:dyDescent="0.25">
      <c r="A583">
        <v>44</v>
      </c>
      <c r="B583">
        <v>43</v>
      </c>
      <c r="C583">
        <v>0</v>
      </c>
      <c r="D583">
        <v>0</v>
      </c>
      <c r="E583" t="s">
        <v>164</v>
      </c>
      <c r="F583">
        <v>400</v>
      </c>
      <c r="G583" t="s">
        <v>435</v>
      </c>
      <c r="H583" t="s">
        <v>27</v>
      </c>
      <c r="I583">
        <f t="shared" si="20"/>
        <v>0.80952380952380953</v>
      </c>
      <c r="J583" t="s">
        <v>25</v>
      </c>
      <c r="K583">
        <v>35</v>
      </c>
      <c r="L583" t="s">
        <v>217</v>
      </c>
      <c r="M583" s="7">
        <v>36.5</v>
      </c>
      <c r="N583">
        <v>14</v>
      </c>
      <c r="O583" t="s">
        <v>214</v>
      </c>
      <c r="P583" t="s">
        <v>225</v>
      </c>
      <c r="Q583" t="s">
        <v>214</v>
      </c>
      <c r="R583" t="s">
        <v>214</v>
      </c>
      <c r="S583">
        <v>0</v>
      </c>
      <c r="T583" t="s">
        <v>8</v>
      </c>
      <c r="U583" t="s">
        <v>288</v>
      </c>
    </row>
    <row r="584" spans="1:21" x14ac:dyDescent="0.25">
      <c r="A584">
        <v>44</v>
      </c>
      <c r="B584">
        <v>43</v>
      </c>
      <c r="C584">
        <v>0.33</v>
      </c>
      <c r="D584">
        <v>55.1282</v>
      </c>
      <c r="E584" t="s">
        <v>164</v>
      </c>
      <c r="F584">
        <v>400</v>
      </c>
      <c r="G584" t="s">
        <v>435</v>
      </c>
      <c r="H584" t="s">
        <v>27</v>
      </c>
      <c r="I584">
        <f t="shared" si="20"/>
        <v>0.80952380952380953</v>
      </c>
      <c r="J584" t="s">
        <v>25</v>
      </c>
      <c r="K584">
        <v>35</v>
      </c>
      <c r="L584" t="s">
        <v>217</v>
      </c>
      <c r="M584" s="7">
        <v>36.5</v>
      </c>
      <c r="N584">
        <v>14</v>
      </c>
      <c r="O584" t="s">
        <v>214</v>
      </c>
      <c r="P584" t="s">
        <v>225</v>
      </c>
      <c r="Q584" t="s">
        <v>214</v>
      </c>
      <c r="R584" t="s">
        <v>214</v>
      </c>
      <c r="S584">
        <v>55.1282</v>
      </c>
      <c r="T584" t="s">
        <v>8</v>
      </c>
      <c r="U584" t="s">
        <v>288</v>
      </c>
    </row>
    <row r="585" spans="1:21" x14ac:dyDescent="0.25">
      <c r="A585">
        <v>44</v>
      </c>
      <c r="B585">
        <v>43</v>
      </c>
      <c r="C585">
        <v>0.67</v>
      </c>
      <c r="D585">
        <v>59.497700000000002</v>
      </c>
      <c r="E585" t="s">
        <v>164</v>
      </c>
      <c r="F585">
        <v>400</v>
      </c>
      <c r="G585" t="s">
        <v>435</v>
      </c>
      <c r="H585" t="s">
        <v>27</v>
      </c>
      <c r="I585">
        <f t="shared" si="20"/>
        <v>0.80952380952380953</v>
      </c>
      <c r="J585" t="s">
        <v>25</v>
      </c>
      <c r="K585">
        <v>35</v>
      </c>
      <c r="L585" t="s">
        <v>217</v>
      </c>
      <c r="M585" s="7">
        <v>36.5</v>
      </c>
      <c r="N585">
        <v>14</v>
      </c>
      <c r="O585" t="s">
        <v>214</v>
      </c>
      <c r="P585" t="s">
        <v>225</v>
      </c>
      <c r="Q585" t="s">
        <v>214</v>
      </c>
      <c r="R585" t="s">
        <v>214</v>
      </c>
      <c r="S585">
        <v>59.497700000000002</v>
      </c>
      <c r="T585" t="s">
        <v>8</v>
      </c>
      <c r="U585" t="s">
        <v>288</v>
      </c>
    </row>
    <row r="586" spans="1:21" x14ac:dyDescent="0.25">
      <c r="A586">
        <v>44</v>
      </c>
      <c r="B586">
        <v>43</v>
      </c>
      <c r="C586">
        <v>1</v>
      </c>
      <c r="D586">
        <v>144.36869999999999</v>
      </c>
      <c r="E586" t="s">
        <v>164</v>
      </c>
      <c r="F586">
        <v>400</v>
      </c>
      <c r="G586" t="s">
        <v>435</v>
      </c>
      <c r="H586" t="s">
        <v>27</v>
      </c>
      <c r="I586">
        <f t="shared" si="20"/>
        <v>0.80952380952380953</v>
      </c>
      <c r="J586" t="s">
        <v>25</v>
      </c>
      <c r="K586">
        <v>35</v>
      </c>
      <c r="L586" t="s">
        <v>217</v>
      </c>
      <c r="M586" s="7">
        <v>36.5</v>
      </c>
      <c r="N586">
        <v>14</v>
      </c>
      <c r="O586" t="s">
        <v>214</v>
      </c>
      <c r="P586" t="s">
        <v>225</v>
      </c>
      <c r="Q586" t="s">
        <v>214</v>
      </c>
      <c r="R586" t="s">
        <v>214</v>
      </c>
      <c r="S586">
        <v>144.36869999999999</v>
      </c>
      <c r="T586" t="s">
        <v>8</v>
      </c>
      <c r="U586" t="s">
        <v>288</v>
      </c>
    </row>
    <row r="587" spans="1:21" x14ac:dyDescent="0.25">
      <c r="A587">
        <v>44</v>
      </c>
      <c r="B587">
        <v>43</v>
      </c>
      <c r="C587">
        <v>1.5</v>
      </c>
      <c r="D587">
        <v>276.67140000000001</v>
      </c>
      <c r="E587" t="s">
        <v>164</v>
      </c>
      <c r="F587">
        <v>400</v>
      </c>
      <c r="G587" t="s">
        <v>435</v>
      </c>
      <c r="H587" t="s">
        <v>27</v>
      </c>
      <c r="I587">
        <f t="shared" si="20"/>
        <v>0.80952380952380953</v>
      </c>
      <c r="J587" t="s">
        <v>25</v>
      </c>
      <c r="K587">
        <v>35</v>
      </c>
      <c r="L587" t="s">
        <v>217</v>
      </c>
      <c r="M587" s="7">
        <v>36.5</v>
      </c>
      <c r="N587">
        <v>14</v>
      </c>
      <c r="O587" t="s">
        <v>214</v>
      </c>
      <c r="P587" t="s">
        <v>225</v>
      </c>
      <c r="Q587" t="s">
        <v>214</v>
      </c>
      <c r="R587" t="s">
        <v>214</v>
      </c>
      <c r="S587">
        <v>276.67140000000001</v>
      </c>
      <c r="T587" t="s">
        <v>8</v>
      </c>
      <c r="U587" t="s">
        <v>288</v>
      </c>
    </row>
    <row r="588" spans="1:21" x14ac:dyDescent="0.25">
      <c r="A588">
        <v>44</v>
      </c>
      <c r="B588">
        <v>43</v>
      </c>
      <c r="C588">
        <v>2</v>
      </c>
      <c r="D588">
        <v>434.32940000000002</v>
      </c>
      <c r="E588" t="s">
        <v>164</v>
      </c>
      <c r="F588">
        <v>400</v>
      </c>
      <c r="G588" t="s">
        <v>435</v>
      </c>
      <c r="H588" t="s">
        <v>27</v>
      </c>
      <c r="I588">
        <f t="shared" si="20"/>
        <v>0.80952380952380953</v>
      </c>
      <c r="J588" t="s">
        <v>25</v>
      </c>
      <c r="K588">
        <v>35</v>
      </c>
      <c r="L588" t="s">
        <v>217</v>
      </c>
      <c r="M588" s="7">
        <v>36.5</v>
      </c>
      <c r="N588">
        <v>14</v>
      </c>
      <c r="O588" t="s">
        <v>214</v>
      </c>
      <c r="P588" t="s">
        <v>225</v>
      </c>
      <c r="Q588" t="s">
        <v>214</v>
      </c>
      <c r="R588" t="s">
        <v>214</v>
      </c>
      <c r="S588">
        <v>434.32940000000002</v>
      </c>
      <c r="T588" t="s">
        <v>8</v>
      </c>
      <c r="U588" t="s">
        <v>288</v>
      </c>
    </row>
    <row r="589" spans="1:21" x14ac:dyDescent="0.25">
      <c r="A589">
        <v>44</v>
      </c>
      <c r="B589">
        <v>43</v>
      </c>
      <c r="C589">
        <v>3</v>
      </c>
      <c r="D589">
        <v>561.06330000000003</v>
      </c>
      <c r="E589" t="s">
        <v>164</v>
      </c>
      <c r="F589">
        <v>400</v>
      </c>
      <c r="G589" t="s">
        <v>435</v>
      </c>
      <c r="H589" t="s">
        <v>27</v>
      </c>
      <c r="I589">
        <f t="shared" si="20"/>
        <v>0.80952380952380953</v>
      </c>
      <c r="J589" t="s">
        <v>25</v>
      </c>
      <c r="K589">
        <v>35</v>
      </c>
      <c r="L589" t="s">
        <v>217</v>
      </c>
      <c r="M589" s="7">
        <v>36.5</v>
      </c>
      <c r="N589">
        <v>14</v>
      </c>
      <c r="O589" t="s">
        <v>214</v>
      </c>
      <c r="P589" t="s">
        <v>225</v>
      </c>
      <c r="Q589" t="s">
        <v>214</v>
      </c>
      <c r="R589" t="s">
        <v>214</v>
      </c>
      <c r="S589">
        <v>561.06330000000003</v>
      </c>
      <c r="T589" t="s">
        <v>8</v>
      </c>
      <c r="U589" t="s">
        <v>288</v>
      </c>
    </row>
    <row r="590" spans="1:21" x14ac:dyDescent="0.25">
      <c r="A590">
        <v>44</v>
      </c>
      <c r="B590">
        <v>43</v>
      </c>
      <c r="C590">
        <v>4</v>
      </c>
      <c r="D590">
        <v>533.36969999999997</v>
      </c>
      <c r="E590" t="s">
        <v>164</v>
      </c>
      <c r="F590">
        <v>400</v>
      </c>
      <c r="G590" t="s">
        <v>435</v>
      </c>
      <c r="H590" t="s">
        <v>27</v>
      </c>
      <c r="I590">
        <f t="shared" si="20"/>
        <v>0.80952380952380953</v>
      </c>
      <c r="J590" t="s">
        <v>25</v>
      </c>
      <c r="K590">
        <v>35</v>
      </c>
      <c r="L590" t="s">
        <v>217</v>
      </c>
      <c r="M590" s="7">
        <v>36.5</v>
      </c>
      <c r="N590">
        <v>14</v>
      </c>
      <c r="O590" t="s">
        <v>214</v>
      </c>
      <c r="P590" t="s">
        <v>225</v>
      </c>
      <c r="Q590" t="s">
        <v>214</v>
      </c>
      <c r="R590" t="s">
        <v>214</v>
      </c>
      <c r="S590">
        <v>533.36969999999997</v>
      </c>
      <c r="T590" t="s">
        <v>8</v>
      </c>
      <c r="U590" t="s">
        <v>288</v>
      </c>
    </row>
    <row r="591" spans="1:21" x14ac:dyDescent="0.25">
      <c r="A591">
        <v>44</v>
      </c>
      <c r="B591">
        <v>43</v>
      </c>
      <c r="C591">
        <v>6</v>
      </c>
      <c r="D591">
        <v>411.83120000000002</v>
      </c>
      <c r="E591" t="s">
        <v>164</v>
      </c>
      <c r="F591">
        <v>400</v>
      </c>
      <c r="G591" t="s">
        <v>435</v>
      </c>
      <c r="H591" t="s">
        <v>27</v>
      </c>
      <c r="I591">
        <f t="shared" si="20"/>
        <v>0.80952380952380953</v>
      </c>
      <c r="J591" t="s">
        <v>25</v>
      </c>
      <c r="K591">
        <v>35</v>
      </c>
      <c r="L591" t="s">
        <v>217</v>
      </c>
      <c r="M591" s="7">
        <v>36.5</v>
      </c>
      <c r="N591">
        <v>14</v>
      </c>
      <c r="O591" t="s">
        <v>214</v>
      </c>
      <c r="P591" t="s">
        <v>225</v>
      </c>
      <c r="Q591" t="s">
        <v>214</v>
      </c>
      <c r="R591" t="s">
        <v>214</v>
      </c>
      <c r="S591">
        <v>411.83120000000002</v>
      </c>
      <c r="T591" t="s">
        <v>8</v>
      </c>
      <c r="U591" t="s">
        <v>288</v>
      </c>
    </row>
    <row r="592" spans="1:21" x14ac:dyDescent="0.25">
      <c r="A592">
        <v>44</v>
      </c>
      <c r="B592">
        <v>43</v>
      </c>
      <c r="C592">
        <v>8</v>
      </c>
      <c r="D592">
        <v>323.37439999999998</v>
      </c>
      <c r="E592" t="s">
        <v>164</v>
      </c>
      <c r="F592">
        <v>400</v>
      </c>
      <c r="G592" t="s">
        <v>435</v>
      </c>
      <c r="H592" t="s">
        <v>27</v>
      </c>
      <c r="I592">
        <f t="shared" si="20"/>
        <v>0.80952380952380953</v>
      </c>
      <c r="J592" t="s">
        <v>25</v>
      </c>
      <c r="K592">
        <v>35</v>
      </c>
      <c r="L592" t="s">
        <v>217</v>
      </c>
      <c r="M592" s="7">
        <v>36.5</v>
      </c>
      <c r="N592">
        <v>14</v>
      </c>
      <c r="O592" t="s">
        <v>214</v>
      </c>
      <c r="P592" t="s">
        <v>225</v>
      </c>
      <c r="Q592" t="s">
        <v>214</v>
      </c>
      <c r="R592" t="s">
        <v>214</v>
      </c>
      <c r="S592">
        <v>323.37439999999998</v>
      </c>
      <c r="T592" t="s">
        <v>8</v>
      </c>
      <c r="U592" t="s">
        <v>288</v>
      </c>
    </row>
    <row r="593" spans="1:21" x14ac:dyDescent="0.25">
      <c r="A593">
        <v>44</v>
      </c>
      <c r="B593">
        <v>43</v>
      </c>
      <c r="C593">
        <v>12</v>
      </c>
      <c r="D593">
        <v>241.31219999999999</v>
      </c>
      <c r="E593" t="s">
        <v>164</v>
      </c>
      <c r="F593">
        <v>400</v>
      </c>
      <c r="G593" t="s">
        <v>435</v>
      </c>
      <c r="H593" t="s">
        <v>27</v>
      </c>
      <c r="I593">
        <f t="shared" si="20"/>
        <v>0.80952380952380953</v>
      </c>
      <c r="J593" t="s">
        <v>25</v>
      </c>
      <c r="K593">
        <v>35</v>
      </c>
      <c r="L593" t="s">
        <v>217</v>
      </c>
      <c r="M593" s="7">
        <v>36.5</v>
      </c>
      <c r="N593">
        <v>14</v>
      </c>
      <c r="O593" t="s">
        <v>214</v>
      </c>
      <c r="P593" t="s">
        <v>225</v>
      </c>
      <c r="Q593" t="s">
        <v>214</v>
      </c>
      <c r="R593" t="s">
        <v>214</v>
      </c>
      <c r="S593">
        <v>241.31219999999999</v>
      </c>
      <c r="T593" t="s">
        <v>8</v>
      </c>
      <c r="U593" t="s">
        <v>288</v>
      </c>
    </row>
    <row r="594" spans="1:21" x14ac:dyDescent="0.25">
      <c r="A594">
        <v>44</v>
      </c>
      <c r="B594">
        <v>43</v>
      </c>
      <c r="C594">
        <v>24</v>
      </c>
      <c r="D594">
        <v>138.5179</v>
      </c>
      <c r="E594" t="s">
        <v>164</v>
      </c>
      <c r="F594">
        <v>400</v>
      </c>
      <c r="G594" t="s">
        <v>435</v>
      </c>
      <c r="H594" t="s">
        <v>27</v>
      </c>
      <c r="I594">
        <f t="shared" si="20"/>
        <v>0.80952380952380953</v>
      </c>
      <c r="J594" t="s">
        <v>25</v>
      </c>
      <c r="K594">
        <v>35</v>
      </c>
      <c r="L594" t="s">
        <v>217</v>
      </c>
      <c r="M594" s="7">
        <v>36.5</v>
      </c>
      <c r="N594">
        <v>14</v>
      </c>
      <c r="O594" t="s">
        <v>214</v>
      </c>
      <c r="P594" t="s">
        <v>225</v>
      </c>
      <c r="Q594" t="s">
        <v>214</v>
      </c>
      <c r="R594" t="s">
        <v>214</v>
      </c>
      <c r="S594">
        <v>138.5179</v>
      </c>
      <c r="T594" t="s">
        <v>8</v>
      </c>
      <c r="U594" t="s">
        <v>288</v>
      </c>
    </row>
    <row r="595" spans="1:21" x14ac:dyDescent="0.25">
      <c r="A595">
        <v>44</v>
      </c>
      <c r="B595">
        <v>43</v>
      </c>
      <c r="C595">
        <v>36</v>
      </c>
      <c r="D595">
        <v>57.7761</v>
      </c>
      <c r="E595" t="s">
        <v>164</v>
      </c>
      <c r="F595">
        <v>400</v>
      </c>
      <c r="G595" t="s">
        <v>435</v>
      </c>
      <c r="H595" t="s">
        <v>27</v>
      </c>
      <c r="I595">
        <f t="shared" si="20"/>
        <v>0.80952380952380953</v>
      </c>
      <c r="J595" t="s">
        <v>25</v>
      </c>
      <c r="K595">
        <v>35</v>
      </c>
      <c r="L595" t="s">
        <v>217</v>
      </c>
      <c r="M595" s="7">
        <v>36.5</v>
      </c>
      <c r="N595">
        <v>14</v>
      </c>
      <c r="O595" t="s">
        <v>214</v>
      </c>
      <c r="P595" t="s">
        <v>225</v>
      </c>
      <c r="Q595" t="s">
        <v>214</v>
      </c>
      <c r="R595" t="s">
        <v>214</v>
      </c>
      <c r="S595">
        <v>57.7761</v>
      </c>
      <c r="T595" t="s">
        <v>8</v>
      </c>
      <c r="U595" t="s">
        <v>288</v>
      </c>
    </row>
    <row r="596" spans="1:21" x14ac:dyDescent="0.25">
      <c r="A596">
        <v>44</v>
      </c>
      <c r="B596">
        <v>44</v>
      </c>
      <c r="C596">
        <v>0</v>
      </c>
      <c r="D596">
        <v>0</v>
      </c>
      <c r="E596" t="s">
        <v>22</v>
      </c>
      <c r="F596">
        <v>400</v>
      </c>
      <c r="G596" t="s">
        <v>435</v>
      </c>
      <c r="H596" t="s">
        <v>27</v>
      </c>
      <c r="I596">
        <f t="shared" si="20"/>
        <v>0.80952380952380953</v>
      </c>
      <c r="J596" t="s">
        <v>25</v>
      </c>
      <c r="K596">
        <v>35</v>
      </c>
      <c r="L596" t="s">
        <v>217</v>
      </c>
      <c r="M596" s="7">
        <v>36.5</v>
      </c>
      <c r="N596">
        <v>14</v>
      </c>
      <c r="O596" t="s">
        <v>214</v>
      </c>
      <c r="P596" t="s">
        <v>225</v>
      </c>
      <c r="Q596" t="s">
        <v>443</v>
      </c>
      <c r="R596" t="s">
        <v>434</v>
      </c>
      <c r="S596">
        <v>0</v>
      </c>
      <c r="T596" t="s">
        <v>8</v>
      </c>
      <c r="U596" t="s">
        <v>288</v>
      </c>
    </row>
    <row r="597" spans="1:21" x14ac:dyDescent="0.25">
      <c r="A597">
        <v>44</v>
      </c>
      <c r="B597">
        <v>44</v>
      </c>
      <c r="C597">
        <v>1</v>
      </c>
      <c r="D597">
        <v>57.542700000000004</v>
      </c>
      <c r="E597" t="s">
        <v>22</v>
      </c>
      <c r="F597">
        <v>400</v>
      </c>
      <c r="G597" t="s">
        <v>435</v>
      </c>
      <c r="H597" t="s">
        <v>27</v>
      </c>
      <c r="I597">
        <f t="shared" si="20"/>
        <v>0.80952380952380953</v>
      </c>
      <c r="J597" t="s">
        <v>25</v>
      </c>
      <c r="K597">
        <v>35</v>
      </c>
      <c r="L597" t="s">
        <v>217</v>
      </c>
      <c r="M597" s="7">
        <v>36.5</v>
      </c>
      <c r="N597">
        <v>14</v>
      </c>
      <c r="O597" t="s">
        <v>214</v>
      </c>
      <c r="P597" t="s">
        <v>225</v>
      </c>
      <c r="Q597" t="s">
        <v>443</v>
      </c>
      <c r="R597" t="s">
        <v>434</v>
      </c>
      <c r="S597">
        <v>57.542700000000004</v>
      </c>
      <c r="T597" t="s">
        <v>8</v>
      </c>
      <c r="U597" t="s">
        <v>288</v>
      </c>
    </row>
    <row r="598" spans="1:21" x14ac:dyDescent="0.25">
      <c r="A598">
        <v>44</v>
      </c>
      <c r="B598">
        <v>44</v>
      </c>
      <c r="C598">
        <v>1.5</v>
      </c>
      <c r="D598">
        <v>26.854199999999999</v>
      </c>
      <c r="E598" t="s">
        <v>22</v>
      </c>
      <c r="F598">
        <v>400</v>
      </c>
      <c r="G598" t="s">
        <v>435</v>
      </c>
      <c r="H598" t="s">
        <v>27</v>
      </c>
      <c r="I598">
        <f t="shared" si="20"/>
        <v>0.80952380952380953</v>
      </c>
      <c r="J598" t="s">
        <v>25</v>
      </c>
      <c r="K598">
        <v>35</v>
      </c>
      <c r="L598" t="s">
        <v>217</v>
      </c>
      <c r="M598" s="7">
        <v>36.5</v>
      </c>
      <c r="N598">
        <v>14</v>
      </c>
      <c r="O598" t="s">
        <v>214</v>
      </c>
      <c r="P598" t="s">
        <v>225</v>
      </c>
      <c r="Q598" t="s">
        <v>443</v>
      </c>
      <c r="R598" t="s">
        <v>434</v>
      </c>
      <c r="S598">
        <v>26.854199999999999</v>
      </c>
      <c r="T598" t="s">
        <v>8</v>
      </c>
      <c r="U598" t="s">
        <v>288</v>
      </c>
    </row>
    <row r="599" spans="1:21" x14ac:dyDescent="0.25">
      <c r="A599">
        <v>44</v>
      </c>
      <c r="B599">
        <v>44</v>
      </c>
      <c r="C599">
        <v>2</v>
      </c>
      <c r="D599">
        <v>48.398400000000002</v>
      </c>
      <c r="E599" t="s">
        <v>22</v>
      </c>
      <c r="F599">
        <v>400</v>
      </c>
      <c r="G599" t="s">
        <v>435</v>
      </c>
      <c r="H599" t="s">
        <v>27</v>
      </c>
      <c r="I599">
        <f t="shared" si="20"/>
        <v>0.80952380952380953</v>
      </c>
      <c r="J599" t="s">
        <v>25</v>
      </c>
      <c r="K599">
        <v>35</v>
      </c>
      <c r="L599" t="s">
        <v>217</v>
      </c>
      <c r="M599" s="7">
        <v>36.5</v>
      </c>
      <c r="N599">
        <v>14</v>
      </c>
      <c r="O599" t="s">
        <v>214</v>
      </c>
      <c r="P599" t="s">
        <v>225</v>
      </c>
      <c r="Q599" t="s">
        <v>443</v>
      </c>
      <c r="R599" t="s">
        <v>434</v>
      </c>
      <c r="S599">
        <v>48.398400000000002</v>
      </c>
      <c r="T599" t="s">
        <v>8</v>
      </c>
      <c r="U599" t="s">
        <v>288</v>
      </c>
    </row>
    <row r="600" spans="1:21" x14ac:dyDescent="0.25">
      <c r="A600">
        <v>44</v>
      </c>
      <c r="B600">
        <v>44</v>
      </c>
      <c r="C600">
        <v>3</v>
      </c>
      <c r="D600">
        <v>43.569200000000002</v>
      </c>
      <c r="E600" t="s">
        <v>22</v>
      </c>
      <c r="F600">
        <v>400</v>
      </c>
      <c r="G600" t="s">
        <v>435</v>
      </c>
      <c r="H600" t="s">
        <v>27</v>
      </c>
      <c r="I600">
        <f t="shared" si="20"/>
        <v>0.80952380952380953</v>
      </c>
      <c r="J600" t="s">
        <v>25</v>
      </c>
      <c r="K600">
        <v>35</v>
      </c>
      <c r="L600" t="s">
        <v>217</v>
      </c>
      <c r="M600" s="7">
        <v>36.5</v>
      </c>
      <c r="N600">
        <v>14</v>
      </c>
      <c r="O600" t="s">
        <v>214</v>
      </c>
      <c r="P600" t="s">
        <v>225</v>
      </c>
      <c r="Q600" t="s">
        <v>443</v>
      </c>
      <c r="R600" t="s">
        <v>434</v>
      </c>
      <c r="S600">
        <v>43.569200000000002</v>
      </c>
      <c r="T600" t="s">
        <v>8</v>
      </c>
      <c r="U600" t="s">
        <v>288</v>
      </c>
    </row>
    <row r="601" spans="1:21" x14ac:dyDescent="0.25">
      <c r="A601">
        <v>44</v>
      </c>
      <c r="B601">
        <v>44</v>
      </c>
      <c r="C601">
        <v>4</v>
      </c>
      <c r="D601">
        <v>60.317999999999998</v>
      </c>
      <c r="E601" t="s">
        <v>22</v>
      </c>
      <c r="F601">
        <v>400</v>
      </c>
      <c r="G601" t="s">
        <v>435</v>
      </c>
      <c r="H601" t="s">
        <v>27</v>
      </c>
      <c r="I601">
        <f t="shared" si="20"/>
        <v>0.80952380952380953</v>
      </c>
      <c r="J601" t="s">
        <v>25</v>
      </c>
      <c r="K601">
        <v>35</v>
      </c>
      <c r="L601" t="s">
        <v>217</v>
      </c>
      <c r="M601" s="7">
        <v>36.5</v>
      </c>
      <c r="N601">
        <v>14</v>
      </c>
      <c r="O601" t="s">
        <v>214</v>
      </c>
      <c r="P601" t="s">
        <v>225</v>
      </c>
      <c r="Q601" t="s">
        <v>443</v>
      </c>
      <c r="R601" t="s">
        <v>434</v>
      </c>
      <c r="S601">
        <v>60.317999999999998</v>
      </c>
      <c r="T601" t="s">
        <v>8</v>
      </c>
      <c r="U601" t="s">
        <v>288</v>
      </c>
    </row>
    <row r="602" spans="1:21" x14ac:dyDescent="0.25">
      <c r="A602">
        <v>44</v>
      </c>
      <c r="B602">
        <v>44</v>
      </c>
      <c r="C602">
        <v>6</v>
      </c>
      <c r="D602">
        <v>35.554600000000001</v>
      </c>
      <c r="E602" t="s">
        <v>22</v>
      </c>
      <c r="F602">
        <v>400</v>
      </c>
      <c r="G602" t="s">
        <v>435</v>
      </c>
      <c r="H602" t="s">
        <v>27</v>
      </c>
      <c r="I602">
        <f t="shared" si="20"/>
        <v>0.80952380952380953</v>
      </c>
      <c r="J602" t="s">
        <v>25</v>
      </c>
      <c r="K602">
        <v>35</v>
      </c>
      <c r="L602" t="s">
        <v>217</v>
      </c>
      <c r="M602" s="7">
        <v>36.5</v>
      </c>
      <c r="N602">
        <v>14</v>
      </c>
      <c r="O602" t="s">
        <v>214</v>
      </c>
      <c r="P602" t="s">
        <v>225</v>
      </c>
      <c r="Q602" t="s">
        <v>443</v>
      </c>
      <c r="R602" t="s">
        <v>434</v>
      </c>
      <c r="S602">
        <v>35.554600000000001</v>
      </c>
      <c r="T602" t="s">
        <v>8</v>
      </c>
      <c r="U602" t="s">
        <v>288</v>
      </c>
    </row>
    <row r="603" spans="1:21" x14ac:dyDescent="0.25">
      <c r="A603">
        <v>44</v>
      </c>
      <c r="B603">
        <v>44</v>
      </c>
      <c r="C603">
        <v>8</v>
      </c>
      <c r="D603">
        <v>26.3292</v>
      </c>
      <c r="E603" t="s">
        <v>22</v>
      </c>
      <c r="F603">
        <v>400</v>
      </c>
      <c r="G603" t="s">
        <v>435</v>
      </c>
      <c r="H603" t="s">
        <v>27</v>
      </c>
      <c r="I603">
        <f t="shared" si="20"/>
        <v>0.80952380952380953</v>
      </c>
      <c r="J603" t="s">
        <v>25</v>
      </c>
      <c r="K603">
        <v>35</v>
      </c>
      <c r="L603" t="s">
        <v>217</v>
      </c>
      <c r="M603" s="7">
        <v>36.5</v>
      </c>
      <c r="N603">
        <v>14</v>
      </c>
      <c r="O603" t="s">
        <v>214</v>
      </c>
      <c r="P603" t="s">
        <v>225</v>
      </c>
      <c r="Q603" t="s">
        <v>443</v>
      </c>
      <c r="R603" t="s">
        <v>434</v>
      </c>
      <c r="S603">
        <v>26.3292</v>
      </c>
      <c r="T603" t="s">
        <v>8</v>
      </c>
      <c r="U603" t="s">
        <v>288</v>
      </c>
    </row>
    <row r="604" spans="1:21" x14ac:dyDescent="0.25">
      <c r="A604">
        <v>44</v>
      </c>
      <c r="B604">
        <v>44</v>
      </c>
      <c r="C604">
        <v>0</v>
      </c>
      <c r="D604">
        <v>0</v>
      </c>
      <c r="E604" t="s">
        <v>164</v>
      </c>
      <c r="F604">
        <v>400</v>
      </c>
      <c r="G604" t="s">
        <v>435</v>
      </c>
      <c r="H604" t="s">
        <v>27</v>
      </c>
      <c r="I604">
        <f t="shared" si="20"/>
        <v>0.80952380952380953</v>
      </c>
      <c r="J604" t="s">
        <v>25</v>
      </c>
      <c r="K604">
        <v>35</v>
      </c>
      <c r="L604" t="s">
        <v>217</v>
      </c>
      <c r="M604" s="7">
        <v>36.5</v>
      </c>
      <c r="N604">
        <v>14</v>
      </c>
      <c r="O604" t="s">
        <v>214</v>
      </c>
      <c r="P604" t="s">
        <v>225</v>
      </c>
      <c r="Q604" t="s">
        <v>443</v>
      </c>
      <c r="R604" t="s">
        <v>434</v>
      </c>
      <c r="S604">
        <v>0</v>
      </c>
      <c r="T604" t="s">
        <v>8</v>
      </c>
      <c r="U604" t="s">
        <v>288</v>
      </c>
    </row>
    <row r="605" spans="1:21" x14ac:dyDescent="0.25">
      <c r="A605">
        <v>44</v>
      </c>
      <c r="B605">
        <v>44</v>
      </c>
      <c r="C605">
        <v>0.33</v>
      </c>
      <c r="D605">
        <v>40.974800000000002</v>
      </c>
      <c r="E605" t="s">
        <v>164</v>
      </c>
      <c r="F605">
        <v>400</v>
      </c>
      <c r="G605" t="s">
        <v>435</v>
      </c>
      <c r="H605" t="s">
        <v>27</v>
      </c>
      <c r="I605">
        <f t="shared" si="20"/>
        <v>0.80952380952380953</v>
      </c>
      <c r="J605" t="s">
        <v>25</v>
      </c>
      <c r="K605">
        <v>35</v>
      </c>
      <c r="L605" t="s">
        <v>217</v>
      </c>
      <c r="M605" s="7">
        <v>36.5</v>
      </c>
      <c r="N605">
        <v>14</v>
      </c>
      <c r="O605" t="s">
        <v>214</v>
      </c>
      <c r="P605" t="s">
        <v>225</v>
      </c>
      <c r="Q605" t="s">
        <v>443</v>
      </c>
      <c r="R605" t="s">
        <v>434</v>
      </c>
      <c r="S605">
        <v>40.974800000000002</v>
      </c>
      <c r="T605" t="s">
        <v>8</v>
      </c>
      <c r="U605" t="s">
        <v>288</v>
      </c>
    </row>
    <row r="606" spans="1:21" x14ac:dyDescent="0.25">
      <c r="A606">
        <v>44</v>
      </c>
      <c r="B606">
        <v>44</v>
      </c>
      <c r="C606">
        <v>0.67</v>
      </c>
      <c r="D606">
        <v>94.265199999999993</v>
      </c>
      <c r="E606" t="s">
        <v>164</v>
      </c>
      <c r="F606">
        <v>400</v>
      </c>
      <c r="G606" t="s">
        <v>435</v>
      </c>
      <c r="H606" t="s">
        <v>27</v>
      </c>
      <c r="I606">
        <f t="shared" si="20"/>
        <v>0.80952380952380953</v>
      </c>
      <c r="J606" t="s">
        <v>25</v>
      </c>
      <c r="K606">
        <v>35</v>
      </c>
      <c r="L606" t="s">
        <v>217</v>
      </c>
      <c r="M606" s="7">
        <v>36.5</v>
      </c>
      <c r="N606">
        <v>14</v>
      </c>
      <c r="O606" t="s">
        <v>214</v>
      </c>
      <c r="P606" t="s">
        <v>225</v>
      </c>
      <c r="Q606" t="s">
        <v>443</v>
      </c>
      <c r="R606" t="s">
        <v>434</v>
      </c>
      <c r="S606">
        <v>94.265199999999993</v>
      </c>
      <c r="T606" t="s">
        <v>8</v>
      </c>
      <c r="U606" t="s">
        <v>288</v>
      </c>
    </row>
    <row r="607" spans="1:21" x14ac:dyDescent="0.25">
      <c r="A607">
        <v>44</v>
      </c>
      <c r="B607">
        <v>44</v>
      </c>
      <c r="C607">
        <v>1</v>
      </c>
      <c r="D607">
        <v>145.5044</v>
      </c>
      <c r="E607" t="s">
        <v>164</v>
      </c>
      <c r="F607">
        <v>400</v>
      </c>
      <c r="G607" t="s">
        <v>435</v>
      </c>
      <c r="H607" t="s">
        <v>27</v>
      </c>
      <c r="I607">
        <f t="shared" si="20"/>
        <v>0.80952380952380953</v>
      </c>
      <c r="J607" t="s">
        <v>25</v>
      </c>
      <c r="K607">
        <v>35</v>
      </c>
      <c r="L607" t="s">
        <v>217</v>
      </c>
      <c r="M607" s="7">
        <v>36.5</v>
      </c>
      <c r="N607">
        <v>14</v>
      </c>
      <c r="O607" t="s">
        <v>214</v>
      </c>
      <c r="P607" t="s">
        <v>225</v>
      </c>
      <c r="Q607" t="s">
        <v>443</v>
      </c>
      <c r="R607" t="s">
        <v>434</v>
      </c>
      <c r="S607">
        <v>145.5044</v>
      </c>
      <c r="T607" t="s">
        <v>8</v>
      </c>
      <c r="U607" t="s">
        <v>288</v>
      </c>
    </row>
    <row r="608" spans="1:21" x14ac:dyDescent="0.25">
      <c r="A608">
        <v>44</v>
      </c>
      <c r="B608">
        <v>44</v>
      </c>
      <c r="C608">
        <v>1.5</v>
      </c>
      <c r="D608">
        <v>211.0607</v>
      </c>
      <c r="E608" t="s">
        <v>164</v>
      </c>
      <c r="F608">
        <v>400</v>
      </c>
      <c r="G608" t="s">
        <v>435</v>
      </c>
      <c r="H608" t="s">
        <v>27</v>
      </c>
      <c r="I608">
        <f t="shared" si="20"/>
        <v>0.80952380952380953</v>
      </c>
      <c r="J608" t="s">
        <v>25</v>
      </c>
      <c r="K608">
        <v>35</v>
      </c>
      <c r="L608" t="s">
        <v>217</v>
      </c>
      <c r="M608" s="7">
        <v>36.5</v>
      </c>
      <c r="N608">
        <v>14</v>
      </c>
      <c r="O608" t="s">
        <v>214</v>
      </c>
      <c r="P608" t="s">
        <v>225</v>
      </c>
      <c r="Q608" t="s">
        <v>443</v>
      </c>
      <c r="R608" t="s">
        <v>434</v>
      </c>
      <c r="S608">
        <v>211.0607</v>
      </c>
      <c r="T608" t="s">
        <v>8</v>
      </c>
      <c r="U608" t="s">
        <v>288</v>
      </c>
    </row>
    <row r="609" spans="1:21" x14ac:dyDescent="0.25">
      <c r="A609">
        <v>44</v>
      </c>
      <c r="B609">
        <v>44</v>
      </c>
      <c r="C609">
        <v>2</v>
      </c>
      <c r="D609">
        <v>299.20530000000002</v>
      </c>
      <c r="E609" t="s">
        <v>164</v>
      </c>
      <c r="F609">
        <v>400</v>
      </c>
      <c r="G609" t="s">
        <v>435</v>
      </c>
      <c r="H609" t="s">
        <v>27</v>
      </c>
      <c r="I609">
        <f t="shared" si="20"/>
        <v>0.80952380952380953</v>
      </c>
      <c r="J609" t="s">
        <v>25</v>
      </c>
      <c r="K609">
        <v>35</v>
      </c>
      <c r="L609" t="s">
        <v>217</v>
      </c>
      <c r="M609" s="7">
        <v>36.5</v>
      </c>
      <c r="N609">
        <v>14</v>
      </c>
      <c r="O609" t="s">
        <v>214</v>
      </c>
      <c r="P609" t="s">
        <v>225</v>
      </c>
      <c r="Q609" t="s">
        <v>443</v>
      </c>
      <c r="R609" t="s">
        <v>434</v>
      </c>
      <c r="S609">
        <v>299.20530000000002</v>
      </c>
      <c r="T609" t="s">
        <v>8</v>
      </c>
      <c r="U609" t="s">
        <v>288</v>
      </c>
    </row>
    <row r="610" spans="1:21" x14ac:dyDescent="0.25">
      <c r="A610">
        <v>44</v>
      </c>
      <c r="B610">
        <v>44</v>
      </c>
      <c r="C610">
        <v>3</v>
      </c>
      <c r="D610">
        <v>488.78620000000001</v>
      </c>
      <c r="E610" t="s">
        <v>164</v>
      </c>
      <c r="F610">
        <v>400</v>
      </c>
      <c r="G610" t="s">
        <v>435</v>
      </c>
      <c r="H610" t="s">
        <v>27</v>
      </c>
      <c r="I610">
        <f t="shared" si="20"/>
        <v>0.80952380952380953</v>
      </c>
      <c r="J610" t="s">
        <v>25</v>
      </c>
      <c r="K610">
        <v>35</v>
      </c>
      <c r="L610" t="s">
        <v>217</v>
      </c>
      <c r="M610" s="7">
        <v>36.5</v>
      </c>
      <c r="N610">
        <v>14</v>
      </c>
      <c r="O610" t="s">
        <v>214</v>
      </c>
      <c r="P610" t="s">
        <v>225</v>
      </c>
      <c r="Q610" t="s">
        <v>443</v>
      </c>
      <c r="R610" t="s">
        <v>434</v>
      </c>
      <c r="S610">
        <v>488.78620000000001</v>
      </c>
      <c r="T610" t="s">
        <v>8</v>
      </c>
      <c r="U610" t="s">
        <v>288</v>
      </c>
    </row>
    <row r="611" spans="1:21" x14ac:dyDescent="0.25">
      <c r="A611">
        <v>44</v>
      </c>
      <c r="B611">
        <v>44</v>
      </c>
      <c r="C611">
        <v>4</v>
      </c>
      <c r="D611">
        <v>573.76279999999997</v>
      </c>
      <c r="E611" t="s">
        <v>164</v>
      </c>
      <c r="F611">
        <v>400</v>
      </c>
      <c r="G611" t="s">
        <v>435</v>
      </c>
      <c r="H611" t="s">
        <v>27</v>
      </c>
      <c r="I611">
        <f t="shared" si="20"/>
        <v>0.80952380952380953</v>
      </c>
      <c r="J611" t="s">
        <v>25</v>
      </c>
      <c r="K611">
        <v>35</v>
      </c>
      <c r="L611" t="s">
        <v>217</v>
      </c>
      <c r="M611" s="7">
        <v>36.5</v>
      </c>
      <c r="N611">
        <v>14</v>
      </c>
      <c r="O611" t="s">
        <v>214</v>
      </c>
      <c r="P611" t="s">
        <v>225</v>
      </c>
      <c r="Q611" t="s">
        <v>443</v>
      </c>
      <c r="R611" t="s">
        <v>434</v>
      </c>
      <c r="S611">
        <v>573.76279999999997</v>
      </c>
      <c r="T611" t="s">
        <v>8</v>
      </c>
      <c r="U611" t="s">
        <v>288</v>
      </c>
    </row>
    <row r="612" spans="1:21" x14ac:dyDescent="0.25">
      <c r="A612">
        <v>44</v>
      </c>
      <c r="B612">
        <v>44</v>
      </c>
      <c r="C612">
        <v>6</v>
      </c>
      <c r="D612">
        <v>509.88459999999998</v>
      </c>
      <c r="E612" t="s">
        <v>164</v>
      </c>
      <c r="F612">
        <v>400</v>
      </c>
      <c r="G612" t="s">
        <v>435</v>
      </c>
      <c r="H612" t="s">
        <v>27</v>
      </c>
      <c r="I612">
        <f t="shared" si="20"/>
        <v>0.80952380952380953</v>
      </c>
      <c r="J612" t="s">
        <v>25</v>
      </c>
      <c r="K612">
        <v>35</v>
      </c>
      <c r="L612" t="s">
        <v>217</v>
      </c>
      <c r="M612" s="7">
        <v>36.5</v>
      </c>
      <c r="N612">
        <v>14</v>
      </c>
      <c r="O612" t="s">
        <v>214</v>
      </c>
      <c r="P612" t="s">
        <v>225</v>
      </c>
      <c r="Q612" t="s">
        <v>443</v>
      </c>
      <c r="R612" t="s">
        <v>434</v>
      </c>
      <c r="S612">
        <v>509.88459999999998</v>
      </c>
      <c r="T612" t="s">
        <v>8</v>
      </c>
      <c r="U612" t="s">
        <v>288</v>
      </c>
    </row>
    <row r="613" spans="1:21" x14ac:dyDescent="0.25">
      <c r="A613">
        <v>44</v>
      </c>
      <c r="B613">
        <v>44</v>
      </c>
      <c r="C613">
        <v>8</v>
      </c>
      <c r="D613">
        <v>400.89609999999999</v>
      </c>
      <c r="E613" t="s">
        <v>164</v>
      </c>
      <c r="F613">
        <v>400</v>
      </c>
      <c r="G613" t="s">
        <v>435</v>
      </c>
      <c r="H613" t="s">
        <v>27</v>
      </c>
      <c r="I613">
        <f t="shared" si="20"/>
        <v>0.80952380952380953</v>
      </c>
      <c r="J613" t="s">
        <v>25</v>
      </c>
      <c r="K613">
        <v>35</v>
      </c>
      <c r="L613" t="s">
        <v>217</v>
      </c>
      <c r="M613" s="7">
        <v>36.5</v>
      </c>
      <c r="N613">
        <v>14</v>
      </c>
      <c r="O613" t="s">
        <v>214</v>
      </c>
      <c r="P613" t="s">
        <v>225</v>
      </c>
      <c r="Q613" t="s">
        <v>443</v>
      </c>
      <c r="R613" t="s">
        <v>434</v>
      </c>
      <c r="S613">
        <v>400.89609999999999</v>
      </c>
      <c r="T613" t="s">
        <v>8</v>
      </c>
      <c r="U613" t="s">
        <v>288</v>
      </c>
    </row>
    <row r="614" spans="1:21" x14ac:dyDescent="0.25">
      <c r="A614">
        <v>44</v>
      </c>
      <c r="B614">
        <v>44</v>
      </c>
      <c r="C614">
        <v>12</v>
      </c>
      <c r="D614">
        <v>292.61810000000003</v>
      </c>
      <c r="E614" t="s">
        <v>164</v>
      </c>
      <c r="F614">
        <v>400</v>
      </c>
      <c r="G614" t="s">
        <v>435</v>
      </c>
      <c r="H614" t="s">
        <v>27</v>
      </c>
      <c r="I614">
        <f t="shared" si="20"/>
        <v>0.80952380952380953</v>
      </c>
      <c r="J614" t="s">
        <v>25</v>
      </c>
      <c r="K614">
        <v>35</v>
      </c>
      <c r="L614" t="s">
        <v>217</v>
      </c>
      <c r="M614" s="7">
        <v>36.5</v>
      </c>
      <c r="N614">
        <v>14</v>
      </c>
      <c r="O614" t="s">
        <v>214</v>
      </c>
      <c r="P614" t="s">
        <v>225</v>
      </c>
      <c r="Q614" t="s">
        <v>443</v>
      </c>
      <c r="R614" t="s">
        <v>434</v>
      </c>
      <c r="S614">
        <v>292.61810000000003</v>
      </c>
      <c r="T614" t="s">
        <v>8</v>
      </c>
      <c r="U614" t="s">
        <v>288</v>
      </c>
    </row>
    <row r="615" spans="1:21" x14ac:dyDescent="0.25">
      <c r="A615">
        <v>44</v>
      </c>
      <c r="B615">
        <v>44</v>
      </c>
      <c r="C615">
        <v>24</v>
      </c>
      <c r="D615">
        <v>125.77849999999999</v>
      </c>
      <c r="E615" t="s">
        <v>164</v>
      </c>
      <c r="F615">
        <v>400</v>
      </c>
      <c r="G615" t="s">
        <v>435</v>
      </c>
      <c r="H615" t="s">
        <v>27</v>
      </c>
      <c r="I615">
        <f t="shared" si="20"/>
        <v>0.80952380952380953</v>
      </c>
      <c r="J615" t="s">
        <v>25</v>
      </c>
      <c r="K615">
        <v>35</v>
      </c>
      <c r="L615" t="s">
        <v>217</v>
      </c>
      <c r="M615" s="7">
        <v>36.5</v>
      </c>
      <c r="N615">
        <v>14</v>
      </c>
      <c r="O615" t="s">
        <v>214</v>
      </c>
      <c r="P615" t="s">
        <v>225</v>
      </c>
      <c r="Q615" t="s">
        <v>443</v>
      </c>
      <c r="R615" t="s">
        <v>434</v>
      </c>
      <c r="S615">
        <v>125.77849999999999</v>
      </c>
      <c r="T615" t="s">
        <v>8</v>
      </c>
      <c r="U615" t="s">
        <v>288</v>
      </c>
    </row>
    <row r="616" spans="1:21" x14ac:dyDescent="0.25">
      <c r="A616">
        <v>44</v>
      </c>
      <c r="B616">
        <v>44</v>
      </c>
      <c r="C616">
        <v>36</v>
      </c>
      <c r="D616">
        <v>63.542999999999999</v>
      </c>
      <c r="E616" t="s">
        <v>164</v>
      </c>
      <c r="F616">
        <v>400</v>
      </c>
      <c r="G616" t="s">
        <v>435</v>
      </c>
      <c r="H616" t="s">
        <v>27</v>
      </c>
      <c r="I616">
        <f t="shared" si="20"/>
        <v>0.80952380952380953</v>
      </c>
      <c r="J616" t="s">
        <v>25</v>
      </c>
      <c r="K616">
        <v>35</v>
      </c>
      <c r="L616" t="s">
        <v>217</v>
      </c>
      <c r="M616" s="7">
        <v>36.5</v>
      </c>
      <c r="N616">
        <v>14</v>
      </c>
      <c r="O616" t="s">
        <v>214</v>
      </c>
      <c r="P616" t="s">
        <v>225</v>
      </c>
      <c r="Q616" t="s">
        <v>443</v>
      </c>
      <c r="R616" t="s">
        <v>434</v>
      </c>
      <c r="S616">
        <v>63.542999999999999</v>
      </c>
      <c r="T616" t="s">
        <v>8</v>
      </c>
      <c r="U616" t="s">
        <v>288</v>
      </c>
    </row>
    <row r="617" spans="1:21" x14ac:dyDescent="0.25">
      <c r="A617">
        <v>44</v>
      </c>
      <c r="B617">
        <v>44</v>
      </c>
      <c r="C617">
        <v>48</v>
      </c>
      <c r="D617">
        <v>28.9907</v>
      </c>
      <c r="E617" t="s">
        <v>164</v>
      </c>
      <c r="F617">
        <v>400</v>
      </c>
      <c r="G617" t="s">
        <v>435</v>
      </c>
      <c r="H617" t="s">
        <v>27</v>
      </c>
      <c r="I617">
        <f t="shared" si="20"/>
        <v>0.80952380952380953</v>
      </c>
      <c r="J617" t="s">
        <v>25</v>
      </c>
      <c r="K617">
        <v>35</v>
      </c>
      <c r="L617" t="s">
        <v>217</v>
      </c>
      <c r="M617" s="7">
        <v>36.5</v>
      </c>
      <c r="N617">
        <v>14</v>
      </c>
      <c r="O617" t="s">
        <v>214</v>
      </c>
      <c r="P617" t="s">
        <v>225</v>
      </c>
      <c r="Q617" t="s">
        <v>443</v>
      </c>
      <c r="R617" t="s">
        <v>434</v>
      </c>
      <c r="S617">
        <v>28.9907</v>
      </c>
      <c r="T617" t="s">
        <v>8</v>
      </c>
      <c r="U617" t="s">
        <v>288</v>
      </c>
    </row>
    <row r="618" spans="1:21" x14ac:dyDescent="0.25">
      <c r="A618">
        <v>48</v>
      </c>
      <c r="B618">
        <v>45</v>
      </c>
      <c r="C618">
        <v>0</v>
      </c>
      <c r="D618">
        <v>0</v>
      </c>
      <c r="E618" t="s">
        <v>164</v>
      </c>
      <c r="F618">
        <v>400</v>
      </c>
      <c r="G618" t="s">
        <v>435</v>
      </c>
      <c r="H618" t="s">
        <v>36</v>
      </c>
      <c r="I618">
        <v>0.5</v>
      </c>
      <c r="J618" t="s">
        <v>25</v>
      </c>
      <c r="K618">
        <v>34</v>
      </c>
      <c r="L618" t="s">
        <v>217</v>
      </c>
      <c r="M618" s="7">
        <v>49</v>
      </c>
      <c r="N618">
        <v>12</v>
      </c>
      <c r="O618" t="s">
        <v>277</v>
      </c>
      <c r="P618" t="s">
        <v>202</v>
      </c>
      <c r="Q618" t="s">
        <v>443</v>
      </c>
      <c r="R618" t="s">
        <v>434</v>
      </c>
      <c r="S618">
        <v>0</v>
      </c>
      <c r="T618" t="s">
        <v>8</v>
      </c>
      <c r="U618" t="s">
        <v>288</v>
      </c>
    </row>
    <row r="619" spans="1:21" x14ac:dyDescent="0.25">
      <c r="A619">
        <v>48</v>
      </c>
      <c r="B619">
        <v>45</v>
      </c>
      <c r="C619">
        <v>1</v>
      </c>
      <c r="D619">
        <v>38.731499999999997</v>
      </c>
      <c r="E619" t="s">
        <v>164</v>
      </c>
      <c r="F619">
        <v>400</v>
      </c>
      <c r="G619" t="s">
        <v>435</v>
      </c>
      <c r="H619" t="s">
        <v>36</v>
      </c>
      <c r="I619">
        <v>0.5</v>
      </c>
      <c r="J619" t="s">
        <v>25</v>
      </c>
      <c r="K619">
        <v>34</v>
      </c>
      <c r="L619" t="s">
        <v>217</v>
      </c>
      <c r="M619" s="7">
        <v>49</v>
      </c>
      <c r="N619">
        <v>12</v>
      </c>
      <c r="O619" t="s">
        <v>277</v>
      </c>
      <c r="P619" t="s">
        <v>202</v>
      </c>
      <c r="Q619" t="s">
        <v>443</v>
      </c>
      <c r="R619" t="s">
        <v>434</v>
      </c>
      <c r="S619">
        <v>38.731499999999997</v>
      </c>
      <c r="T619" t="s">
        <v>8</v>
      </c>
      <c r="U619" t="s">
        <v>288</v>
      </c>
    </row>
    <row r="620" spans="1:21" x14ac:dyDescent="0.25">
      <c r="A620">
        <v>48</v>
      </c>
      <c r="B620">
        <v>45</v>
      </c>
      <c r="C620">
        <v>2</v>
      </c>
      <c r="D620">
        <v>93.398099999999999</v>
      </c>
      <c r="E620" t="s">
        <v>164</v>
      </c>
      <c r="F620">
        <v>400</v>
      </c>
      <c r="G620" t="s">
        <v>435</v>
      </c>
      <c r="H620" t="s">
        <v>36</v>
      </c>
      <c r="I620">
        <v>0.5</v>
      </c>
      <c r="J620" t="s">
        <v>25</v>
      </c>
      <c r="K620">
        <v>34</v>
      </c>
      <c r="L620" t="s">
        <v>217</v>
      </c>
      <c r="M620" s="7">
        <v>49</v>
      </c>
      <c r="N620">
        <v>12</v>
      </c>
      <c r="O620" t="s">
        <v>277</v>
      </c>
      <c r="P620" t="s">
        <v>202</v>
      </c>
      <c r="Q620" t="s">
        <v>443</v>
      </c>
      <c r="R620" t="s">
        <v>434</v>
      </c>
      <c r="S620">
        <v>93.398099999999999</v>
      </c>
      <c r="T620" t="s">
        <v>8</v>
      </c>
      <c r="U620" t="s">
        <v>288</v>
      </c>
    </row>
    <row r="621" spans="1:21" x14ac:dyDescent="0.25">
      <c r="A621">
        <v>48</v>
      </c>
      <c r="B621">
        <v>45</v>
      </c>
      <c r="C621">
        <v>3</v>
      </c>
      <c r="D621">
        <v>110.1516</v>
      </c>
      <c r="E621" t="s">
        <v>164</v>
      </c>
      <c r="F621">
        <v>400</v>
      </c>
      <c r="G621" t="s">
        <v>435</v>
      </c>
      <c r="H621" t="s">
        <v>36</v>
      </c>
      <c r="I621">
        <v>0.5</v>
      </c>
      <c r="J621" t="s">
        <v>25</v>
      </c>
      <c r="K621">
        <v>34</v>
      </c>
      <c r="L621" t="s">
        <v>217</v>
      </c>
      <c r="M621" s="7">
        <v>49</v>
      </c>
      <c r="N621">
        <v>12</v>
      </c>
      <c r="O621" t="s">
        <v>277</v>
      </c>
      <c r="P621" t="s">
        <v>202</v>
      </c>
      <c r="Q621" t="s">
        <v>443</v>
      </c>
      <c r="R621" t="s">
        <v>434</v>
      </c>
      <c r="S621">
        <v>110.1516</v>
      </c>
      <c r="T621" t="s">
        <v>8</v>
      </c>
      <c r="U621" t="s">
        <v>288</v>
      </c>
    </row>
    <row r="622" spans="1:21" x14ac:dyDescent="0.25">
      <c r="A622">
        <v>48</v>
      </c>
      <c r="B622">
        <v>45</v>
      </c>
      <c r="C622">
        <v>4</v>
      </c>
      <c r="D622">
        <v>131.2998</v>
      </c>
      <c r="E622" t="s">
        <v>164</v>
      </c>
      <c r="F622">
        <v>400</v>
      </c>
      <c r="G622" t="s">
        <v>435</v>
      </c>
      <c r="H622" t="s">
        <v>36</v>
      </c>
      <c r="I622">
        <v>0.5</v>
      </c>
      <c r="J622" t="s">
        <v>25</v>
      </c>
      <c r="K622">
        <v>34</v>
      </c>
      <c r="L622" t="s">
        <v>217</v>
      </c>
      <c r="M622" s="7">
        <v>49</v>
      </c>
      <c r="N622">
        <v>12</v>
      </c>
      <c r="O622" t="s">
        <v>277</v>
      </c>
      <c r="P622" t="s">
        <v>202</v>
      </c>
      <c r="Q622" t="s">
        <v>443</v>
      </c>
      <c r="R622" t="s">
        <v>434</v>
      </c>
      <c r="S622">
        <v>131.2998</v>
      </c>
      <c r="T622" t="s">
        <v>8</v>
      </c>
      <c r="U622" t="s">
        <v>288</v>
      </c>
    </row>
    <row r="623" spans="1:21" x14ac:dyDescent="0.25">
      <c r="A623">
        <v>48</v>
      </c>
      <c r="B623">
        <v>45</v>
      </c>
      <c r="C623">
        <v>6</v>
      </c>
      <c r="D623">
        <v>143.37979999999999</v>
      </c>
      <c r="E623" t="s">
        <v>164</v>
      </c>
      <c r="F623">
        <v>400</v>
      </c>
      <c r="G623" t="s">
        <v>435</v>
      </c>
      <c r="H623" t="s">
        <v>36</v>
      </c>
      <c r="I623">
        <v>0.5</v>
      </c>
      <c r="J623" t="s">
        <v>25</v>
      </c>
      <c r="K623">
        <v>34</v>
      </c>
      <c r="L623" t="s">
        <v>217</v>
      </c>
      <c r="M623" s="7">
        <v>49</v>
      </c>
      <c r="N623">
        <v>12</v>
      </c>
      <c r="O623" t="s">
        <v>277</v>
      </c>
      <c r="P623" t="s">
        <v>202</v>
      </c>
      <c r="Q623" t="s">
        <v>443</v>
      </c>
      <c r="R623" t="s">
        <v>434</v>
      </c>
      <c r="S623">
        <v>143.37979999999999</v>
      </c>
      <c r="T623" t="s">
        <v>8</v>
      </c>
      <c r="U623" t="s">
        <v>288</v>
      </c>
    </row>
    <row r="624" spans="1:21" x14ac:dyDescent="0.25">
      <c r="A624">
        <v>48</v>
      </c>
      <c r="B624">
        <v>45</v>
      </c>
      <c r="C624">
        <v>8</v>
      </c>
      <c r="D624">
        <v>121.3927</v>
      </c>
      <c r="E624" t="s">
        <v>164</v>
      </c>
      <c r="F624">
        <v>400</v>
      </c>
      <c r="G624" t="s">
        <v>435</v>
      </c>
      <c r="H624" t="s">
        <v>36</v>
      </c>
      <c r="I624">
        <v>0.5</v>
      </c>
      <c r="J624" t="s">
        <v>25</v>
      </c>
      <c r="K624">
        <v>34</v>
      </c>
      <c r="L624" t="s">
        <v>217</v>
      </c>
      <c r="M624" s="7">
        <v>49</v>
      </c>
      <c r="N624">
        <v>12</v>
      </c>
      <c r="O624" t="s">
        <v>277</v>
      </c>
      <c r="P624" t="s">
        <v>202</v>
      </c>
      <c r="Q624" t="s">
        <v>443</v>
      </c>
      <c r="R624" t="s">
        <v>434</v>
      </c>
      <c r="S624">
        <v>121.3927</v>
      </c>
      <c r="T624" t="s">
        <v>8</v>
      </c>
      <c r="U624" t="s">
        <v>288</v>
      </c>
    </row>
    <row r="625" spans="1:21" x14ac:dyDescent="0.25">
      <c r="A625">
        <v>48</v>
      </c>
      <c r="B625">
        <v>45</v>
      </c>
      <c r="C625">
        <v>12</v>
      </c>
      <c r="D625">
        <v>89.779300000000006</v>
      </c>
      <c r="E625" t="s">
        <v>164</v>
      </c>
      <c r="F625">
        <v>400</v>
      </c>
      <c r="G625" t="s">
        <v>435</v>
      </c>
      <c r="H625" t="s">
        <v>36</v>
      </c>
      <c r="I625">
        <v>0.5</v>
      </c>
      <c r="J625" t="s">
        <v>25</v>
      </c>
      <c r="K625">
        <v>34</v>
      </c>
      <c r="L625" t="s">
        <v>217</v>
      </c>
      <c r="M625" s="7">
        <v>49</v>
      </c>
      <c r="N625">
        <v>12</v>
      </c>
      <c r="O625" t="s">
        <v>277</v>
      </c>
      <c r="P625" t="s">
        <v>202</v>
      </c>
      <c r="Q625" t="s">
        <v>443</v>
      </c>
      <c r="R625" t="s">
        <v>434</v>
      </c>
      <c r="S625">
        <v>89.779300000000006</v>
      </c>
      <c r="T625" t="s">
        <v>8</v>
      </c>
      <c r="U625" t="s">
        <v>288</v>
      </c>
    </row>
    <row r="626" spans="1:21" x14ac:dyDescent="0.25">
      <c r="A626">
        <v>48</v>
      </c>
      <c r="B626">
        <v>45</v>
      </c>
      <c r="C626">
        <v>24</v>
      </c>
      <c r="D626">
        <v>43.022599999999997</v>
      </c>
      <c r="E626" t="s">
        <v>164</v>
      </c>
      <c r="F626">
        <v>400</v>
      </c>
      <c r="G626" t="s">
        <v>435</v>
      </c>
      <c r="H626" t="s">
        <v>36</v>
      </c>
      <c r="I626">
        <v>0.5</v>
      </c>
      <c r="J626" t="s">
        <v>25</v>
      </c>
      <c r="K626">
        <v>34</v>
      </c>
      <c r="L626" t="s">
        <v>217</v>
      </c>
      <c r="M626" s="7">
        <v>49</v>
      </c>
      <c r="N626">
        <v>12</v>
      </c>
      <c r="O626" t="s">
        <v>277</v>
      </c>
      <c r="P626" t="s">
        <v>202</v>
      </c>
      <c r="Q626" t="s">
        <v>443</v>
      </c>
      <c r="R626" t="s">
        <v>434</v>
      </c>
      <c r="S626">
        <v>43.022599999999997</v>
      </c>
      <c r="T626" t="s">
        <v>8</v>
      </c>
      <c r="U626" t="s">
        <v>288</v>
      </c>
    </row>
    <row r="627" spans="1:21" x14ac:dyDescent="0.25">
      <c r="A627">
        <v>48</v>
      </c>
      <c r="B627">
        <v>45</v>
      </c>
      <c r="C627">
        <v>36</v>
      </c>
      <c r="D627">
        <v>13.0221</v>
      </c>
      <c r="E627" t="s">
        <v>164</v>
      </c>
      <c r="F627">
        <v>400</v>
      </c>
      <c r="G627" t="s">
        <v>435</v>
      </c>
      <c r="H627" t="s">
        <v>36</v>
      </c>
      <c r="I627">
        <v>0.5</v>
      </c>
      <c r="J627" t="s">
        <v>25</v>
      </c>
      <c r="K627">
        <v>34</v>
      </c>
      <c r="L627" t="s">
        <v>217</v>
      </c>
      <c r="M627" s="7">
        <v>49</v>
      </c>
      <c r="N627">
        <v>12</v>
      </c>
      <c r="O627" t="s">
        <v>277</v>
      </c>
      <c r="P627" t="s">
        <v>202</v>
      </c>
      <c r="Q627" t="s">
        <v>443</v>
      </c>
      <c r="R627" t="s">
        <v>434</v>
      </c>
      <c r="S627">
        <v>13.0221</v>
      </c>
      <c r="T627" t="s">
        <v>8</v>
      </c>
      <c r="U627" t="s">
        <v>288</v>
      </c>
    </row>
    <row r="628" spans="1:21" x14ac:dyDescent="0.25">
      <c r="A628">
        <v>48</v>
      </c>
      <c r="B628">
        <v>45</v>
      </c>
      <c r="C628">
        <v>48</v>
      </c>
      <c r="D628">
        <v>12.141999999999999</v>
      </c>
      <c r="E628" t="s">
        <v>164</v>
      </c>
      <c r="F628">
        <v>400</v>
      </c>
      <c r="G628" t="s">
        <v>435</v>
      </c>
      <c r="H628" t="s">
        <v>36</v>
      </c>
      <c r="I628">
        <v>0.5</v>
      </c>
      <c r="J628" t="s">
        <v>25</v>
      </c>
      <c r="K628">
        <v>34</v>
      </c>
      <c r="L628" t="s">
        <v>217</v>
      </c>
      <c r="M628" s="7">
        <v>49</v>
      </c>
      <c r="N628">
        <v>12</v>
      </c>
      <c r="O628" t="s">
        <v>277</v>
      </c>
      <c r="P628" t="s">
        <v>202</v>
      </c>
      <c r="Q628" t="s">
        <v>443</v>
      </c>
      <c r="R628" t="s">
        <v>434</v>
      </c>
      <c r="S628">
        <v>12.141999999999999</v>
      </c>
      <c r="T628" t="s">
        <v>8</v>
      </c>
      <c r="U628" t="s">
        <v>288</v>
      </c>
    </row>
    <row r="629" spans="1:21" x14ac:dyDescent="0.25">
      <c r="A629">
        <v>48</v>
      </c>
      <c r="B629">
        <v>45</v>
      </c>
      <c r="C629">
        <v>72</v>
      </c>
      <c r="D629">
        <v>4.3390000000000004</v>
      </c>
      <c r="E629" t="s">
        <v>164</v>
      </c>
      <c r="F629">
        <v>400</v>
      </c>
      <c r="G629" t="s">
        <v>435</v>
      </c>
      <c r="H629" t="s">
        <v>36</v>
      </c>
      <c r="I629">
        <v>0.5</v>
      </c>
      <c r="J629" t="s">
        <v>25</v>
      </c>
      <c r="K629">
        <v>34</v>
      </c>
      <c r="L629" t="s">
        <v>217</v>
      </c>
      <c r="M629" s="7">
        <v>49</v>
      </c>
      <c r="N629">
        <v>12</v>
      </c>
      <c r="O629" t="s">
        <v>277</v>
      </c>
      <c r="P629" t="s">
        <v>202</v>
      </c>
      <c r="Q629" t="s">
        <v>443</v>
      </c>
      <c r="R629" t="s">
        <v>434</v>
      </c>
      <c r="S629">
        <v>4.3390000000000004</v>
      </c>
      <c r="T629" t="s">
        <v>8</v>
      </c>
      <c r="U629" t="s">
        <v>288</v>
      </c>
    </row>
    <row r="630" spans="1:21" x14ac:dyDescent="0.25">
      <c r="A630">
        <v>48</v>
      </c>
      <c r="B630">
        <v>46</v>
      </c>
      <c r="C630">
        <v>0</v>
      </c>
      <c r="D630">
        <v>0</v>
      </c>
      <c r="E630" t="s">
        <v>164</v>
      </c>
      <c r="F630">
        <v>400</v>
      </c>
      <c r="G630" t="s">
        <v>435</v>
      </c>
      <c r="H630" t="s">
        <v>36</v>
      </c>
      <c r="I630">
        <v>0.5</v>
      </c>
      <c r="J630" t="s">
        <v>25</v>
      </c>
      <c r="K630">
        <v>39</v>
      </c>
      <c r="L630" t="s">
        <v>217</v>
      </c>
      <c r="M630" s="7">
        <v>53</v>
      </c>
      <c r="N630">
        <v>12</v>
      </c>
      <c r="O630" t="s">
        <v>277</v>
      </c>
      <c r="P630" t="s">
        <v>202</v>
      </c>
      <c r="Q630" t="s">
        <v>441</v>
      </c>
      <c r="R630" t="s">
        <v>434</v>
      </c>
      <c r="S630">
        <v>0</v>
      </c>
      <c r="T630" t="s">
        <v>8</v>
      </c>
      <c r="U630" t="s">
        <v>288</v>
      </c>
    </row>
    <row r="631" spans="1:21" x14ac:dyDescent="0.25">
      <c r="A631">
        <v>48</v>
      </c>
      <c r="B631">
        <v>46</v>
      </c>
      <c r="C631">
        <v>1</v>
      </c>
      <c r="D631">
        <v>39.281599999999997</v>
      </c>
      <c r="E631" t="s">
        <v>164</v>
      </c>
      <c r="F631">
        <v>400</v>
      </c>
      <c r="G631" t="s">
        <v>435</v>
      </c>
      <c r="H631" t="s">
        <v>36</v>
      </c>
      <c r="I631">
        <v>0.5</v>
      </c>
      <c r="J631" t="s">
        <v>25</v>
      </c>
      <c r="K631">
        <v>39</v>
      </c>
      <c r="L631" t="s">
        <v>217</v>
      </c>
      <c r="M631" s="7">
        <v>53</v>
      </c>
      <c r="N631">
        <v>12</v>
      </c>
      <c r="O631" t="s">
        <v>277</v>
      </c>
      <c r="P631" t="s">
        <v>202</v>
      </c>
      <c r="Q631" t="s">
        <v>441</v>
      </c>
      <c r="R631" t="s">
        <v>434</v>
      </c>
      <c r="S631">
        <v>39.281599999999997</v>
      </c>
      <c r="T631" t="s">
        <v>8</v>
      </c>
      <c r="U631" t="s">
        <v>288</v>
      </c>
    </row>
    <row r="632" spans="1:21" x14ac:dyDescent="0.25">
      <c r="A632">
        <v>48</v>
      </c>
      <c r="B632">
        <v>46</v>
      </c>
      <c r="C632">
        <v>2</v>
      </c>
      <c r="D632">
        <v>92.572800000000001</v>
      </c>
      <c r="E632" t="s">
        <v>164</v>
      </c>
      <c r="F632">
        <v>400</v>
      </c>
      <c r="G632" t="s">
        <v>435</v>
      </c>
      <c r="H632" t="s">
        <v>36</v>
      </c>
      <c r="I632">
        <v>0.5</v>
      </c>
      <c r="J632" t="s">
        <v>25</v>
      </c>
      <c r="K632">
        <v>39</v>
      </c>
      <c r="L632" t="s">
        <v>217</v>
      </c>
      <c r="M632" s="7">
        <v>53</v>
      </c>
      <c r="N632">
        <v>12</v>
      </c>
      <c r="O632" t="s">
        <v>277</v>
      </c>
      <c r="P632" t="s">
        <v>202</v>
      </c>
      <c r="Q632" t="s">
        <v>441</v>
      </c>
      <c r="R632" t="s">
        <v>434</v>
      </c>
      <c r="S632">
        <v>92.572800000000001</v>
      </c>
      <c r="T632" t="s">
        <v>8</v>
      </c>
      <c r="U632" t="s">
        <v>288</v>
      </c>
    </row>
    <row r="633" spans="1:21" x14ac:dyDescent="0.25">
      <c r="A633">
        <v>48</v>
      </c>
      <c r="B633">
        <v>46</v>
      </c>
      <c r="C633">
        <v>3</v>
      </c>
      <c r="D633">
        <v>124.437</v>
      </c>
      <c r="E633" t="s">
        <v>164</v>
      </c>
      <c r="F633">
        <v>400</v>
      </c>
      <c r="G633" t="s">
        <v>435</v>
      </c>
      <c r="H633" t="s">
        <v>36</v>
      </c>
      <c r="I633">
        <v>0.5</v>
      </c>
      <c r="J633" t="s">
        <v>25</v>
      </c>
      <c r="K633">
        <v>39</v>
      </c>
      <c r="L633" t="s">
        <v>217</v>
      </c>
      <c r="M633" s="7">
        <v>53</v>
      </c>
      <c r="N633">
        <v>12</v>
      </c>
      <c r="O633" t="s">
        <v>277</v>
      </c>
      <c r="P633" t="s">
        <v>202</v>
      </c>
      <c r="Q633" t="s">
        <v>441</v>
      </c>
      <c r="R633" t="s">
        <v>434</v>
      </c>
      <c r="S633">
        <v>124.437</v>
      </c>
      <c r="T633" t="s">
        <v>8</v>
      </c>
      <c r="U633" t="s">
        <v>288</v>
      </c>
    </row>
    <row r="634" spans="1:21" x14ac:dyDescent="0.25">
      <c r="A634">
        <v>48</v>
      </c>
      <c r="B634">
        <v>46</v>
      </c>
      <c r="C634">
        <v>4</v>
      </c>
      <c r="D634">
        <v>135.9701</v>
      </c>
      <c r="E634" t="s">
        <v>164</v>
      </c>
      <c r="F634">
        <v>400</v>
      </c>
      <c r="G634" t="s">
        <v>435</v>
      </c>
      <c r="H634" t="s">
        <v>36</v>
      </c>
      <c r="I634">
        <v>0.5</v>
      </c>
      <c r="J634" t="s">
        <v>25</v>
      </c>
      <c r="K634">
        <v>39</v>
      </c>
      <c r="L634" t="s">
        <v>217</v>
      </c>
      <c r="M634" s="7">
        <v>53</v>
      </c>
      <c r="N634">
        <v>12</v>
      </c>
      <c r="O634" t="s">
        <v>277</v>
      </c>
      <c r="P634" t="s">
        <v>202</v>
      </c>
      <c r="Q634" t="s">
        <v>441</v>
      </c>
      <c r="R634" t="s">
        <v>434</v>
      </c>
      <c r="S634">
        <v>135.9701</v>
      </c>
      <c r="T634" t="s">
        <v>8</v>
      </c>
      <c r="U634" t="s">
        <v>288</v>
      </c>
    </row>
    <row r="635" spans="1:21" x14ac:dyDescent="0.25">
      <c r="A635">
        <v>48</v>
      </c>
      <c r="B635">
        <v>46</v>
      </c>
      <c r="C635">
        <v>6</v>
      </c>
      <c r="D635">
        <v>145.8519</v>
      </c>
      <c r="E635" t="s">
        <v>164</v>
      </c>
      <c r="F635">
        <v>400</v>
      </c>
      <c r="G635" t="s">
        <v>435</v>
      </c>
      <c r="H635" t="s">
        <v>36</v>
      </c>
      <c r="I635">
        <v>0.5</v>
      </c>
      <c r="J635" t="s">
        <v>25</v>
      </c>
      <c r="K635">
        <v>39</v>
      </c>
      <c r="L635" t="s">
        <v>217</v>
      </c>
      <c r="M635" s="7">
        <v>53</v>
      </c>
      <c r="N635">
        <v>12</v>
      </c>
      <c r="O635" t="s">
        <v>277</v>
      </c>
      <c r="P635" t="s">
        <v>202</v>
      </c>
      <c r="Q635" t="s">
        <v>441</v>
      </c>
      <c r="R635" t="s">
        <v>434</v>
      </c>
      <c r="S635">
        <v>145.8519</v>
      </c>
      <c r="T635" t="s">
        <v>8</v>
      </c>
      <c r="U635" t="s">
        <v>288</v>
      </c>
    </row>
    <row r="636" spans="1:21" x14ac:dyDescent="0.25">
      <c r="A636">
        <v>48</v>
      </c>
      <c r="B636">
        <v>46</v>
      </c>
      <c r="C636">
        <v>8</v>
      </c>
      <c r="D636">
        <v>135.4032</v>
      </c>
      <c r="E636" t="s">
        <v>164</v>
      </c>
      <c r="F636">
        <v>400</v>
      </c>
      <c r="G636" t="s">
        <v>435</v>
      </c>
      <c r="H636" t="s">
        <v>36</v>
      </c>
      <c r="I636">
        <v>0.5</v>
      </c>
      <c r="J636" t="s">
        <v>25</v>
      </c>
      <c r="K636">
        <v>39</v>
      </c>
      <c r="L636" t="s">
        <v>217</v>
      </c>
      <c r="M636" s="7">
        <v>53</v>
      </c>
      <c r="N636">
        <v>12</v>
      </c>
      <c r="O636" t="s">
        <v>277</v>
      </c>
      <c r="P636" t="s">
        <v>202</v>
      </c>
      <c r="Q636" t="s">
        <v>441</v>
      </c>
      <c r="R636" t="s">
        <v>434</v>
      </c>
      <c r="S636">
        <v>135.4032</v>
      </c>
      <c r="T636" t="s">
        <v>8</v>
      </c>
      <c r="U636" t="s">
        <v>288</v>
      </c>
    </row>
    <row r="637" spans="1:21" x14ac:dyDescent="0.25">
      <c r="A637">
        <v>48</v>
      </c>
      <c r="B637">
        <v>46</v>
      </c>
      <c r="C637">
        <v>12</v>
      </c>
      <c r="D637">
        <v>106.5381</v>
      </c>
      <c r="E637" t="s">
        <v>164</v>
      </c>
      <c r="F637">
        <v>400</v>
      </c>
      <c r="G637" t="s">
        <v>435</v>
      </c>
      <c r="H637" t="s">
        <v>36</v>
      </c>
      <c r="I637">
        <v>0.5</v>
      </c>
      <c r="J637" t="s">
        <v>25</v>
      </c>
      <c r="K637">
        <v>39</v>
      </c>
      <c r="L637" t="s">
        <v>217</v>
      </c>
      <c r="M637" s="7">
        <v>53</v>
      </c>
      <c r="N637">
        <v>12</v>
      </c>
      <c r="O637" t="s">
        <v>277</v>
      </c>
      <c r="P637" t="s">
        <v>202</v>
      </c>
      <c r="Q637" t="s">
        <v>441</v>
      </c>
      <c r="R637" t="s">
        <v>434</v>
      </c>
      <c r="S637">
        <v>106.5381</v>
      </c>
      <c r="T637" t="s">
        <v>8</v>
      </c>
      <c r="U637" t="s">
        <v>288</v>
      </c>
    </row>
    <row r="638" spans="1:21" x14ac:dyDescent="0.25">
      <c r="A638">
        <v>48</v>
      </c>
      <c r="B638">
        <v>46</v>
      </c>
      <c r="C638">
        <v>24</v>
      </c>
      <c r="D638">
        <v>63.900700000000001</v>
      </c>
      <c r="E638" t="s">
        <v>164</v>
      </c>
      <c r="F638">
        <v>400</v>
      </c>
      <c r="G638" t="s">
        <v>435</v>
      </c>
      <c r="H638" t="s">
        <v>36</v>
      </c>
      <c r="I638">
        <v>0.5</v>
      </c>
      <c r="J638" t="s">
        <v>25</v>
      </c>
      <c r="K638">
        <v>39</v>
      </c>
      <c r="L638" t="s">
        <v>217</v>
      </c>
      <c r="M638" s="7">
        <v>53</v>
      </c>
      <c r="N638">
        <v>12</v>
      </c>
      <c r="O638" t="s">
        <v>277</v>
      </c>
      <c r="P638" t="s">
        <v>202</v>
      </c>
      <c r="Q638" t="s">
        <v>441</v>
      </c>
      <c r="R638" t="s">
        <v>434</v>
      </c>
      <c r="S638">
        <v>63.900700000000001</v>
      </c>
      <c r="T638" t="s">
        <v>8</v>
      </c>
      <c r="U638" t="s">
        <v>288</v>
      </c>
    </row>
    <row r="639" spans="1:21" x14ac:dyDescent="0.25">
      <c r="A639">
        <v>48</v>
      </c>
      <c r="B639">
        <v>46</v>
      </c>
      <c r="C639">
        <v>36</v>
      </c>
      <c r="D639">
        <v>27.581600000000002</v>
      </c>
      <c r="E639" t="s">
        <v>164</v>
      </c>
      <c r="F639">
        <v>400</v>
      </c>
      <c r="G639" t="s">
        <v>435</v>
      </c>
      <c r="H639" t="s">
        <v>36</v>
      </c>
      <c r="I639">
        <v>0.5</v>
      </c>
      <c r="J639" t="s">
        <v>25</v>
      </c>
      <c r="K639">
        <v>39</v>
      </c>
      <c r="L639" t="s">
        <v>217</v>
      </c>
      <c r="M639" s="7">
        <v>53</v>
      </c>
      <c r="N639">
        <v>12</v>
      </c>
      <c r="O639" t="s">
        <v>277</v>
      </c>
      <c r="P639" t="s">
        <v>202</v>
      </c>
      <c r="Q639" t="s">
        <v>441</v>
      </c>
      <c r="R639" t="s">
        <v>434</v>
      </c>
      <c r="S639">
        <v>27.581600000000002</v>
      </c>
      <c r="T639" t="s">
        <v>8</v>
      </c>
      <c r="U639" t="s">
        <v>288</v>
      </c>
    </row>
    <row r="640" spans="1:21" x14ac:dyDescent="0.25">
      <c r="A640">
        <v>48</v>
      </c>
      <c r="B640">
        <v>46</v>
      </c>
      <c r="C640">
        <v>48</v>
      </c>
      <c r="D640">
        <v>25.878</v>
      </c>
      <c r="E640" t="s">
        <v>164</v>
      </c>
      <c r="F640">
        <v>400</v>
      </c>
      <c r="G640" t="s">
        <v>435</v>
      </c>
      <c r="H640" t="s">
        <v>36</v>
      </c>
      <c r="I640">
        <v>0.5</v>
      </c>
      <c r="J640" t="s">
        <v>25</v>
      </c>
      <c r="K640">
        <v>39</v>
      </c>
      <c r="L640" t="s">
        <v>217</v>
      </c>
      <c r="M640" s="7">
        <v>53</v>
      </c>
      <c r="N640">
        <v>12</v>
      </c>
      <c r="O640" t="s">
        <v>277</v>
      </c>
      <c r="P640" t="s">
        <v>202</v>
      </c>
      <c r="Q640" t="s">
        <v>441</v>
      </c>
      <c r="R640" t="s">
        <v>434</v>
      </c>
      <c r="S640">
        <v>25.878</v>
      </c>
      <c r="T640" t="s">
        <v>8</v>
      </c>
      <c r="U640" t="s">
        <v>288</v>
      </c>
    </row>
    <row r="641" spans="1:21" x14ac:dyDescent="0.25">
      <c r="A641">
        <v>48</v>
      </c>
      <c r="B641">
        <v>46</v>
      </c>
      <c r="C641">
        <v>72</v>
      </c>
      <c r="D641">
        <v>17.525300000000001</v>
      </c>
      <c r="E641" t="s">
        <v>164</v>
      </c>
      <c r="F641">
        <v>400</v>
      </c>
      <c r="G641" t="s">
        <v>435</v>
      </c>
      <c r="H641" t="s">
        <v>36</v>
      </c>
      <c r="I641">
        <v>0.5</v>
      </c>
      <c r="J641" t="s">
        <v>25</v>
      </c>
      <c r="K641">
        <v>39</v>
      </c>
      <c r="L641" t="s">
        <v>217</v>
      </c>
      <c r="M641" s="7">
        <v>53</v>
      </c>
      <c r="N641">
        <v>12</v>
      </c>
      <c r="O641" t="s">
        <v>277</v>
      </c>
      <c r="P641" t="s">
        <v>202</v>
      </c>
      <c r="Q641" t="s">
        <v>441</v>
      </c>
      <c r="R641" t="s">
        <v>434</v>
      </c>
      <c r="S641">
        <v>17.525300000000001</v>
      </c>
      <c r="T641" t="s">
        <v>8</v>
      </c>
      <c r="U641" t="s">
        <v>288</v>
      </c>
    </row>
    <row r="642" spans="1:21" x14ac:dyDescent="0.25">
      <c r="A642">
        <v>51</v>
      </c>
      <c r="B642">
        <v>47</v>
      </c>
      <c r="C642">
        <v>0</v>
      </c>
      <c r="D642">
        <f>S642*1000</f>
        <v>0</v>
      </c>
      <c r="E642" t="s">
        <v>164</v>
      </c>
      <c r="F642">
        <f>12.5*66.4</f>
        <v>830.00000000000011</v>
      </c>
      <c r="G642" t="s">
        <v>436</v>
      </c>
      <c r="H642" t="s">
        <v>27</v>
      </c>
      <c r="I642">
        <v>1</v>
      </c>
      <c r="J642" t="s">
        <v>23</v>
      </c>
      <c r="K642">
        <v>29</v>
      </c>
      <c r="L642" t="s">
        <v>217</v>
      </c>
      <c r="M642" s="7">
        <v>66.400000000000006</v>
      </c>
      <c r="N642">
        <v>7</v>
      </c>
      <c r="O642" t="s">
        <v>235</v>
      </c>
      <c r="P642" t="s">
        <v>202</v>
      </c>
      <c r="Q642" t="s">
        <v>214</v>
      </c>
      <c r="R642" t="s">
        <v>214</v>
      </c>
      <c r="S642">
        <v>0</v>
      </c>
      <c r="T642" t="s">
        <v>82</v>
      </c>
      <c r="U642" t="s">
        <v>140</v>
      </c>
    </row>
    <row r="643" spans="1:21" x14ac:dyDescent="0.25">
      <c r="A643">
        <v>51</v>
      </c>
      <c r="B643">
        <v>47</v>
      </c>
      <c r="C643">
        <v>1</v>
      </c>
      <c r="D643">
        <f t="shared" ref="D643:D654" si="21">S643*1000</f>
        <v>517.1</v>
      </c>
      <c r="E643" t="s">
        <v>164</v>
      </c>
      <c r="F643">
        <f t="shared" ref="F643:F654" si="22">12.5*66.4</f>
        <v>830.00000000000011</v>
      </c>
      <c r="G643" t="s">
        <v>436</v>
      </c>
      <c r="H643" t="s">
        <v>27</v>
      </c>
      <c r="I643">
        <v>1</v>
      </c>
      <c r="J643" t="s">
        <v>23</v>
      </c>
      <c r="K643">
        <v>29</v>
      </c>
      <c r="L643" t="s">
        <v>217</v>
      </c>
      <c r="M643" s="7">
        <v>66.400000000000006</v>
      </c>
      <c r="N643">
        <v>7</v>
      </c>
      <c r="O643" t="s">
        <v>235</v>
      </c>
      <c r="P643" t="s">
        <v>202</v>
      </c>
      <c r="Q643" t="s">
        <v>214</v>
      </c>
      <c r="R643" t="s">
        <v>214</v>
      </c>
      <c r="S643">
        <v>0.5171</v>
      </c>
      <c r="T643" t="s">
        <v>82</v>
      </c>
      <c r="U643" t="s">
        <v>140</v>
      </c>
    </row>
    <row r="644" spans="1:21" x14ac:dyDescent="0.25">
      <c r="A644">
        <v>51</v>
      </c>
      <c r="B644">
        <v>47</v>
      </c>
      <c r="C644">
        <v>3</v>
      </c>
      <c r="D644">
        <f t="shared" si="21"/>
        <v>1040.7</v>
      </c>
      <c r="E644" t="s">
        <v>164</v>
      </c>
      <c r="F644">
        <f t="shared" si="22"/>
        <v>830.00000000000011</v>
      </c>
      <c r="G644" t="s">
        <v>436</v>
      </c>
      <c r="H644" t="s">
        <v>27</v>
      </c>
      <c r="I644">
        <v>1</v>
      </c>
      <c r="J644" t="s">
        <v>23</v>
      </c>
      <c r="K644">
        <v>29</v>
      </c>
      <c r="L644" t="s">
        <v>217</v>
      </c>
      <c r="M644" s="7">
        <v>66.400000000000006</v>
      </c>
      <c r="N644">
        <v>7</v>
      </c>
      <c r="O644" t="s">
        <v>235</v>
      </c>
      <c r="P644" t="s">
        <v>202</v>
      </c>
      <c r="Q644" t="s">
        <v>214</v>
      </c>
      <c r="R644" t="s">
        <v>214</v>
      </c>
      <c r="S644">
        <v>1.0407</v>
      </c>
      <c r="T644" t="s">
        <v>82</v>
      </c>
      <c r="U644" t="s">
        <v>140</v>
      </c>
    </row>
    <row r="645" spans="1:21" x14ac:dyDescent="0.25">
      <c r="A645">
        <v>51</v>
      </c>
      <c r="B645">
        <v>47</v>
      </c>
      <c r="C645">
        <v>5</v>
      </c>
      <c r="D645">
        <f t="shared" si="21"/>
        <v>916.2</v>
      </c>
      <c r="E645" t="s">
        <v>164</v>
      </c>
      <c r="F645">
        <f t="shared" si="22"/>
        <v>830.00000000000011</v>
      </c>
      <c r="G645" t="s">
        <v>436</v>
      </c>
      <c r="H645" t="s">
        <v>27</v>
      </c>
      <c r="I645">
        <v>1</v>
      </c>
      <c r="J645" t="s">
        <v>23</v>
      </c>
      <c r="K645">
        <v>29</v>
      </c>
      <c r="L645" t="s">
        <v>217</v>
      </c>
      <c r="M645" s="7">
        <v>66.400000000000006</v>
      </c>
      <c r="N645">
        <v>7</v>
      </c>
      <c r="O645" t="s">
        <v>235</v>
      </c>
      <c r="P645" t="s">
        <v>202</v>
      </c>
      <c r="Q645" t="s">
        <v>214</v>
      </c>
      <c r="R645" t="s">
        <v>214</v>
      </c>
      <c r="S645">
        <v>0.91620000000000001</v>
      </c>
      <c r="T645" t="s">
        <v>82</v>
      </c>
      <c r="U645" t="s">
        <v>140</v>
      </c>
    </row>
    <row r="646" spans="1:21" x14ac:dyDescent="0.25">
      <c r="A646">
        <v>51</v>
      </c>
      <c r="B646">
        <v>47</v>
      </c>
      <c r="C646">
        <v>6</v>
      </c>
      <c r="D646">
        <f t="shared" si="21"/>
        <v>717</v>
      </c>
      <c r="E646" t="s">
        <v>164</v>
      </c>
      <c r="F646">
        <f t="shared" si="22"/>
        <v>830.00000000000011</v>
      </c>
      <c r="G646" t="s">
        <v>436</v>
      </c>
      <c r="H646" t="s">
        <v>27</v>
      </c>
      <c r="I646">
        <v>1</v>
      </c>
      <c r="J646" t="s">
        <v>23</v>
      </c>
      <c r="K646">
        <v>29</v>
      </c>
      <c r="L646" t="s">
        <v>217</v>
      </c>
      <c r="M646" s="7">
        <v>66.400000000000006</v>
      </c>
      <c r="N646">
        <v>7</v>
      </c>
      <c r="O646" t="s">
        <v>235</v>
      </c>
      <c r="P646" t="s">
        <v>202</v>
      </c>
      <c r="Q646" t="s">
        <v>214</v>
      </c>
      <c r="R646" t="s">
        <v>214</v>
      </c>
      <c r="S646">
        <v>0.71699999999999997</v>
      </c>
      <c r="T646" t="s">
        <v>82</v>
      </c>
      <c r="U646" t="s">
        <v>140</v>
      </c>
    </row>
    <row r="647" spans="1:21" x14ac:dyDescent="0.25">
      <c r="A647">
        <v>51</v>
      </c>
      <c r="B647">
        <v>47</v>
      </c>
      <c r="C647">
        <v>8</v>
      </c>
      <c r="D647">
        <f t="shared" si="21"/>
        <v>598.70000000000005</v>
      </c>
      <c r="E647" t="s">
        <v>164</v>
      </c>
      <c r="F647">
        <f t="shared" si="22"/>
        <v>830.00000000000011</v>
      </c>
      <c r="G647" t="s">
        <v>436</v>
      </c>
      <c r="H647" t="s">
        <v>27</v>
      </c>
      <c r="I647">
        <v>1</v>
      </c>
      <c r="J647" t="s">
        <v>23</v>
      </c>
      <c r="K647">
        <v>29</v>
      </c>
      <c r="L647" t="s">
        <v>217</v>
      </c>
      <c r="M647" s="7">
        <v>66.400000000000006</v>
      </c>
      <c r="N647">
        <v>7</v>
      </c>
      <c r="O647" t="s">
        <v>235</v>
      </c>
      <c r="P647" t="s">
        <v>202</v>
      </c>
      <c r="Q647" t="s">
        <v>214</v>
      </c>
      <c r="R647" t="s">
        <v>214</v>
      </c>
      <c r="S647">
        <v>0.59870000000000001</v>
      </c>
      <c r="T647" t="s">
        <v>82</v>
      </c>
      <c r="U647" t="s">
        <v>140</v>
      </c>
    </row>
    <row r="648" spans="1:21" x14ac:dyDescent="0.25">
      <c r="A648">
        <v>51</v>
      </c>
      <c r="B648">
        <v>47</v>
      </c>
      <c r="C648">
        <v>9</v>
      </c>
      <c r="D648">
        <f t="shared" si="21"/>
        <v>595.6</v>
      </c>
      <c r="E648" t="s">
        <v>164</v>
      </c>
      <c r="F648">
        <f t="shared" si="22"/>
        <v>830.00000000000011</v>
      </c>
      <c r="G648" t="s">
        <v>436</v>
      </c>
      <c r="H648" t="s">
        <v>27</v>
      </c>
      <c r="I648">
        <v>1</v>
      </c>
      <c r="J648" t="s">
        <v>23</v>
      </c>
      <c r="K648">
        <v>29</v>
      </c>
      <c r="L648" t="s">
        <v>217</v>
      </c>
      <c r="M648" s="7">
        <v>66.400000000000006</v>
      </c>
      <c r="N648">
        <v>7</v>
      </c>
      <c r="O648" t="s">
        <v>235</v>
      </c>
      <c r="P648" t="s">
        <v>202</v>
      </c>
      <c r="Q648" t="s">
        <v>214</v>
      </c>
      <c r="R648" t="s">
        <v>214</v>
      </c>
      <c r="S648">
        <v>0.59560000000000002</v>
      </c>
      <c r="T648" t="s">
        <v>82</v>
      </c>
      <c r="U648" t="s">
        <v>140</v>
      </c>
    </row>
    <row r="649" spans="1:21" x14ac:dyDescent="0.25">
      <c r="A649">
        <v>51</v>
      </c>
      <c r="B649">
        <v>47</v>
      </c>
      <c r="C649">
        <v>11</v>
      </c>
      <c r="D649">
        <f t="shared" si="21"/>
        <v>440</v>
      </c>
      <c r="E649" t="s">
        <v>164</v>
      </c>
      <c r="F649">
        <f t="shared" si="22"/>
        <v>830.00000000000011</v>
      </c>
      <c r="G649" t="s">
        <v>436</v>
      </c>
      <c r="H649" t="s">
        <v>27</v>
      </c>
      <c r="I649">
        <v>1</v>
      </c>
      <c r="J649" t="s">
        <v>23</v>
      </c>
      <c r="K649">
        <v>29</v>
      </c>
      <c r="L649" t="s">
        <v>217</v>
      </c>
      <c r="M649" s="7">
        <v>66.400000000000006</v>
      </c>
      <c r="N649">
        <v>7</v>
      </c>
      <c r="O649" t="s">
        <v>235</v>
      </c>
      <c r="P649" t="s">
        <v>202</v>
      </c>
      <c r="Q649" t="s">
        <v>214</v>
      </c>
      <c r="R649" t="s">
        <v>214</v>
      </c>
      <c r="S649">
        <v>0.44</v>
      </c>
      <c r="T649" t="s">
        <v>82</v>
      </c>
      <c r="U649" t="s">
        <v>140</v>
      </c>
    </row>
    <row r="650" spans="1:21" x14ac:dyDescent="0.25">
      <c r="A650">
        <v>51</v>
      </c>
      <c r="B650">
        <v>47</v>
      </c>
      <c r="C650">
        <v>14</v>
      </c>
      <c r="D650">
        <f t="shared" si="21"/>
        <v>300</v>
      </c>
      <c r="E650" t="s">
        <v>164</v>
      </c>
      <c r="F650">
        <f t="shared" si="22"/>
        <v>830.00000000000011</v>
      </c>
      <c r="G650" t="s">
        <v>436</v>
      </c>
      <c r="H650" t="s">
        <v>27</v>
      </c>
      <c r="I650">
        <v>1</v>
      </c>
      <c r="J650" t="s">
        <v>23</v>
      </c>
      <c r="K650">
        <v>29</v>
      </c>
      <c r="L650" t="s">
        <v>217</v>
      </c>
      <c r="M650" s="7">
        <v>66.400000000000006</v>
      </c>
      <c r="N650">
        <v>7</v>
      </c>
      <c r="O650" t="s">
        <v>235</v>
      </c>
      <c r="P650" t="s">
        <v>202</v>
      </c>
      <c r="Q650" t="s">
        <v>214</v>
      </c>
      <c r="R650" t="s">
        <v>214</v>
      </c>
      <c r="S650">
        <v>0.3</v>
      </c>
      <c r="T650" t="s">
        <v>82</v>
      </c>
      <c r="U650" t="s">
        <v>140</v>
      </c>
    </row>
    <row r="651" spans="1:21" x14ac:dyDescent="0.25">
      <c r="A651">
        <v>51</v>
      </c>
      <c r="B651">
        <v>47</v>
      </c>
      <c r="C651">
        <v>18</v>
      </c>
      <c r="D651">
        <f t="shared" si="21"/>
        <v>203.7</v>
      </c>
      <c r="E651" t="s">
        <v>164</v>
      </c>
      <c r="F651">
        <f t="shared" si="22"/>
        <v>830.00000000000011</v>
      </c>
      <c r="G651" t="s">
        <v>436</v>
      </c>
      <c r="H651" t="s">
        <v>27</v>
      </c>
      <c r="I651">
        <v>1</v>
      </c>
      <c r="J651" t="s">
        <v>23</v>
      </c>
      <c r="K651">
        <v>29</v>
      </c>
      <c r="L651" t="s">
        <v>217</v>
      </c>
      <c r="M651" s="7">
        <v>66.400000000000006</v>
      </c>
      <c r="N651">
        <v>7</v>
      </c>
      <c r="O651" t="s">
        <v>235</v>
      </c>
      <c r="P651" t="s">
        <v>202</v>
      </c>
      <c r="Q651" t="s">
        <v>214</v>
      </c>
      <c r="R651" t="s">
        <v>214</v>
      </c>
      <c r="S651">
        <v>0.20369999999999999</v>
      </c>
      <c r="T651" t="s">
        <v>82</v>
      </c>
      <c r="U651" t="s">
        <v>140</v>
      </c>
    </row>
    <row r="652" spans="1:21" x14ac:dyDescent="0.25">
      <c r="A652">
        <v>51</v>
      </c>
      <c r="B652">
        <v>47</v>
      </c>
      <c r="C652">
        <v>24</v>
      </c>
      <c r="D652">
        <f t="shared" si="21"/>
        <v>126.2</v>
      </c>
      <c r="E652" t="s">
        <v>164</v>
      </c>
      <c r="F652">
        <f t="shared" si="22"/>
        <v>830.00000000000011</v>
      </c>
      <c r="G652" t="s">
        <v>436</v>
      </c>
      <c r="H652" t="s">
        <v>27</v>
      </c>
      <c r="I652">
        <v>1</v>
      </c>
      <c r="J652" t="s">
        <v>23</v>
      </c>
      <c r="K652">
        <v>29</v>
      </c>
      <c r="L652" t="s">
        <v>217</v>
      </c>
      <c r="M652" s="7">
        <v>66.400000000000006</v>
      </c>
      <c r="N652">
        <v>7</v>
      </c>
      <c r="O652" t="s">
        <v>235</v>
      </c>
      <c r="P652" t="s">
        <v>202</v>
      </c>
      <c r="Q652" t="s">
        <v>214</v>
      </c>
      <c r="R652" t="s">
        <v>214</v>
      </c>
      <c r="S652">
        <v>0.12620000000000001</v>
      </c>
      <c r="T652" t="s">
        <v>82</v>
      </c>
      <c r="U652" t="s">
        <v>140</v>
      </c>
    </row>
    <row r="653" spans="1:21" x14ac:dyDescent="0.25">
      <c r="A653">
        <v>51</v>
      </c>
      <c r="B653">
        <v>47</v>
      </c>
      <c r="C653">
        <v>36</v>
      </c>
      <c r="D653">
        <f t="shared" si="21"/>
        <v>89.6</v>
      </c>
      <c r="E653" t="s">
        <v>164</v>
      </c>
      <c r="F653">
        <f t="shared" si="22"/>
        <v>830.00000000000011</v>
      </c>
      <c r="G653" t="s">
        <v>436</v>
      </c>
      <c r="H653" t="s">
        <v>27</v>
      </c>
      <c r="I653">
        <v>1</v>
      </c>
      <c r="J653" t="s">
        <v>23</v>
      </c>
      <c r="K653">
        <v>29</v>
      </c>
      <c r="L653" t="s">
        <v>217</v>
      </c>
      <c r="M653" s="7">
        <v>66.400000000000006</v>
      </c>
      <c r="N653">
        <v>7</v>
      </c>
      <c r="O653" t="s">
        <v>235</v>
      </c>
      <c r="P653" t="s">
        <v>202</v>
      </c>
      <c r="Q653" t="s">
        <v>214</v>
      </c>
      <c r="R653" t="s">
        <v>214</v>
      </c>
      <c r="S653">
        <v>8.9599999999999999E-2</v>
      </c>
      <c r="T653" t="s">
        <v>82</v>
      </c>
      <c r="U653" t="s">
        <v>140</v>
      </c>
    </row>
    <row r="654" spans="1:21" x14ac:dyDescent="0.25">
      <c r="A654">
        <v>51</v>
      </c>
      <c r="B654">
        <v>47</v>
      </c>
      <c r="C654">
        <v>48</v>
      </c>
      <c r="D654">
        <f t="shared" si="21"/>
        <v>77.899999999999991</v>
      </c>
      <c r="E654" t="s">
        <v>164</v>
      </c>
      <c r="F654">
        <f t="shared" si="22"/>
        <v>830.00000000000011</v>
      </c>
      <c r="G654" t="s">
        <v>436</v>
      </c>
      <c r="H654" t="s">
        <v>27</v>
      </c>
      <c r="I654">
        <v>1</v>
      </c>
      <c r="J654" t="s">
        <v>23</v>
      </c>
      <c r="K654">
        <v>29</v>
      </c>
      <c r="L654" t="s">
        <v>217</v>
      </c>
      <c r="M654" s="7">
        <v>66.400000000000006</v>
      </c>
      <c r="N654">
        <v>7</v>
      </c>
      <c r="O654" t="s">
        <v>235</v>
      </c>
      <c r="P654" t="s">
        <v>202</v>
      </c>
      <c r="Q654" t="s">
        <v>214</v>
      </c>
      <c r="R654" t="s">
        <v>214</v>
      </c>
      <c r="S654">
        <v>7.7899999999999997E-2</v>
      </c>
      <c r="T654" t="s">
        <v>82</v>
      </c>
      <c r="U654" t="s">
        <v>140</v>
      </c>
    </row>
    <row r="655" spans="1:21" x14ac:dyDescent="0.25">
      <c r="A655">
        <v>52</v>
      </c>
      <c r="B655">
        <v>48</v>
      </c>
      <c r="C655">
        <v>0</v>
      </c>
      <c r="D655">
        <v>0</v>
      </c>
      <c r="E655" t="s">
        <v>164</v>
      </c>
      <c r="F655">
        <v>600</v>
      </c>
      <c r="G655" t="s">
        <v>436</v>
      </c>
      <c r="H655" t="s">
        <v>36</v>
      </c>
      <c r="I655" t="s">
        <v>437</v>
      </c>
      <c r="J655" t="s">
        <v>25</v>
      </c>
      <c r="K655">
        <v>32</v>
      </c>
      <c r="L655" t="s">
        <v>217</v>
      </c>
      <c r="M655" s="7">
        <v>59.8</v>
      </c>
      <c r="N655">
        <v>10</v>
      </c>
      <c r="O655" t="s">
        <v>214</v>
      </c>
      <c r="P655" t="s">
        <v>225</v>
      </c>
      <c r="Q655" t="s">
        <v>214</v>
      </c>
      <c r="R655" t="s">
        <v>214</v>
      </c>
      <c r="S655">
        <v>0</v>
      </c>
      <c r="T655" t="s">
        <v>8</v>
      </c>
      <c r="U655" t="s">
        <v>288</v>
      </c>
    </row>
    <row r="656" spans="1:21" x14ac:dyDescent="0.25">
      <c r="A656">
        <v>52</v>
      </c>
      <c r="B656">
        <v>48</v>
      </c>
      <c r="C656">
        <v>1</v>
      </c>
      <c r="D656">
        <v>192.3374</v>
      </c>
      <c r="E656" t="s">
        <v>164</v>
      </c>
      <c r="F656">
        <v>600</v>
      </c>
      <c r="G656" t="s">
        <v>436</v>
      </c>
      <c r="H656" t="s">
        <v>36</v>
      </c>
      <c r="I656" t="s">
        <v>437</v>
      </c>
      <c r="J656" t="s">
        <v>25</v>
      </c>
      <c r="K656">
        <v>32</v>
      </c>
      <c r="L656" t="s">
        <v>217</v>
      </c>
      <c r="M656" s="7">
        <v>59.8</v>
      </c>
      <c r="N656">
        <v>10</v>
      </c>
      <c r="O656" t="s">
        <v>214</v>
      </c>
      <c r="P656" t="s">
        <v>225</v>
      </c>
      <c r="Q656" t="s">
        <v>214</v>
      </c>
      <c r="R656" t="s">
        <v>214</v>
      </c>
      <c r="S656">
        <v>192.3374</v>
      </c>
      <c r="T656" t="s">
        <v>8</v>
      </c>
      <c r="U656" t="s">
        <v>288</v>
      </c>
    </row>
    <row r="657" spans="1:21" x14ac:dyDescent="0.25">
      <c r="A657">
        <v>52</v>
      </c>
      <c r="B657">
        <v>48</v>
      </c>
      <c r="C657">
        <v>2</v>
      </c>
      <c r="D657">
        <v>336.87509999999997</v>
      </c>
      <c r="E657" t="s">
        <v>164</v>
      </c>
      <c r="F657">
        <v>600</v>
      </c>
      <c r="G657" t="s">
        <v>436</v>
      </c>
      <c r="H657" t="s">
        <v>36</v>
      </c>
      <c r="I657" t="s">
        <v>437</v>
      </c>
      <c r="J657" t="s">
        <v>25</v>
      </c>
      <c r="K657">
        <v>32</v>
      </c>
      <c r="L657" t="s">
        <v>217</v>
      </c>
      <c r="M657" s="7">
        <v>59.8</v>
      </c>
      <c r="N657">
        <v>10</v>
      </c>
      <c r="O657" t="s">
        <v>214</v>
      </c>
      <c r="P657" t="s">
        <v>225</v>
      </c>
      <c r="Q657" t="s">
        <v>214</v>
      </c>
      <c r="R657" t="s">
        <v>214</v>
      </c>
      <c r="S657">
        <v>336.87509999999997</v>
      </c>
      <c r="T657" t="s">
        <v>8</v>
      </c>
      <c r="U657" t="s">
        <v>288</v>
      </c>
    </row>
    <row r="658" spans="1:21" x14ac:dyDescent="0.25">
      <c r="A658">
        <v>52</v>
      </c>
      <c r="B658">
        <v>48</v>
      </c>
      <c r="C658">
        <v>4</v>
      </c>
      <c r="D658">
        <v>361.68920000000003</v>
      </c>
      <c r="E658" t="s">
        <v>164</v>
      </c>
      <c r="F658">
        <v>600</v>
      </c>
      <c r="G658" t="s">
        <v>436</v>
      </c>
      <c r="H658" t="s">
        <v>36</v>
      </c>
      <c r="I658" t="s">
        <v>437</v>
      </c>
      <c r="J658" t="s">
        <v>25</v>
      </c>
      <c r="K658">
        <v>32</v>
      </c>
      <c r="L658" t="s">
        <v>217</v>
      </c>
      <c r="M658" s="7">
        <v>59.8</v>
      </c>
      <c r="N658">
        <v>10</v>
      </c>
      <c r="O658" t="s">
        <v>214</v>
      </c>
      <c r="P658" t="s">
        <v>225</v>
      </c>
      <c r="Q658" t="s">
        <v>214</v>
      </c>
      <c r="R658" t="s">
        <v>214</v>
      </c>
      <c r="S658">
        <v>361.68920000000003</v>
      </c>
      <c r="T658" t="s">
        <v>8</v>
      </c>
      <c r="U658" t="s">
        <v>288</v>
      </c>
    </row>
    <row r="659" spans="1:21" x14ac:dyDescent="0.25">
      <c r="A659">
        <v>52</v>
      </c>
      <c r="B659">
        <v>48</v>
      </c>
      <c r="C659">
        <v>8</v>
      </c>
      <c r="D659">
        <v>255.708</v>
      </c>
      <c r="E659" t="s">
        <v>164</v>
      </c>
      <c r="F659">
        <v>600</v>
      </c>
      <c r="G659" t="s">
        <v>436</v>
      </c>
      <c r="H659" t="s">
        <v>36</v>
      </c>
      <c r="I659" t="s">
        <v>437</v>
      </c>
      <c r="J659" t="s">
        <v>25</v>
      </c>
      <c r="K659">
        <v>32</v>
      </c>
      <c r="L659" t="s">
        <v>217</v>
      </c>
      <c r="M659" s="7">
        <v>59.8</v>
      </c>
      <c r="N659">
        <v>10</v>
      </c>
      <c r="O659" t="s">
        <v>214</v>
      </c>
      <c r="P659" t="s">
        <v>225</v>
      </c>
      <c r="Q659" t="s">
        <v>214</v>
      </c>
      <c r="R659" t="s">
        <v>214</v>
      </c>
      <c r="S659">
        <v>255.708</v>
      </c>
      <c r="T659" t="s">
        <v>8</v>
      </c>
      <c r="U659" t="s">
        <v>288</v>
      </c>
    </row>
    <row r="660" spans="1:21" x14ac:dyDescent="0.25">
      <c r="A660">
        <v>52</v>
      </c>
      <c r="B660">
        <v>48</v>
      </c>
      <c r="C660">
        <v>24</v>
      </c>
      <c r="D660">
        <v>167.02850000000001</v>
      </c>
      <c r="E660" t="s">
        <v>164</v>
      </c>
      <c r="F660">
        <v>600</v>
      </c>
      <c r="G660" t="s">
        <v>436</v>
      </c>
      <c r="H660" t="s">
        <v>36</v>
      </c>
      <c r="I660" t="s">
        <v>437</v>
      </c>
      <c r="J660" t="s">
        <v>25</v>
      </c>
      <c r="K660">
        <v>32</v>
      </c>
      <c r="L660" t="s">
        <v>217</v>
      </c>
      <c r="M660" s="7">
        <v>59.8</v>
      </c>
      <c r="N660">
        <v>10</v>
      </c>
      <c r="O660" t="s">
        <v>214</v>
      </c>
      <c r="P660" t="s">
        <v>225</v>
      </c>
      <c r="Q660" t="s">
        <v>214</v>
      </c>
      <c r="R660" t="s">
        <v>214</v>
      </c>
      <c r="S660">
        <v>167.02850000000001</v>
      </c>
      <c r="T660" t="s">
        <v>8</v>
      </c>
      <c r="U660" t="s">
        <v>288</v>
      </c>
    </row>
    <row r="661" spans="1:21" x14ac:dyDescent="0.25">
      <c r="A661">
        <v>52</v>
      </c>
      <c r="B661">
        <v>48</v>
      </c>
      <c r="C661">
        <v>48</v>
      </c>
      <c r="D661">
        <v>72.810500000000005</v>
      </c>
      <c r="E661" t="s">
        <v>164</v>
      </c>
      <c r="F661">
        <v>600</v>
      </c>
      <c r="G661" t="s">
        <v>436</v>
      </c>
      <c r="H661" t="s">
        <v>36</v>
      </c>
      <c r="I661" t="s">
        <v>437</v>
      </c>
      <c r="J661" t="s">
        <v>25</v>
      </c>
      <c r="K661">
        <v>32</v>
      </c>
      <c r="L661" t="s">
        <v>217</v>
      </c>
      <c r="M661" s="7">
        <v>59.8</v>
      </c>
      <c r="N661">
        <v>10</v>
      </c>
      <c r="O661" t="s">
        <v>214</v>
      </c>
      <c r="P661" t="s">
        <v>225</v>
      </c>
      <c r="Q661" t="s">
        <v>214</v>
      </c>
      <c r="R661" t="s">
        <v>214</v>
      </c>
      <c r="S661">
        <v>72.810500000000005</v>
      </c>
      <c r="T661" t="s">
        <v>8</v>
      </c>
      <c r="U661" t="s">
        <v>288</v>
      </c>
    </row>
    <row r="662" spans="1:21" x14ac:dyDescent="0.25">
      <c r="A662">
        <v>52</v>
      </c>
      <c r="B662">
        <v>48</v>
      </c>
      <c r="C662">
        <v>72</v>
      </c>
      <c r="D662">
        <v>43.645699999999998</v>
      </c>
      <c r="E662" t="s">
        <v>164</v>
      </c>
      <c r="F662">
        <v>600</v>
      </c>
      <c r="G662" t="s">
        <v>436</v>
      </c>
      <c r="H662" t="s">
        <v>36</v>
      </c>
      <c r="I662" t="s">
        <v>437</v>
      </c>
      <c r="J662" t="s">
        <v>25</v>
      </c>
      <c r="K662">
        <v>32</v>
      </c>
      <c r="L662" t="s">
        <v>217</v>
      </c>
      <c r="M662" s="7">
        <v>59.8</v>
      </c>
      <c r="N662">
        <v>10</v>
      </c>
      <c r="O662" t="s">
        <v>214</v>
      </c>
      <c r="P662" t="s">
        <v>225</v>
      </c>
      <c r="Q662" t="s">
        <v>214</v>
      </c>
      <c r="R662" t="s">
        <v>214</v>
      </c>
      <c r="S662">
        <v>43.645699999999998</v>
      </c>
      <c r="T662" t="s">
        <v>8</v>
      </c>
      <c r="U662" t="s">
        <v>288</v>
      </c>
    </row>
    <row r="663" spans="1:21" x14ac:dyDescent="0.25">
      <c r="A663">
        <v>53</v>
      </c>
      <c r="B663">
        <v>49</v>
      </c>
      <c r="C663">
        <v>0</v>
      </c>
      <c r="D663">
        <v>0</v>
      </c>
      <c r="E663" t="s">
        <v>164</v>
      </c>
      <c r="F663">
        <v>800</v>
      </c>
      <c r="G663" t="s">
        <v>436</v>
      </c>
      <c r="H663" t="s">
        <v>36</v>
      </c>
      <c r="I663">
        <f>9/16</f>
        <v>0.5625</v>
      </c>
      <c r="J663" t="s">
        <v>25</v>
      </c>
      <c r="K663">
        <v>25</v>
      </c>
      <c r="L663" t="s">
        <v>217</v>
      </c>
      <c r="M663" s="7">
        <v>62.9</v>
      </c>
      <c r="N663" s="7">
        <v>16</v>
      </c>
      <c r="O663" t="s">
        <v>214</v>
      </c>
      <c r="P663" t="s">
        <v>225</v>
      </c>
      <c r="Q663" t="s">
        <v>214</v>
      </c>
      <c r="R663" t="s">
        <v>214</v>
      </c>
      <c r="S663">
        <v>0</v>
      </c>
      <c r="T663" t="s">
        <v>8</v>
      </c>
      <c r="U663" t="s">
        <v>288</v>
      </c>
    </row>
    <row r="664" spans="1:21" x14ac:dyDescent="0.25">
      <c r="A664">
        <v>53</v>
      </c>
      <c r="B664">
        <v>49</v>
      </c>
      <c r="C664">
        <v>0.5</v>
      </c>
      <c r="D664">
        <v>77.25</v>
      </c>
      <c r="E664" t="s">
        <v>164</v>
      </c>
      <c r="F664">
        <v>800</v>
      </c>
      <c r="G664" t="s">
        <v>436</v>
      </c>
      <c r="H664" t="s">
        <v>36</v>
      </c>
      <c r="I664">
        <f t="shared" ref="I664:I690" si="23">9/16</f>
        <v>0.5625</v>
      </c>
      <c r="J664" t="s">
        <v>25</v>
      </c>
      <c r="K664">
        <v>25</v>
      </c>
      <c r="L664" t="s">
        <v>217</v>
      </c>
      <c r="M664" s="7">
        <v>62.9</v>
      </c>
      <c r="N664" s="7">
        <v>16</v>
      </c>
      <c r="O664" t="s">
        <v>214</v>
      </c>
      <c r="P664" t="s">
        <v>225</v>
      </c>
      <c r="Q664" t="s">
        <v>214</v>
      </c>
      <c r="R664" t="s">
        <v>214</v>
      </c>
      <c r="S664">
        <v>77.25</v>
      </c>
      <c r="T664" t="s">
        <v>8</v>
      </c>
      <c r="U664" t="s">
        <v>288</v>
      </c>
    </row>
    <row r="665" spans="1:21" x14ac:dyDescent="0.25">
      <c r="A665">
        <v>53</v>
      </c>
      <c r="B665">
        <v>49</v>
      </c>
      <c r="C665">
        <v>0.75</v>
      </c>
      <c r="D665">
        <v>131.1</v>
      </c>
      <c r="E665" t="s">
        <v>164</v>
      </c>
      <c r="F665">
        <v>800</v>
      </c>
      <c r="G665" t="s">
        <v>436</v>
      </c>
      <c r="H665" t="s">
        <v>36</v>
      </c>
      <c r="I665">
        <f t="shared" si="23"/>
        <v>0.5625</v>
      </c>
      <c r="J665" t="s">
        <v>25</v>
      </c>
      <c r="K665">
        <v>25</v>
      </c>
      <c r="L665" t="s">
        <v>217</v>
      </c>
      <c r="M665" s="7">
        <v>62.9</v>
      </c>
      <c r="N665" s="7">
        <v>16</v>
      </c>
      <c r="O665" t="s">
        <v>214</v>
      </c>
      <c r="P665" t="s">
        <v>225</v>
      </c>
      <c r="Q665" t="s">
        <v>214</v>
      </c>
      <c r="R665" t="s">
        <v>214</v>
      </c>
      <c r="S665">
        <v>131.1</v>
      </c>
      <c r="T665" t="s">
        <v>8</v>
      </c>
      <c r="U665" t="s">
        <v>288</v>
      </c>
    </row>
    <row r="666" spans="1:21" x14ac:dyDescent="0.25">
      <c r="A666">
        <v>53</v>
      </c>
      <c r="B666">
        <v>49</v>
      </c>
      <c r="C666">
        <v>1</v>
      </c>
      <c r="D666">
        <v>184.95999999999998</v>
      </c>
      <c r="E666" t="s">
        <v>164</v>
      </c>
      <c r="F666">
        <v>800</v>
      </c>
      <c r="G666" t="s">
        <v>436</v>
      </c>
      <c r="H666" t="s">
        <v>36</v>
      </c>
      <c r="I666">
        <f t="shared" si="23"/>
        <v>0.5625</v>
      </c>
      <c r="J666" t="s">
        <v>25</v>
      </c>
      <c r="K666">
        <v>25</v>
      </c>
      <c r="L666" t="s">
        <v>217</v>
      </c>
      <c r="M666" s="7">
        <v>62.9</v>
      </c>
      <c r="N666" s="7">
        <v>16</v>
      </c>
      <c r="O666" t="s">
        <v>214</v>
      </c>
      <c r="P666" t="s">
        <v>225</v>
      </c>
      <c r="Q666" t="s">
        <v>214</v>
      </c>
      <c r="R666" t="s">
        <v>214</v>
      </c>
      <c r="S666">
        <v>184.95999999999998</v>
      </c>
      <c r="T666" t="s">
        <v>8</v>
      </c>
      <c r="U666" t="s">
        <v>288</v>
      </c>
    </row>
    <row r="667" spans="1:21" x14ac:dyDescent="0.25">
      <c r="A667">
        <v>53</v>
      </c>
      <c r="B667">
        <v>49</v>
      </c>
      <c r="C667">
        <v>1.5</v>
      </c>
      <c r="D667">
        <v>372.33</v>
      </c>
      <c r="E667" t="s">
        <v>164</v>
      </c>
      <c r="F667">
        <v>800</v>
      </c>
      <c r="G667" t="s">
        <v>436</v>
      </c>
      <c r="H667" t="s">
        <v>36</v>
      </c>
      <c r="I667">
        <f t="shared" si="23"/>
        <v>0.5625</v>
      </c>
      <c r="J667" t="s">
        <v>25</v>
      </c>
      <c r="K667">
        <v>25</v>
      </c>
      <c r="L667" t="s">
        <v>217</v>
      </c>
      <c r="M667" s="7">
        <v>62.9</v>
      </c>
      <c r="N667" s="7">
        <v>16</v>
      </c>
      <c r="O667" t="s">
        <v>214</v>
      </c>
      <c r="P667" t="s">
        <v>225</v>
      </c>
      <c r="Q667" t="s">
        <v>214</v>
      </c>
      <c r="R667" t="s">
        <v>214</v>
      </c>
      <c r="S667">
        <v>372.33</v>
      </c>
      <c r="T667" t="s">
        <v>8</v>
      </c>
      <c r="U667" t="s">
        <v>288</v>
      </c>
    </row>
    <row r="668" spans="1:21" x14ac:dyDescent="0.25">
      <c r="A668">
        <v>53</v>
      </c>
      <c r="B668">
        <v>49</v>
      </c>
      <c r="C668">
        <v>2</v>
      </c>
      <c r="D668">
        <v>696.75</v>
      </c>
      <c r="E668" t="s">
        <v>164</v>
      </c>
      <c r="F668">
        <v>800</v>
      </c>
      <c r="G668" t="s">
        <v>436</v>
      </c>
      <c r="H668" t="s">
        <v>36</v>
      </c>
      <c r="I668">
        <f t="shared" si="23"/>
        <v>0.5625</v>
      </c>
      <c r="J668" t="s">
        <v>25</v>
      </c>
      <c r="K668">
        <v>25</v>
      </c>
      <c r="L668" t="s">
        <v>217</v>
      </c>
      <c r="M668" s="7">
        <v>62.9</v>
      </c>
      <c r="N668" s="7">
        <v>16</v>
      </c>
      <c r="O668" t="s">
        <v>214</v>
      </c>
      <c r="P668" t="s">
        <v>225</v>
      </c>
      <c r="Q668" t="s">
        <v>214</v>
      </c>
      <c r="R668" t="s">
        <v>214</v>
      </c>
      <c r="S668">
        <v>696.75</v>
      </c>
      <c r="T668" t="s">
        <v>8</v>
      </c>
      <c r="U668" t="s">
        <v>288</v>
      </c>
    </row>
    <row r="669" spans="1:21" x14ac:dyDescent="0.25">
      <c r="A669">
        <v>53</v>
      </c>
      <c r="B669">
        <v>49</v>
      </c>
      <c r="C669">
        <v>2.5</v>
      </c>
      <c r="D669">
        <v>950.91</v>
      </c>
      <c r="E669" t="s">
        <v>164</v>
      </c>
      <c r="F669">
        <v>800</v>
      </c>
      <c r="G669" t="s">
        <v>436</v>
      </c>
      <c r="H669" t="s">
        <v>36</v>
      </c>
      <c r="I669">
        <f t="shared" si="23"/>
        <v>0.5625</v>
      </c>
      <c r="J669" t="s">
        <v>25</v>
      </c>
      <c r="K669">
        <v>25</v>
      </c>
      <c r="L669" t="s">
        <v>217</v>
      </c>
      <c r="M669" s="7">
        <v>62.9</v>
      </c>
      <c r="N669" s="7">
        <v>16</v>
      </c>
      <c r="O669" t="s">
        <v>214</v>
      </c>
      <c r="P669" t="s">
        <v>225</v>
      </c>
      <c r="Q669" t="s">
        <v>214</v>
      </c>
      <c r="R669" t="s">
        <v>214</v>
      </c>
      <c r="S669">
        <v>950.91</v>
      </c>
      <c r="T669" t="s">
        <v>8</v>
      </c>
      <c r="U669" t="s">
        <v>288</v>
      </c>
    </row>
    <row r="670" spans="1:21" x14ac:dyDescent="0.25">
      <c r="A670">
        <v>53</v>
      </c>
      <c r="B670">
        <v>49</v>
      </c>
      <c r="C670">
        <v>3</v>
      </c>
      <c r="D670">
        <v>1206.22</v>
      </c>
      <c r="E670" t="s">
        <v>164</v>
      </c>
      <c r="F670">
        <v>800</v>
      </c>
      <c r="G670" t="s">
        <v>436</v>
      </c>
      <c r="H670" t="s">
        <v>36</v>
      </c>
      <c r="I670">
        <f t="shared" si="23"/>
        <v>0.5625</v>
      </c>
      <c r="J670" t="s">
        <v>25</v>
      </c>
      <c r="K670">
        <v>25</v>
      </c>
      <c r="L670" t="s">
        <v>217</v>
      </c>
      <c r="M670" s="7">
        <v>62.9</v>
      </c>
      <c r="N670" s="7">
        <v>16</v>
      </c>
      <c r="O670" t="s">
        <v>214</v>
      </c>
      <c r="P670" t="s">
        <v>225</v>
      </c>
      <c r="Q670" t="s">
        <v>214</v>
      </c>
      <c r="R670" t="s">
        <v>214</v>
      </c>
      <c r="S670">
        <v>1206.22</v>
      </c>
      <c r="T670" t="s">
        <v>8</v>
      </c>
      <c r="U670" t="s">
        <v>288</v>
      </c>
    </row>
    <row r="671" spans="1:21" x14ac:dyDescent="0.25">
      <c r="A671">
        <v>53</v>
      </c>
      <c r="B671">
        <v>49</v>
      </c>
      <c r="C671">
        <v>4</v>
      </c>
      <c r="D671">
        <v>1562.23</v>
      </c>
      <c r="E671" t="s">
        <v>164</v>
      </c>
      <c r="F671">
        <v>800</v>
      </c>
      <c r="G671" t="s">
        <v>436</v>
      </c>
      <c r="H671" t="s">
        <v>36</v>
      </c>
      <c r="I671">
        <f t="shared" si="23"/>
        <v>0.5625</v>
      </c>
      <c r="J671" t="s">
        <v>25</v>
      </c>
      <c r="K671">
        <v>25</v>
      </c>
      <c r="L671" t="s">
        <v>217</v>
      </c>
      <c r="M671" s="7">
        <v>62.9</v>
      </c>
      <c r="N671" s="7">
        <v>16</v>
      </c>
      <c r="O671" t="s">
        <v>214</v>
      </c>
      <c r="P671" t="s">
        <v>225</v>
      </c>
      <c r="Q671" t="s">
        <v>214</v>
      </c>
      <c r="R671" t="s">
        <v>214</v>
      </c>
      <c r="S671">
        <v>1562.23</v>
      </c>
      <c r="T671" t="s">
        <v>8</v>
      </c>
      <c r="U671" t="s">
        <v>288</v>
      </c>
    </row>
    <row r="672" spans="1:21" x14ac:dyDescent="0.25">
      <c r="A672">
        <v>53</v>
      </c>
      <c r="B672">
        <v>49</v>
      </c>
      <c r="C672">
        <v>6</v>
      </c>
      <c r="D672">
        <v>1701.3400000000001</v>
      </c>
      <c r="E672" t="s">
        <v>164</v>
      </c>
      <c r="F672">
        <v>800</v>
      </c>
      <c r="G672" t="s">
        <v>436</v>
      </c>
      <c r="H672" t="s">
        <v>36</v>
      </c>
      <c r="I672">
        <f t="shared" si="23"/>
        <v>0.5625</v>
      </c>
      <c r="J672" t="s">
        <v>25</v>
      </c>
      <c r="K672">
        <v>25</v>
      </c>
      <c r="L672" t="s">
        <v>217</v>
      </c>
      <c r="M672" s="7">
        <v>62.9</v>
      </c>
      <c r="N672" s="7">
        <v>16</v>
      </c>
      <c r="O672" t="s">
        <v>214</v>
      </c>
      <c r="P672" t="s">
        <v>225</v>
      </c>
      <c r="Q672" t="s">
        <v>214</v>
      </c>
      <c r="R672" t="s">
        <v>214</v>
      </c>
      <c r="S672">
        <v>1701.3400000000001</v>
      </c>
      <c r="T672" t="s">
        <v>8</v>
      </c>
      <c r="U672" t="s">
        <v>288</v>
      </c>
    </row>
    <row r="673" spans="1:21" x14ac:dyDescent="0.25">
      <c r="A673">
        <v>53</v>
      </c>
      <c r="B673">
        <v>49</v>
      </c>
      <c r="C673">
        <v>8</v>
      </c>
      <c r="D673">
        <v>1438.6599999999999</v>
      </c>
      <c r="E673" t="s">
        <v>164</v>
      </c>
      <c r="F673">
        <v>800</v>
      </c>
      <c r="G673" t="s">
        <v>436</v>
      </c>
      <c r="H673" t="s">
        <v>36</v>
      </c>
      <c r="I673">
        <f t="shared" si="23"/>
        <v>0.5625</v>
      </c>
      <c r="J673" t="s">
        <v>25</v>
      </c>
      <c r="K673">
        <v>25</v>
      </c>
      <c r="L673" t="s">
        <v>217</v>
      </c>
      <c r="M673" s="7">
        <v>62.9</v>
      </c>
      <c r="N673" s="7">
        <v>16</v>
      </c>
      <c r="O673" t="s">
        <v>214</v>
      </c>
      <c r="P673" t="s">
        <v>225</v>
      </c>
      <c r="Q673" t="s">
        <v>214</v>
      </c>
      <c r="R673" t="s">
        <v>214</v>
      </c>
      <c r="S673">
        <v>1438.6599999999999</v>
      </c>
      <c r="T673" t="s">
        <v>8</v>
      </c>
      <c r="U673" t="s">
        <v>288</v>
      </c>
    </row>
    <row r="674" spans="1:21" x14ac:dyDescent="0.25">
      <c r="A674">
        <v>53</v>
      </c>
      <c r="B674">
        <v>49</v>
      </c>
      <c r="C674">
        <v>12</v>
      </c>
      <c r="D674">
        <v>892.16</v>
      </c>
      <c r="E674" t="s">
        <v>164</v>
      </c>
      <c r="F674">
        <v>800</v>
      </c>
      <c r="G674" t="s">
        <v>436</v>
      </c>
      <c r="H674" t="s">
        <v>36</v>
      </c>
      <c r="I674">
        <f t="shared" si="23"/>
        <v>0.5625</v>
      </c>
      <c r="J674" t="s">
        <v>25</v>
      </c>
      <c r="K674">
        <v>25</v>
      </c>
      <c r="L674" t="s">
        <v>217</v>
      </c>
      <c r="M674" s="7">
        <v>62.9</v>
      </c>
      <c r="N674" s="7">
        <v>16</v>
      </c>
      <c r="O674" t="s">
        <v>214</v>
      </c>
      <c r="P674" t="s">
        <v>225</v>
      </c>
      <c r="Q674" t="s">
        <v>214</v>
      </c>
      <c r="R674" t="s">
        <v>214</v>
      </c>
      <c r="S674">
        <v>892.16</v>
      </c>
      <c r="T674" t="s">
        <v>8</v>
      </c>
      <c r="U674" t="s">
        <v>288</v>
      </c>
    </row>
    <row r="675" spans="1:21" x14ac:dyDescent="0.25">
      <c r="A675">
        <v>53</v>
      </c>
      <c r="B675">
        <v>49</v>
      </c>
      <c r="C675">
        <v>24</v>
      </c>
      <c r="D675">
        <v>445.31</v>
      </c>
      <c r="E675" t="s">
        <v>164</v>
      </c>
      <c r="F675">
        <v>800</v>
      </c>
      <c r="G675" t="s">
        <v>436</v>
      </c>
      <c r="H675" t="s">
        <v>36</v>
      </c>
      <c r="I675">
        <f t="shared" si="23"/>
        <v>0.5625</v>
      </c>
      <c r="J675" t="s">
        <v>25</v>
      </c>
      <c r="K675">
        <v>25</v>
      </c>
      <c r="L675" t="s">
        <v>217</v>
      </c>
      <c r="M675" s="7">
        <v>62.9</v>
      </c>
      <c r="N675" s="7">
        <v>16</v>
      </c>
      <c r="O675" t="s">
        <v>214</v>
      </c>
      <c r="P675" t="s">
        <v>225</v>
      </c>
      <c r="Q675" t="s">
        <v>214</v>
      </c>
      <c r="R675" t="s">
        <v>214</v>
      </c>
      <c r="S675">
        <v>445.31</v>
      </c>
      <c r="T675" t="s">
        <v>8</v>
      </c>
      <c r="U675" t="s">
        <v>288</v>
      </c>
    </row>
    <row r="676" spans="1:21" x14ac:dyDescent="0.25">
      <c r="A676">
        <v>53</v>
      </c>
      <c r="B676">
        <v>49</v>
      </c>
      <c r="C676">
        <v>48</v>
      </c>
      <c r="D676">
        <v>94</v>
      </c>
      <c r="E676" t="s">
        <v>164</v>
      </c>
      <c r="F676">
        <v>800</v>
      </c>
      <c r="G676" t="s">
        <v>436</v>
      </c>
      <c r="H676" t="s">
        <v>36</v>
      </c>
      <c r="I676">
        <f t="shared" si="23"/>
        <v>0.5625</v>
      </c>
      <c r="J676" t="s">
        <v>25</v>
      </c>
      <c r="K676">
        <v>25</v>
      </c>
      <c r="L676" t="s">
        <v>217</v>
      </c>
      <c r="M676" s="7">
        <v>62.9</v>
      </c>
      <c r="N676" s="7">
        <v>16</v>
      </c>
      <c r="O676" t="s">
        <v>214</v>
      </c>
      <c r="P676" t="s">
        <v>225</v>
      </c>
      <c r="Q676" t="s">
        <v>214</v>
      </c>
      <c r="R676" t="s">
        <v>214</v>
      </c>
      <c r="S676">
        <v>94</v>
      </c>
      <c r="T676" t="s">
        <v>8</v>
      </c>
      <c r="U676" t="s">
        <v>288</v>
      </c>
    </row>
    <row r="677" spans="1:21" x14ac:dyDescent="0.25">
      <c r="A677">
        <v>53</v>
      </c>
      <c r="B677">
        <v>50</v>
      </c>
      <c r="C677">
        <v>0</v>
      </c>
      <c r="D677">
        <v>0</v>
      </c>
      <c r="E677" t="s">
        <v>164</v>
      </c>
      <c r="F677">
        <v>800</v>
      </c>
      <c r="G677" t="s">
        <v>436</v>
      </c>
      <c r="H677" t="s">
        <v>37</v>
      </c>
      <c r="I677">
        <f t="shared" si="23"/>
        <v>0.5625</v>
      </c>
      <c r="J677" t="s">
        <v>25</v>
      </c>
      <c r="K677">
        <v>25</v>
      </c>
      <c r="L677" t="s">
        <v>217</v>
      </c>
      <c r="M677" s="7">
        <v>62.9</v>
      </c>
      <c r="N677" s="7">
        <v>16</v>
      </c>
      <c r="O677" t="s">
        <v>214</v>
      </c>
      <c r="P677" t="s">
        <v>225</v>
      </c>
      <c r="Q677" t="s">
        <v>214</v>
      </c>
      <c r="R677" t="s">
        <v>214</v>
      </c>
      <c r="S677">
        <v>0</v>
      </c>
      <c r="T677" t="s">
        <v>8</v>
      </c>
      <c r="U677" t="s">
        <v>288</v>
      </c>
    </row>
    <row r="678" spans="1:21" x14ac:dyDescent="0.25">
      <c r="A678">
        <v>53</v>
      </c>
      <c r="B678">
        <v>50</v>
      </c>
      <c r="C678">
        <v>0.5</v>
      </c>
      <c r="D678">
        <v>59.67</v>
      </c>
      <c r="E678" t="s">
        <v>164</v>
      </c>
      <c r="F678">
        <v>800</v>
      </c>
      <c r="G678" t="s">
        <v>436</v>
      </c>
      <c r="H678" t="s">
        <v>37</v>
      </c>
      <c r="I678">
        <f t="shared" si="23"/>
        <v>0.5625</v>
      </c>
      <c r="J678" t="s">
        <v>25</v>
      </c>
      <c r="K678">
        <v>25</v>
      </c>
      <c r="L678" t="s">
        <v>217</v>
      </c>
      <c r="M678" s="7">
        <v>62.9</v>
      </c>
      <c r="N678" s="7">
        <v>16</v>
      </c>
      <c r="O678" t="s">
        <v>214</v>
      </c>
      <c r="P678" t="s">
        <v>225</v>
      </c>
      <c r="Q678" t="s">
        <v>214</v>
      </c>
      <c r="R678" t="s">
        <v>214</v>
      </c>
      <c r="S678">
        <v>59.67</v>
      </c>
      <c r="T678" t="s">
        <v>8</v>
      </c>
      <c r="U678" t="s">
        <v>288</v>
      </c>
    </row>
    <row r="679" spans="1:21" x14ac:dyDescent="0.25">
      <c r="A679">
        <v>53</v>
      </c>
      <c r="B679">
        <v>50</v>
      </c>
      <c r="C679">
        <v>0.75</v>
      </c>
      <c r="D679">
        <v>107.66</v>
      </c>
      <c r="E679" t="s">
        <v>164</v>
      </c>
      <c r="F679">
        <v>800</v>
      </c>
      <c r="G679" t="s">
        <v>436</v>
      </c>
      <c r="H679" t="s">
        <v>37</v>
      </c>
      <c r="I679">
        <f t="shared" si="23"/>
        <v>0.5625</v>
      </c>
      <c r="J679" t="s">
        <v>25</v>
      </c>
      <c r="K679">
        <v>25</v>
      </c>
      <c r="L679" t="s">
        <v>217</v>
      </c>
      <c r="M679" s="7">
        <v>62.9</v>
      </c>
      <c r="N679" s="7">
        <v>16</v>
      </c>
      <c r="O679" t="s">
        <v>214</v>
      </c>
      <c r="P679" t="s">
        <v>225</v>
      </c>
      <c r="Q679" t="s">
        <v>214</v>
      </c>
      <c r="R679" t="s">
        <v>214</v>
      </c>
      <c r="S679">
        <v>107.66</v>
      </c>
      <c r="T679" t="s">
        <v>8</v>
      </c>
      <c r="U679" t="s">
        <v>288</v>
      </c>
    </row>
    <row r="680" spans="1:21" x14ac:dyDescent="0.25">
      <c r="A680">
        <v>53</v>
      </c>
      <c r="B680">
        <v>50</v>
      </c>
      <c r="C680">
        <v>1</v>
      </c>
      <c r="D680">
        <v>136.93</v>
      </c>
      <c r="E680" t="s">
        <v>164</v>
      </c>
      <c r="F680">
        <v>800</v>
      </c>
      <c r="G680" t="s">
        <v>436</v>
      </c>
      <c r="H680" t="s">
        <v>37</v>
      </c>
      <c r="I680">
        <f t="shared" si="23"/>
        <v>0.5625</v>
      </c>
      <c r="J680" t="s">
        <v>25</v>
      </c>
      <c r="K680">
        <v>25</v>
      </c>
      <c r="L680" t="s">
        <v>217</v>
      </c>
      <c r="M680" s="7">
        <v>62.9</v>
      </c>
      <c r="N680" s="7">
        <v>16</v>
      </c>
      <c r="O680" t="s">
        <v>214</v>
      </c>
      <c r="P680" t="s">
        <v>225</v>
      </c>
      <c r="Q680" t="s">
        <v>214</v>
      </c>
      <c r="R680" t="s">
        <v>214</v>
      </c>
      <c r="S680">
        <v>136.93</v>
      </c>
      <c r="T680" t="s">
        <v>8</v>
      </c>
      <c r="U680" t="s">
        <v>288</v>
      </c>
    </row>
    <row r="681" spans="1:21" x14ac:dyDescent="0.25">
      <c r="A681">
        <v>53</v>
      </c>
      <c r="B681">
        <v>50</v>
      </c>
      <c r="C681">
        <v>1.5</v>
      </c>
      <c r="D681">
        <v>179.03</v>
      </c>
      <c r="E681" t="s">
        <v>164</v>
      </c>
      <c r="F681">
        <v>800</v>
      </c>
      <c r="G681" t="s">
        <v>436</v>
      </c>
      <c r="H681" t="s">
        <v>37</v>
      </c>
      <c r="I681">
        <f t="shared" si="23"/>
        <v>0.5625</v>
      </c>
      <c r="J681" t="s">
        <v>25</v>
      </c>
      <c r="K681">
        <v>25</v>
      </c>
      <c r="L681" t="s">
        <v>217</v>
      </c>
      <c r="M681" s="7">
        <v>62.9</v>
      </c>
      <c r="N681" s="7">
        <v>16</v>
      </c>
      <c r="O681" t="s">
        <v>214</v>
      </c>
      <c r="P681" t="s">
        <v>225</v>
      </c>
      <c r="Q681" t="s">
        <v>214</v>
      </c>
      <c r="R681" t="s">
        <v>214</v>
      </c>
      <c r="S681">
        <v>179.03</v>
      </c>
      <c r="T681" t="s">
        <v>8</v>
      </c>
      <c r="U681" t="s">
        <v>288</v>
      </c>
    </row>
    <row r="682" spans="1:21" x14ac:dyDescent="0.25">
      <c r="A682">
        <v>53</v>
      </c>
      <c r="B682">
        <v>50</v>
      </c>
      <c r="C682">
        <v>2</v>
      </c>
      <c r="D682">
        <v>208.23000000000002</v>
      </c>
      <c r="E682" t="s">
        <v>164</v>
      </c>
      <c r="F682">
        <v>800</v>
      </c>
      <c r="G682" t="s">
        <v>436</v>
      </c>
      <c r="H682" t="s">
        <v>37</v>
      </c>
      <c r="I682">
        <f t="shared" si="23"/>
        <v>0.5625</v>
      </c>
      <c r="J682" t="s">
        <v>25</v>
      </c>
      <c r="K682">
        <v>25</v>
      </c>
      <c r="L682" t="s">
        <v>217</v>
      </c>
      <c r="M682" s="7">
        <v>62.9</v>
      </c>
      <c r="N682" s="7">
        <v>16</v>
      </c>
      <c r="O682" t="s">
        <v>214</v>
      </c>
      <c r="P682" t="s">
        <v>225</v>
      </c>
      <c r="Q682" t="s">
        <v>214</v>
      </c>
      <c r="R682" t="s">
        <v>214</v>
      </c>
      <c r="S682">
        <v>208.23000000000002</v>
      </c>
      <c r="T682" t="s">
        <v>8</v>
      </c>
      <c r="U682" t="s">
        <v>288</v>
      </c>
    </row>
    <row r="683" spans="1:21" x14ac:dyDescent="0.25">
      <c r="A683">
        <v>53</v>
      </c>
      <c r="B683">
        <v>50</v>
      </c>
      <c r="C683">
        <v>2.5</v>
      </c>
      <c r="D683">
        <v>233.93</v>
      </c>
      <c r="E683" t="s">
        <v>164</v>
      </c>
      <c r="F683">
        <v>800</v>
      </c>
      <c r="G683" t="s">
        <v>436</v>
      </c>
      <c r="H683" t="s">
        <v>37</v>
      </c>
      <c r="I683">
        <f t="shared" si="23"/>
        <v>0.5625</v>
      </c>
      <c r="J683" t="s">
        <v>25</v>
      </c>
      <c r="K683">
        <v>25</v>
      </c>
      <c r="L683" t="s">
        <v>217</v>
      </c>
      <c r="M683" s="7">
        <v>62.9</v>
      </c>
      <c r="N683" s="7">
        <v>16</v>
      </c>
      <c r="O683" t="s">
        <v>214</v>
      </c>
      <c r="P683" t="s">
        <v>225</v>
      </c>
      <c r="Q683" t="s">
        <v>214</v>
      </c>
      <c r="R683" t="s">
        <v>214</v>
      </c>
      <c r="S683">
        <v>233.93</v>
      </c>
      <c r="T683" t="s">
        <v>8</v>
      </c>
      <c r="U683" t="s">
        <v>288</v>
      </c>
    </row>
    <row r="684" spans="1:21" x14ac:dyDescent="0.25">
      <c r="A684">
        <v>53</v>
      </c>
      <c r="B684">
        <v>50</v>
      </c>
      <c r="C684">
        <v>3</v>
      </c>
      <c r="D684">
        <v>237.38000000000002</v>
      </c>
      <c r="E684" t="s">
        <v>164</v>
      </c>
      <c r="F684">
        <v>800</v>
      </c>
      <c r="G684" t="s">
        <v>436</v>
      </c>
      <c r="H684" t="s">
        <v>37</v>
      </c>
      <c r="I684">
        <f t="shared" si="23"/>
        <v>0.5625</v>
      </c>
      <c r="J684" t="s">
        <v>25</v>
      </c>
      <c r="K684">
        <v>25</v>
      </c>
      <c r="L684" t="s">
        <v>217</v>
      </c>
      <c r="M684" s="7">
        <v>62.9</v>
      </c>
      <c r="N684" s="7">
        <v>16</v>
      </c>
      <c r="O684" t="s">
        <v>214</v>
      </c>
      <c r="P684" t="s">
        <v>225</v>
      </c>
      <c r="Q684" t="s">
        <v>214</v>
      </c>
      <c r="R684" t="s">
        <v>214</v>
      </c>
      <c r="S684">
        <v>237.38000000000002</v>
      </c>
      <c r="T684" t="s">
        <v>8</v>
      </c>
      <c r="U684" t="s">
        <v>288</v>
      </c>
    </row>
    <row r="685" spans="1:21" x14ac:dyDescent="0.25">
      <c r="A685">
        <v>53</v>
      </c>
      <c r="B685">
        <v>50</v>
      </c>
      <c r="C685">
        <v>4</v>
      </c>
      <c r="D685">
        <v>238.41000000000003</v>
      </c>
      <c r="E685" t="s">
        <v>164</v>
      </c>
      <c r="F685">
        <v>800</v>
      </c>
      <c r="G685" t="s">
        <v>436</v>
      </c>
      <c r="H685" t="s">
        <v>37</v>
      </c>
      <c r="I685">
        <f t="shared" si="23"/>
        <v>0.5625</v>
      </c>
      <c r="J685" t="s">
        <v>25</v>
      </c>
      <c r="K685">
        <v>25</v>
      </c>
      <c r="L685" t="s">
        <v>217</v>
      </c>
      <c r="M685" s="7">
        <v>62.9</v>
      </c>
      <c r="N685" s="7">
        <v>16</v>
      </c>
      <c r="O685" t="s">
        <v>214</v>
      </c>
      <c r="P685" t="s">
        <v>225</v>
      </c>
      <c r="Q685" t="s">
        <v>214</v>
      </c>
      <c r="R685" t="s">
        <v>214</v>
      </c>
      <c r="S685">
        <v>238.41000000000003</v>
      </c>
      <c r="T685" t="s">
        <v>8</v>
      </c>
      <c r="U685" t="s">
        <v>288</v>
      </c>
    </row>
    <row r="686" spans="1:21" x14ac:dyDescent="0.25">
      <c r="A686">
        <v>53</v>
      </c>
      <c r="B686">
        <v>50</v>
      </c>
      <c r="C686">
        <v>6</v>
      </c>
      <c r="D686">
        <v>183.07</v>
      </c>
      <c r="E686" t="s">
        <v>164</v>
      </c>
      <c r="F686">
        <v>800</v>
      </c>
      <c r="G686" t="s">
        <v>436</v>
      </c>
      <c r="H686" t="s">
        <v>37</v>
      </c>
      <c r="I686">
        <f t="shared" si="23"/>
        <v>0.5625</v>
      </c>
      <c r="J686" t="s">
        <v>25</v>
      </c>
      <c r="K686">
        <v>25</v>
      </c>
      <c r="L686" t="s">
        <v>217</v>
      </c>
      <c r="M686" s="7">
        <v>62.9</v>
      </c>
      <c r="N686" s="7">
        <v>16</v>
      </c>
      <c r="O686" t="s">
        <v>214</v>
      </c>
      <c r="P686" t="s">
        <v>225</v>
      </c>
      <c r="Q686" t="s">
        <v>214</v>
      </c>
      <c r="R686" t="s">
        <v>214</v>
      </c>
      <c r="S686">
        <v>183.07</v>
      </c>
      <c r="T686" t="s">
        <v>8</v>
      </c>
      <c r="U686" t="s">
        <v>288</v>
      </c>
    </row>
    <row r="687" spans="1:21" x14ac:dyDescent="0.25">
      <c r="A687">
        <v>53</v>
      </c>
      <c r="B687">
        <v>50</v>
      </c>
      <c r="C687">
        <v>8</v>
      </c>
      <c r="D687">
        <v>148.82</v>
      </c>
      <c r="E687" t="s">
        <v>164</v>
      </c>
      <c r="F687">
        <v>800</v>
      </c>
      <c r="G687" t="s">
        <v>436</v>
      </c>
      <c r="H687" t="s">
        <v>37</v>
      </c>
      <c r="I687">
        <f t="shared" si="23"/>
        <v>0.5625</v>
      </c>
      <c r="J687" t="s">
        <v>25</v>
      </c>
      <c r="K687">
        <v>25</v>
      </c>
      <c r="L687" t="s">
        <v>217</v>
      </c>
      <c r="M687" s="7">
        <v>62.9</v>
      </c>
      <c r="N687" s="7">
        <v>16</v>
      </c>
      <c r="O687" t="s">
        <v>214</v>
      </c>
      <c r="P687" t="s">
        <v>225</v>
      </c>
      <c r="Q687" t="s">
        <v>214</v>
      </c>
      <c r="R687" t="s">
        <v>214</v>
      </c>
      <c r="S687">
        <v>148.82</v>
      </c>
      <c r="T687" t="s">
        <v>8</v>
      </c>
      <c r="U687" t="s">
        <v>288</v>
      </c>
    </row>
    <row r="688" spans="1:21" x14ac:dyDescent="0.25">
      <c r="A688">
        <v>53</v>
      </c>
      <c r="B688">
        <v>50</v>
      </c>
      <c r="C688">
        <v>12</v>
      </c>
      <c r="D688">
        <v>128.33000000000001</v>
      </c>
      <c r="E688" t="s">
        <v>164</v>
      </c>
      <c r="F688">
        <v>800</v>
      </c>
      <c r="G688" t="s">
        <v>436</v>
      </c>
      <c r="H688" t="s">
        <v>37</v>
      </c>
      <c r="I688">
        <f t="shared" si="23"/>
        <v>0.5625</v>
      </c>
      <c r="J688" t="s">
        <v>25</v>
      </c>
      <c r="K688">
        <v>25</v>
      </c>
      <c r="L688" t="s">
        <v>217</v>
      </c>
      <c r="M688" s="7">
        <v>62.9</v>
      </c>
      <c r="N688" s="7">
        <v>16</v>
      </c>
      <c r="O688" t="s">
        <v>214</v>
      </c>
      <c r="P688" t="s">
        <v>225</v>
      </c>
      <c r="Q688" t="s">
        <v>214</v>
      </c>
      <c r="R688" t="s">
        <v>214</v>
      </c>
      <c r="S688">
        <v>128.33000000000001</v>
      </c>
      <c r="T688" t="s">
        <v>8</v>
      </c>
      <c r="U688" t="s">
        <v>288</v>
      </c>
    </row>
    <row r="689" spans="1:21" x14ac:dyDescent="0.25">
      <c r="A689">
        <v>53</v>
      </c>
      <c r="B689">
        <v>50</v>
      </c>
      <c r="C689">
        <v>24</v>
      </c>
      <c r="D689">
        <v>99.71</v>
      </c>
      <c r="E689" t="s">
        <v>164</v>
      </c>
      <c r="F689">
        <v>800</v>
      </c>
      <c r="G689" t="s">
        <v>436</v>
      </c>
      <c r="H689" t="s">
        <v>37</v>
      </c>
      <c r="I689">
        <f t="shared" si="23"/>
        <v>0.5625</v>
      </c>
      <c r="J689" t="s">
        <v>25</v>
      </c>
      <c r="K689">
        <v>25</v>
      </c>
      <c r="L689" t="s">
        <v>217</v>
      </c>
      <c r="M689" s="7">
        <v>62.9</v>
      </c>
      <c r="N689" s="7">
        <v>16</v>
      </c>
      <c r="O689" t="s">
        <v>214</v>
      </c>
      <c r="P689" t="s">
        <v>225</v>
      </c>
      <c r="Q689" t="s">
        <v>214</v>
      </c>
      <c r="R689" t="s">
        <v>214</v>
      </c>
      <c r="S689">
        <v>99.71</v>
      </c>
      <c r="T689" t="s">
        <v>8</v>
      </c>
      <c r="U689" t="s">
        <v>288</v>
      </c>
    </row>
    <row r="690" spans="1:21" x14ac:dyDescent="0.25">
      <c r="A690">
        <v>53</v>
      </c>
      <c r="B690">
        <v>50</v>
      </c>
      <c r="C690">
        <v>48</v>
      </c>
      <c r="D690">
        <v>52.99</v>
      </c>
      <c r="E690" t="s">
        <v>164</v>
      </c>
      <c r="F690">
        <v>800</v>
      </c>
      <c r="G690" t="s">
        <v>436</v>
      </c>
      <c r="H690" t="s">
        <v>37</v>
      </c>
      <c r="I690">
        <f t="shared" si="23"/>
        <v>0.5625</v>
      </c>
      <c r="J690" t="s">
        <v>25</v>
      </c>
      <c r="K690">
        <v>25</v>
      </c>
      <c r="L690" t="s">
        <v>217</v>
      </c>
      <c r="M690" s="7">
        <v>62.9</v>
      </c>
      <c r="N690" s="7">
        <v>16</v>
      </c>
      <c r="O690" t="s">
        <v>214</v>
      </c>
      <c r="P690" t="s">
        <v>225</v>
      </c>
      <c r="Q690" t="s">
        <v>214</v>
      </c>
      <c r="R690" t="s">
        <v>214</v>
      </c>
      <c r="S690">
        <v>52.99</v>
      </c>
      <c r="T690" t="s">
        <v>8</v>
      </c>
      <c r="U690" t="s">
        <v>288</v>
      </c>
    </row>
    <row r="691" spans="1:21" x14ac:dyDescent="0.25">
      <c r="A691">
        <v>58</v>
      </c>
      <c r="B691">
        <v>51</v>
      </c>
      <c r="C691">
        <v>0</v>
      </c>
      <c r="D691">
        <v>0</v>
      </c>
      <c r="E691" t="s">
        <v>22</v>
      </c>
      <c r="F691">
        <v>400</v>
      </c>
      <c r="G691" t="s">
        <v>435</v>
      </c>
      <c r="H691" t="s">
        <v>37</v>
      </c>
      <c r="I691" t="s">
        <v>437</v>
      </c>
      <c r="J691" t="s">
        <v>27</v>
      </c>
      <c r="K691" t="s">
        <v>437</v>
      </c>
      <c r="L691" t="s">
        <v>217</v>
      </c>
      <c r="M691" t="s">
        <v>437</v>
      </c>
      <c r="N691" s="7">
        <v>51</v>
      </c>
      <c r="O691" t="s">
        <v>214</v>
      </c>
      <c r="P691" t="s">
        <v>225</v>
      </c>
      <c r="Q691" t="s">
        <v>214</v>
      </c>
      <c r="R691" t="s">
        <v>214</v>
      </c>
      <c r="S691">
        <v>0</v>
      </c>
      <c r="T691" t="s">
        <v>8</v>
      </c>
      <c r="U691" t="s">
        <v>288</v>
      </c>
    </row>
    <row r="692" spans="1:21" x14ac:dyDescent="0.25">
      <c r="A692">
        <v>58</v>
      </c>
      <c r="B692">
        <v>51</v>
      </c>
      <c r="C692">
        <v>0.5</v>
      </c>
      <c r="D692">
        <v>4.0162000000000004</v>
      </c>
      <c r="E692" t="s">
        <v>22</v>
      </c>
      <c r="F692">
        <v>400</v>
      </c>
      <c r="G692" t="s">
        <v>435</v>
      </c>
      <c r="H692" t="s">
        <v>37</v>
      </c>
      <c r="I692" t="s">
        <v>437</v>
      </c>
      <c r="J692" t="s">
        <v>27</v>
      </c>
      <c r="K692" t="s">
        <v>437</v>
      </c>
      <c r="L692" t="s">
        <v>217</v>
      </c>
      <c r="M692" t="s">
        <v>437</v>
      </c>
      <c r="N692" s="7">
        <v>51</v>
      </c>
      <c r="O692" t="s">
        <v>214</v>
      </c>
      <c r="P692" t="s">
        <v>225</v>
      </c>
      <c r="Q692" t="s">
        <v>214</v>
      </c>
      <c r="R692" t="s">
        <v>214</v>
      </c>
      <c r="S692">
        <v>4.0162000000000004</v>
      </c>
      <c r="T692" t="s">
        <v>8</v>
      </c>
      <c r="U692" t="s">
        <v>288</v>
      </c>
    </row>
    <row r="693" spans="1:21" x14ac:dyDescent="0.25">
      <c r="A693">
        <v>58</v>
      </c>
      <c r="B693">
        <v>51</v>
      </c>
      <c r="C693">
        <v>1</v>
      </c>
      <c r="D693">
        <v>8.7388999999999992</v>
      </c>
      <c r="E693" t="s">
        <v>22</v>
      </c>
      <c r="F693">
        <v>400</v>
      </c>
      <c r="G693" t="s">
        <v>435</v>
      </c>
      <c r="H693" t="s">
        <v>37</v>
      </c>
      <c r="I693" t="s">
        <v>437</v>
      </c>
      <c r="J693" t="s">
        <v>27</v>
      </c>
      <c r="K693" t="s">
        <v>437</v>
      </c>
      <c r="L693" t="s">
        <v>217</v>
      </c>
      <c r="M693" t="s">
        <v>437</v>
      </c>
      <c r="N693" s="7">
        <v>51</v>
      </c>
      <c r="O693" t="s">
        <v>214</v>
      </c>
      <c r="P693" t="s">
        <v>225</v>
      </c>
      <c r="Q693" t="s">
        <v>214</v>
      </c>
      <c r="R693" t="s">
        <v>214</v>
      </c>
      <c r="S693">
        <v>8.7388999999999992</v>
      </c>
      <c r="T693" t="s">
        <v>8</v>
      </c>
      <c r="U693" t="s">
        <v>288</v>
      </c>
    </row>
    <row r="694" spans="1:21" x14ac:dyDescent="0.25">
      <c r="A694">
        <v>58</v>
      </c>
      <c r="B694">
        <v>51</v>
      </c>
      <c r="C694">
        <v>1.5</v>
      </c>
      <c r="D694">
        <v>9.5486000000000004</v>
      </c>
      <c r="E694" t="s">
        <v>22</v>
      </c>
      <c r="F694">
        <v>400</v>
      </c>
      <c r="G694" t="s">
        <v>435</v>
      </c>
      <c r="H694" t="s">
        <v>37</v>
      </c>
      <c r="I694" t="s">
        <v>437</v>
      </c>
      <c r="J694" t="s">
        <v>27</v>
      </c>
      <c r="K694" t="s">
        <v>437</v>
      </c>
      <c r="L694" t="s">
        <v>217</v>
      </c>
      <c r="M694" t="s">
        <v>437</v>
      </c>
      <c r="N694" s="7">
        <v>51</v>
      </c>
      <c r="O694" t="s">
        <v>214</v>
      </c>
      <c r="P694" t="s">
        <v>225</v>
      </c>
      <c r="Q694" t="s">
        <v>214</v>
      </c>
      <c r="R694" t="s">
        <v>214</v>
      </c>
      <c r="S694">
        <v>9.5486000000000004</v>
      </c>
      <c r="T694" t="s">
        <v>8</v>
      </c>
      <c r="U694" t="s">
        <v>288</v>
      </c>
    </row>
    <row r="695" spans="1:21" x14ac:dyDescent="0.25">
      <c r="A695">
        <v>58</v>
      </c>
      <c r="B695">
        <v>51</v>
      </c>
      <c r="C695">
        <v>2</v>
      </c>
      <c r="D695">
        <v>9.0546000000000006</v>
      </c>
      <c r="E695" t="s">
        <v>22</v>
      </c>
      <c r="F695">
        <v>400</v>
      </c>
      <c r="G695" t="s">
        <v>435</v>
      </c>
      <c r="H695" t="s">
        <v>37</v>
      </c>
      <c r="I695" t="s">
        <v>437</v>
      </c>
      <c r="J695" t="s">
        <v>27</v>
      </c>
      <c r="K695" t="s">
        <v>437</v>
      </c>
      <c r="L695" t="s">
        <v>217</v>
      </c>
      <c r="M695" t="s">
        <v>437</v>
      </c>
      <c r="N695" s="7">
        <v>51</v>
      </c>
      <c r="O695" t="s">
        <v>214</v>
      </c>
      <c r="P695" t="s">
        <v>225</v>
      </c>
      <c r="Q695" t="s">
        <v>214</v>
      </c>
      <c r="R695" t="s">
        <v>214</v>
      </c>
      <c r="S695">
        <v>9.0546000000000006</v>
      </c>
      <c r="T695" t="s">
        <v>8</v>
      </c>
      <c r="U695" t="s">
        <v>288</v>
      </c>
    </row>
    <row r="696" spans="1:21" x14ac:dyDescent="0.25">
      <c r="A696">
        <v>58</v>
      </c>
      <c r="B696">
        <v>51</v>
      </c>
      <c r="C696">
        <v>2.33</v>
      </c>
      <c r="D696">
        <v>9.0502000000000002</v>
      </c>
      <c r="E696" t="s">
        <v>22</v>
      </c>
      <c r="F696">
        <v>400</v>
      </c>
      <c r="G696" t="s">
        <v>435</v>
      </c>
      <c r="H696" t="s">
        <v>37</v>
      </c>
      <c r="I696" t="s">
        <v>437</v>
      </c>
      <c r="J696" t="s">
        <v>27</v>
      </c>
      <c r="K696" t="s">
        <v>437</v>
      </c>
      <c r="L696" t="s">
        <v>217</v>
      </c>
      <c r="M696" t="s">
        <v>437</v>
      </c>
      <c r="N696" s="7">
        <v>51</v>
      </c>
      <c r="O696" t="s">
        <v>214</v>
      </c>
      <c r="P696" t="s">
        <v>225</v>
      </c>
      <c r="Q696" t="s">
        <v>214</v>
      </c>
      <c r="R696" t="s">
        <v>214</v>
      </c>
      <c r="S696">
        <v>9.0502000000000002</v>
      </c>
      <c r="T696" t="s">
        <v>8</v>
      </c>
      <c r="U696" t="s">
        <v>288</v>
      </c>
    </row>
    <row r="697" spans="1:21" x14ac:dyDescent="0.25">
      <c r="A697">
        <v>58</v>
      </c>
      <c r="B697">
        <v>51</v>
      </c>
      <c r="C697">
        <v>2.66</v>
      </c>
      <c r="D697">
        <v>8.8835999999999995</v>
      </c>
      <c r="E697" t="s">
        <v>22</v>
      </c>
      <c r="F697">
        <v>400</v>
      </c>
      <c r="G697" t="s">
        <v>435</v>
      </c>
      <c r="H697" t="s">
        <v>37</v>
      </c>
      <c r="I697" t="s">
        <v>437</v>
      </c>
      <c r="J697" t="s">
        <v>27</v>
      </c>
      <c r="K697" t="s">
        <v>437</v>
      </c>
      <c r="L697" t="s">
        <v>217</v>
      </c>
      <c r="M697" t="s">
        <v>437</v>
      </c>
      <c r="N697" s="7">
        <v>51</v>
      </c>
      <c r="O697" t="s">
        <v>214</v>
      </c>
      <c r="P697" t="s">
        <v>225</v>
      </c>
      <c r="Q697" t="s">
        <v>214</v>
      </c>
      <c r="R697" t="s">
        <v>214</v>
      </c>
      <c r="S697">
        <v>8.8835999999999995</v>
      </c>
      <c r="T697" t="s">
        <v>8</v>
      </c>
      <c r="U697" t="s">
        <v>288</v>
      </c>
    </row>
    <row r="698" spans="1:21" x14ac:dyDescent="0.25">
      <c r="A698">
        <v>58</v>
      </c>
      <c r="B698">
        <v>51</v>
      </c>
      <c r="C698">
        <v>3</v>
      </c>
      <c r="D698">
        <v>8.1732999999999993</v>
      </c>
      <c r="E698" t="s">
        <v>22</v>
      </c>
      <c r="F698">
        <v>400</v>
      </c>
      <c r="G698" t="s">
        <v>435</v>
      </c>
      <c r="H698" t="s">
        <v>37</v>
      </c>
      <c r="I698" t="s">
        <v>437</v>
      </c>
      <c r="J698" t="s">
        <v>27</v>
      </c>
      <c r="K698" t="s">
        <v>437</v>
      </c>
      <c r="L698" t="s">
        <v>217</v>
      </c>
      <c r="M698" t="s">
        <v>437</v>
      </c>
      <c r="N698" s="7">
        <v>51</v>
      </c>
      <c r="O698" t="s">
        <v>214</v>
      </c>
      <c r="P698" t="s">
        <v>225</v>
      </c>
      <c r="Q698" t="s">
        <v>214</v>
      </c>
      <c r="R698" t="s">
        <v>214</v>
      </c>
      <c r="S698">
        <v>8.1732999999999993</v>
      </c>
      <c r="T698" t="s">
        <v>8</v>
      </c>
      <c r="U698" t="s">
        <v>288</v>
      </c>
    </row>
    <row r="699" spans="1:21" x14ac:dyDescent="0.25">
      <c r="A699">
        <v>58</v>
      </c>
      <c r="B699">
        <v>51</v>
      </c>
      <c r="C699">
        <v>3.33</v>
      </c>
      <c r="D699">
        <v>7.6811999999999996</v>
      </c>
      <c r="E699" t="s">
        <v>22</v>
      </c>
      <c r="F699">
        <v>400</v>
      </c>
      <c r="G699" t="s">
        <v>435</v>
      </c>
      <c r="H699" t="s">
        <v>37</v>
      </c>
      <c r="I699" t="s">
        <v>437</v>
      </c>
      <c r="J699" t="s">
        <v>27</v>
      </c>
      <c r="K699" t="s">
        <v>437</v>
      </c>
      <c r="L699" t="s">
        <v>217</v>
      </c>
      <c r="M699" t="s">
        <v>437</v>
      </c>
      <c r="N699" s="7">
        <v>51</v>
      </c>
      <c r="O699" t="s">
        <v>214</v>
      </c>
      <c r="P699" t="s">
        <v>225</v>
      </c>
      <c r="Q699" t="s">
        <v>214</v>
      </c>
      <c r="R699" t="s">
        <v>214</v>
      </c>
      <c r="S699">
        <v>7.6811999999999996</v>
      </c>
      <c r="T699" t="s">
        <v>8</v>
      </c>
      <c r="U699" t="s">
        <v>288</v>
      </c>
    </row>
    <row r="700" spans="1:21" x14ac:dyDescent="0.25">
      <c r="A700">
        <v>58</v>
      </c>
      <c r="B700">
        <v>51</v>
      </c>
      <c r="C700">
        <v>3.66</v>
      </c>
      <c r="D700">
        <v>6.8621999999999996</v>
      </c>
      <c r="E700" t="s">
        <v>22</v>
      </c>
      <c r="F700">
        <v>400</v>
      </c>
      <c r="G700" t="s">
        <v>435</v>
      </c>
      <c r="H700" t="s">
        <v>37</v>
      </c>
      <c r="I700" t="s">
        <v>437</v>
      </c>
      <c r="J700" t="s">
        <v>27</v>
      </c>
      <c r="K700" t="s">
        <v>437</v>
      </c>
      <c r="L700" t="s">
        <v>217</v>
      </c>
      <c r="M700" t="s">
        <v>437</v>
      </c>
      <c r="N700" s="7">
        <v>51</v>
      </c>
      <c r="O700" t="s">
        <v>214</v>
      </c>
      <c r="P700" t="s">
        <v>225</v>
      </c>
      <c r="Q700" t="s">
        <v>214</v>
      </c>
      <c r="R700" t="s">
        <v>214</v>
      </c>
      <c r="S700">
        <v>6.8621999999999996</v>
      </c>
      <c r="T700" t="s">
        <v>8</v>
      </c>
      <c r="U700" t="s">
        <v>288</v>
      </c>
    </row>
    <row r="701" spans="1:21" x14ac:dyDescent="0.25">
      <c r="A701">
        <v>58</v>
      </c>
      <c r="B701">
        <v>51</v>
      </c>
      <c r="C701">
        <v>4</v>
      </c>
      <c r="D701">
        <v>5.4457000000000004</v>
      </c>
      <c r="E701" t="s">
        <v>22</v>
      </c>
      <c r="F701">
        <v>400</v>
      </c>
      <c r="G701" t="s">
        <v>435</v>
      </c>
      <c r="H701" t="s">
        <v>37</v>
      </c>
      <c r="I701" t="s">
        <v>437</v>
      </c>
      <c r="J701" t="s">
        <v>27</v>
      </c>
      <c r="K701" t="s">
        <v>437</v>
      </c>
      <c r="L701" t="s">
        <v>217</v>
      </c>
      <c r="M701" t="s">
        <v>437</v>
      </c>
      <c r="N701" s="7">
        <v>51</v>
      </c>
      <c r="O701" t="s">
        <v>214</v>
      </c>
      <c r="P701" t="s">
        <v>225</v>
      </c>
      <c r="Q701" t="s">
        <v>214</v>
      </c>
      <c r="R701" t="s">
        <v>214</v>
      </c>
      <c r="S701">
        <v>5.4457000000000004</v>
      </c>
      <c r="T701" t="s">
        <v>8</v>
      </c>
      <c r="U701" t="s">
        <v>288</v>
      </c>
    </row>
    <row r="702" spans="1:21" x14ac:dyDescent="0.25">
      <c r="A702">
        <v>58</v>
      </c>
      <c r="B702">
        <v>51</v>
      </c>
      <c r="C702">
        <v>4.33</v>
      </c>
      <c r="D702">
        <v>4.8438999999999997</v>
      </c>
      <c r="E702" t="s">
        <v>22</v>
      </c>
      <c r="F702">
        <v>400</v>
      </c>
      <c r="G702" t="s">
        <v>435</v>
      </c>
      <c r="H702" t="s">
        <v>37</v>
      </c>
      <c r="I702" t="s">
        <v>437</v>
      </c>
      <c r="J702" t="s">
        <v>27</v>
      </c>
      <c r="K702" t="s">
        <v>437</v>
      </c>
      <c r="L702" t="s">
        <v>217</v>
      </c>
      <c r="M702" t="s">
        <v>437</v>
      </c>
      <c r="N702" s="7">
        <v>51</v>
      </c>
      <c r="O702" t="s">
        <v>214</v>
      </c>
      <c r="P702" t="s">
        <v>225</v>
      </c>
      <c r="Q702" t="s">
        <v>214</v>
      </c>
      <c r="R702" t="s">
        <v>214</v>
      </c>
      <c r="S702">
        <v>4.8438999999999997</v>
      </c>
      <c r="T702" t="s">
        <v>8</v>
      </c>
      <c r="U702" t="s">
        <v>288</v>
      </c>
    </row>
    <row r="703" spans="1:21" x14ac:dyDescent="0.25">
      <c r="A703">
        <v>58</v>
      </c>
      <c r="B703">
        <v>51</v>
      </c>
      <c r="C703">
        <v>4.66</v>
      </c>
      <c r="D703">
        <v>4.2968000000000002</v>
      </c>
      <c r="E703" t="s">
        <v>22</v>
      </c>
      <c r="F703">
        <v>400</v>
      </c>
      <c r="G703" t="s">
        <v>435</v>
      </c>
      <c r="H703" t="s">
        <v>37</v>
      </c>
      <c r="I703" t="s">
        <v>437</v>
      </c>
      <c r="J703" t="s">
        <v>27</v>
      </c>
      <c r="K703" t="s">
        <v>437</v>
      </c>
      <c r="L703" t="s">
        <v>217</v>
      </c>
      <c r="M703" t="s">
        <v>437</v>
      </c>
      <c r="N703" s="7">
        <v>51</v>
      </c>
      <c r="O703" t="s">
        <v>214</v>
      </c>
      <c r="P703" t="s">
        <v>225</v>
      </c>
      <c r="Q703" t="s">
        <v>214</v>
      </c>
      <c r="R703" t="s">
        <v>214</v>
      </c>
      <c r="S703">
        <v>4.2968000000000002</v>
      </c>
      <c r="T703" t="s">
        <v>8</v>
      </c>
      <c r="U703" t="s">
        <v>288</v>
      </c>
    </row>
    <row r="704" spans="1:21" x14ac:dyDescent="0.25">
      <c r="A704">
        <v>58</v>
      </c>
      <c r="B704">
        <v>51</v>
      </c>
      <c r="C704">
        <v>5</v>
      </c>
      <c r="D704">
        <v>3.9127000000000001</v>
      </c>
      <c r="E704" t="s">
        <v>22</v>
      </c>
      <c r="F704">
        <v>400</v>
      </c>
      <c r="G704" t="s">
        <v>435</v>
      </c>
      <c r="H704" t="s">
        <v>37</v>
      </c>
      <c r="I704" t="s">
        <v>437</v>
      </c>
      <c r="J704" t="s">
        <v>27</v>
      </c>
      <c r="K704" t="s">
        <v>437</v>
      </c>
      <c r="L704" t="s">
        <v>217</v>
      </c>
      <c r="M704" t="s">
        <v>437</v>
      </c>
      <c r="N704" s="7">
        <v>51</v>
      </c>
      <c r="O704" t="s">
        <v>214</v>
      </c>
      <c r="P704" t="s">
        <v>225</v>
      </c>
      <c r="Q704" t="s">
        <v>214</v>
      </c>
      <c r="R704" t="s">
        <v>214</v>
      </c>
      <c r="S704">
        <v>3.9127000000000001</v>
      </c>
      <c r="T704" t="s">
        <v>8</v>
      </c>
      <c r="U704" t="s">
        <v>288</v>
      </c>
    </row>
    <row r="705" spans="1:21" x14ac:dyDescent="0.25">
      <c r="A705">
        <v>58</v>
      </c>
      <c r="B705">
        <v>51</v>
      </c>
      <c r="C705">
        <v>5.5</v>
      </c>
      <c r="D705">
        <v>3.5270999999999999</v>
      </c>
      <c r="E705" t="s">
        <v>22</v>
      </c>
      <c r="F705">
        <v>400</v>
      </c>
      <c r="G705" t="s">
        <v>435</v>
      </c>
      <c r="H705" t="s">
        <v>37</v>
      </c>
      <c r="I705" t="s">
        <v>437</v>
      </c>
      <c r="J705" t="s">
        <v>27</v>
      </c>
      <c r="K705" t="s">
        <v>437</v>
      </c>
      <c r="L705" t="s">
        <v>217</v>
      </c>
      <c r="M705" t="s">
        <v>437</v>
      </c>
      <c r="N705" s="7">
        <v>51</v>
      </c>
      <c r="O705" t="s">
        <v>214</v>
      </c>
      <c r="P705" t="s">
        <v>225</v>
      </c>
      <c r="Q705" t="s">
        <v>214</v>
      </c>
      <c r="R705" t="s">
        <v>214</v>
      </c>
      <c r="S705">
        <v>3.5270999999999999</v>
      </c>
      <c r="T705" t="s">
        <v>8</v>
      </c>
      <c r="U705" t="s">
        <v>288</v>
      </c>
    </row>
    <row r="706" spans="1:21" x14ac:dyDescent="0.25">
      <c r="A706">
        <v>58</v>
      </c>
      <c r="B706">
        <v>51</v>
      </c>
      <c r="C706">
        <v>6</v>
      </c>
      <c r="D706">
        <v>2.8691</v>
      </c>
      <c r="E706" t="s">
        <v>22</v>
      </c>
      <c r="F706">
        <v>400</v>
      </c>
      <c r="G706" t="s">
        <v>435</v>
      </c>
      <c r="H706" t="s">
        <v>37</v>
      </c>
      <c r="I706" t="s">
        <v>437</v>
      </c>
      <c r="J706" t="s">
        <v>27</v>
      </c>
      <c r="K706" t="s">
        <v>437</v>
      </c>
      <c r="L706" t="s">
        <v>217</v>
      </c>
      <c r="M706" t="s">
        <v>437</v>
      </c>
      <c r="N706" s="7">
        <v>51</v>
      </c>
      <c r="O706" t="s">
        <v>214</v>
      </c>
      <c r="P706" t="s">
        <v>225</v>
      </c>
      <c r="Q706" t="s">
        <v>214</v>
      </c>
      <c r="R706" t="s">
        <v>214</v>
      </c>
      <c r="S706">
        <v>2.8691</v>
      </c>
      <c r="T706" t="s">
        <v>8</v>
      </c>
      <c r="U706" t="s">
        <v>288</v>
      </c>
    </row>
    <row r="707" spans="1:21" x14ac:dyDescent="0.25">
      <c r="A707">
        <v>58</v>
      </c>
      <c r="B707">
        <v>51</v>
      </c>
      <c r="C707">
        <v>8</v>
      </c>
      <c r="D707">
        <v>2.0322</v>
      </c>
      <c r="E707" t="s">
        <v>22</v>
      </c>
      <c r="F707">
        <v>400</v>
      </c>
      <c r="G707" t="s">
        <v>435</v>
      </c>
      <c r="H707" t="s">
        <v>37</v>
      </c>
      <c r="I707" t="s">
        <v>437</v>
      </c>
      <c r="J707" t="s">
        <v>27</v>
      </c>
      <c r="K707" t="s">
        <v>437</v>
      </c>
      <c r="L707" t="s">
        <v>217</v>
      </c>
      <c r="M707" t="s">
        <v>437</v>
      </c>
      <c r="N707" s="7">
        <v>51</v>
      </c>
      <c r="O707" t="s">
        <v>214</v>
      </c>
      <c r="P707" t="s">
        <v>225</v>
      </c>
      <c r="Q707" t="s">
        <v>214</v>
      </c>
      <c r="R707" t="s">
        <v>214</v>
      </c>
      <c r="S707">
        <v>2.0322</v>
      </c>
      <c r="T707" t="s">
        <v>8</v>
      </c>
      <c r="U707" t="s">
        <v>288</v>
      </c>
    </row>
    <row r="708" spans="1:21" x14ac:dyDescent="0.25">
      <c r="A708">
        <v>58</v>
      </c>
      <c r="B708">
        <v>51</v>
      </c>
      <c r="C708">
        <v>10</v>
      </c>
      <c r="D708">
        <v>1.4674</v>
      </c>
      <c r="E708" t="s">
        <v>22</v>
      </c>
      <c r="F708">
        <v>400</v>
      </c>
      <c r="G708" t="s">
        <v>435</v>
      </c>
      <c r="H708" t="s">
        <v>37</v>
      </c>
      <c r="I708" t="s">
        <v>437</v>
      </c>
      <c r="J708" t="s">
        <v>27</v>
      </c>
      <c r="K708" t="s">
        <v>437</v>
      </c>
      <c r="L708" t="s">
        <v>217</v>
      </c>
      <c r="M708" t="s">
        <v>437</v>
      </c>
      <c r="N708" s="7">
        <v>51</v>
      </c>
      <c r="O708" t="s">
        <v>214</v>
      </c>
      <c r="P708" t="s">
        <v>225</v>
      </c>
      <c r="Q708" t="s">
        <v>214</v>
      </c>
      <c r="R708" t="s">
        <v>214</v>
      </c>
      <c r="S708">
        <v>1.4674</v>
      </c>
      <c r="T708" t="s">
        <v>8</v>
      </c>
      <c r="U708" t="s">
        <v>288</v>
      </c>
    </row>
    <row r="709" spans="1:21" x14ac:dyDescent="0.25">
      <c r="A709">
        <v>58</v>
      </c>
      <c r="B709">
        <v>51</v>
      </c>
      <c r="C709">
        <v>12</v>
      </c>
      <c r="D709">
        <v>1.2666999999999999</v>
      </c>
      <c r="E709" t="s">
        <v>22</v>
      </c>
      <c r="F709">
        <v>400</v>
      </c>
      <c r="G709" t="s">
        <v>435</v>
      </c>
      <c r="H709" t="s">
        <v>37</v>
      </c>
      <c r="I709" t="s">
        <v>437</v>
      </c>
      <c r="J709" t="s">
        <v>27</v>
      </c>
      <c r="K709" t="s">
        <v>437</v>
      </c>
      <c r="L709" t="s">
        <v>217</v>
      </c>
      <c r="M709" t="s">
        <v>437</v>
      </c>
      <c r="N709" s="7">
        <v>51</v>
      </c>
      <c r="O709" t="s">
        <v>214</v>
      </c>
      <c r="P709" t="s">
        <v>225</v>
      </c>
      <c r="Q709" t="s">
        <v>214</v>
      </c>
      <c r="R709" t="s">
        <v>214</v>
      </c>
      <c r="S709">
        <v>1.2666999999999999</v>
      </c>
      <c r="T709" t="s">
        <v>8</v>
      </c>
      <c r="U709" t="s">
        <v>288</v>
      </c>
    </row>
    <row r="710" spans="1:21" x14ac:dyDescent="0.25">
      <c r="A710">
        <v>58</v>
      </c>
      <c r="B710">
        <v>51</v>
      </c>
      <c r="C710">
        <v>16</v>
      </c>
      <c r="D710">
        <v>1.0105999999999999</v>
      </c>
      <c r="E710" t="s">
        <v>22</v>
      </c>
      <c r="F710">
        <v>400</v>
      </c>
      <c r="G710" t="s">
        <v>435</v>
      </c>
      <c r="H710" t="s">
        <v>37</v>
      </c>
      <c r="I710" t="s">
        <v>437</v>
      </c>
      <c r="J710" t="s">
        <v>27</v>
      </c>
      <c r="K710" t="s">
        <v>437</v>
      </c>
      <c r="L710" t="s">
        <v>217</v>
      </c>
      <c r="M710" t="s">
        <v>437</v>
      </c>
      <c r="N710" s="7">
        <v>51</v>
      </c>
      <c r="O710" t="s">
        <v>214</v>
      </c>
      <c r="P710" t="s">
        <v>225</v>
      </c>
      <c r="Q710" t="s">
        <v>214</v>
      </c>
      <c r="R710" t="s">
        <v>214</v>
      </c>
      <c r="S710">
        <v>1.0105999999999999</v>
      </c>
      <c r="T710" t="s">
        <v>8</v>
      </c>
      <c r="U710" t="s">
        <v>288</v>
      </c>
    </row>
    <row r="711" spans="1:21" x14ac:dyDescent="0.25">
      <c r="A711">
        <v>58</v>
      </c>
      <c r="B711">
        <v>51</v>
      </c>
      <c r="C711">
        <v>24</v>
      </c>
      <c r="D711">
        <v>0.63849999999999996</v>
      </c>
      <c r="E711" t="s">
        <v>22</v>
      </c>
      <c r="F711">
        <v>400</v>
      </c>
      <c r="G711" t="s">
        <v>435</v>
      </c>
      <c r="H711" t="s">
        <v>37</v>
      </c>
      <c r="I711" t="s">
        <v>437</v>
      </c>
      <c r="J711" t="s">
        <v>27</v>
      </c>
      <c r="K711" t="s">
        <v>437</v>
      </c>
      <c r="L711" t="s">
        <v>217</v>
      </c>
      <c r="M711" t="s">
        <v>437</v>
      </c>
      <c r="N711" s="7">
        <v>51</v>
      </c>
      <c r="O711" t="s">
        <v>214</v>
      </c>
      <c r="P711" t="s">
        <v>225</v>
      </c>
      <c r="Q711" t="s">
        <v>214</v>
      </c>
      <c r="R711" t="s">
        <v>214</v>
      </c>
      <c r="S711">
        <v>0.63849999999999996</v>
      </c>
      <c r="T711" t="s">
        <v>8</v>
      </c>
      <c r="U711" t="s">
        <v>288</v>
      </c>
    </row>
    <row r="712" spans="1:21" x14ac:dyDescent="0.25">
      <c r="A712">
        <v>58</v>
      </c>
      <c r="B712">
        <v>51</v>
      </c>
      <c r="C712">
        <v>48</v>
      </c>
      <c r="D712">
        <v>0.3649</v>
      </c>
      <c r="E712" t="s">
        <v>22</v>
      </c>
      <c r="F712">
        <v>400</v>
      </c>
      <c r="G712" t="s">
        <v>435</v>
      </c>
      <c r="H712" t="s">
        <v>37</v>
      </c>
      <c r="I712" t="s">
        <v>437</v>
      </c>
      <c r="J712" t="s">
        <v>27</v>
      </c>
      <c r="K712" t="s">
        <v>437</v>
      </c>
      <c r="L712" t="s">
        <v>217</v>
      </c>
      <c r="M712" t="s">
        <v>437</v>
      </c>
      <c r="N712" s="7">
        <v>51</v>
      </c>
      <c r="O712" t="s">
        <v>214</v>
      </c>
      <c r="P712" t="s">
        <v>225</v>
      </c>
      <c r="Q712" t="s">
        <v>214</v>
      </c>
      <c r="R712" t="s">
        <v>214</v>
      </c>
      <c r="S712">
        <v>0.3649</v>
      </c>
      <c r="T712" t="s">
        <v>8</v>
      </c>
      <c r="U712" t="s">
        <v>288</v>
      </c>
    </row>
    <row r="713" spans="1:21" x14ac:dyDescent="0.25">
      <c r="A713">
        <v>58</v>
      </c>
      <c r="B713">
        <v>51</v>
      </c>
      <c r="C713">
        <v>72</v>
      </c>
      <c r="D713">
        <v>0.41870000000000002</v>
      </c>
      <c r="E713" t="s">
        <v>22</v>
      </c>
      <c r="F713">
        <v>400</v>
      </c>
      <c r="G713" t="s">
        <v>435</v>
      </c>
      <c r="H713" t="s">
        <v>37</v>
      </c>
      <c r="I713" t="s">
        <v>437</v>
      </c>
      <c r="J713" t="s">
        <v>27</v>
      </c>
      <c r="K713" t="s">
        <v>437</v>
      </c>
      <c r="L713" t="s">
        <v>217</v>
      </c>
      <c r="M713" t="s">
        <v>437</v>
      </c>
      <c r="N713" s="7">
        <v>51</v>
      </c>
      <c r="O713" t="s">
        <v>214</v>
      </c>
      <c r="P713" t="s">
        <v>225</v>
      </c>
      <c r="Q713" t="s">
        <v>214</v>
      </c>
      <c r="R713" t="s">
        <v>214</v>
      </c>
      <c r="S713">
        <v>0.41870000000000002</v>
      </c>
      <c r="T713" t="s">
        <v>8</v>
      </c>
      <c r="U713" t="s">
        <v>288</v>
      </c>
    </row>
    <row r="714" spans="1:21" x14ac:dyDescent="0.25">
      <c r="A714">
        <v>58</v>
      </c>
      <c r="B714">
        <v>51</v>
      </c>
      <c r="C714">
        <v>0</v>
      </c>
      <c r="D714">
        <v>0</v>
      </c>
      <c r="E714" t="s">
        <v>164</v>
      </c>
      <c r="F714">
        <v>400</v>
      </c>
      <c r="G714" t="s">
        <v>435</v>
      </c>
      <c r="H714" t="s">
        <v>37</v>
      </c>
      <c r="I714" t="s">
        <v>437</v>
      </c>
      <c r="J714" t="s">
        <v>27</v>
      </c>
      <c r="K714" t="s">
        <v>437</v>
      </c>
      <c r="L714" t="s">
        <v>217</v>
      </c>
      <c r="M714" t="s">
        <v>437</v>
      </c>
      <c r="N714" s="7">
        <v>51</v>
      </c>
      <c r="O714" t="s">
        <v>214</v>
      </c>
      <c r="P714" t="s">
        <v>225</v>
      </c>
      <c r="Q714" t="s">
        <v>214</v>
      </c>
      <c r="R714" t="s">
        <v>214</v>
      </c>
      <c r="S714">
        <v>0</v>
      </c>
      <c r="T714" t="s">
        <v>8</v>
      </c>
      <c r="U714" t="s">
        <v>288</v>
      </c>
    </row>
    <row r="715" spans="1:21" x14ac:dyDescent="0.25">
      <c r="A715">
        <v>58</v>
      </c>
      <c r="B715">
        <v>51</v>
      </c>
      <c r="C715">
        <v>0.5</v>
      </c>
      <c r="D715">
        <v>36.783200000000001</v>
      </c>
      <c r="E715" t="s">
        <v>164</v>
      </c>
      <c r="F715">
        <v>400</v>
      </c>
      <c r="G715" t="s">
        <v>435</v>
      </c>
      <c r="H715" t="s">
        <v>37</v>
      </c>
      <c r="I715" t="s">
        <v>437</v>
      </c>
      <c r="J715" t="s">
        <v>27</v>
      </c>
      <c r="K715" t="s">
        <v>437</v>
      </c>
      <c r="L715" t="s">
        <v>217</v>
      </c>
      <c r="M715" t="s">
        <v>437</v>
      </c>
      <c r="N715" s="7">
        <v>51</v>
      </c>
      <c r="O715" t="s">
        <v>214</v>
      </c>
      <c r="P715" t="s">
        <v>225</v>
      </c>
      <c r="Q715" t="s">
        <v>214</v>
      </c>
      <c r="R715" t="s">
        <v>214</v>
      </c>
      <c r="S715">
        <v>36.783200000000001</v>
      </c>
      <c r="T715" t="s">
        <v>8</v>
      </c>
      <c r="U715" t="s">
        <v>288</v>
      </c>
    </row>
    <row r="716" spans="1:21" x14ac:dyDescent="0.25">
      <c r="A716">
        <v>58</v>
      </c>
      <c r="B716">
        <v>51</v>
      </c>
      <c r="C716">
        <v>1</v>
      </c>
      <c r="D716">
        <v>94.228800000000007</v>
      </c>
      <c r="E716" t="s">
        <v>164</v>
      </c>
      <c r="F716">
        <v>400</v>
      </c>
      <c r="G716" t="s">
        <v>435</v>
      </c>
      <c r="H716" t="s">
        <v>37</v>
      </c>
      <c r="I716" t="s">
        <v>437</v>
      </c>
      <c r="J716" t="s">
        <v>27</v>
      </c>
      <c r="K716" t="s">
        <v>437</v>
      </c>
      <c r="L716" t="s">
        <v>217</v>
      </c>
      <c r="M716" t="s">
        <v>437</v>
      </c>
      <c r="N716" s="7">
        <v>51</v>
      </c>
      <c r="O716" t="s">
        <v>214</v>
      </c>
      <c r="P716" t="s">
        <v>225</v>
      </c>
      <c r="Q716" t="s">
        <v>214</v>
      </c>
      <c r="R716" t="s">
        <v>214</v>
      </c>
      <c r="S716">
        <v>94.228800000000007</v>
      </c>
      <c r="T716" t="s">
        <v>8</v>
      </c>
      <c r="U716" t="s">
        <v>288</v>
      </c>
    </row>
    <row r="717" spans="1:21" x14ac:dyDescent="0.25">
      <c r="A717">
        <v>58</v>
      </c>
      <c r="B717">
        <v>51</v>
      </c>
      <c r="C717">
        <v>1.5</v>
      </c>
      <c r="D717">
        <v>128.31270000000001</v>
      </c>
      <c r="E717" t="s">
        <v>164</v>
      </c>
      <c r="F717">
        <v>400</v>
      </c>
      <c r="G717" t="s">
        <v>435</v>
      </c>
      <c r="H717" t="s">
        <v>37</v>
      </c>
      <c r="I717" t="s">
        <v>437</v>
      </c>
      <c r="J717" t="s">
        <v>27</v>
      </c>
      <c r="K717" t="s">
        <v>437</v>
      </c>
      <c r="L717" t="s">
        <v>217</v>
      </c>
      <c r="M717" t="s">
        <v>437</v>
      </c>
      <c r="N717" s="7">
        <v>51</v>
      </c>
      <c r="O717" t="s">
        <v>214</v>
      </c>
      <c r="P717" t="s">
        <v>225</v>
      </c>
      <c r="Q717" t="s">
        <v>214</v>
      </c>
      <c r="R717" t="s">
        <v>214</v>
      </c>
      <c r="S717">
        <v>128.31270000000001</v>
      </c>
      <c r="T717" t="s">
        <v>8</v>
      </c>
      <c r="U717" t="s">
        <v>288</v>
      </c>
    </row>
    <row r="718" spans="1:21" x14ac:dyDescent="0.25">
      <c r="A718">
        <v>58</v>
      </c>
      <c r="B718">
        <v>51</v>
      </c>
      <c r="C718">
        <v>2</v>
      </c>
      <c r="D718">
        <v>151.61179999999999</v>
      </c>
      <c r="E718" t="s">
        <v>164</v>
      </c>
      <c r="F718">
        <v>400</v>
      </c>
      <c r="G718" t="s">
        <v>435</v>
      </c>
      <c r="H718" t="s">
        <v>37</v>
      </c>
      <c r="I718" t="s">
        <v>437</v>
      </c>
      <c r="J718" t="s">
        <v>27</v>
      </c>
      <c r="K718" t="s">
        <v>437</v>
      </c>
      <c r="L718" t="s">
        <v>217</v>
      </c>
      <c r="M718" t="s">
        <v>437</v>
      </c>
      <c r="N718" s="7">
        <v>51</v>
      </c>
      <c r="O718" t="s">
        <v>214</v>
      </c>
      <c r="P718" t="s">
        <v>225</v>
      </c>
      <c r="Q718" t="s">
        <v>214</v>
      </c>
      <c r="R718" t="s">
        <v>214</v>
      </c>
      <c r="S718">
        <v>151.61179999999999</v>
      </c>
      <c r="T718" t="s">
        <v>8</v>
      </c>
      <c r="U718" t="s">
        <v>288</v>
      </c>
    </row>
    <row r="719" spans="1:21" x14ac:dyDescent="0.25">
      <c r="A719">
        <v>58</v>
      </c>
      <c r="B719">
        <v>51</v>
      </c>
      <c r="C719">
        <v>2.33</v>
      </c>
      <c r="D719">
        <v>165.93709999999999</v>
      </c>
      <c r="E719" t="s">
        <v>164</v>
      </c>
      <c r="F719">
        <v>400</v>
      </c>
      <c r="G719" t="s">
        <v>435</v>
      </c>
      <c r="H719" t="s">
        <v>37</v>
      </c>
      <c r="I719" t="s">
        <v>437</v>
      </c>
      <c r="J719" t="s">
        <v>27</v>
      </c>
      <c r="K719" t="s">
        <v>437</v>
      </c>
      <c r="L719" t="s">
        <v>217</v>
      </c>
      <c r="M719" t="s">
        <v>437</v>
      </c>
      <c r="N719" s="7">
        <v>51</v>
      </c>
      <c r="O719" t="s">
        <v>214</v>
      </c>
      <c r="P719" t="s">
        <v>225</v>
      </c>
      <c r="Q719" t="s">
        <v>214</v>
      </c>
      <c r="R719" t="s">
        <v>214</v>
      </c>
      <c r="S719">
        <v>165.93709999999999</v>
      </c>
      <c r="T719" t="s">
        <v>8</v>
      </c>
      <c r="U719" t="s">
        <v>288</v>
      </c>
    </row>
    <row r="720" spans="1:21" x14ac:dyDescent="0.25">
      <c r="A720">
        <v>58</v>
      </c>
      <c r="B720">
        <v>51</v>
      </c>
      <c r="C720">
        <v>2.66</v>
      </c>
      <c r="D720">
        <v>176.67179999999999</v>
      </c>
      <c r="E720" t="s">
        <v>164</v>
      </c>
      <c r="F720">
        <v>400</v>
      </c>
      <c r="G720" t="s">
        <v>435</v>
      </c>
      <c r="H720" t="s">
        <v>37</v>
      </c>
      <c r="I720" t="s">
        <v>437</v>
      </c>
      <c r="J720" t="s">
        <v>27</v>
      </c>
      <c r="K720" t="s">
        <v>437</v>
      </c>
      <c r="L720" t="s">
        <v>217</v>
      </c>
      <c r="M720" t="s">
        <v>437</v>
      </c>
      <c r="N720" s="7">
        <v>51</v>
      </c>
      <c r="O720" t="s">
        <v>214</v>
      </c>
      <c r="P720" t="s">
        <v>225</v>
      </c>
      <c r="Q720" t="s">
        <v>214</v>
      </c>
      <c r="R720" t="s">
        <v>214</v>
      </c>
      <c r="S720">
        <v>176.67179999999999</v>
      </c>
      <c r="T720" t="s">
        <v>8</v>
      </c>
      <c r="U720" t="s">
        <v>288</v>
      </c>
    </row>
    <row r="721" spans="1:21" x14ac:dyDescent="0.25">
      <c r="A721">
        <v>58</v>
      </c>
      <c r="B721">
        <v>51</v>
      </c>
      <c r="C721">
        <v>3</v>
      </c>
      <c r="D721">
        <v>180.19980000000001</v>
      </c>
      <c r="E721" t="s">
        <v>164</v>
      </c>
      <c r="F721">
        <v>400</v>
      </c>
      <c r="G721" t="s">
        <v>435</v>
      </c>
      <c r="H721" t="s">
        <v>37</v>
      </c>
      <c r="I721" t="s">
        <v>437</v>
      </c>
      <c r="J721" t="s">
        <v>27</v>
      </c>
      <c r="K721" t="s">
        <v>437</v>
      </c>
      <c r="L721" t="s">
        <v>217</v>
      </c>
      <c r="M721" t="s">
        <v>437</v>
      </c>
      <c r="N721" s="7">
        <v>51</v>
      </c>
      <c r="O721" t="s">
        <v>214</v>
      </c>
      <c r="P721" t="s">
        <v>225</v>
      </c>
      <c r="Q721" t="s">
        <v>214</v>
      </c>
      <c r="R721" t="s">
        <v>214</v>
      </c>
      <c r="S721">
        <v>180.19980000000001</v>
      </c>
      <c r="T721" t="s">
        <v>8</v>
      </c>
      <c r="U721" t="s">
        <v>288</v>
      </c>
    </row>
    <row r="722" spans="1:21" x14ac:dyDescent="0.25">
      <c r="A722">
        <v>58</v>
      </c>
      <c r="B722">
        <v>51</v>
      </c>
      <c r="C722">
        <v>3.33</v>
      </c>
      <c r="D722">
        <v>180.1309</v>
      </c>
      <c r="E722" t="s">
        <v>164</v>
      </c>
      <c r="F722">
        <v>400</v>
      </c>
      <c r="G722" t="s">
        <v>435</v>
      </c>
      <c r="H722" t="s">
        <v>37</v>
      </c>
      <c r="I722" t="s">
        <v>437</v>
      </c>
      <c r="J722" t="s">
        <v>27</v>
      </c>
      <c r="K722" t="s">
        <v>437</v>
      </c>
      <c r="L722" t="s">
        <v>217</v>
      </c>
      <c r="M722" t="s">
        <v>437</v>
      </c>
      <c r="N722" s="7">
        <v>51</v>
      </c>
      <c r="O722" t="s">
        <v>214</v>
      </c>
      <c r="P722" t="s">
        <v>225</v>
      </c>
      <c r="Q722" t="s">
        <v>214</v>
      </c>
      <c r="R722" t="s">
        <v>214</v>
      </c>
      <c r="S722">
        <v>180.1309</v>
      </c>
      <c r="T722" t="s">
        <v>8</v>
      </c>
      <c r="U722" t="s">
        <v>288</v>
      </c>
    </row>
    <row r="723" spans="1:21" x14ac:dyDescent="0.25">
      <c r="A723">
        <v>58</v>
      </c>
      <c r="B723">
        <v>51</v>
      </c>
      <c r="C723">
        <v>3.66</v>
      </c>
      <c r="D723">
        <v>174.66650000000001</v>
      </c>
      <c r="E723" t="s">
        <v>164</v>
      </c>
      <c r="F723">
        <v>400</v>
      </c>
      <c r="G723" t="s">
        <v>435</v>
      </c>
      <c r="H723" t="s">
        <v>37</v>
      </c>
      <c r="I723" t="s">
        <v>437</v>
      </c>
      <c r="J723" t="s">
        <v>27</v>
      </c>
      <c r="K723" t="s">
        <v>437</v>
      </c>
      <c r="L723" t="s">
        <v>217</v>
      </c>
      <c r="M723" t="s">
        <v>437</v>
      </c>
      <c r="N723" s="7">
        <v>51</v>
      </c>
      <c r="O723" t="s">
        <v>214</v>
      </c>
      <c r="P723" t="s">
        <v>225</v>
      </c>
      <c r="Q723" t="s">
        <v>214</v>
      </c>
      <c r="R723" t="s">
        <v>214</v>
      </c>
      <c r="S723">
        <v>174.66650000000001</v>
      </c>
      <c r="T723" t="s">
        <v>8</v>
      </c>
      <c r="U723" t="s">
        <v>288</v>
      </c>
    </row>
    <row r="724" spans="1:21" x14ac:dyDescent="0.25">
      <c r="A724">
        <v>58</v>
      </c>
      <c r="B724">
        <v>51</v>
      </c>
      <c r="C724">
        <v>4</v>
      </c>
      <c r="D724">
        <v>171.0256</v>
      </c>
      <c r="E724" t="s">
        <v>164</v>
      </c>
      <c r="F724">
        <v>400</v>
      </c>
      <c r="G724" t="s">
        <v>435</v>
      </c>
      <c r="H724" t="s">
        <v>37</v>
      </c>
      <c r="I724" t="s">
        <v>437</v>
      </c>
      <c r="J724" t="s">
        <v>27</v>
      </c>
      <c r="K724" t="s">
        <v>437</v>
      </c>
      <c r="L724" t="s">
        <v>217</v>
      </c>
      <c r="M724" t="s">
        <v>437</v>
      </c>
      <c r="N724" s="7">
        <v>51</v>
      </c>
      <c r="O724" t="s">
        <v>214</v>
      </c>
      <c r="P724" t="s">
        <v>225</v>
      </c>
      <c r="Q724" t="s">
        <v>214</v>
      </c>
      <c r="R724" t="s">
        <v>214</v>
      </c>
      <c r="S724">
        <v>171.0256</v>
      </c>
      <c r="T724" t="s">
        <v>8</v>
      </c>
      <c r="U724" t="s">
        <v>288</v>
      </c>
    </row>
    <row r="725" spans="1:21" x14ac:dyDescent="0.25">
      <c r="A725">
        <v>58</v>
      </c>
      <c r="B725">
        <v>51</v>
      </c>
      <c r="C725">
        <v>4.33</v>
      </c>
      <c r="D725">
        <v>165.56739999999999</v>
      </c>
      <c r="E725" t="s">
        <v>164</v>
      </c>
      <c r="F725">
        <v>400</v>
      </c>
      <c r="G725" t="s">
        <v>435</v>
      </c>
      <c r="H725" t="s">
        <v>37</v>
      </c>
      <c r="I725" t="s">
        <v>437</v>
      </c>
      <c r="J725" t="s">
        <v>27</v>
      </c>
      <c r="K725" t="s">
        <v>437</v>
      </c>
      <c r="L725" t="s">
        <v>217</v>
      </c>
      <c r="M725" t="s">
        <v>437</v>
      </c>
      <c r="N725" s="7">
        <v>51</v>
      </c>
      <c r="O725" t="s">
        <v>214</v>
      </c>
      <c r="P725" t="s">
        <v>225</v>
      </c>
      <c r="Q725" t="s">
        <v>214</v>
      </c>
      <c r="R725" t="s">
        <v>214</v>
      </c>
      <c r="S725">
        <v>165.56739999999999</v>
      </c>
      <c r="T725" t="s">
        <v>8</v>
      </c>
      <c r="U725" t="s">
        <v>288</v>
      </c>
    </row>
    <row r="726" spans="1:21" x14ac:dyDescent="0.25">
      <c r="A726">
        <v>58</v>
      </c>
      <c r="B726">
        <v>51</v>
      </c>
      <c r="C726">
        <v>4.66</v>
      </c>
      <c r="D726">
        <v>151.12299999999999</v>
      </c>
      <c r="E726" t="s">
        <v>164</v>
      </c>
      <c r="F726">
        <v>400</v>
      </c>
      <c r="G726" t="s">
        <v>435</v>
      </c>
      <c r="H726" t="s">
        <v>37</v>
      </c>
      <c r="I726" t="s">
        <v>437</v>
      </c>
      <c r="J726" t="s">
        <v>27</v>
      </c>
      <c r="K726" t="s">
        <v>437</v>
      </c>
      <c r="L726" t="s">
        <v>217</v>
      </c>
      <c r="M726" t="s">
        <v>437</v>
      </c>
      <c r="N726" s="7">
        <v>51</v>
      </c>
      <c r="O726" t="s">
        <v>214</v>
      </c>
      <c r="P726" t="s">
        <v>225</v>
      </c>
      <c r="Q726" t="s">
        <v>214</v>
      </c>
      <c r="R726" t="s">
        <v>214</v>
      </c>
      <c r="S726">
        <v>151.12299999999999</v>
      </c>
      <c r="T726" t="s">
        <v>8</v>
      </c>
      <c r="U726" t="s">
        <v>288</v>
      </c>
    </row>
    <row r="727" spans="1:21" x14ac:dyDescent="0.25">
      <c r="A727">
        <v>58</v>
      </c>
      <c r="B727">
        <v>51</v>
      </c>
      <c r="C727">
        <v>5</v>
      </c>
      <c r="D727">
        <v>138.46449999999999</v>
      </c>
      <c r="E727" t="s">
        <v>164</v>
      </c>
      <c r="F727">
        <v>400</v>
      </c>
      <c r="G727" t="s">
        <v>435</v>
      </c>
      <c r="H727" t="s">
        <v>37</v>
      </c>
      <c r="I727" t="s">
        <v>437</v>
      </c>
      <c r="J727" t="s">
        <v>27</v>
      </c>
      <c r="K727" t="s">
        <v>437</v>
      </c>
      <c r="L727" t="s">
        <v>217</v>
      </c>
      <c r="M727" t="s">
        <v>437</v>
      </c>
      <c r="N727" s="7">
        <v>51</v>
      </c>
      <c r="O727" t="s">
        <v>214</v>
      </c>
      <c r="P727" t="s">
        <v>225</v>
      </c>
      <c r="Q727" t="s">
        <v>214</v>
      </c>
      <c r="R727" t="s">
        <v>214</v>
      </c>
      <c r="S727">
        <v>138.46449999999999</v>
      </c>
      <c r="T727" t="s">
        <v>8</v>
      </c>
      <c r="U727" t="s">
        <v>288</v>
      </c>
    </row>
    <row r="728" spans="1:21" x14ac:dyDescent="0.25">
      <c r="A728">
        <v>58</v>
      </c>
      <c r="B728">
        <v>51</v>
      </c>
      <c r="C728">
        <v>5.5</v>
      </c>
      <c r="D728">
        <v>131.1764</v>
      </c>
      <c r="E728" t="s">
        <v>164</v>
      </c>
      <c r="F728">
        <v>400</v>
      </c>
      <c r="G728" t="s">
        <v>435</v>
      </c>
      <c r="H728" t="s">
        <v>37</v>
      </c>
      <c r="I728" t="s">
        <v>437</v>
      </c>
      <c r="J728" t="s">
        <v>27</v>
      </c>
      <c r="K728" t="s">
        <v>437</v>
      </c>
      <c r="L728" t="s">
        <v>217</v>
      </c>
      <c r="M728" t="s">
        <v>437</v>
      </c>
      <c r="N728" s="7">
        <v>51</v>
      </c>
      <c r="O728" t="s">
        <v>214</v>
      </c>
      <c r="P728" t="s">
        <v>225</v>
      </c>
      <c r="Q728" t="s">
        <v>214</v>
      </c>
      <c r="R728" t="s">
        <v>214</v>
      </c>
      <c r="S728">
        <v>131.1764</v>
      </c>
      <c r="T728" t="s">
        <v>8</v>
      </c>
      <c r="U728" t="s">
        <v>288</v>
      </c>
    </row>
    <row r="729" spans="1:21" x14ac:dyDescent="0.25">
      <c r="A729">
        <v>58</v>
      </c>
      <c r="B729">
        <v>51</v>
      </c>
      <c r="C729">
        <v>6</v>
      </c>
      <c r="D729">
        <v>120.3103</v>
      </c>
      <c r="E729" t="s">
        <v>164</v>
      </c>
      <c r="F729">
        <v>400</v>
      </c>
      <c r="G729" t="s">
        <v>435</v>
      </c>
      <c r="H729" t="s">
        <v>37</v>
      </c>
      <c r="I729" t="s">
        <v>437</v>
      </c>
      <c r="J729" t="s">
        <v>27</v>
      </c>
      <c r="K729" t="s">
        <v>437</v>
      </c>
      <c r="L729" t="s">
        <v>217</v>
      </c>
      <c r="M729" t="s">
        <v>437</v>
      </c>
      <c r="N729" s="7">
        <v>51</v>
      </c>
      <c r="O729" t="s">
        <v>214</v>
      </c>
      <c r="P729" t="s">
        <v>225</v>
      </c>
      <c r="Q729" t="s">
        <v>214</v>
      </c>
      <c r="R729" t="s">
        <v>214</v>
      </c>
      <c r="S729">
        <v>120.3103</v>
      </c>
      <c r="T729" t="s">
        <v>8</v>
      </c>
      <c r="U729" t="s">
        <v>288</v>
      </c>
    </row>
    <row r="730" spans="1:21" x14ac:dyDescent="0.25">
      <c r="A730">
        <v>58</v>
      </c>
      <c r="B730">
        <v>51</v>
      </c>
      <c r="C730">
        <v>8</v>
      </c>
      <c r="D730">
        <v>103.74769999999999</v>
      </c>
      <c r="E730" t="s">
        <v>164</v>
      </c>
      <c r="F730">
        <v>400</v>
      </c>
      <c r="G730" t="s">
        <v>435</v>
      </c>
      <c r="H730" t="s">
        <v>37</v>
      </c>
      <c r="I730" t="s">
        <v>437</v>
      </c>
      <c r="J730" t="s">
        <v>27</v>
      </c>
      <c r="K730" t="s">
        <v>437</v>
      </c>
      <c r="L730" t="s">
        <v>217</v>
      </c>
      <c r="M730" t="s">
        <v>437</v>
      </c>
      <c r="N730" s="7">
        <v>51</v>
      </c>
      <c r="O730" t="s">
        <v>214</v>
      </c>
      <c r="P730" t="s">
        <v>225</v>
      </c>
      <c r="Q730" t="s">
        <v>214</v>
      </c>
      <c r="R730" t="s">
        <v>214</v>
      </c>
      <c r="S730">
        <v>103.74769999999999</v>
      </c>
      <c r="T730" t="s">
        <v>8</v>
      </c>
      <c r="U730" t="s">
        <v>288</v>
      </c>
    </row>
    <row r="731" spans="1:21" x14ac:dyDescent="0.25">
      <c r="A731">
        <v>58</v>
      </c>
      <c r="B731">
        <v>51</v>
      </c>
      <c r="C731">
        <v>10</v>
      </c>
      <c r="D731">
        <v>89.002499999999998</v>
      </c>
      <c r="E731" t="s">
        <v>164</v>
      </c>
      <c r="F731">
        <v>400</v>
      </c>
      <c r="G731" t="s">
        <v>435</v>
      </c>
      <c r="H731" t="s">
        <v>37</v>
      </c>
      <c r="I731" t="s">
        <v>437</v>
      </c>
      <c r="J731" t="s">
        <v>27</v>
      </c>
      <c r="K731" t="s">
        <v>437</v>
      </c>
      <c r="L731" t="s">
        <v>217</v>
      </c>
      <c r="M731" t="s">
        <v>437</v>
      </c>
      <c r="N731" s="7">
        <v>51</v>
      </c>
      <c r="O731" t="s">
        <v>214</v>
      </c>
      <c r="P731" t="s">
        <v>225</v>
      </c>
      <c r="Q731" t="s">
        <v>214</v>
      </c>
      <c r="R731" t="s">
        <v>214</v>
      </c>
      <c r="S731">
        <v>89.002499999999998</v>
      </c>
      <c r="T731" t="s">
        <v>8</v>
      </c>
      <c r="U731" t="s">
        <v>288</v>
      </c>
    </row>
    <row r="732" spans="1:21" x14ac:dyDescent="0.25">
      <c r="A732">
        <v>58</v>
      </c>
      <c r="B732">
        <v>51</v>
      </c>
      <c r="C732">
        <v>12</v>
      </c>
      <c r="D732">
        <v>87.209800000000001</v>
      </c>
      <c r="E732" t="s">
        <v>164</v>
      </c>
      <c r="F732">
        <v>400</v>
      </c>
      <c r="G732" t="s">
        <v>435</v>
      </c>
      <c r="H732" t="s">
        <v>37</v>
      </c>
      <c r="I732" t="s">
        <v>437</v>
      </c>
      <c r="J732" t="s">
        <v>27</v>
      </c>
      <c r="K732" t="s">
        <v>437</v>
      </c>
      <c r="L732" t="s">
        <v>217</v>
      </c>
      <c r="M732" t="s">
        <v>437</v>
      </c>
      <c r="N732" s="7">
        <v>51</v>
      </c>
      <c r="O732" t="s">
        <v>214</v>
      </c>
      <c r="P732" t="s">
        <v>225</v>
      </c>
      <c r="Q732" t="s">
        <v>214</v>
      </c>
      <c r="R732" t="s">
        <v>214</v>
      </c>
      <c r="S732">
        <v>87.209800000000001</v>
      </c>
      <c r="T732" t="s">
        <v>8</v>
      </c>
      <c r="U732" t="s">
        <v>288</v>
      </c>
    </row>
    <row r="733" spans="1:21" x14ac:dyDescent="0.25">
      <c r="A733">
        <v>58</v>
      </c>
      <c r="B733">
        <v>51</v>
      </c>
      <c r="C733">
        <v>16</v>
      </c>
      <c r="D733">
        <v>67.855199999999996</v>
      </c>
      <c r="E733" t="s">
        <v>164</v>
      </c>
      <c r="F733">
        <v>400</v>
      </c>
      <c r="G733" t="s">
        <v>435</v>
      </c>
      <c r="H733" t="s">
        <v>37</v>
      </c>
      <c r="I733" t="s">
        <v>437</v>
      </c>
      <c r="J733" t="s">
        <v>27</v>
      </c>
      <c r="K733" t="s">
        <v>437</v>
      </c>
      <c r="L733" t="s">
        <v>217</v>
      </c>
      <c r="M733" t="s">
        <v>437</v>
      </c>
      <c r="N733" s="7">
        <v>51</v>
      </c>
      <c r="O733" t="s">
        <v>214</v>
      </c>
      <c r="P733" t="s">
        <v>225</v>
      </c>
      <c r="Q733" t="s">
        <v>214</v>
      </c>
      <c r="R733" t="s">
        <v>214</v>
      </c>
      <c r="S733">
        <v>67.855199999999996</v>
      </c>
      <c r="T733" t="s">
        <v>8</v>
      </c>
      <c r="U733" t="s">
        <v>288</v>
      </c>
    </row>
    <row r="734" spans="1:21" x14ac:dyDescent="0.25">
      <c r="A734">
        <v>58</v>
      </c>
      <c r="B734">
        <v>51</v>
      </c>
      <c r="C734">
        <v>24</v>
      </c>
      <c r="D734">
        <v>54.242600000000003</v>
      </c>
      <c r="E734" t="s">
        <v>164</v>
      </c>
      <c r="F734">
        <v>400</v>
      </c>
      <c r="G734" t="s">
        <v>435</v>
      </c>
      <c r="H734" t="s">
        <v>37</v>
      </c>
      <c r="I734" t="s">
        <v>437</v>
      </c>
      <c r="J734" t="s">
        <v>27</v>
      </c>
      <c r="K734" t="s">
        <v>437</v>
      </c>
      <c r="L734" t="s">
        <v>217</v>
      </c>
      <c r="M734" t="s">
        <v>437</v>
      </c>
      <c r="N734" s="7">
        <v>51</v>
      </c>
      <c r="O734" t="s">
        <v>214</v>
      </c>
      <c r="P734" t="s">
        <v>225</v>
      </c>
      <c r="Q734" t="s">
        <v>214</v>
      </c>
      <c r="R734" t="s">
        <v>214</v>
      </c>
      <c r="S734">
        <v>54.242600000000003</v>
      </c>
      <c r="T734" t="s">
        <v>8</v>
      </c>
      <c r="U734" t="s">
        <v>288</v>
      </c>
    </row>
    <row r="735" spans="1:21" x14ac:dyDescent="0.25">
      <c r="A735">
        <v>58</v>
      </c>
      <c r="B735">
        <v>51</v>
      </c>
      <c r="C735">
        <v>48</v>
      </c>
      <c r="D735">
        <v>18.243500000000001</v>
      </c>
      <c r="E735" t="s">
        <v>164</v>
      </c>
      <c r="F735">
        <v>400</v>
      </c>
      <c r="G735" t="s">
        <v>435</v>
      </c>
      <c r="H735" t="s">
        <v>37</v>
      </c>
      <c r="I735" t="s">
        <v>437</v>
      </c>
      <c r="J735" t="s">
        <v>27</v>
      </c>
      <c r="K735" t="s">
        <v>437</v>
      </c>
      <c r="L735" t="s">
        <v>217</v>
      </c>
      <c r="M735" t="s">
        <v>437</v>
      </c>
      <c r="N735" s="7">
        <v>51</v>
      </c>
      <c r="O735" t="s">
        <v>214</v>
      </c>
      <c r="P735" t="s">
        <v>225</v>
      </c>
      <c r="Q735" t="s">
        <v>214</v>
      </c>
      <c r="R735" t="s">
        <v>214</v>
      </c>
      <c r="S735">
        <v>18.243500000000001</v>
      </c>
      <c r="T735" t="s">
        <v>8</v>
      </c>
      <c r="U735" t="s">
        <v>288</v>
      </c>
    </row>
    <row r="736" spans="1:21" x14ac:dyDescent="0.25">
      <c r="A736">
        <v>58</v>
      </c>
      <c r="B736">
        <v>51</v>
      </c>
      <c r="C736">
        <v>72</v>
      </c>
      <c r="D736">
        <v>10.2285</v>
      </c>
      <c r="E736" t="s">
        <v>164</v>
      </c>
      <c r="F736">
        <v>400</v>
      </c>
      <c r="G736" t="s">
        <v>435</v>
      </c>
      <c r="H736" t="s">
        <v>37</v>
      </c>
      <c r="I736" t="s">
        <v>437</v>
      </c>
      <c r="J736" t="s">
        <v>27</v>
      </c>
      <c r="K736" t="s">
        <v>437</v>
      </c>
      <c r="L736" t="s">
        <v>217</v>
      </c>
      <c r="M736" t="s">
        <v>437</v>
      </c>
      <c r="N736" s="7">
        <v>51</v>
      </c>
      <c r="O736" t="s">
        <v>214</v>
      </c>
      <c r="P736" t="s">
        <v>225</v>
      </c>
      <c r="Q736" t="s">
        <v>214</v>
      </c>
      <c r="R736" t="s">
        <v>214</v>
      </c>
      <c r="S736">
        <v>10.2285</v>
      </c>
      <c r="T736" t="s">
        <v>8</v>
      </c>
      <c r="U736" t="s">
        <v>288</v>
      </c>
    </row>
    <row r="737" spans="1:21" x14ac:dyDescent="0.25">
      <c r="A737">
        <v>60</v>
      </c>
      <c r="B737">
        <v>52</v>
      </c>
      <c r="C737">
        <v>0</v>
      </c>
      <c r="D737">
        <f>S737*1000</f>
        <v>0</v>
      </c>
      <c r="E737" t="s">
        <v>164</v>
      </c>
      <c r="F737">
        <v>725</v>
      </c>
      <c r="G737" t="s">
        <v>436</v>
      </c>
      <c r="H737" t="s">
        <v>27</v>
      </c>
      <c r="I737">
        <v>1</v>
      </c>
      <c r="J737" t="s">
        <v>23</v>
      </c>
      <c r="K737" t="s">
        <v>437</v>
      </c>
      <c r="L737" t="s">
        <v>217</v>
      </c>
      <c r="M737">
        <v>72</v>
      </c>
      <c r="N737" s="7">
        <v>4</v>
      </c>
      <c r="O737" t="s">
        <v>214</v>
      </c>
      <c r="P737" t="s">
        <v>225</v>
      </c>
      <c r="Q737" t="s">
        <v>214</v>
      </c>
      <c r="R737" t="s">
        <v>214</v>
      </c>
      <c r="S737">
        <v>0</v>
      </c>
      <c r="T737" t="s">
        <v>19</v>
      </c>
      <c r="U737" t="s">
        <v>139</v>
      </c>
    </row>
    <row r="738" spans="1:21" x14ac:dyDescent="0.25">
      <c r="A738">
        <v>60</v>
      </c>
      <c r="B738">
        <v>52</v>
      </c>
      <c r="C738">
        <v>0.5</v>
      </c>
      <c r="D738">
        <f t="shared" ref="D738:D746" si="24">S738*1000</f>
        <v>60.5</v>
      </c>
      <c r="E738" t="s">
        <v>164</v>
      </c>
      <c r="F738">
        <v>725</v>
      </c>
      <c r="G738" t="s">
        <v>436</v>
      </c>
      <c r="H738" t="s">
        <v>27</v>
      </c>
      <c r="I738">
        <v>1</v>
      </c>
      <c r="J738" t="s">
        <v>23</v>
      </c>
      <c r="K738" t="s">
        <v>437</v>
      </c>
      <c r="L738" t="s">
        <v>217</v>
      </c>
      <c r="M738">
        <v>72</v>
      </c>
      <c r="N738" s="7">
        <v>4</v>
      </c>
      <c r="O738" t="s">
        <v>214</v>
      </c>
      <c r="P738" t="s">
        <v>225</v>
      </c>
      <c r="Q738" t="s">
        <v>214</v>
      </c>
      <c r="R738" t="s">
        <v>214</v>
      </c>
      <c r="S738">
        <v>6.0499999999999998E-2</v>
      </c>
      <c r="T738" t="s">
        <v>19</v>
      </c>
      <c r="U738" t="s">
        <v>139</v>
      </c>
    </row>
    <row r="739" spans="1:21" x14ac:dyDescent="0.25">
      <c r="A739">
        <v>60</v>
      </c>
      <c r="B739">
        <v>52</v>
      </c>
      <c r="C739">
        <v>1</v>
      </c>
      <c r="D739">
        <f t="shared" si="24"/>
        <v>172.1</v>
      </c>
      <c r="E739" t="s">
        <v>164</v>
      </c>
      <c r="F739">
        <v>725</v>
      </c>
      <c r="G739" t="s">
        <v>436</v>
      </c>
      <c r="H739" t="s">
        <v>27</v>
      </c>
      <c r="I739">
        <v>1</v>
      </c>
      <c r="J739" t="s">
        <v>23</v>
      </c>
      <c r="K739" t="s">
        <v>437</v>
      </c>
      <c r="L739" t="s">
        <v>217</v>
      </c>
      <c r="M739">
        <v>72</v>
      </c>
      <c r="N739" s="7">
        <v>4</v>
      </c>
      <c r="O739" t="s">
        <v>214</v>
      </c>
      <c r="P739" t="s">
        <v>225</v>
      </c>
      <c r="Q739" t="s">
        <v>214</v>
      </c>
      <c r="R739" t="s">
        <v>214</v>
      </c>
      <c r="S739">
        <v>0.1721</v>
      </c>
      <c r="T739" t="s">
        <v>19</v>
      </c>
      <c r="U739" t="s">
        <v>139</v>
      </c>
    </row>
    <row r="740" spans="1:21" x14ac:dyDescent="0.25">
      <c r="A740">
        <v>60</v>
      </c>
      <c r="B740">
        <v>52</v>
      </c>
      <c r="C740">
        <v>2</v>
      </c>
      <c r="D740">
        <f t="shared" si="24"/>
        <v>357.59999999999997</v>
      </c>
      <c r="E740" t="s">
        <v>164</v>
      </c>
      <c r="F740">
        <v>725</v>
      </c>
      <c r="G740" t="s">
        <v>436</v>
      </c>
      <c r="H740" t="s">
        <v>27</v>
      </c>
      <c r="I740">
        <v>1</v>
      </c>
      <c r="J740" t="s">
        <v>23</v>
      </c>
      <c r="K740" t="s">
        <v>437</v>
      </c>
      <c r="L740" t="s">
        <v>217</v>
      </c>
      <c r="M740">
        <v>72</v>
      </c>
      <c r="N740" s="7">
        <v>4</v>
      </c>
      <c r="O740" t="s">
        <v>214</v>
      </c>
      <c r="P740" t="s">
        <v>225</v>
      </c>
      <c r="Q740" t="s">
        <v>214</v>
      </c>
      <c r="R740" t="s">
        <v>214</v>
      </c>
      <c r="S740">
        <v>0.35759999999999997</v>
      </c>
      <c r="T740" t="s">
        <v>19</v>
      </c>
      <c r="U740" t="s">
        <v>139</v>
      </c>
    </row>
    <row r="741" spans="1:21" x14ac:dyDescent="0.25">
      <c r="A741">
        <v>60</v>
      </c>
      <c r="B741">
        <v>52</v>
      </c>
      <c r="C741">
        <v>3</v>
      </c>
      <c r="D741">
        <f t="shared" si="24"/>
        <v>468.2</v>
      </c>
      <c r="E741" t="s">
        <v>164</v>
      </c>
      <c r="F741">
        <v>725</v>
      </c>
      <c r="G741" t="s">
        <v>436</v>
      </c>
      <c r="H741" t="s">
        <v>27</v>
      </c>
      <c r="I741">
        <v>1</v>
      </c>
      <c r="J741" t="s">
        <v>23</v>
      </c>
      <c r="K741" t="s">
        <v>437</v>
      </c>
      <c r="L741" t="s">
        <v>217</v>
      </c>
      <c r="M741">
        <v>72</v>
      </c>
      <c r="N741" s="7">
        <v>4</v>
      </c>
      <c r="O741" t="s">
        <v>214</v>
      </c>
      <c r="P741" t="s">
        <v>225</v>
      </c>
      <c r="Q741" t="s">
        <v>214</v>
      </c>
      <c r="R741" t="s">
        <v>214</v>
      </c>
      <c r="S741">
        <v>0.46820000000000001</v>
      </c>
      <c r="T741" t="s">
        <v>19</v>
      </c>
      <c r="U741" t="s">
        <v>139</v>
      </c>
    </row>
    <row r="742" spans="1:21" x14ac:dyDescent="0.25">
      <c r="A742">
        <v>60</v>
      </c>
      <c r="B742">
        <v>52</v>
      </c>
      <c r="C742">
        <v>4</v>
      </c>
      <c r="D742">
        <f t="shared" si="24"/>
        <v>539.4</v>
      </c>
      <c r="E742" t="s">
        <v>164</v>
      </c>
      <c r="F742">
        <v>725</v>
      </c>
      <c r="G742" t="s">
        <v>436</v>
      </c>
      <c r="H742" t="s">
        <v>27</v>
      </c>
      <c r="I742">
        <v>1</v>
      </c>
      <c r="J742" t="s">
        <v>23</v>
      </c>
      <c r="K742" t="s">
        <v>437</v>
      </c>
      <c r="L742" t="s">
        <v>217</v>
      </c>
      <c r="M742">
        <v>72</v>
      </c>
      <c r="N742" s="7">
        <v>4</v>
      </c>
      <c r="O742" t="s">
        <v>214</v>
      </c>
      <c r="P742" t="s">
        <v>225</v>
      </c>
      <c r="Q742" t="s">
        <v>214</v>
      </c>
      <c r="R742" t="s">
        <v>214</v>
      </c>
      <c r="S742">
        <v>0.53939999999999999</v>
      </c>
      <c r="T742" t="s">
        <v>19</v>
      </c>
      <c r="U742" t="s">
        <v>139</v>
      </c>
    </row>
    <row r="743" spans="1:21" x14ac:dyDescent="0.25">
      <c r="A743">
        <v>60</v>
      </c>
      <c r="B743">
        <v>52</v>
      </c>
      <c r="C743">
        <v>6</v>
      </c>
      <c r="D743">
        <f t="shared" si="24"/>
        <v>390.6</v>
      </c>
      <c r="E743" t="s">
        <v>164</v>
      </c>
      <c r="F743">
        <v>725</v>
      </c>
      <c r="G743" t="s">
        <v>436</v>
      </c>
      <c r="H743" t="s">
        <v>27</v>
      </c>
      <c r="I743">
        <v>1</v>
      </c>
      <c r="J743" t="s">
        <v>23</v>
      </c>
      <c r="K743" t="s">
        <v>437</v>
      </c>
      <c r="L743" t="s">
        <v>217</v>
      </c>
      <c r="M743">
        <v>72</v>
      </c>
      <c r="N743" s="7">
        <v>4</v>
      </c>
      <c r="O743" t="s">
        <v>214</v>
      </c>
      <c r="P743" t="s">
        <v>225</v>
      </c>
      <c r="Q743" t="s">
        <v>214</v>
      </c>
      <c r="R743" t="s">
        <v>214</v>
      </c>
      <c r="S743">
        <v>0.3906</v>
      </c>
      <c r="T743" t="s">
        <v>19</v>
      </c>
      <c r="U743" t="s">
        <v>139</v>
      </c>
    </row>
    <row r="744" spans="1:21" x14ac:dyDescent="0.25">
      <c r="A744">
        <v>60</v>
      </c>
      <c r="B744">
        <v>52</v>
      </c>
      <c r="C744">
        <v>8</v>
      </c>
      <c r="D744">
        <f t="shared" si="24"/>
        <v>285.2</v>
      </c>
      <c r="E744" t="s">
        <v>164</v>
      </c>
      <c r="F744">
        <v>725</v>
      </c>
      <c r="G744" t="s">
        <v>436</v>
      </c>
      <c r="H744" t="s">
        <v>27</v>
      </c>
      <c r="I744">
        <v>1</v>
      </c>
      <c r="J744" t="s">
        <v>23</v>
      </c>
      <c r="K744" t="s">
        <v>437</v>
      </c>
      <c r="L744" t="s">
        <v>217</v>
      </c>
      <c r="M744">
        <v>72</v>
      </c>
      <c r="N744" s="7">
        <v>4</v>
      </c>
      <c r="O744" t="s">
        <v>214</v>
      </c>
      <c r="P744" t="s">
        <v>225</v>
      </c>
      <c r="Q744" t="s">
        <v>214</v>
      </c>
      <c r="R744" t="s">
        <v>214</v>
      </c>
      <c r="S744">
        <v>0.28520000000000001</v>
      </c>
      <c r="T744" t="s">
        <v>19</v>
      </c>
      <c r="U744" t="s">
        <v>139</v>
      </c>
    </row>
    <row r="745" spans="1:21" x14ac:dyDescent="0.25">
      <c r="A745">
        <v>60</v>
      </c>
      <c r="B745">
        <v>52</v>
      </c>
      <c r="C745">
        <v>10</v>
      </c>
      <c r="D745">
        <f t="shared" si="24"/>
        <v>129.20000000000002</v>
      </c>
      <c r="E745" t="s">
        <v>164</v>
      </c>
      <c r="F745">
        <v>725</v>
      </c>
      <c r="G745" t="s">
        <v>436</v>
      </c>
      <c r="H745" t="s">
        <v>27</v>
      </c>
      <c r="I745">
        <v>1</v>
      </c>
      <c r="J745" t="s">
        <v>23</v>
      </c>
      <c r="K745" t="s">
        <v>437</v>
      </c>
      <c r="L745" t="s">
        <v>217</v>
      </c>
      <c r="M745">
        <v>72</v>
      </c>
      <c r="N745" s="7">
        <v>4</v>
      </c>
      <c r="O745" t="s">
        <v>214</v>
      </c>
      <c r="P745" t="s">
        <v>225</v>
      </c>
      <c r="Q745" t="s">
        <v>214</v>
      </c>
      <c r="R745" t="s">
        <v>214</v>
      </c>
      <c r="S745">
        <v>0.12920000000000001</v>
      </c>
      <c r="T745" t="s">
        <v>19</v>
      </c>
      <c r="U745" t="s">
        <v>139</v>
      </c>
    </row>
    <row r="746" spans="1:21" x14ac:dyDescent="0.25">
      <c r="A746">
        <v>60</v>
      </c>
      <c r="B746">
        <v>52</v>
      </c>
      <c r="C746">
        <v>12</v>
      </c>
      <c r="D746">
        <f t="shared" si="24"/>
        <v>97.699999999999989</v>
      </c>
      <c r="E746" t="s">
        <v>164</v>
      </c>
      <c r="F746">
        <v>725</v>
      </c>
      <c r="G746" t="s">
        <v>436</v>
      </c>
      <c r="H746" t="s">
        <v>27</v>
      </c>
      <c r="I746">
        <v>1</v>
      </c>
      <c r="J746" t="s">
        <v>23</v>
      </c>
      <c r="K746" t="s">
        <v>437</v>
      </c>
      <c r="L746" t="s">
        <v>217</v>
      </c>
      <c r="M746">
        <v>72</v>
      </c>
      <c r="N746" s="7">
        <v>4</v>
      </c>
      <c r="O746" t="s">
        <v>214</v>
      </c>
      <c r="P746" t="s">
        <v>225</v>
      </c>
      <c r="Q746" t="s">
        <v>214</v>
      </c>
      <c r="R746" t="s">
        <v>214</v>
      </c>
      <c r="S746">
        <v>9.7699999999999995E-2</v>
      </c>
      <c r="T746" t="s">
        <v>19</v>
      </c>
      <c r="U746" t="s">
        <v>139</v>
      </c>
    </row>
    <row r="747" spans="1:21" x14ac:dyDescent="0.25">
      <c r="A747">
        <v>62</v>
      </c>
      <c r="B747">
        <v>53</v>
      </c>
      <c r="C747">
        <v>0</v>
      </c>
      <c r="D747">
        <v>0</v>
      </c>
      <c r="E747" t="s">
        <v>22</v>
      </c>
      <c r="F747">
        <v>400</v>
      </c>
      <c r="G747" t="s">
        <v>435</v>
      </c>
      <c r="H747" t="s">
        <v>27</v>
      </c>
      <c r="I747">
        <v>0.63</v>
      </c>
      <c r="J747" t="s">
        <v>25</v>
      </c>
      <c r="K747">
        <v>44</v>
      </c>
      <c r="L747" t="s">
        <v>217</v>
      </c>
      <c r="M747" t="s">
        <v>437</v>
      </c>
      <c r="N747" s="7">
        <v>32</v>
      </c>
      <c r="O747" t="s">
        <v>277</v>
      </c>
      <c r="P747" t="s">
        <v>202</v>
      </c>
      <c r="Q747" t="s">
        <v>441</v>
      </c>
      <c r="R747" t="s">
        <v>434</v>
      </c>
      <c r="S747">
        <v>0</v>
      </c>
      <c r="T747" t="s">
        <v>8</v>
      </c>
      <c r="U747" t="s">
        <v>288</v>
      </c>
    </row>
    <row r="748" spans="1:21" x14ac:dyDescent="0.25">
      <c r="A748">
        <v>62</v>
      </c>
      <c r="B748">
        <v>53</v>
      </c>
      <c r="C748">
        <v>1</v>
      </c>
      <c r="D748">
        <v>12.865</v>
      </c>
      <c r="E748" t="s">
        <v>22</v>
      </c>
      <c r="F748">
        <v>400</v>
      </c>
      <c r="G748" t="s">
        <v>435</v>
      </c>
      <c r="H748" t="s">
        <v>27</v>
      </c>
      <c r="I748">
        <v>0.63</v>
      </c>
      <c r="J748" t="s">
        <v>25</v>
      </c>
      <c r="K748">
        <v>44</v>
      </c>
      <c r="L748" t="s">
        <v>217</v>
      </c>
      <c r="M748" t="s">
        <v>437</v>
      </c>
      <c r="N748" s="7">
        <v>32</v>
      </c>
      <c r="O748" t="s">
        <v>277</v>
      </c>
      <c r="P748" t="s">
        <v>202</v>
      </c>
      <c r="Q748" t="s">
        <v>441</v>
      </c>
      <c r="R748" t="s">
        <v>434</v>
      </c>
      <c r="S748">
        <v>12.865</v>
      </c>
      <c r="T748" t="s">
        <v>8</v>
      </c>
      <c r="U748" t="s">
        <v>288</v>
      </c>
    </row>
    <row r="749" spans="1:21" x14ac:dyDescent="0.25">
      <c r="A749">
        <v>62</v>
      </c>
      <c r="B749">
        <v>53</v>
      </c>
      <c r="C749">
        <v>2</v>
      </c>
      <c r="D749">
        <v>53.269199999999998</v>
      </c>
      <c r="E749" t="s">
        <v>22</v>
      </c>
      <c r="F749">
        <v>400</v>
      </c>
      <c r="G749" t="s">
        <v>435</v>
      </c>
      <c r="H749" t="s">
        <v>27</v>
      </c>
      <c r="I749">
        <v>0.63</v>
      </c>
      <c r="J749" t="s">
        <v>25</v>
      </c>
      <c r="K749">
        <v>44</v>
      </c>
      <c r="L749" t="s">
        <v>217</v>
      </c>
      <c r="M749" t="s">
        <v>437</v>
      </c>
      <c r="N749" s="7">
        <v>32</v>
      </c>
      <c r="O749" t="s">
        <v>277</v>
      </c>
      <c r="P749" t="s">
        <v>202</v>
      </c>
      <c r="Q749" t="s">
        <v>441</v>
      </c>
      <c r="R749" t="s">
        <v>434</v>
      </c>
      <c r="S749">
        <v>53.269199999999998</v>
      </c>
      <c r="T749" t="s">
        <v>8</v>
      </c>
      <c r="U749" t="s">
        <v>288</v>
      </c>
    </row>
    <row r="750" spans="1:21" x14ac:dyDescent="0.25">
      <c r="A750">
        <v>62</v>
      </c>
      <c r="B750">
        <v>53</v>
      </c>
      <c r="C750">
        <v>3</v>
      </c>
      <c r="D750">
        <v>66.490099999999998</v>
      </c>
      <c r="E750" t="s">
        <v>22</v>
      </c>
      <c r="F750">
        <v>400</v>
      </c>
      <c r="G750" t="s">
        <v>435</v>
      </c>
      <c r="H750" t="s">
        <v>27</v>
      </c>
      <c r="I750">
        <v>0.63</v>
      </c>
      <c r="J750" t="s">
        <v>25</v>
      </c>
      <c r="K750">
        <v>44</v>
      </c>
      <c r="L750" t="s">
        <v>217</v>
      </c>
      <c r="M750" t="s">
        <v>437</v>
      </c>
      <c r="N750" s="7">
        <v>32</v>
      </c>
      <c r="O750" t="s">
        <v>277</v>
      </c>
      <c r="P750" t="s">
        <v>202</v>
      </c>
      <c r="Q750" t="s">
        <v>441</v>
      </c>
      <c r="R750" t="s">
        <v>434</v>
      </c>
      <c r="S750">
        <v>66.490099999999998</v>
      </c>
      <c r="T750" t="s">
        <v>8</v>
      </c>
      <c r="U750" t="s">
        <v>288</v>
      </c>
    </row>
    <row r="751" spans="1:21" x14ac:dyDescent="0.25">
      <c r="A751">
        <v>62</v>
      </c>
      <c r="B751">
        <v>53</v>
      </c>
      <c r="C751">
        <v>4</v>
      </c>
      <c r="D751">
        <v>62.589100000000002</v>
      </c>
      <c r="E751" t="s">
        <v>22</v>
      </c>
      <c r="F751">
        <v>400</v>
      </c>
      <c r="G751" t="s">
        <v>435</v>
      </c>
      <c r="H751" t="s">
        <v>27</v>
      </c>
      <c r="I751">
        <v>0.63</v>
      </c>
      <c r="J751" t="s">
        <v>25</v>
      </c>
      <c r="K751">
        <v>44</v>
      </c>
      <c r="L751" t="s">
        <v>217</v>
      </c>
      <c r="M751" t="s">
        <v>437</v>
      </c>
      <c r="N751" s="7">
        <v>32</v>
      </c>
      <c r="O751" t="s">
        <v>277</v>
      </c>
      <c r="P751" t="s">
        <v>202</v>
      </c>
      <c r="Q751" t="s">
        <v>441</v>
      </c>
      <c r="R751" t="s">
        <v>434</v>
      </c>
      <c r="S751">
        <v>62.589100000000002</v>
      </c>
      <c r="T751" t="s">
        <v>8</v>
      </c>
      <c r="U751" t="s">
        <v>288</v>
      </c>
    </row>
    <row r="752" spans="1:21" x14ac:dyDescent="0.25">
      <c r="A752">
        <v>62</v>
      </c>
      <c r="B752">
        <v>53</v>
      </c>
      <c r="C752">
        <v>6</v>
      </c>
      <c r="D752">
        <v>26.046800000000001</v>
      </c>
      <c r="E752" t="s">
        <v>22</v>
      </c>
      <c r="F752">
        <v>400</v>
      </c>
      <c r="G752" t="s">
        <v>435</v>
      </c>
      <c r="H752" t="s">
        <v>27</v>
      </c>
      <c r="I752">
        <v>0.63</v>
      </c>
      <c r="J752" t="s">
        <v>25</v>
      </c>
      <c r="K752">
        <v>44</v>
      </c>
      <c r="L752" t="s">
        <v>217</v>
      </c>
      <c r="M752" t="s">
        <v>437</v>
      </c>
      <c r="N752" s="7">
        <v>32</v>
      </c>
      <c r="O752" t="s">
        <v>277</v>
      </c>
      <c r="P752" t="s">
        <v>202</v>
      </c>
      <c r="Q752" t="s">
        <v>441</v>
      </c>
      <c r="R752" t="s">
        <v>434</v>
      </c>
      <c r="S752">
        <v>26.046800000000001</v>
      </c>
      <c r="T752" t="s">
        <v>8</v>
      </c>
      <c r="U752" t="s">
        <v>288</v>
      </c>
    </row>
    <row r="753" spans="1:21" x14ac:dyDescent="0.25">
      <c r="A753">
        <v>62</v>
      </c>
      <c r="B753">
        <v>53</v>
      </c>
      <c r="C753">
        <v>8</v>
      </c>
      <c r="D753">
        <v>10.949299999999999</v>
      </c>
      <c r="E753" t="s">
        <v>22</v>
      </c>
      <c r="F753">
        <v>400</v>
      </c>
      <c r="G753" t="s">
        <v>435</v>
      </c>
      <c r="H753" t="s">
        <v>27</v>
      </c>
      <c r="I753">
        <v>0.63</v>
      </c>
      <c r="J753" t="s">
        <v>25</v>
      </c>
      <c r="K753">
        <v>44</v>
      </c>
      <c r="L753" t="s">
        <v>217</v>
      </c>
      <c r="M753" t="s">
        <v>437</v>
      </c>
      <c r="N753" s="7">
        <v>32</v>
      </c>
      <c r="O753" t="s">
        <v>277</v>
      </c>
      <c r="P753" t="s">
        <v>202</v>
      </c>
      <c r="Q753" t="s">
        <v>441</v>
      </c>
      <c r="R753" t="s">
        <v>434</v>
      </c>
      <c r="S753">
        <v>10.949299999999999</v>
      </c>
      <c r="T753" t="s">
        <v>8</v>
      </c>
      <c r="U753" t="s">
        <v>288</v>
      </c>
    </row>
    <row r="754" spans="1:21" x14ac:dyDescent="0.25">
      <c r="A754">
        <v>62</v>
      </c>
      <c r="B754">
        <v>53</v>
      </c>
      <c r="C754">
        <v>12</v>
      </c>
      <c r="D754">
        <v>3.9174000000000002</v>
      </c>
      <c r="E754" t="s">
        <v>22</v>
      </c>
      <c r="F754">
        <v>400</v>
      </c>
      <c r="G754" t="s">
        <v>435</v>
      </c>
      <c r="H754" t="s">
        <v>27</v>
      </c>
      <c r="I754">
        <v>0.63</v>
      </c>
      <c r="J754" t="s">
        <v>25</v>
      </c>
      <c r="K754">
        <v>44</v>
      </c>
      <c r="L754" t="s">
        <v>217</v>
      </c>
      <c r="M754" t="s">
        <v>437</v>
      </c>
      <c r="N754" s="7">
        <v>32</v>
      </c>
      <c r="O754" t="s">
        <v>277</v>
      </c>
      <c r="P754" t="s">
        <v>202</v>
      </c>
      <c r="Q754" t="s">
        <v>441</v>
      </c>
      <c r="R754" t="s">
        <v>434</v>
      </c>
      <c r="S754">
        <v>3.9174000000000002</v>
      </c>
      <c r="T754" t="s">
        <v>8</v>
      </c>
      <c r="U754" t="s">
        <v>288</v>
      </c>
    </row>
    <row r="755" spans="1:21" x14ac:dyDescent="0.25">
      <c r="A755">
        <v>62</v>
      </c>
      <c r="B755">
        <v>53</v>
      </c>
      <c r="C755">
        <v>24</v>
      </c>
      <c r="D755">
        <v>0.96530000000000005</v>
      </c>
      <c r="E755" t="s">
        <v>22</v>
      </c>
      <c r="F755">
        <v>400</v>
      </c>
      <c r="G755" t="s">
        <v>435</v>
      </c>
      <c r="H755" t="s">
        <v>27</v>
      </c>
      <c r="I755">
        <v>0.63</v>
      </c>
      <c r="J755" t="s">
        <v>25</v>
      </c>
      <c r="K755">
        <v>44</v>
      </c>
      <c r="L755" t="s">
        <v>217</v>
      </c>
      <c r="M755" t="s">
        <v>437</v>
      </c>
      <c r="N755" s="7">
        <v>32</v>
      </c>
      <c r="O755" t="s">
        <v>277</v>
      </c>
      <c r="P755" t="s">
        <v>202</v>
      </c>
      <c r="Q755" t="s">
        <v>441</v>
      </c>
      <c r="R755" t="s">
        <v>434</v>
      </c>
      <c r="S755">
        <v>0.96530000000000005</v>
      </c>
      <c r="T755" t="s">
        <v>8</v>
      </c>
      <c r="U755" t="s">
        <v>288</v>
      </c>
    </row>
    <row r="756" spans="1:21" x14ac:dyDescent="0.25">
      <c r="A756">
        <v>62</v>
      </c>
      <c r="B756">
        <v>53</v>
      </c>
      <c r="C756">
        <v>36</v>
      </c>
      <c r="D756">
        <v>0.44869999999999999</v>
      </c>
      <c r="E756" t="s">
        <v>22</v>
      </c>
      <c r="F756">
        <v>400</v>
      </c>
      <c r="G756" t="s">
        <v>435</v>
      </c>
      <c r="H756" t="s">
        <v>27</v>
      </c>
      <c r="I756">
        <v>0.63</v>
      </c>
      <c r="J756" t="s">
        <v>25</v>
      </c>
      <c r="K756">
        <v>44</v>
      </c>
      <c r="L756" t="s">
        <v>217</v>
      </c>
      <c r="M756" t="s">
        <v>437</v>
      </c>
      <c r="N756" s="7">
        <v>32</v>
      </c>
      <c r="O756" t="s">
        <v>277</v>
      </c>
      <c r="P756" t="s">
        <v>202</v>
      </c>
      <c r="Q756" t="s">
        <v>441</v>
      </c>
      <c r="R756" t="s">
        <v>434</v>
      </c>
      <c r="S756">
        <v>0.44869999999999999</v>
      </c>
      <c r="T756" t="s">
        <v>8</v>
      </c>
      <c r="U756" t="s">
        <v>288</v>
      </c>
    </row>
    <row r="757" spans="1:21" x14ac:dyDescent="0.25">
      <c r="A757">
        <v>62</v>
      </c>
      <c r="B757">
        <v>53</v>
      </c>
      <c r="C757">
        <v>48</v>
      </c>
      <c r="D757">
        <v>0.38590000000000002</v>
      </c>
      <c r="E757" t="s">
        <v>22</v>
      </c>
      <c r="F757">
        <v>400</v>
      </c>
      <c r="G757" t="s">
        <v>435</v>
      </c>
      <c r="H757" t="s">
        <v>27</v>
      </c>
      <c r="I757">
        <v>0.63</v>
      </c>
      <c r="J757" t="s">
        <v>25</v>
      </c>
      <c r="K757">
        <v>44</v>
      </c>
      <c r="L757" t="s">
        <v>217</v>
      </c>
      <c r="M757" t="s">
        <v>437</v>
      </c>
      <c r="N757" s="7">
        <v>32</v>
      </c>
      <c r="O757" t="s">
        <v>277</v>
      </c>
      <c r="P757" t="s">
        <v>202</v>
      </c>
      <c r="Q757" t="s">
        <v>441</v>
      </c>
      <c r="R757" t="s">
        <v>434</v>
      </c>
      <c r="S757">
        <v>0.38590000000000002</v>
      </c>
      <c r="T757" t="s">
        <v>8</v>
      </c>
      <c r="U757" t="s">
        <v>288</v>
      </c>
    </row>
    <row r="758" spans="1:21" x14ac:dyDescent="0.25">
      <c r="A758">
        <v>62</v>
      </c>
      <c r="B758">
        <v>53</v>
      </c>
      <c r="C758">
        <v>0</v>
      </c>
      <c r="D758">
        <v>0</v>
      </c>
      <c r="E758" t="s">
        <v>164</v>
      </c>
      <c r="F758">
        <v>400</v>
      </c>
      <c r="G758" t="s">
        <v>435</v>
      </c>
      <c r="H758" t="s">
        <v>27</v>
      </c>
      <c r="I758">
        <v>0.63</v>
      </c>
      <c r="J758" t="s">
        <v>25</v>
      </c>
      <c r="K758">
        <v>44</v>
      </c>
      <c r="L758" t="s">
        <v>217</v>
      </c>
      <c r="M758" t="s">
        <v>437</v>
      </c>
      <c r="N758" s="7">
        <v>32</v>
      </c>
      <c r="O758" t="s">
        <v>277</v>
      </c>
      <c r="P758" t="s">
        <v>202</v>
      </c>
      <c r="Q758" t="s">
        <v>441</v>
      </c>
      <c r="R758" t="s">
        <v>434</v>
      </c>
      <c r="S758">
        <v>0</v>
      </c>
      <c r="T758" t="s">
        <v>8</v>
      </c>
      <c r="U758" t="s">
        <v>288</v>
      </c>
    </row>
    <row r="759" spans="1:21" x14ac:dyDescent="0.25">
      <c r="A759">
        <v>62</v>
      </c>
      <c r="B759">
        <v>53</v>
      </c>
      <c r="C759">
        <v>1</v>
      </c>
      <c r="D759">
        <v>55.503</v>
      </c>
      <c r="E759" t="s">
        <v>164</v>
      </c>
      <c r="F759">
        <v>400</v>
      </c>
      <c r="G759" t="s">
        <v>435</v>
      </c>
      <c r="H759" t="s">
        <v>27</v>
      </c>
      <c r="I759">
        <v>0.63</v>
      </c>
      <c r="J759" t="s">
        <v>25</v>
      </c>
      <c r="K759">
        <v>44</v>
      </c>
      <c r="L759" t="s">
        <v>217</v>
      </c>
      <c r="M759" t="s">
        <v>437</v>
      </c>
      <c r="N759" s="7">
        <v>32</v>
      </c>
      <c r="O759" t="s">
        <v>277</v>
      </c>
      <c r="P759" t="s">
        <v>202</v>
      </c>
      <c r="Q759" t="s">
        <v>441</v>
      </c>
      <c r="R759" t="s">
        <v>434</v>
      </c>
      <c r="S759">
        <v>55.503</v>
      </c>
      <c r="T759" t="s">
        <v>8</v>
      </c>
      <c r="U759" t="s">
        <v>288</v>
      </c>
    </row>
    <row r="760" spans="1:21" x14ac:dyDescent="0.25">
      <c r="A760">
        <v>62</v>
      </c>
      <c r="B760">
        <v>53</v>
      </c>
      <c r="C760">
        <v>2</v>
      </c>
      <c r="D760">
        <v>217.25</v>
      </c>
      <c r="E760" t="s">
        <v>164</v>
      </c>
      <c r="F760">
        <v>400</v>
      </c>
      <c r="G760" t="s">
        <v>435</v>
      </c>
      <c r="H760" t="s">
        <v>27</v>
      </c>
      <c r="I760">
        <v>0.63</v>
      </c>
      <c r="J760" t="s">
        <v>25</v>
      </c>
      <c r="K760">
        <v>44</v>
      </c>
      <c r="L760" t="s">
        <v>217</v>
      </c>
      <c r="M760" t="s">
        <v>437</v>
      </c>
      <c r="N760" s="7">
        <v>32</v>
      </c>
      <c r="O760" t="s">
        <v>277</v>
      </c>
      <c r="P760" t="s">
        <v>202</v>
      </c>
      <c r="Q760" t="s">
        <v>441</v>
      </c>
      <c r="R760" t="s">
        <v>434</v>
      </c>
      <c r="S760">
        <v>217.25</v>
      </c>
      <c r="T760" t="s">
        <v>8</v>
      </c>
      <c r="U760" t="s">
        <v>288</v>
      </c>
    </row>
    <row r="761" spans="1:21" x14ac:dyDescent="0.25">
      <c r="A761">
        <v>62</v>
      </c>
      <c r="B761">
        <v>53</v>
      </c>
      <c r="C761">
        <v>3</v>
      </c>
      <c r="D761">
        <v>383.64350000000002</v>
      </c>
      <c r="E761" t="s">
        <v>164</v>
      </c>
      <c r="F761">
        <v>400</v>
      </c>
      <c r="G761" t="s">
        <v>435</v>
      </c>
      <c r="H761" t="s">
        <v>27</v>
      </c>
      <c r="I761">
        <v>0.63</v>
      </c>
      <c r="J761" t="s">
        <v>25</v>
      </c>
      <c r="K761">
        <v>44</v>
      </c>
      <c r="L761" t="s">
        <v>217</v>
      </c>
      <c r="M761" t="s">
        <v>437</v>
      </c>
      <c r="N761" s="7">
        <v>32</v>
      </c>
      <c r="O761" t="s">
        <v>277</v>
      </c>
      <c r="P761" t="s">
        <v>202</v>
      </c>
      <c r="Q761" t="s">
        <v>441</v>
      </c>
      <c r="R761" t="s">
        <v>434</v>
      </c>
      <c r="S761">
        <v>383.64350000000002</v>
      </c>
      <c r="T761" t="s">
        <v>8</v>
      </c>
      <c r="U761" t="s">
        <v>288</v>
      </c>
    </row>
    <row r="762" spans="1:21" x14ac:dyDescent="0.25">
      <c r="A762">
        <v>62</v>
      </c>
      <c r="B762">
        <v>53</v>
      </c>
      <c r="C762">
        <v>4</v>
      </c>
      <c r="D762">
        <v>514.00350000000003</v>
      </c>
      <c r="E762" t="s">
        <v>164</v>
      </c>
      <c r="F762">
        <v>400</v>
      </c>
      <c r="G762" t="s">
        <v>435</v>
      </c>
      <c r="H762" t="s">
        <v>27</v>
      </c>
      <c r="I762">
        <v>0.63</v>
      </c>
      <c r="J762" t="s">
        <v>25</v>
      </c>
      <c r="K762">
        <v>44</v>
      </c>
      <c r="L762" t="s">
        <v>217</v>
      </c>
      <c r="M762" t="s">
        <v>437</v>
      </c>
      <c r="N762" s="7">
        <v>32</v>
      </c>
      <c r="O762" t="s">
        <v>277</v>
      </c>
      <c r="P762" t="s">
        <v>202</v>
      </c>
      <c r="Q762" t="s">
        <v>441</v>
      </c>
      <c r="R762" t="s">
        <v>434</v>
      </c>
      <c r="S762">
        <v>514.00350000000003</v>
      </c>
      <c r="T762" t="s">
        <v>8</v>
      </c>
      <c r="U762" t="s">
        <v>288</v>
      </c>
    </row>
    <row r="763" spans="1:21" x14ac:dyDescent="0.25">
      <c r="A763">
        <v>62</v>
      </c>
      <c r="B763">
        <v>53</v>
      </c>
      <c r="C763">
        <v>6</v>
      </c>
      <c r="D763">
        <v>505.83839999999998</v>
      </c>
      <c r="E763" t="s">
        <v>164</v>
      </c>
      <c r="F763">
        <v>400</v>
      </c>
      <c r="G763" t="s">
        <v>435</v>
      </c>
      <c r="H763" t="s">
        <v>27</v>
      </c>
      <c r="I763">
        <v>0.63</v>
      </c>
      <c r="J763" t="s">
        <v>25</v>
      </c>
      <c r="K763">
        <v>44</v>
      </c>
      <c r="L763" t="s">
        <v>217</v>
      </c>
      <c r="M763" t="s">
        <v>437</v>
      </c>
      <c r="N763" s="7">
        <v>32</v>
      </c>
      <c r="O763" t="s">
        <v>277</v>
      </c>
      <c r="P763" t="s">
        <v>202</v>
      </c>
      <c r="Q763" t="s">
        <v>441</v>
      </c>
      <c r="R763" t="s">
        <v>434</v>
      </c>
      <c r="S763">
        <v>505.83839999999998</v>
      </c>
      <c r="T763" t="s">
        <v>8</v>
      </c>
      <c r="U763" t="s">
        <v>288</v>
      </c>
    </row>
    <row r="764" spans="1:21" x14ac:dyDescent="0.25">
      <c r="A764">
        <v>62</v>
      </c>
      <c r="B764">
        <v>53</v>
      </c>
      <c r="C764">
        <v>8</v>
      </c>
      <c r="D764">
        <v>365.61040000000003</v>
      </c>
      <c r="E764" t="s">
        <v>164</v>
      </c>
      <c r="F764">
        <v>400</v>
      </c>
      <c r="G764" t="s">
        <v>435</v>
      </c>
      <c r="H764" t="s">
        <v>27</v>
      </c>
      <c r="I764">
        <v>0.63</v>
      </c>
      <c r="J764" t="s">
        <v>25</v>
      </c>
      <c r="K764">
        <v>44</v>
      </c>
      <c r="L764" t="s">
        <v>217</v>
      </c>
      <c r="M764" t="s">
        <v>437</v>
      </c>
      <c r="N764" s="7">
        <v>32</v>
      </c>
      <c r="O764" t="s">
        <v>277</v>
      </c>
      <c r="P764" t="s">
        <v>202</v>
      </c>
      <c r="Q764" t="s">
        <v>441</v>
      </c>
      <c r="R764" t="s">
        <v>434</v>
      </c>
      <c r="S764">
        <v>365.61040000000003</v>
      </c>
      <c r="T764" t="s">
        <v>8</v>
      </c>
      <c r="U764" t="s">
        <v>288</v>
      </c>
    </row>
    <row r="765" spans="1:21" x14ac:dyDescent="0.25">
      <c r="A765">
        <v>62</v>
      </c>
      <c r="B765">
        <v>53</v>
      </c>
      <c r="C765">
        <v>12</v>
      </c>
      <c r="D765">
        <v>270.8383</v>
      </c>
      <c r="E765" t="s">
        <v>164</v>
      </c>
      <c r="F765">
        <v>400</v>
      </c>
      <c r="G765" t="s">
        <v>435</v>
      </c>
      <c r="H765" t="s">
        <v>27</v>
      </c>
      <c r="I765">
        <v>0.63</v>
      </c>
      <c r="J765" t="s">
        <v>25</v>
      </c>
      <c r="K765">
        <v>44</v>
      </c>
      <c r="L765" t="s">
        <v>217</v>
      </c>
      <c r="M765" t="s">
        <v>437</v>
      </c>
      <c r="N765" s="7">
        <v>32</v>
      </c>
      <c r="O765" t="s">
        <v>277</v>
      </c>
      <c r="P765" t="s">
        <v>202</v>
      </c>
      <c r="Q765" t="s">
        <v>441</v>
      </c>
      <c r="R765" t="s">
        <v>434</v>
      </c>
      <c r="S765">
        <v>270.8383</v>
      </c>
      <c r="T765" t="s">
        <v>8</v>
      </c>
      <c r="U765" t="s">
        <v>288</v>
      </c>
    </row>
    <row r="766" spans="1:21" x14ac:dyDescent="0.25">
      <c r="A766">
        <v>62</v>
      </c>
      <c r="B766">
        <v>53</v>
      </c>
      <c r="C766">
        <v>24</v>
      </c>
      <c r="D766">
        <v>102.33499999999999</v>
      </c>
      <c r="E766" t="s">
        <v>164</v>
      </c>
      <c r="F766">
        <v>400</v>
      </c>
      <c r="G766" t="s">
        <v>435</v>
      </c>
      <c r="H766" t="s">
        <v>27</v>
      </c>
      <c r="I766">
        <v>0.63</v>
      </c>
      <c r="J766" t="s">
        <v>25</v>
      </c>
      <c r="K766">
        <v>44</v>
      </c>
      <c r="L766" t="s">
        <v>217</v>
      </c>
      <c r="M766" t="s">
        <v>437</v>
      </c>
      <c r="N766" s="7">
        <v>32</v>
      </c>
      <c r="O766" t="s">
        <v>277</v>
      </c>
      <c r="P766" t="s">
        <v>202</v>
      </c>
      <c r="Q766" t="s">
        <v>441</v>
      </c>
      <c r="R766" t="s">
        <v>434</v>
      </c>
      <c r="S766">
        <v>102.33499999999999</v>
      </c>
      <c r="T766" t="s">
        <v>8</v>
      </c>
      <c r="U766" t="s">
        <v>288</v>
      </c>
    </row>
    <row r="767" spans="1:21" x14ac:dyDescent="0.25">
      <c r="A767">
        <v>62</v>
      </c>
      <c r="B767">
        <v>53</v>
      </c>
      <c r="C767">
        <v>36</v>
      </c>
      <c r="D767">
        <v>38.355699999999999</v>
      </c>
      <c r="E767" t="s">
        <v>164</v>
      </c>
      <c r="F767">
        <v>400</v>
      </c>
      <c r="G767" t="s">
        <v>435</v>
      </c>
      <c r="H767" t="s">
        <v>27</v>
      </c>
      <c r="I767">
        <v>0.63</v>
      </c>
      <c r="J767" t="s">
        <v>25</v>
      </c>
      <c r="K767">
        <v>44</v>
      </c>
      <c r="L767" t="s">
        <v>217</v>
      </c>
      <c r="M767" t="s">
        <v>437</v>
      </c>
      <c r="N767" s="7">
        <v>32</v>
      </c>
      <c r="O767" t="s">
        <v>277</v>
      </c>
      <c r="P767" t="s">
        <v>202</v>
      </c>
      <c r="Q767" t="s">
        <v>441</v>
      </c>
      <c r="R767" t="s">
        <v>434</v>
      </c>
      <c r="S767">
        <v>38.355699999999999</v>
      </c>
      <c r="T767" t="s">
        <v>8</v>
      </c>
      <c r="U767" t="s">
        <v>288</v>
      </c>
    </row>
    <row r="768" spans="1:21" x14ac:dyDescent="0.25">
      <c r="A768">
        <v>62</v>
      </c>
      <c r="B768">
        <v>53</v>
      </c>
      <c r="C768">
        <v>48</v>
      </c>
      <c r="D768">
        <v>20.5505</v>
      </c>
      <c r="E768" t="s">
        <v>164</v>
      </c>
      <c r="F768">
        <v>400</v>
      </c>
      <c r="G768" t="s">
        <v>435</v>
      </c>
      <c r="H768" t="s">
        <v>27</v>
      </c>
      <c r="I768">
        <v>0.63</v>
      </c>
      <c r="J768" t="s">
        <v>25</v>
      </c>
      <c r="K768">
        <v>44</v>
      </c>
      <c r="L768" t="s">
        <v>217</v>
      </c>
      <c r="M768" t="s">
        <v>437</v>
      </c>
      <c r="N768" s="7">
        <v>32</v>
      </c>
      <c r="O768" t="s">
        <v>277</v>
      </c>
      <c r="P768" t="s">
        <v>202</v>
      </c>
      <c r="Q768" t="s">
        <v>441</v>
      </c>
      <c r="R768" t="s">
        <v>434</v>
      </c>
      <c r="S768">
        <v>20.5505</v>
      </c>
      <c r="T768" t="s">
        <v>8</v>
      </c>
      <c r="U768" t="s">
        <v>288</v>
      </c>
    </row>
    <row r="769" spans="1:21" x14ac:dyDescent="0.25">
      <c r="A769">
        <v>62</v>
      </c>
      <c r="B769">
        <v>53</v>
      </c>
      <c r="C769">
        <v>72</v>
      </c>
      <c r="D769">
        <v>4.5492999999999997</v>
      </c>
      <c r="E769" t="s">
        <v>164</v>
      </c>
      <c r="F769">
        <v>400</v>
      </c>
      <c r="G769" t="s">
        <v>435</v>
      </c>
      <c r="H769" t="s">
        <v>27</v>
      </c>
      <c r="I769">
        <v>0.63</v>
      </c>
      <c r="J769" t="s">
        <v>25</v>
      </c>
      <c r="K769">
        <v>44</v>
      </c>
      <c r="L769" t="s">
        <v>217</v>
      </c>
      <c r="M769" t="s">
        <v>437</v>
      </c>
      <c r="N769" s="7">
        <v>32</v>
      </c>
      <c r="O769" t="s">
        <v>277</v>
      </c>
      <c r="P769" t="s">
        <v>202</v>
      </c>
      <c r="Q769" t="s">
        <v>441</v>
      </c>
      <c r="R769" t="s">
        <v>434</v>
      </c>
      <c r="S769">
        <v>4.5492999999999997</v>
      </c>
      <c r="T769" t="s">
        <v>8</v>
      </c>
      <c r="U769" t="s">
        <v>288</v>
      </c>
    </row>
    <row r="770" spans="1:21" x14ac:dyDescent="0.25">
      <c r="A770">
        <v>62</v>
      </c>
      <c r="B770">
        <v>54</v>
      </c>
      <c r="C770">
        <v>0</v>
      </c>
      <c r="D770">
        <v>0</v>
      </c>
      <c r="E770" t="s">
        <v>22</v>
      </c>
      <c r="F770">
        <v>400</v>
      </c>
      <c r="G770" t="s">
        <v>435</v>
      </c>
      <c r="H770" t="s">
        <v>27</v>
      </c>
      <c r="I770">
        <v>0.5</v>
      </c>
      <c r="J770" t="s">
        <v>25</v>
      </c>
      <c r="K770">
        <v>36</v>
      </c>
      <c r="L770" t="s">
        <v>217</v>
      </c>
      <c r="M770" t="s">
        <v>437</v>
      </c>
      <c r="N770" s="7">
        <v>24</v>
      </c>
      <c r="O770" t="s">
        <v>214</v>
      </c>
      <c r="P770" t="s">
        <v>225</v>
      </c>
      <c r="Q770" t="s">
        <v>441</v>
      </c>
      <c r="R770" t="s">
        <v>434</v>
      </c>
      <c r="S770">
        <v>0</v>
      </c>
      <c r="T770" t="s">
        <v>8</v>
      </c>
      <c r="U770" t="s">
        <v>288</v>
      </c>
    </row>
    <row r="771" spans="1:21" x14ac:dyDescent="0.25">
      <c r="A771">
        <v>62</v>
      </c>
      <c r="B771">
        <v>54</v>
      </c>
      <c r="C771">
        <v>1</v>
      </c>
      <c r="D771">
        <v>7.1710000000000003</v>
      </c>
      <c r="E771" t="s">
        <v>22</v>
      </c>
      <c r="F771">
        <v>400</v>
      </c>
      <c r="G771" t="s">
        <v>435</v>
      </c>
      <c r="H771" t="s">
        <v>27</v>
      </c>
      <c r="I771">
        <v>0.5</v>
      </c>
      <c r="J771" t="s">
        <v>25</v>
      </c>
      <c r="K771">
        <v>36</v>
      </c>
      <c r="L771" t="s">
        <v>217</v>
      </c>
      <c r="M771" t="s">
        <v>437</v>
      </c>
      <c r="N771" s="7">
        <v>24</v>
      </c>
      <c r="O771" t="s">
        <v>214</v>
      </c>
      <c r="P771" t="s">
        <v>225</v>
      </c>
      <c r="Q771" t="s">
        <v>441</v>
      </c>
      <c r="R771" t="s">
        <v>434</v>
      </c>
      <c r="S771">
        <v>7.1710000000000003</v>
      </c>
      <c r="T771" t="s">
        <v>8</v>
      </c>
      <c r="U771" t="s">
        <v>288</v>
      </c>
    </row>
    <row r="772" spans="1:21" x14ac:dyDescent="0.25">
      <c r="A772">
        <v>62</v>
      </c>
      <c r="B772">
        <v>54</v>
      </c>
      <c r="C772">
        <v>2</v>
      </c>
      <c r="D772">
        <v>20.6585</v>
      </c>
      <c r="E772" t="s">
        <v>22</v>
      </c>
      <c r="F772">
        <v>400</v>
      </c>
      <c r="G772" t="s">
        <v>435</v>
      </c>
      <c r="H772" t="s">
        <v>27</v>
      </c>
      <c r="I772">
        <v>0.5</v>
      </c>
      <c r="J772" t="s">
        <v>25</v>
      </c>
      <c r="K772">
        <v>36</v>
      </c>
      <c r="L772" t="s">
        <v>217</v>
      </c>
      <c r="M772" t="s">
        <v>437</v>
      </c>
      <c r="N772" s="7">
        <v>24</v>
      </c>
      <c r="O772" t="s">
        <v>214</v>
      </c>
      <c r="P772" t="s">
        <v>225</v>
      </c>
      <c r="Q772" t="s">
        <v>441</v>
      </c>
      <c r="R772" t="s">
        <v>434</v>
      </c>
      <c r="S772">
        <v>20.6585</v>
      </c>
      <c r="T772" t="s">
        <v>8</v>
      </c>
      <c r="U772" t="s">
        <v>288</v>
      </c>
    </row>
    <row r="773" spans="1:21" x14ac:dyDescent="0.25">
      <c r="A773">
        <v>62</v>
      </c>
      <c r="B773">
        <v>54</v>
      </c>
      <c r="C773">
        <v>3</v>
      </c>
      <c r="D773">
        <v>25.785599999999999</v>
      </c>
      <c r="E773" t="s">
        <v>22</v>
      </c>
      <c r="F773">
        <v>400</v>
      </c>
      <c r="G773" t="s">
        <v>435</v>
      </c>
      <c r="H773" t="s">
        <v>27</v>
      </c>
      <c r="I773">
        <v>0.5</v>
      </c>
      <c r="J773" t="s">
        <v>25</v>
      </c>
      <c r="K773">
        <v>36</v>
      </c>
      <c r="L773" t="s">
        <v>217</v>
      </c>
      <c r="M773" t="s">
        <v>437</v>
      </c>
      <c r="N773" s="7">
        <v>24</v>
      </c>
      <c r="O773" t="s">
        <v>214</v>
      </c>
      <c r="P773" t="s">
        <v>225</v>
      </c>
      <c r="Q773" t="s">
        <v>441</v>
      </c>
      <c r="R773" t="s">
        <v>434</v>
      </c>
      <c r="S773">
        <v>25.785599999999999</v>
      </c>
      <c r="T773" t="s">
        <v>8</v>
      </c>
      <c r="U773" t="s">
        <v>288</v>
      </c>
    </row>
    <row r="774" spans="1:21" x14ac:dyDescent="0.25">
      <c r="A774">
        <v>62</v>
      </c>
      <c r="B774">
        <v>54</v>
      </c>
      <c r="C774">
        <v>4</v>
      </c>
      <c r="D774">
        <v>34.887500000000003</v>
      </c>
      <c r="E774" t="s">
        <v>22</v>
      </c>
      <c r="F774">
        <v>400</v>
      </c>
      <c r="G774" t="s">
        <v>435</v>
      </c>
      <c r="H774" t="s">
        <v>27</v>
      </c>
      <c r="I774">
        <v>0.5</v>
      </c>
      <c r="J774" t="s">
        <v>25</v>
      </c>
      <c r="K774">
        <v>36</v>
      </c>
      <c r="L774" t="s">
        <v>217</v>
      </c>
      <c r="M774" t="s">
        <v>437</v>
      </c>
      <c r="N774" s="7">
        <v>24</v>
      </c>
      <c r="O774" t="s">
        <v>214</v>
      </c>
      <c r="P774" t="s">
        <v>225</v>
      </c>
      <c r="Q774" t="s">
        <v>441</v>
      </c>
      <c r="R774" t="s">
        <v>434</v>
      </c>
      <c r="S774">
        <v>34.887500000000003</v>
      </c>
      <c r="T774" t="s">
        <v>8</v>
      </c>
      <c r="U774" t="s">
        <v>288</v>
      </c>
    </row>
    <row r="775" spans="1:21" x14ac:dyDescent="0.25">
      <c r="A775">
        <v>62</v>
      </c>
      <c r="B775">
        <v>54</v>
      </c>
      <c r="C775">
        <v>6</v>
      </c>
      <c r="D775">
        <v>21.0791</v>
      </c>
      <c r="E775" t="s">
        <v>22</v>
      </c>
      <c r="F775">
        <v>400</v>
      </c>
      <c r="G775" t="s">
        <v>435</v>
      </c>
      <c r="H775" t="s">
        <v>27</v>
      </c>
      <c r="I775">
        <v>0.5</v>
      </c>
      <c r="J775" t="s">
        <v>25</v>
      </c>
      <c r="K775">
        <v>36</v>
      </c>
      <c r="L775" t="s">
        <v>217</v>
      </c>
      <c r="M775" t="s">
        <v>437</v>
      </c>
      <c r="N775" s="7">
        <v>24</v>
      </c>
      <c r="O775" t="s">
        <v>214</v>
      </c>
      <c r="P775" t="s">
        <v>225</v>
      </c>
      <c r="Q775" t="s">
        <v>441</v>
      </c>
      <c r="R775" t="s">
        <v>434</v>
      </c>
      <c r="S775">
        <v>21.0791</v>
      </c>
      <c r="T775" t="s">
        <v>8</v>
      </c>
      <c r="U775" t="s">
        <v>288</v>
      </c>
    </row>
    <row r="776" spans="1:21" x14ac:dyDescent="0.25">
      <c r="A776">
        <v>62</v>
      </c>
      <c r="B776">
        <v>54</v>
      </c>
      <c r="C776">
        <v>8</v>
      </c>
      <c r="D776">
        <v>9.0413999999999994</v>
      </c>
      <c r="E776" t="s">
        <v>22</v>
      </c>
      <c r="F776">
        <v>400</v>
      </c>
      <c r="G776" t="s">
        <v>435</v>
      </c>
      <c r="H776" t="s">
        <v>27</v>
      </c>
      <c r="I776">
        <v>0.5</v>
      </c>
      <c r="J776" t="s">
        <v>25</v>
      </c>
      <c r="K776">
        <v>36</v>
      </c>
      <c r="L776" t="s">
        <v>217</v>
      </c>
      <c r="M776" t="s">
        <v>437</v>
      </c>
      <c r="N776" s="7">
        <v>24</v>
      </c>
      <c r="O776" t="s">
        <v>214</v>
      </c>
      <c r="P776" t="s">
        <v>225</v>
      </c>
      <c r="Q776" t="s">
        <v>441</v>
      </c>
      <c r="R776" t="s">
        <v>434</v>
      </c>
      <c r="S776">
        <v>9.0413999999999994</v>
      </c>
      <c r="T776" t="s">
        <v>8</v>
      </c>
      <c r="U776" t="s">
        <v>288</v>
      </c>
    </row>
    <row r="777" spans="1:21" x14ac:dyDescent="0.25">
      <c r="A777">
        <v>62</v>
      </c>
      <c r="B777">
        <v>54</v>
      </c>
      <c r="C777">
        <v>12</v>
      </c>
      <c r="D777">
        <v>3.1070000000000002</v>
      </c>
      <c r="E777" t="s">
        <v>22</v>
      </c>
      <c r="F777">
        <v>400</v>
      </c>
      <c r="G777" t="s">
        <v>435</v>
      </c>
      <c r="H777" t="s">
        <v>27</v>
      </c>
      <c r="I777">
        <v>0.5</v>
      </c>
      <c r="J777" t="s">
        <v>25</v>
      </c>
      <c r="K777">
        <v>36</v>
      </c>
      <c r="L777" t="s">
        <v>217</v>
      </c>
      <c r="M777" t="s">
        <v>437</v>
      </c>
      <c r="N777" s="7">
        <v>24</v>
      </c>
      <c r="O777" t="s">
        <v>214</v>
      </c>
      <c r="P777" t="s">
        <v>225</v>
      </c>
      <c r="Q777" t="s">
        <v>441</v>
      </c>
      <c r="R777" t="s">
        <v>434</v>
      </c>
      <c r="S777">
        <v>3.1070000000000002</v>
      </c>
      <c r="T777" t="s">
        <v>8</v>
      </c>
      <c r="U777" t="s">
        <v>288</v>
      </c>
    </row>
    <row r="778" spans="1:21" x14ac:dyDescent="0.25">
      <c r="A778">
        <v>62</v>
      </c>
      <c r="B778">
        <v>54</v>
      </c>
      <c r="C778">
        <v>24</v>
      </c>
      <c r="D778">
        <v>0.80520000000000003</v>
      </c>
      <c r="E778" t="s">
        <v>22</v>
      </c>
      <c r="F778">
        <v>400</v>
      </c>
      <c r="G778" t="s">
        <v>435</v>
      </c>
      <c r="H778" t="s">
        <v>27</v>
      </c>
      <c r="I778">
        <v>0.5</v>
      </c>
      <c r="J778" t="s">
        <v>25</v>
      </c>
      <c r="K778">
        <v>36</v>
      </c>
      <c r="L778" t="s">
        <v>217</v>
      </c>
      <c r="M778" t="s">
        <v>437</v>
      </c>
      <c r="N778" s="7">
        <v>24</v>
      </c>
      <c r="O778" t="s">
        <v>214</v>
      </c>
      <c r="P778" t="s">
        <v>225</v>
      </c>
      <c r="Q778" t="s">
        <v>441</v>
      </c>
      <c r="R778" t="s">
        <v>434</v>
      </c>
      <c r="S778">
        <v>0.80520000000000003</v>
      </c>
      <c r="T778" t="s">
        <v>8</v>
      </c>
      <c r="U778" t="s">
        <v>288</v>
      </c>
    </row>
    <row r="779" spans="1:21" x14ac:dyDescent="0.25">
      <c r="A779">
        <v>62</v>
      </c>
      <c r="B779">
        <v>54</v>
      </c>
      <c r="C779">
        <v>36</v>
      </c>
      <c r="D779">
        <v>0.34539999999999998</v>
      </c>
      <c r="E779" t="s">
        <v>22</v>
      </c>
      <c r="F779">
        <v>400</v>
      </c>
      <c r="G779" t="s">
        <v>435</v>
      </c>
      <c r="H779" t="s">
        <v>27</v>
      </c>
      <c r="I779">
        <v>0.5</v>
      </c>
      <c r="J779" t="s">
        <v>25</v>
      </c>
      <c r="K779">
        <v>36</v>
      </c>
      <c r="L779" t="s">
        <v>217</v>
      </c>
      <c r="M779" t="s">
        <v>437</v>
      </c>
      <c r="N779" s="7">
        <v>24</v>
      </c>
      <c r="O779" t="s">
        <v>214</v>
      </c>
      <c r="P779" t="s">
        <v>225</v>
      </c>
      <c r="Q779" t="s">
        <v>441</v>
      </c>
      <c r="R779" t="s">
        <v>434</v>
      </c>
      <c r="S779">
        <v>0.34539999999999998</v>
      </c>
      <c r="T779" t="s">
        <v>8</v>
      </c>
      <c r="U779" t="s">
        <v>288</v>
      </c>
    </row>
    <row r="780" spans="1:21" x14ac:dyDescent="0.25">
      <c r="A780">
        <v>62</v>
      </c>
      <c r="B780">
        <v>54</v>
      </c>
      <c r="C780">
        <v>48</v>
      </c>
      <c r="D780">
        <v>0.31859999999999999</v>
      </c>
      <c r="E780" t="s">
        <v>22</v>
      </c>
      <c r="F780">
        <v>400</v>
      </c>
      <c r="G780" t="s">
        <v>435</v>
      </c>
      <c r="H780" t="s">
        <v>27</v>
      </c>
      <c r="I780">
        <v>0.5</v>
      </c>
      <c r="J780" t="s">
        <v>25</v>
      </c>
      <c r="K780">
        <v>36</v>
      </c>
      <c r="L780" t="s">
        <v>217</v>
      </c>
      <c r="M780" t="s">
        <v>437</v>
      </c>
      <c r="N780" s="7">
        <v>24</v>
      </c>
      <c r="O780" t="s">
        <v>214</v>
      </c>
      <c r="P780" t="s">
        <v>225</v>
      </c>
      <c r="Q780" t="s">
        <v>441</v>
      </c>
      <c r="R780" t="s">
        <v>434</v>
      </c>
      <c r="S780">
        <v>0.31859999999999999</v>
      </c>
      <c r="T780" t="s">
        <v>8</v>
      </c>
      <c r="U780" t="s">
        <v>288</v>
      </c>
    </row>
    <row r="781" spans="1:21" x14ac:dyDescent="0.25">
      <c r="A781">
        <v>62</v>
      </c>
      <c r="B781">
        <v>54</v>
      </c>
      <c r="C781">
        <v>0</v>
      </c>
      <c r="D781">
        <v>0</v>
      </c>
      <c r="E781" t="s">
        <v>164</v>
      </c>
      <c r="F781">
        <v>400</v>
      </c>
      <c r="G781" t="s">
        <v>435</v>
      </c>
      <c r="H781" t="s">
        <v>27</v>
      </c>
      <c r="I781">
        <v>0.5</v>
      </c>
      <c r="J781" t="s">
        <v>25</v>
      </c>
      <c r="K781">
        <v>36</v>
      </c>
      <c r="L781" t="s">
        <v>217</v>
      </c>
      <c r="M781" t="s">
        <v>437</v>
      </c>
      <c r="N781" s="7">
        <v>24</v>
      </c>
      <c r="O781" t="s">
        <v>214</v>
      </c>
      <c r="P781" t="s">
        <v>225</v>
      </c>
      <c r="Q781" t="s">
        <v>441</v>
      </c>
      <c r="R781" t="s">
        <v>434</v>
      </c>
      <c r="S781">
        <v>0</v>
      </c>
      <c r="T781" t="s">
        <v>8</v>
      </c>
      <c r="U781" t="s">
        <v>288</v>
      </c>
    </row>
    <row r="782" spans="1:21" x14ac:dyDescent="0.25">
      <c r="A782">
        <v>62</v>
      </c>
      <c r="B782">
        <v>54</v>
      </c>
      <c r="C782">
        <v>1</v>
      </c>
      <c r="D782">
        <v>38.825200000000002</v>
      </c>
      <c r="E782" t="s">
        <v>164</v>
      </c>
      <c r="F782">
        <v>400</v>
      </c>
      <c r="G782" t="s">
        <v>435</v>
      </c>
      <c r="H782" t="s">
        <v>27</v>
      </c>
      <c r="I782">
        <v>0.5</v>
      </c>
      <c r="J782" t="s">
        <v>25</v>
      </c>
      <c r="K782">
        <v>36</v>
      </c>
      <c r="L782" t="s">
        <v>217</v>
      </c>
      <c r="M782" t="s">
        <v>437</v>
      </c>
      <c r="N782" s="7">
        <v>24</v>
      </c>
      <c r="O782" t="s">
        <v>214</v>
      </c>
      <c r="P782" t="s">
        <v>225</v>
      </c>
      <c r="Q782" t="s">
        <v>441</v>
      </c>
      <c r="R782" t="s">
        <v>434</v>
      </c>
      <c r="S782">
        <v>38.825200000000002</v>
      </c>
      <c r="T782" t="s">
        <v>8</v>
      </c>
      <c r="U782" t="s">
        <v>288</v>
      </c>
    </row>
    <row r="783" spans="1:21" x14ac:dyDescent="0.25">
      <c r="A783">
        <v>62</v>
      </c>
      <c r="B783">
        <v>54</v>
      </c>
      <c r="C783">
        <v>2</v>
      </c>
      <c r="D783">
        <v>134.54150000000001</v>
      </c>
      <c r="E783" t="s">
        <v>164</v>
      </c>
      <c r="F783">
        <v>400</v>
      </c>
      <c r="G783" t="s">
        <v>435</v>
      </c>
      <c r="H783" t="s">
        <v>27</v>
      </c>
      <c r="I783">
        <v>0.5</v>
      </c>
      <c r="J783" t="s">
        <v>25</v>
      </c>
      <c r="K783">
        <v>36</v>
      </c>
      <c r="L783" t="s">
        <v>217</v>
      </c>
      <c r="M783" t="s">
        <v>437</v>
      </c>
      <c r="N783" s="7">
        <v>24</v>
      </c>
      <c r="O783" t="s">
        <v>214</v>
      </c>
      <c r="P783" t="s">
        <v>225</v>
      </c>
      <c r="Q783" t="s">
        <v>441</v>
      </c>
      <c r="R783" t="s">
        <v>434</v>
      </c>
      <c r="S783">
        <v>134.54150000000001</v>
      </c>
      <c r="T783" t="s">
        <v>8</v>
      </c>
      <c r="U783" t="s">
        <v>288</v>
      </c>
    </row>
    <row r="784" spans="1:21" x14ac:dyDescent="0.25">
      <c r="A784">
        <v>62</v>
      </c>
      <c r="B784">
        <v>54</v>
      </c>
      <c r="C784">
        <v>3</v>
      </c>
      <c r="D784">
        <v>226.2784</v>
      </c>
      <c r="E784" t="s">
        <v>164</v>
      </c>
      <c r="F784">
        <v>400</v>
      </c>
      <c r="G784" t="s">
        <v>435</v>
      </c>
      <c r="H784" t="s">
        <v>27</v>
      </c>
      <c r="I784">
        <v>0.5</v>
      </c>
      <c r="J784" t="s">
        <v>25</v>
      </c>
      <c r="K784">
        <v>36</v>
      </c>
      <c r="L784" t="s">
        <v>217</v>
      </c>
      <c r="M784" t="s">
        <v>437</v>
      </c>
      <c r="N784" s="7">
        <v>24</v>
      </c>
      <c r="O784" t="s">
        <v>214</v>
      </c>
      <c r="P784" t="s">
        <v>225</v>
      </c>
      <c r="Q784" t="s">
        <v>441</v>
      </c>
      <c r="R784" t="s">
        <v>434</v>
      </c>
      <c r="S784">
        <v>226.2784</v>
      </c>
      <c r="T784" t="s">
        <v>8</v>
      </c>
      <c r="U784" t="s">
        <v>288</v>
      </c>
    </row>
    <row r="785" spans="1:21" x14ac:dyDescent="0.25">
      <c r="A785">
        <v>62</v>
      </c>
      <c r="B785">
        <v>54</v>
      </c>
      <c r="C785">
        <v>4</v>
      </c>
      <c r="D785">
        <v>356.6404</v>
      </c>
      <c r="E785" t="s">
        <v>164</v>
      </c>
      <c r="F785">
        <v>400</v>
      </c>
      <c r="G785" t="s">
        <v>435</v>
      </c>
      <c r="H785" t="s">
        <v>27</v>
      </c>
      <c r="I785">
        <v>0.5</v>
      </c>
      <c r="J785" t="s">
        <v>25</v>
      </c>
      <c r="K785">
        <v>36</v>
      </c>
      <c r="L785" t="s">
        <v>217</v>
      </c>
      <c r="M785" t="s">
        <v>437</v>
      </c>
      <c r="N785" s="7">
        <v>24</v>
      </c>
      <c r="O785" t="s">
        <v>214</v>
      </c>
      <c r="P785" t="s">
        <v>225</v>
      </c>
      <c r="Q785" t="s">
        <v>441</v>
      </c>
      <c r="R785" t="s">
        <v>434</v>
      </c>
      <c r="S785">
        <v>356.6404</v>
      </c>
      <c r="T785" t="s">
        <v>8</v>
      </c>
      <c r="U785" t="s">
        <v>288</v>
      </c>
    </row>
    <row r="786" spans="1:21" x14ac:dyDescent="0.25">
      <c r="A786">
        <v>62</v>
      </c>
      <c r="B786">
        <v>54</v>
      </c>
      <c r="C786">
        <v>6</v>
      </c>
      <c r="D786">
        <v>433.49340000000001</v>
      </c>
      <c r="E786" t="s">
        <v>164</v>
      </c>
      <c r="F786">
        <v>400</v>
      </c>
      <c r="G786" t="s">
        <v>435</v>
      </c>
      <c r="H786" t="s">
        <v>27</v>
      </c>
      <c r="I786">
        <v>0.5</v>
      </c>
      <c r="J786" t="s">
        <v>25</v>
      </c>
      <c r="K786">
        <v>36</v>
      </c>
      <c r="L786" t="s">
        <v>217</v>
      </c>
      <c r="M786" t="s">
        <v>437</v>
      </c>
      <c r="N786" s="7">
        <v>24</v>
      </c>
      <c r="O786" t="s">
        <v>214</v>
      </c>
      <c r="P786" t="s">
        <v>225</v>
      </c>
      <c r="Q786" t="s">
        <v>441</v>
      </c>
      <c r="R786" t="s">
        <v>434</v>
      </c>
      <c r="S786">
        <v>433.49340000000001</v>
      </c>
      <c r="T786" t="s">
        <v>8</v>
      </c>
      <c r="U786" t="s">
        <v>288</v>
      </c>
    </row>
    <row r="787" spans="1:21" x14ac:dyDescent="0.25">
      <c r="A787">
        <v>62</v>
      </c>
      <c r="B787">
        <v>54</v>
      </c>
      <c r="C787">
        <v>8</v>
      </c>
      <c r="D787">
        <v>331.65609999999998</v>
      </c>
      <c r="E787" t="s">
        <v>164</v>
      </c>
      <c r="F787">
        <v>400</v>
      </c>
      <c r="G787" t="s">
        <v>435</v>
      </c>
      <c r="H787" t="s">
        <v>27</v>
      </c>
      <c r="I787">
        <v>0.5</v>
      </c>
      <c r="J787" t="s">
        <v>25</v>
      </c>
      <c r="K787">
        <v>36</v>
      </c>
      <c r="L787" t="s">
        <v>217</v>
      </c>
      <c r="M787" t="s">
        <v>437</v>
      </c>
      <c r="N787" s="7">
        <v>24</v>
      </c>
      <c r="O787" t="s">
        <v>214</v>
      </c>
      <c r="P787" t="s">
        <v>225</v>
      </c>
      <c r="Q787" t="s">
        <v>441</v>
      </c>
      <c r="R787" t="s">
        <v>434</v>
      </c>
      <c r="S787">
        <v>331.65609999999998</v>
      </c>
      <c r="T787" t="s">
        <v>8</v>
      </c>
      <c r="U787" t="s">
        <v>288</v>
      </c>
    </row>
    <row r="788" spans="1:21" x14ac:dyDescent="0.25">
      <c r="A788">
        <v>62</v>
      </c>
      <c r="B788">
        <v>54</v>
      </c>
      <c r="C788">
        <v>12</v>
      </c>
      <c r="D788">
        <v>221.06829999999999</v>
      </c>
      <c r="E788" t="s">
        <v>164</v>
      </c>
      <c r="F788">
        <v>400</v>
      </c>
      <c r="G788" t="s">
        <v>435</v>
      </c>
      <c r="H788" t="s">
        <v>27</v>
      </c>
      <c r="I788">
        <v>0.5</v>
      </c>
      <c r="J788" t="s">
        <v>25</v>
      </c>
      <c r="K788">
        <v>36</v>
      </c>
      <c r="L788" t="s">
        <v>217</v>
      </c>
      <c r="M788" t="s">
        <v>437</v>
      </c>
      <c r="N788" s="7">
        <v>24</v>
      </c>
      <c r="O788" t="s">
        <v>214</v>
      </c>
      <c r="P788" t="s">
        <v>225</v>
      </c>
      <c r="Q788" t="s">
        <v>441</v>
      </c>
      <c r="R788" t="s">
        <v>434</v>
      </c>
      <c r="S788">
        <v>221.06829999999999</v>
      </c>
      <c r="T788" t="s">
        <v>8</v>
      </c>
      <c r="U788" t="s">
        <v>288</v>
      </c>
    </row>
    <row r="789" spans="1:21" x14ac:dyDescent="0.25">
      <c r="A789">
        <v>62</v>
      </c>
      <c r="B789">
        <v>54</v>
      </c>
      <c r="C789">
        <v>24</v>
      </c>
      <c r="D789">
        <v>81.520300000000006</v>
      </c>
      <c r="E789" t="s">
        <v>164</v>
      </c>
      <c r="F789">
        <v>400</v>
      </c>
      <c r="G789" t="s">
        <v>435</v>
      </c>
      <c r="H789" t="s">
        <v>27</v>
      </c>
      <c r="I789">
        <v>0.5</v>
      </c>
      <c r="J789" t="s">
        <v>25</v>
      </c>
      <c r="K789">
        <v>36</v>
      </c>
      <c r="L789" t="s">
        <v>217</v>
      </c>
      <c r="M789" t="s">
        <v>437</v>
      </c>
      <c r="N789" s="7">
        <v>24</v>
      </c>
      <c r="O789" t="s">
        <v>214</v>
      </c>
      <c r="P789" t="s">
        <v>225</v>
      </c>
      <c r="Q789" t="s">
        <v>441</v>
      </c>
      <c r="R789" t="s">
        <v>434</v>
      </c>
      <c r="S789">
        <v>81.520300000000006</v>
      </c>
      <c r="T789" t="s">
        <v>8</v>
      </c>
      <c r="U789" t="s">
        <v>288</v>
      </c>
    </row>
    <row r="790" spans="1:21" x14ac:dyDescent="0.25">
      <c r="A790">
        <v>62</v>
      </c>
      <c r="B790">
        <v>54</v>
      </c>
      <c r="C790">
        <v>36</v>
      </c>
      <c r="D790">
        <v>30.305900000000001</v>
      </c>
      <c r="E790" t="s">
        <v>164</v>
      </c>
      <c r="F790">
        <v>400</v>
      </c>
      <c r="G790" t="s">
        <v>435</v>
      </c>
      <c r="H790" t="s">
        <v>27</v>
      </c>
      <c r="I790">
        <v>0.5</v>
      </c>
      <c r="J790" t="s">
        <v>25</v>
      </c>
      <c r="K790">
        <v>36</v>
      </c>
      <c r="L790" t="s">
        <v>217</v>
      </c>
      <c r="M790" t="s">
        <v>437</v>
      </c>
      <c r="N790" s="7">
        <v>24</v>
      </c>
      <c r="O790" t="s">
        <v>214</v>
      </c>
      <c r="P790" t="s">
        <v>225</v>
      </c>
      <c r="Q790" t="s">
        <v>441</v>
      </c>
      <c r="R790" t="s">
        <v>434</v>
      </c>
      <c r="S790">
        <v>30.305900000000001</v>
      </c>
      <c r="T790" t="s">
        <v>8</v>
      </c>
      <c r="U790" t="s">
        <v>288</v>
      </c>
    </row>
    <row r="791" spans="1:21" x14ac:dyDescent="0.25">
      <c r="A791">
        <v>62</v>
      </c>
      <c r="B791">
        <v>54</v>
      </c>
      <c r="C791">
        <v>48</v>
      </c>
      <c r="D791">
        <v>14.143800000000001</v>
      </c>
      <c r="E791" t="s">
        <v>164</v>
      </c>
      <c r="F791">
        <v>400</v>
      </c>
      <c r="G791" t="s">
        <v>435</v>
      </c>
      <c r="H791" t="s">
        <v>27</v>
      </c>
      <c r="I791">
        <v>0.5</v>
      </c>
      <c r="J791" t="s">
        <v>25</v>
      </c>
      <c r="K791">
        <v>36</v>
      </c>
      <c r="L791" t="s">
        <v>217</v>
      </c>
      <c r="M791" t="s">
        <v>437</v>
      </c>
      <c r="N791" s="7">
        <v>24</v>
      </c>
      <c r="O791" t="s">
        <v>214</v>
      </c>
      <c r="P791" t="s">
        <v>225</v>
      </c>
      <c r="Q791" t="s">
        <v>441</v>
      </c>
      <c r="R791" t="s">
        <v>434</v>
      </c>
      <c r="S791">
        <v>14.143800000000001</v>
      </c>
      <c r="T791" t="s">
        <v>8</v>
      </c>
      <c r="U791" t="s">
        <v>288</v>
      </c>
    </row>
    <row r="792" spans="1:21" x14ac:dyDescent="0.25">
      <c r="A792">
        <v>62</v>
      </c>
      <c r="B792">
        <v>54</v>
      </c>
      <c r="C792">
        <v>72</v>
      </c>
      <c r="D792">
        <v>3.2082999999999999</v>
      </c>
      <c r="E792" t="s">
        <v>164</v>
      </c>
      <c r="F792">
        <v>400</v>
      </c>
      <c r="G792" t="s">
        <v>435</v>
      </c>
      <c r="H792" t="s">
        <v>27</v>
      </c>
      <c r="I792">
        <v>0.5</v>
      </c>
      <c r="J792" t="s">
        <v>25</v>
      </c>
      <c r="K792">
        <v>36</v>
      </c>
      <c r="L792" t="s">
        <v>217</v>
      </c>
      <c r="M792" t="s">
        <v>437</v>
      </c>
      <c r="N792" s="7">
        <v>24</v>
      </c>
      <c r="O792" t="s">
        <v>214</v>
      </c>
      <c r="P792" t="s">
        <v>225</v>
      </c>
      <c r="Q792" t="s">
        <v>441</v>
      </c>
      <c r="R792" t="s">
        <v>434</v>
      </c>
      <c r="S792">
        <v>3.2082999999999999</v>
      </c>
      <c r="T792" t="s">
        <v>8</v>
      </c>
      <c r="U792" t="s">
        <v>288</v>
      </c>
    </row>
    <row r="793" spans="1:21" x14ac:dyDescent="0.25">
      <c r="A793">
        <v>42</v>
      </c>
      <c r="B793">
        <v>55</v>
      </c>
      <c r="C793">
        <v>0</v>
      </c>
      <c r="D793">
        <f>S793*1000</f>
        <v>0</v>
      </c>
      <c r="E793" t="s">
        <v>164</v>
      </c>
      <c r="F793">
        <f>77*20</f>
        <v>1540</v>
      </c>
      <c r="G793" t="s">
        <v>37</v>
      </c>
      <c r="H793" t="s">
        <v>37</v>
      </c>
      <c r="I793">
        <v>1</v>
      </c>
      <c r="J793" t="s">
        <v>23</v>
      </c>
      <c r="K793" t="s">
        <v>437</v>
      </c>
      <c r="L793" t="s">
        <v>206</v>
      </c>
      <c r="M793" t="s">
        <v>214</v>
      </c>
      <c r="N793" s="7">
        <v>1</v>
      </c>
      <c r="O793" s="7" t="s">
        <v>214</v>
      </c>
      <c r="P793" t="s">
        <v>225</v>
      </c>
      <c r="Q793" t="s">
        <v>381</v>
      </c>
      <c r="R793" t="s">
        <v>434</v>
      </c>
      <c r="S793">
        <v>0</v>
      </c>
      <c r="T793" t="s">
        <v>82</v>
      </c>
      <c r="U793" t="s">
        <v>140</v>
      </c>
    </row>
    <row r="794" spans="1:21" x14ac:dyDescent="0.25">
      <c r="A794">
        <v>42</v>
      </c>
      <c r="B794">
        <v>55</v>
      </c>
      <c r="C794">
        <v>1</v>
      </c>
      <c r="D794">
        <f t="shared" ref="D794:D801" si="25">S794*1000</f>
        <v>140.19999999999999</v>
      </c>
      <c r="E794" t="s">
        <v>164</v>
      </c>
      <c r="F794">
        <f t="shared" ref="F794:F801" si="26">77*20</f>
        <v>1540</v>
      </c>
      <c r="G794" t="s">
        <v>37</v>
      </c>
      <c r="H794" t="s">
        <v>37</v>
      </c>
      <c r="I794">
        <v>1</v>
      </c>
      <c r="J794" t="s">
        <v>23</v>
      </c>
      <c r="K794" t="s">
        <v>437</v>
      </c>
      <c r="L794" t="s">
        <v>206</v>
      </c>
      <c r="M794" t="s">
        <v>214</v>
      </c>
      <c r="N794" s="7">
        <v>1</v>
      </c>
      <c r="O794" s="7" t="s">
        <v>214</v>
      </c>
      <c r="P794" t="s">
        <v>225</v>
      </c>
      <c r="Q794" t="s">
        <v>381</v>
      </c>
      <c r="R794" t="s">
        <v>434</v>
      </c>
      <c r="S794">
        <v>0.14019999999999999</v>
      </c>
      <c r="T794" t="s">
        <v>82</v>
      </c>
      <c r="U794" t="s">
        <v>140</v>
      </c>
    </row>
    <row r="795" spans="1:21" x14ac:dyDescent="0.25">
      <c r="A795">
        <v>42</v>
      </c>
      <c r="B795">
        <v>55</v>
      </c>
      <c r="C795">
        <v>2</v>
      </c>
      <c r="D795">
        <f t="shared" si="25"/>
        <v>141.19999999999999</v>
      </c>
      <c r="E795" t="s">
        <v>164</v>
      </c>
      <c r="F795">
        <f t="shared" si="26"/>
        <v>1540</v>
      </c>
      <c r="G795" t="s">
        <v>37</v>
      </c>
      <c r="H795" t="s">
        <v>37</v>
      </c>
      <c r="I795">
        <v>1</v>
      </c>
      <c r="J795" t="s">
        <v>23</v>
      </c>
      <c r="K795" t="s">
        <v>437</v>
      </c>
      <c r="L795" t="s">
        <v>206</v>
      </c>
      <c r="M795" t="s">
        <v>214</v>
      </c>
      <c r="N795" s="7">
        <v>1</v>
      </c>
      <c r="O795" s="7" t="s">
        <v>214</v>
      </c>
      <c r="P795" t="s">
        <v>225</v>
      </c>
      <c r="Q795" t="s">
        <v>381</v>
      </c>
      <c r="R795" t="s">
        <v>434</v>
      </c>
      <c r="S795">
        <v>0.14119999999999999</v>
      </c>
      <c r="T795" t="s">
        <v>82</v>
      </c>
      <c r="U795" t="s">
        <v>140</v>
      </c>
    </row>
    <row r="796" spans="1:21" x14ac:dyDescent="0.25">
      <c r="A796">
        <v>42</v>
      </c>
      <c r="B796">
        <v>55</v>
      </c>
      <c r="C796">
        <v>3</v>
      </c>
      <c r="D796">
        <f t="shared" si="25"/>
        <v>152.19999999999999</v>
      </c>
      <c r="E796" t="s">
        <v>164</v>
      </c>
      <c r="F796">
        <f t="shared" si="26"/>
        <v>1540</v>
      </c>
      <c r="G796" t="s">
        <v>37</v>
      </c>
      <c r="H796" t="s">
        <v>37</v>
      </c>
      <c r="I796">
        <v>1</v>
      </c>
      <c r="J796" t="s">
        <v>23</v>
      </c>
      <c r="K796" t="s">
        <v>437</v>
      </c>
      <c r="L796" t="s">
        <v>206</v>
      </c>
      <c r="M796" t="s">
        <v>214</v>
      </c>
      <c r="N796" s="7">
        <v>1</v>
      </c>
      <c r="O796" s="7" t="s">
        <v>214</v>
      </c>
      <c r="P796" t="s">
        <v>225</v>
      </c>
      <c r="Q796" t="s">
        <v>381</v>
      </c>
      <c r="R796" t="s">
        <v>434</v>
      </c>
      <c r="S796">
        <v>0.1522</v>
      </c>
      <c r="T796" t="s">
        <v>82</v>
      </c>
      <c r="U796" t="s">
        <v>140</v>
      </c>
    </row>
    <row r="797" spans="1:21" x14ac:dyDescent="0.25">
      <c r="A797">
        <v>42</v>
      </c>
      <c r="B797">
        <v>55</v>
      </c>
      <c r="C797">
        <v>4</v>
      </c>
      <c r="D797">
        <f t="shared" si="25"/>
        <v>140</v>
      </c>
      <c r="E797" t="s">
        <v>164</v>
      </c>
      <c r="F797">
        <f t="shared" si="26"/>
        <v>1540</v>
      </c>
      <c r="G797" t="s">
        <v>37</v>
      </c>
      <c r="H797" t="s">
        <v>37</v>
      </c>
      <c r="I797">
        <v>1</v>
      </c>
      <c r="J797" t="s">
        <v>23</v>
      </c>
      <c r="K797" t="s">
        <v>437</v>
      </c>
      <c r="L797" t="s">
        <v>206</v>
      </c>
      <c r="M797" t="s">
        <v>214</v>
      </c>
      <c r="N797" s="7">
        <v>1</v>
      </c>
      <c r="O797" s="7" t="s">
        <v>214</v>
      </c>
      <c r="P797" t="s">
        <v>225</v>
      </c>
      <c r="Q797" t="s">
        <v>381</v>
      </c>
      <c r="R797" t="s">
        <v>434</v>
      </c>
      <c r="S797">
        <v>0.14000000000000001</v>
      </c>
      <c r="T797" t="s">
        <v>82</v>
      </c>
      <c r="U797" t="s">
        <v>140</v>
      </c>
    </row>
    <row r="798" spans="1:21" x14ac:dyDescent="0.25">
      <c r="A798">
        <v>42</v>
      </c>
      <c r="B798">
        <v>55</v>
      </c>
      <c r="C798">
        <v>6</v>
      </c>
      <c r="D798">
        <f t="shared" si="25"/>
        <v>108.8</v>
      </c>
      <c r="E798" t="s">
        <v>164</v>
      </c>
      <c r="F798">
        <f t="shared" si="26"/>
        <v>1540</v>
      </c>
      <c r="G798" t="s">
        <v>37</v>
      </c>
      <c r="H798" t="s">
        <v>37</v>
      </c>
      <c r="I798">
        <v>1</v>
      </c>
      <c r="J798" t="s">
        <v>23</v>
      </c>
      <c r="K798" t="s">
        <v>437</v>
      </c>
      <c r="L798" t="s">
        <v>206</v>
      </c>
      <c r="M798" t="s">
        <v>214</v>
      </c>
      <c r="N798" s="7">
        <v>1</v>
      </c>
      <c r="O798" s="7" t="s">
        <v>214</v>
      </c>
      <c r="P798" t="s">
        <v>225</v>
      </c>
      <c r="Q798" t="s">
        <v>381</v>
      </c>
      <c r="R798" t="s">
        <v>434</v>
      </c>
      <c r="S798">
        <v>0.10879999999999999</v>
      </c>
      <c r="T798" t="s">
        <v>82</v>
      </c>
      <c r="U798" t="s">
        <v>140</v>
      </c>
    </row>
    <row r="799" spans="1:21" x14ac:dyDescent="0.25">
      <c r="A799">
        <v>42</v>
      </c>
      <c r="B799">
        <v>55</v>
      </c>
      <c r="C799">
        <v>8</v>
      </c>
      <c r="D799">
        <f t="shared" si="25"/>
        <v>96.5</v>
      </c>
      <c r="E799" t="s">
        <v>164</v>
      </c>
      <c r="F799">
        <f t="shared" si="26"/>
        <v>1540</v>
      </c>
      <c r="G799" t="s">
        <v>37</v>
      </c>
      <c r="H799" t="s">
        <v>37</v>
      </c>
      <c r="I799">
        <v>1</v>
      </c>
      <c r="J799" t="s">
        <v>23</v>
      </c>
      <c r="K799" t="s">
        <v>437</v>
      </c>
      <c r="L799" t="s">
        <v>206</v>
      </c>
      <c r="M799" t="s">
        <v>214</v>
      </c>
      <c r="N799" s="7">
        <v>1</v>
      </c>
      <c r="O799" s="7" t="s">
        <v>214</v>
      </c>
      <c r="P799" t="s">
        <v>225</v>
      </c>
      <c r="Q799" t="s">
        <v>381</v>
      </c>
      <c r="R799" t="s">
        <v>434</v>
      </c>
      <c r="S799">
        <v>9.6500000000000002E-2</v>
      </c>
      <c r="T799" t="s">
        <v>82</v>
      </c>
      <c r="U799" t="s">
        <v>140</v>
      </c>
    </row>
    <row r="800" spans="1:21" x14ac:dyDescent="0.25">
      <c r="A800">
        <v>42</v>
      </c>
      <c r="B800">
        <v>55</v>
      </c>
      <c r="C800">
        <v>11</v>
      </c>
      <c r="D800">
        <f t="shared" si="25"/>
        <v>96.3</v>
      </c>
      <c r="E800" t="s">
        <v>164</v>
      </c>
      <c r="F800">
        <f t="shared" si="26"/>
        <v>1540</v>
      </c>
      <c r="G800" t="s">
        <v>37</v>
      </c>
      <c r="H800" t="s">
        <v>37</v>
      </c>
      <c r="I800">
        <v>1</v>
      </c>
      <c r="J800" t="s">
        <v>23</v>
      </c>
      <c r="K800" t="s">
        <v>437</v>
      </c>
      <c r="L800" t="s">
        <v>206</v>
      </c>
      <c r="M800" t="s">
        <v>214</v>
      </c>
      <c r="N800" s="7">
        <v>1</v>
      </c>
      <c r="O800" s="7" t="s">
        <v>214</v>
      </c>
      <c r="P800" t="s">
        <v>225</v>
      </c>
      <c r="Q800" t="s">
        <v>381</v>
      </c>
      <c r="R800" t="s">
        <v>434</v>
      </c>
      <c r="S800">
        <v>9.6299999999999997E-2</v>
      </c>
      <c r="T800" t="s">
        <v>82</v>
      </c>
      <c r="U800" t="s">
        <v>140</v>
      </c>
    </row>
    <row r="801" spans="1:21" x14ac:dyDescent="0.25">
      <c r="A801">
        <v>42</v>
      </c>
      <c r="B801">
        <v>55</v>
      </c>
      <c r="C801">
        <v>24</v>
      </c>
      <c r="D801">
        <f t="shared" si="25"/>
        <v>49</v>
      </c>
      <c r="E801" t="s">
        <v>164</v>
      </c>
      <c r="F801">
        <f t="shared" si="26"/>
        <v>1540</v>
      </c>
      <c r="G801" t="s">
        <v>37</v>
      </c>
      <c r="H801" t="s">
        <v>37</v>
      </c>
      <c r="I801">
        <v>1</v>
      </c>
      <c r="J801" t="s">
        <v>23</v>
      </c>
      <c r="K801" t="s">
        <v>437</v>
      </c>
      <c r="L801" t="s">
        <v>206</v>
      </c>
      <c r="M801" t="s">
        <v>214</v>
      </c>
      <c r="N801" s="7">
        <v>1</v>
      </c>
      <c r="O801" s="7" t="s">
        <v>214</v>
      </c>
      <c r="P801" t="s">
        <v>225</v>
      </c>
      <c r="Q801" t="s">
        <v>381</v>
      </c>
      <c r="R801" t="s">
        <v>434</v>
      </c>
      <c r="S801">
        <v>4.9000000000000002E-2</v>
      </c>
      <c r="T801" t="s">
        <v>82</v>
      </c>
      <c r="U801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8"/>
  <sheetViews>
    <sheetView workbookViewId="0">
      <selection activeCell="A2" sqref="A2:I26"/>
    </sheetView>
  </sheetViews>
  <sheetFormatPr defaultRowHeight="15" x14ac:dyDescent="0.25"/>
  <cols>
    <col min="2" max="2" width="13.7109375" bestFit="1" customWidth="1"/>
    <col min="3" max="3" width="10.85546875" bestFit="1" customWidth="1"/>
    <col min="4" max="7" width="10.85546875" customWidth="1"/>
    <col min="8" max="8" width="13.28515625" bestFit="1" customWidth="1"/>
    <col min="9" max="9" width="10.85546875" customWidth="1"/>
    <col min="11" max="11" width="11.425781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1200</v>
      </c>
      <c r="E2" t="s">
        <v>36</v>
      </c>
      <c r="F2" t="s">
        <v>23</v>
      </c>
      <c r="G2" t="s">
        <v>217</v>
      </c>
      <c r="H2" t="s">
        <v>212</v>
      </c>
      <c r="I2" t="s">
        <v>214</v>
      </c>
      <c r="K2" t="s">
        <v>2</v>
      </c>
      <c r="L2" t="s">
        <v>4</v>
      </c>
    </row>
    <row r="3" spans="1:13" x14ac:dyDescent="0.25">
      <c r="A3">
        <v>1</v>
      </c>
      <c r="B3">
        <v>239.5206</v>
      </c>
      <c r="C3" t="s">
        <v>24</v>
      </c>
      <c r="D3">
        <v>1200</v>
      </c>
      <c r="E3" t="s">
        <v>36</v>
      </c>
      <c r="F3" t="s">
        <v>23</v>
      </c>
      <c r="G3" t="s">
        <v>217</v>
      </c>
      <c r="H3" t="s">
        <v>212</v>
      </c>
      <c r="I3" t="s">
        <v>214</v>
      </c>
      <c r="K3" t="s">
        <v>5</v>
      </c>
      <c r="L3" t="s">
        <v>31</v>
      </c>
    </row>
    <row r="4" spans="1:13" x14ac:dyDescent="0.25">
      <c r="A4">
        <v>2</v>
      </c>
      <c r="B4">
        <v>345.4821</v>
      </c>
      <c r="C4" t="s">
        <v>24</v>
      </c>
      <c r="D4">
        <v>1200</v>
      </c>
      <c r="E4" t="s">
        <v>36</v>
      </c>
      <c r="F4" t="s">
        <v>23</v>
      </c>
      <c r="G4" t="s">
        <v>217</v>
      </c>
      <c r="H4" t="s">
        <v>212</v>
      </c>
      <c r="I4" t="s">
        <v>214</v>
      </c>
      <c r="K4" t="s">
        <v>9</v>
      </c>
      <c r="L4">
        <v>14</v>
      </c>
      <c r="M4" t="s">
        <v>335</v>
      </c>
    </row>
    <row r="5" spans="1:13" x14ac:dyDescent="0.25">
      <c r="A5">
        <v>3</v>
      </c>
      <c r="B5">
        <v>428.77699999999999</v>
      </c>
      <c r="C5" t="s">
        <v>24</v>
      </c>
      <c r="D5">
        <v>1200</v>
      </c>
      <c r="E5" t="s">
        <v>36</v>
      </c>
      <c r="F5" t="s">
        <v>23</v>
      </c>
      <c r="G5" t="s">
        <v>217</v>
      </c>
      <c r="H5" t="s">
        <v>212</v>
      </c>
      <c r="I5" t="s">
        <v>214</v>
      </c>
      <c r="K5" t="s">
        <v>15</v>
      </c>
      <c r="L5" t="s">
        <v>32</v>
      </c>
    </row>
    <row r="6" spans="1:13" x14ac:dyDescent="0.25">
      <c r="A6">
        <v>4</v>
      </c>
      <c r="B6">
        <v>489.45440000000002</v>
      </c>
      <c r="C6" t="s">
        <v>24</v>
      </c>
      <c r="D6">
        <v>1200</v>
      </c>
      <c r="E6" t="s">
        <v>36</v>
      </c>
      <c r="F6" t="s">
        <v>23</v>
      </c>
      <c r="G6" t="s">
        <v>217</v>
      </c>
      <c r="H6" t="s">
        <v>212</v>
      </c>
      <c r="I6" t="s">
        <v>214</v>
      </c>
      <c r="K6" t="s">
        <v>12</v>
      </c>
      <c r="L6" t="s">
        <v>13</v>
      </c>
    </row>
    <row r="7" spans="1:13" x14ac:dyDescent="0.25">
      <c r="A7">
        <v>6</v>
      </c>
      <c r="B7">
        <v>393.11399999999998</v>
      </c>
      <c r="C7" t="s">
        <v>24</v>
      </c>
      <c r="D7">
        <v>1200</v>
      </c>
      <c r="E7" t="s">
        <v>36</v>
      </c>
      <c r="F7" t="s">
        <v>23</v>
      </c>
      <c r="G7" t="s">
        <v>217</v>
      </c>
      <c r="H7" t="s">
        <v>212</v>
      </c>
      <c r="I7" t="s">
        <v>214</v>
      </c>
      <c r="K7" t="s">
        <v>10</v>
      </c>
      <c r="L7" t="s">
        <v>33</v>
      </c>
    </row>
    <row r="8" spans="1:13" x14ac:dyDescent="0.25">
      <c r="A8">
        <v>12</v>
      </c>
      <c r="B8">
        <v>289.11380000000003</v>
      </c>
      <c r="C8" t="s">
        <v>24</v>
      </c>
      <c r="D8">
        <v>1200</v>
      </c>
      <c r="E8" t="s">
        <v>36</v>
      </c>
      <c r="F8" t="s">
        <v>23</v>
      </c>
      <c r="G8" t="s">
        <v>217</v>
      </c>
      <c r="H8" t="s">
        <v>212</v>
      </c>
      <c r="I8" t="s">
        <v>214</v>
      </c>
      <c r="K8" t="s">
        <v>209</v>
      </c>
      <c r="L8" t="s">
        <v>223</v>
      </c>
      <c r="M8" t="s">
        <v>336</v>
      </c>
    </row>
    <row r="9" spans="1:13" x14ac:dyDescent="0.25">
      <c r="A9">
        <v>24</v>
      </c>
      <c r="B9">
        <v>51.936500000000002</v>
      </c>
      <c r="C9" t="s">
        <v>24</v>
      </c>
      <c r="D9">
        <v>1200</v>
      </c>
      <c r="E9" t="s">
        <v>36</v>
      </c>
      <c r="F9" t="s">
        <v>23</v>
      </c>
      <c r="G9" t="s">
        <v>217</v>
      </c>
      <c r="H9" t="s">
        <v>212</v>
      </c>
      <c r="I9" t="s">
        <v>214</v>
      </c>
      <c r="K9" t="s">
        <v>210</v>
      </c>
      <c r="L9" t="s">
        <v>212</v>
      </c>
    </row>
    <row r="10" spans="1:13" x14ac:dyDescent="0.25">
      <c r="A10">
        <v>36</v>
      </c>
      <c r="B10">
        <v>29.037500000000001</v>
      </c>
      <c r="C10" t="s">
        <v>24</v>
      </c>
      <c r="D10">
        <v>1200</v>
      </c>
      <c r="E10" t="s">
        <v>36</v>
      </c>
      <c r="F10" t="s">
        <v>23</v>
      </c>
      <c r="G10" t="s">
        <v>217</v>
      </c>
      <c r="H10" t="s">
        <v>212</v>
      </c>
      <c r="I10" t="s">
        <v>214</v>
      </c>
      <c r="K10" t="s">
        <v>222</v>
      </c>
      <c r="L10" t="s">
        <v>298</v>
      </c>
    </row>
    <row r="11" spans="1:13" x14ac:dyDescent="0.25">
      <c r="A11">
        <v>48</v>
      </c>
      <c r="B11">
        <v>6.0622999999999996</v>
      </c>
      <c r="C11" t="s">
        <v>24</v>
      </c>
      <c r="D11">
        <v>1200</v>
      </c>
      <c r="E11" t="s">
        <v>36</v>
      </c>
      <c r="F11" t="s">
        <v>23</v>
      </c>
      <c r="G11" t="s">
        <v>217</v>
      </c>
      <c r="H11" t="s">
        <v>212</v>
      </c>
      <c r="I11" t="s">
        <v>214</v>
      </c>
      <c r="K11" t="s">
        <v>327</v>
      </c>
      <c r="L11" t="s">
        <v>27</v>
      </c>
    </row>
    <row r="12" spans="1:13" x14ac:dyDescent="0.25">
      <c r="A12">
        <v>72</v>
      </c>
      <c r="B12">
        <v>9.8699999999999996E-2</v>
      </c>
      <c r="C12" t="s">
        <v>24</v>
      </c>
      <c r="D12">
        <v>1200</v>
      </c>
      <c r="E12" t="s">
        <v>36</v>
      </c>
      <c r="F12" t="s">
        <v>23</v>
      </c>
      <c r="G12" t="s">
        <v>217</v>
      </c>
      <c r="H12" t="s">
        <v>212</v>
      </c>
      <c r="I12" t="s">
        <v>214</v>
      </c>
    </row>
    <row r="13" spans="1:13" x14ac:dyDescent="0.25">
      <c r="A13">
        <v>96</v>
      </c>
      <c r="B13">
        <v>9.7699999999999995E-2</v>
      </c>
      <c r="C13" t="s">
        <v>24</v>
      </c>
      <c r="D13">
        <v>1200</v>
      </c>
      <c r="E13" t="s">
        <v>36</v>
      </c>
      <c r="F13" t="s">
        <v>23</v>
      </c>
      <c r="G13" t="s">
        <v>217</v>
      </c>
      <c r="H13" t="s">
        <v>212</v>
      </c>
      <c r="I13" t="s">
        <v>214</v>
      </c>
    </row>
    <row r="14" spans="1:13" x14ac:dyDescent="0.25">
      <c r="A14">
        <v>0</v>
      </c>
      <c r="B14">
        <v>0</v>
      </c>
      <c r="C14" t="s">
        <v>24</v>
      </c>
      <c r="D14">
        <v>1200</v>
      </c>
      <c r="E14" t="s">
        <v>37</v>
      </c>
      <c r="F14" t="s">
        <v>23</v>
      </c>
      <c r="G14" t="s">
        <v>217</v>
      </c>
      <c r="H14" t="s">
        <v>212</v>
      </c>
      <c r="I14" t="s">
        <v>214</v>
      </c>
    </row>
    <row r="15" spans="1:13" x14ac:dyDescent="0.25">
      <c r="A15">
        <v>1</v>
      </c>
      <c r="B15">
        <v>5.5</v>
      </c>
      <c r="C15" t="s">
        <v>24</v>
      </c>
      <c r="D15">
        <v>1200</v>
      </c>
      <c r="E15" t="s">
        <v>37</v>
      </c>
      <c r="F15" t="s">
        <v>23</v>
      </c>
      <c r="G15" t="s">
        <v>217</v>
      </c>
      <c r="H15" t="s">
        <v>212</v>
      </c>
      <c r="I15" t="s">
        <v>214</v>
      </c>
    </row>
    <row r="16" spans="1:13" x14ac:dyDescent="0.25">
      <c r="A16">
        <v>2</v>
      </c>
      <c r="B16">
        <v>56.9069</v>
      </c>
      <c r="C16" t="s">
        <v>24</v>
      </c>
      <c r="D16">
        <v>1200</v>
      </c>
      <c r="E16" t="s">
        <v>37</v>
      </c>
      <c r="F16" t="s">
        <v>23</v>
      </c>
      <c r="G16" t="s">
        <v>217</v>
      </c>
      <c r="H16" t="s">
        <v>212</v>
      </c>
      <c r="I16" t="s">
        <v>214</v>
      </c>
    </row>
    <row r="17" spans="1:9" x14ac:dyDescent="0.25">
      <c r="A17">
        <v>3</v>
      </c>
      <c r="B17">
        <v>39.365600000000001</v>
      </c>
      <c r="C17" t="s">
        <v>24</v>
      </c>
      <c r="D17">
        <v>1200</v>
      </c>
      <c r="E17" t="s">
        <v>37</v>
      </c>
      <c r="F17" t="s">
        <v>23</v>
      </c>
      <c r="G17" t="s">
        <v>217</v>
      </c>
      <c r="H17" t="s">
        <v>212</v>
      </c>
      <c r="I17" t="s">
        <v>214</v>
      </c>
    </row>
    <row r="18" spans="1:9" x14ac:dyDescent="0.25">
      <c r="A18">
        <v>4</v>
      </c>
      <c r="B18">
        <v>62.773699999999998</v>
      </c>
      <c r="C18" t="s">
        <v>24</v>
      </c>
      <c r="D18">
        <v>1200</v>
      </c>
      <c r="E18" t="s">
        <v>37</v>
      </c>
      <c r="F18" t="s">
        <v>23</v>
      </c>
      <c r="G18" t="s">
        <v>217</v>
      </c>
      <c r="H18" t="s">
        <v>212</v>
      </c>
      <c r="I18" t="s">
        <v>214</v>
      </c>
    </row>
    <row r="19" spans="1:9" x14ac:dyDescent="0.25">
      <c r="A19">
        <v>6</v>
      </c>
      <c r="B19">
        <v>68.088999999999999</v>
      </c>
      <c r="C19" t="s">
        <v>24</v>
      </c>
      <c r="D19">
        <v>1200</v>
      </c>
      <c r="E19" t="s">
        <v>37</v>
      </c>
      <c r="F19" t="s">
        <v>23</v>
      </c>
      <c r="G19" t="s">
        <v>217</v>
      </c>
      <c r="H19" t="s">
        <v>212</v>
      </c>
      <c r="I19" t="s">
        <v>214</v>
      </c>
    </row>
    <row r="20" spans="1:9" x14ac:dyDescent="0.25">
      <c r="A20">
        <v>8</v>
      </c>
      <c r="B20">
        <v>45.490400000000001</v>
      </c>
      <c r="C20" t="s">
        <v>24</v>
      </c>
      <c r="D20">
        <v>1200</v>
      </c>
      <c r="E20" t="s">
        <v>37</v>
      </c>
      <c r="F20" t="s">
        <v>23</v>
      </c>
      <c r="G20" t="s">
        <v>217</v>
      </c>
      <c r="H20" t="s">
        <v>212</v>
      </c>
      <c r="I20" t="s">
        <v>214</v>
      </c>
    </row>
    <row r="21" spans="1:9" x14ac:dyDescent="0.25">
      <c r="A21">
        <v>12</v>
      </c>
      <c r="B21">
        <v>24.8142</v>
      </c>
      <c r="C21" t="s">
        <v>24</v>
      </c>
      <c r="D21">
        <v>1200</v>
      </c>
      <c r="E21" t="s">
        <v>37</v>
      </c>
      <c r="F21" t="s">
        <v>23</v>
      </c>
      <c r="G21" t="s">
        <v>217</v>
      </c>
      <c r="H21" t="s">
        <v>212</v>
      </c>
      <c r="I21" t="s">
        <v>214</v>
      </c>
    </row>
    <row r="22" spans="1:9" x14ac:dyDescent="0.25">
      <c r="A22">
        <v>24</v>
      </c>
      <c r="B22">
        <v>51.9221</v>
      </c>
      <c r="C22" t="s">
        <v>24</v>
      </c>
      <c r="D22">
        <v>1200</v>
      </c>
      <c r="E22" t="s">
        <v>37</v>
      </c>
      <c r="F22" t="s">
        <v>23</v>
      </c>
      <c r="G22" t="s">
        <v>217</v>
      </c>
      <c r="H22" t="s">
        <v>212</v>
      </c>
      <c r="I22" t="s">
        <v>214</v>
      </c>
    </row>
    <row r="23" spans="1:9" x14ac:dyDescent="0.25">
      <c r="A23">
        <v>36</v>
      </c>
      <c r="B23">
        <v>58.5657</v>
      </c>
      <c r="C23" t="s">
        <v>24</v>
      </c>
      <c r="D23">
        <v>1200</v>
      </c>
      <c r="E23" t="s">
        <v>37</v>
      </c>
      <c r="F23" t="s">
        <v>23</v>
      </c>
      <c r="G23" t="s">
        <v>217</v>
      </c>
      <c r="H23" t="s">
        <v>212</v>
      </c>
      <c r="I23" t="s">
        <v>214</v>
      </c>
    </row>
    <row r="24" spans="1:9" x14ac:dyDescent="0.25">
      <c r="A24">
        <v>48</v>
      </c>
      <c r="B24">
        <v>7.7870999999999997</v>
      </c>
      <c r="C24" t="s">
        <v>24</v>
      </c>
      <c r="D24">
        <v>1200</v>
      </c>
      <c r="E24" t="s">
        <v>37</v>
      </c>
      <c r="F24" t="s">
        <v>23</v>
      </c>
      <c r="G24" t="s">
        <v>217</v>
      </c>
      <c r="H24" t="s">
        <v>212</v>
      </c>
      <c r="I24" t="s">
        <v>214</v>
      </c>
    </row>
    <row r="25" spans="1:9" x14ac:dyDescent="0.25">
      <c r="A25">
        <v>72</v>
      </c>
      <c r="B25">
        <v>5.3407</v>
      </c>
      <c r="C25" t="s">
        <v>24</v>
      </c>
      <c r="D25">
        <v>1200</v>
      </c>
      <c r="E25" t="s">
        <v>37</v>
      </c>
      <c r="F25" t="s">
        <v>23</v>
      </c>
      <c r="G25" t="s">
        <v>217</v>
      </c>
      <c r="H25" t="s">
        <v>212</v>
      </c>
      <c r="I25" t="s">
        <v>214</v>
      </c>
    </row>
    <row r="26" spans="1:9" x14ac:dyDescent="0.25">
      <c r="A26">
        <v>96</v>
      </c>
      <c r="B26">
        <v>1.0995999999999999</v>
      </c>
      <c r="C26" t="s">
        <v>24</v>
      </c>
      <c r="D26">
        <v>1200</v>
      </c>
      <c r="E26" t="s">
        <v>37</v>
      </c>
      <c r="F26" t="s">
        <v>23</v>
      </c>
      <c r="G26" t="s">
        <v>217</v>
      </c>
      <c r="H26" t="s">
        <v>212</v>
      </c>
      <c r="I26" t="s">
        <v>214</v>
      </c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9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9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7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7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9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9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A2" sqref="A2:I15"/>
    </sheetView>
  </sheetViews>
  <sheetFormatPr defaultRowHeight="15" x14ac:dyDescent="0.25"/>
  <cols>
    <col min="2" max="2" width="13.7109375" bestFit="1" customWidth="1"/>
    <col min="5" max="9" width="10.85546875" customWidth="1"/>
    <col min="11" max="11" width="11.425781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39</v>
      </c>
      <c r="G2" t="s">
        <v>217</v>
      </c>
      <c r="H2" t="s">
        <v>214</v>
      </c>
      <c r="I2" t="s">
        <v>214</v>
      </c>
      <c r="K2" t="s">
        <v>2</v>
      </c>
      <c r="L2" t="s">
        <v>19</v>
      </c>
    </row>
    <row r="3" spans="1:13" x14ac:dyDescent="0.25">
      <c r="A3">
        <v>2</v>
      </c>
      <c r="B3">
        <v>0.1186</v>
      </c>
      <c r="C3" t="s">
        <v>22</v>
      </c>
      <c r="D3">
        <v>400</v>
      </c>
      <c r="E3" t="s">
        <v>36</v>
      </c>
      <c r="F3" t="s">
        <v>39</v>
      </c>
      <c r="G3" t="s">
        <v>217</v>
      </c>
      <c r="H3" t="s">
        <v>214</v>
      </c>
      <c r="I3" t="s">
        <v>214</v>
      </c>
      <c r="K3" t="s">
        <v>5</v>
      </c>
      <c r="L3" t="s">
        <v>6</v>
      </c>
    </row>
    <row r="4" spans="1:13" x14ac:dyDescent="0.25">
      <c r="A4">
        <v>4</v>
      </c>
      <c r="B4">
        <v>9.9500000000000005E-2</v>
      </c>
      <c r="C4" t="s">
        <v>22</v>
      </c>
      <c r="D4">
        <v>400</v>
      </c>
      <c r="E4" t="s">
        <v>36</v>
      </c>
      <c r="F4" t="s">
        <v>39</v>
      </c>
      <c r="G4" t="s">
        <v>217</v>
      </c>
      <c r="H4" t="s">
        <v>214</v>
      </c>
      <c r="I4" t="s">
        <v>214</v>
      </c>
      <c r="K4" t="s">
        <v>9</v>
      </c>
      <c r="L4">
        <v>8</v>
      </c>
    </row>
    <row r="5" spans="1:13" x14ac:dyDescent="0.25">
      <c r="A5">
        <v>8</v>
      </c>
      <c r="B5">
        <v>2.7799999999999998E-2</v>
      </c>
      <c r="C5" t="s">
        <v>22</v>
      </c>
      <c r="D5">
        <v>400</v>
      </c>
      <c r="E5" t="s">
        <v>36</v>
      </c>
      <c r="F5" t="s">
        <v>39</v>
      </c>
      <c r="G5" t="s">
        <v>217</v>
      </c>
      <c r="H5" t="s">
        <v>214</v>
      </c>
      <c r="I5" t="s">
        <v>214</v>
      </c>
      <c r="K5" t="s">
        <v>15</v>
      </c>
      <c r="L5" t="s">
        <v>20</v>
      </c>
    </row>
    <row r="6" spans="1:13" x14ac:dyDescent="0.25">
      <c r="A6">
        <v>12</v>
      </c>
      <c r="B6">
        <v>1.95E-2</v>
      </c>
      <c r="C6" t="s">
        <v>22</v>
      </c>
      <c r="D6">
        <v>400</v>
      </c>
      <c r="E6" t="s">
        <v>36</v>
      </c>
      <c r="F6" t="s">
        <v>39</v>
      </c>
      <c r="G6" t="s">
        <v>217</v>
      </c>
      <c r="H6" t="s">
        <v>214</v>
      </c>
      <c r="I6" t="s">
        <v>214</v>
      </c>
      <c r="K6" t="s">
        <v>12</v>
      </c>
      <c r="L6" t="s">
        <v>14</v>
      </c>
    </row>
    <row r="7" spans="1:13" x14ac:dyDescent="0.25">
      <c r="A7">
        <v>0</v>
      </c>
      <c r="B7">
        <v>0</v>
      </c>
      <c r="C7" t="s">
        <v>17</v>
      </c>
      <c r="D7">
        <v>400</v>
      </c>
      <c r="E7" t="s">
        <v>36</v>
      </c>
      <c r="F7" t="s">
        <v>39</v>
      </c>
      <c r="G7" t="s">
        <v>217</v>
      </c>
      <c r="H7" t="s">
        <v>214</v>
      </c>
      <c r="I7" t="s">
        <v>214</v>
      </c>
      <c r="K7" t="s">
        <v>10</v>
      </c>
      <c r="L7" t="s">
        <v>21</v>
      </c>
    </row>
    <row r="8" spans="1:13" x14ac:dyDescent="0.25">
      <c r="A8">
        <v>2</v>
      </c>
      <c r="B8">
        <v>0.86650000000000005</v>
      </c>
      <c r="C8" t="s">
        <v>17</v>
      </c>
      <c r="D8">
        <v>400</v>
      </c>
      <c r="E8" t="s">
        <v>36</v>
      </c>
      <c r="F8" t="s">
        <v>39</v>
      </c>
      <c r="G8" t="s">
        <v>217</v>
      </c>
      <c r="H8" t="s">
        <v>214</v>
      </c>
      <c r="I8" t="s">
        <v>214</v>
      </c>
      <c r="K8" t="s">
        <v>209</v>
      </c>
      <c r="L8" t="s">
        <v>224</v>
      </c>
      <c r="M8" t="s">
        <v>338</v>
      </c>
    </row>
    <row r="9" spans="1:13" x14ac:dyDescent="0.25">
      <c r="A9">
        <v>4</v>
      </c>
      <c r="B9">
        <v>1.0781000000000001</v>
      </c>
      <c r="C9" t="s">
        <v>17</v>
      </c>
      <c r="D9">
        <v>400</v>
      </c>
      <c r="E9" t="s">
        <v>36</v>
      </c>
      <c r="F9" t="s">
        <v>39</v>
      </c>
      <c r="G9" t="s">
        <v>217</v>
      </c>
      <c r="H9" t="s">
        <v>214</v>
      </c>
      <c r="I9" t="s">
        <v>214</v>
      </c>
      <c r="K9" t="s">
        <v>210</v>
      </c>
      <c r="L9" t="s">
        <v>214</v>
      </c>
    </row>
    <row r="10" spans="1:13" x14ac:dyDescent="0.25">
      <c r="A10">
        <v>8</v>
      </c>
      <c r="B10">
        <v>0.79810000000000003</v>
      </c>
      <c r="C10" t="s">
        <v>17</v>
      </c>
      <c r="D10">
        <v>400</v>
      </c>
      <c r="E10" t="s">
        <v>36</v>
      </c>
      <c r="F10" t="s">
        <v>39</v>
      </c>
      <c r="G10" t="s">
        <v>217</v>
      </c>
      <c r="H10" t="s">
        <v>214</v>
      </c>
      <c r="I10" t="s">
        <v>214</v>
      </c>
      <c r="K10" t="s">
        <v>222</v>
      </c>
      <c r="L10" t="s">
        <v>214</v>
      </c>
    </row>
    <row r="11" spans="1:13" x14ac:dyDescent="0.25">
      <c r="A11">
        <v>12</v>
      </c>
      <c r="B11">
        <v>0.67049999999999998</v>
      </c>
      <c r="C11" t="s">
        <v>17</v>
      </c>
      <c r="D11">
        <v>400</v>
      </c>
      <c r="E11" t="s">
        <v>36</v>
      </c>
      <c r="F11" t="s">
        <v>39</v>
      </c>
      <c r="G11" t="s">
        <v>217</v>
      </c>
      <c r="H11" t="s">
        <v>214</v>
      </c>
      <c r="I11" t="s">
        <v>214</v>
      </c>
      <c r="K11" t="s">
        <v>327</v>
      </c>
      <c r="L11" t="s">
        <v>339</v>
      </c>
      <c r="M11" t="s">
        <v>340</v>
      </c>
    </row>
    <row r="12" spans="1:13" x14ac:dyDescent="0.25">
      <c r="A12">
        <v>24</v>
      </c>
      <c r="B12">
        <v>0.30320000000000003</v>
      </c>
      <c r="C12" t="s">
        <v>17</v>
      </c>
      <c r="D12">
        <v>400</v>
      </c>
      <c r="E12" t="s">
        <v>36</v>
      </c>
      <c r="F12" t="s">
        <v>39</v>
      </c>
      <c r="G12" t="s">
        <v>217</v>
      </c>
      <c r="H12" t="s">
        <v>214</v>
      </c>
      <c r="I12" t="s">
        <v>214</v>
      </c>
    </row>
    <row r="13" spans="1:13" x14ac:dyDescent="0.25">
      <c r="A13">
        <v>36</v>
      </c>
      <c r="B13">
        <v>0.14779999999999999</v>
      </c>
      <c r="C13" t="s">
        <v>17</v>
      </c>
      <c r="D13">
        <v>400</v>
      </c>
      <c r="E13" t="s">
        <v>36</v>
      </c>
      <c r="F13" t="s">
        <v>39</v>
      </c>
      <c r="G13" t="s">
        <v>217</v>
      </c>
      <c r="H13" t="s">
        <v>214</v>
      </c>
      <c r="I13" t="s">
        <v>214</v>
      </c>
    </row>
    <row r="14" spans="1:13" x14ac:dyDescent="0.25">
      <c r="A14">
        <v>48</v>
      </c>
      <c r="B14">
        <v>7.4300000000000005E-2</v>
      </c>
      <c r="C14" t="s">
        <v>17</v>
      </c>
      <c r="D14">
        <v>400</v>
      </c>
      <c r="E14" t="s">
        <v>36</v>
      </c>
      <c r="F14" t="s">
        <v>39</v>
      </c>
      <c r="G14" t="s">
        <v>217</v>
      </c>
      <c r="H14" t="s">
        <v>214</v>
      </c>
      <c r="I14" t="s">
        <v>214</v>
      </c>
    </row>
    <row r="15" spans="1:13" x14ac:dyDescent="0.25">
      <c r="A15">
        <v>72</v>
      </c>
      <c r="B15">
        <v>2.7799999999999998E-2</v>
      </c>
      <c r="C15" t="s">
        <v>17</v>
      </c>
      <c r="D15">
        <v>400</v>
      </c>
      <c r="E15" t="s">
        <v>36</v>
      </c>
      <c r="F15" t="s">
        <v>39</v>
      </c>
      <c r="G15" t="s">
        <v>217</v>
      </c>
      <c r="H15" t="s">
        <v>214</v>
      </c>
      <c r="I15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A2" sqref="A2:I25"/>
    </sheetView>
  </sheetViews>
  <sheetFormatPr defaultRowHeight="15" x14ac:dyDescent="0.25"/>
  <cols>
    <col min="5" max="9" width="10.85546875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23</v>
      </c>
      <c r="G2" t="s">
        <v>27</v>
      </c>
      <c r="H2" t="s">
        <v>214</v>
      </c>
      <c r="I2" t="s">
        <v>214</v>
      </c>
      <c r="K2" t="s">
        <v>2</v>
      </c>
      <c r="L2" t="s">
        <v>8</v>
      </c>
    </row>
    <row r="3" spans="1:12" x14ac:dyDescent="0.25">
      <c r="A3">
        <v>0.5</v>
      </c>
      <c r="B3">
        <v>14.539400000000001</v>
      </c>
      <c r="C3" t="s">
        <v>22</v>
      </c>
      <c r="D3">
        <v>400</v>
      </c>
      <c r="E3" t="s">
        <v>27</v>
      </c>
      <c r="F3" t="s">
        <v>23</v>
      </c>
      <c r="G3" t="s">
        <v>27</v>
      </c>
      <c r="H3" t="s">
        <v>214</v>
      </c>
      <c r="I3" t="s">
        <v>214</v>
      </c>
      <c r="K3" t="s">
        <v>5</v>
      </c>
      <c r="L3" t="s">
        <v>6</v>
      </c>
    </row>
    <row r="4" spans="1:12" x14ac:dyDescent="0.25">
      <c r="A4">
        <v>1</v>
      </c>
      <c r="B4">
        <v>57.102200000000003</v>
      </c>
      <c r="C4" t="s">
        <v>22</v>
      </c>
      <c r="D4">
        <v>400</v>
      </c>
      <c r="E4" t="s">
        <v>27</v>
      </c>
      <c r="F4" t="s">
        <v>23</v>
      </c>
      <c r="G4" t="s">
        <v>27</v>
      </c>
      <c r="H4" t="s">
        <v>214</v>
      </c>
      <c r="I4" t="s">
        <v>214</v>
      </c>
      <c r="K4" t="s">
        <v>9</v>
      </c>
      <c r="L4">
        <v>20</v>
      </c>
    </row>
    <row r="5" spans="1:12" x14ac:dyDescent="0.25">
      <c r="A5">
        <v>2</v>
      </c>
      <c r="B5">
        <v>78.724400000000003</v>
      </c>
      <c r="C5" t="s">
        <v>22</v>
      </c>
      <c r="D5">
        <v>400</v>
      </c>
      <c r="E5" t="s">
        <v>27</v>
      </c>
      <c r="F5" t="s">
        <v>23</v>
      </c>
      <c r="G5" t="s">
        <v>27</v>
      </c>
      <c r="H5" t="s">
        <v>214</v>
      </c>
      <c r="I5" t="s">
        <v>214</v>
      </c>
      <c r="K5" t="s">
        <v>15</v>
      </c>
      <c r="L5" t="s">
        <v>23</v>
      </c>
    </row>
    <row r="6" spans="1:12" x14ac:dyDescent="0.25">
      <c r="A6">
        <v>3</v>
      </c>
      <c r="B6">
        <v>70.7911</v>
      </c>
      <c r="C6" t="s">
        <v>22</v>
      </c>
      <c r="D6">
        <v>400</v>
      </c>
      <c r="E6" t="s">
        <v>27</v>
      </c>
      <c r="F6" t="s">
        <v>23</v>
      </c>
      <c r="G6" t="s">
        <v>27</v>
      </c>
      <c r="H6" t="s">
        <v>214</v>
      </c>
      <c r="I6" t="s">
        <v>214</v>
      </c>
      <c r="K6" t="s">
        <v>12</v>
      </c>
      <c r="L6" t="s">
        <v>14</v>
      </c>
    </row>
    <row r="7" spans="1:12" x14ac:dyDescent="0.25">
      <c r="A7">
        <v>4</v>
      </c>
      <c r="B7">
        <v>45.221200000000003</v>
      </c>
      <c r="C7" t="s">
        <v>22</v>
      </c>
      <c r="D7">
        <v>400</v>
      </c>
      <c r="E7" t="s">
        <v>27</v>
      </c>
      <c r="F7" t="s">
        <v>23</v>
      </c>
      <c r="G7" t="s">
        <v>27</v>
      </c>
      <c r="H7" t="s">
        <v>214</v>
      </c>
      <c r="I7" t="s">
        <v>214</v>
      </c>
      <c r="K7" t="s">
        <v>10</v>
      </c>
    </row>
    <row r="8" spans="1:12" x14ac:dyDescent="0.25">
      <c r="A8">
        <v>5</v>
      </c>
      <c r="B8">
        <v>29.510999999999999</v>
      </c>
      <c r="C8" t="s">
        <v>22</v>
      </c>
      <c r="D8">
        <v>400</v>
      </c>
      <c r="E8" t="s">
        <v>27</v>
      </c>
      <c r="F8" t="s">
        <v>23</v>
      </c>
      <c r="G8" t="s">
        <v>27</v>
      </c>
      <c r="H8" t="s">
        <v>214</v>
      </c>
      <c r="I8" t="s">
        <v>214</v>
      </c>
      <c r="K8" t="s">
        <v>209</v>
      </c>
      <c r="L8" t="s">
        <v>27</v>
      </c>
    </row>
    <row r="9" spans="1:12" x14ac:dyDescent="0.25">
      <c r="A9">
        <v>7</v>
      </c>
      <c r="B9">
        <v>10.15</v>
      </c>
      <c r="C9" t="s">
        <v>22</v>
      </c>
      <c r="D9">
        <v>400</v>
      </c>
      <c r="E9" t="s">
        <v>27</v>
      </c>
      <c r="F9" t="s">
        <v>23</v>
      </c>
      <c r="G9" t="s">
        <v>27</v>
      </c>
      <c r="H9" t="s">
        <v>214</v>
      </c>
      <c r="I9" t="s">
        <v>214</v>
      </c>
      <c r="K9" t="s">
        <v>210</v>
      </c>
      <c r="L9" t="s">
        <v>214</v>
      </c>
    </row>
    <row r="10" spans="1:12" x14ac:dyDescent="0.25">
      <c r="A10">
        <v>9</v>
      </c>
      <c r="B10">
        <v>5.5865</v>
      </c>
      <c r="C10" t="s">
        <v>22</v>
      </c>
      <c r="D10">
        <v>400</v>
      </c>
      <c r="E10" t="s">
        <v>27</v>
      </c>
      <c r="F10" t="s">
        <v>23</v>
      </c>
      <c r="G10" t="s">
        <v>27</v>
      </c>
      <c r="H10" t="s">
        <v>214</v>
      </c>
      <c r="I10" t="s">
        <v>214</v>
      </c>
      <c r="K10" t="s">
        <v>222</v>
      </c>
      <c r="L10" t="s">
        <v>214</v>
      </c>
    </row>
    <row r="11" spans="1:12" x14ac:dyDescent="0.25">
      <c r="A11">
        <v>12</v>
      </c>
      <c r="B11">
        <v>2.8241999999999998</v>
      </c>
      <c r="C11" t="s">
        <v>22</v>
      </c>
      <c r="D11">
        <v>400</v>
      </c>
      <c r="E11" t="s">
        <v>27</v>
      </c>
      <c r="F11" t="s">
        <v>23</v>
      </c>
      <c r="G11" t="s">
        <v>27</v>
      </c>
      <c r="H11" t="s">
        <v>214</v>
      </c>
      <c r="I11" t="s">
        <v>214</v>
      </c>
    </row>
    <row r="12" spans="1:12" x14ac:dyDescent="0.25">
      <c r="A12">
        <v>24</v>
      </c>
      <c r="B12">
        <v>0.75609999999999999</v>
      </c>
      <c r="C12" t="s">
        <v>22</v>
      </c>
      <c r="D12">
        <v>400</v>
      </c>
      <c r="E12" t="s">
        <v>27</v>
      </c>
      <c r="F12" t="s">
        <v>23</v>
      </c>
      <c r="G12" t="s">
        <v>27</v>
      </c>
      <c r="H12" t="s">
        <v>214</v>
      </c>
      <c r="I12" t="s">
        <v>214</v>
      </c>
    </row>
    <row r="13" spans="1:12" x14ac:dyDescent="0.25">
      <c r="A13">
        <v>36</v>
      </c>
      <c r="B13">
        <v>0.2351</v>
      </c>
      <c r="C13" t="s">
        <v>22</v>
      </c>
      <c r="D13">
        <v>400</v>
      </c>
      <c r="E13" t="s">
        <v>27</v>
      </c>
      <c r="F13" t="s">
        <v>23</v>
      </c>
      <c r="G13" t="s">
        <v>27</v>
      </c>
      <c r="H13" t="s">
        <v>214</v>
      </c>
      <c r="I13" t="s">
        <v>214</v>
      </c>
    </row>
    <row r="14" spans="1:12" x14ac:dyDescent="0.25">
      <c r="A14">
        <v>0</v>
      </c>
      <c r="B14">
        <v>0</v>
      </c>
      <c r="C14" t="s">
        <v>24</v>
      </c>
      <c r="D14">
        <v>400</v>
      </c>
      <c r="E14" t="s">
        <v>27</v>
      </c>
      <c r="F14" t="s">
        <v>23</v>
      </c>
      <c r="G14" t="s">
        <v>27</v>
      </c>
      <c r="H14" t="s">
        <v>214</v>
      </c>
      <c r="I14" t="s">
        <v>214</v>
      </c>
    </row>
    <row r="15" spans="1:12" x14ac:dyDescent="0.25">
      <c r="A15">
        <v>0.5</v>
      </c>
      <c r="B15">
        <v>50.2149</v>
      </c>
      <c r="C15" t="s">
        <v>24</v>
      </c>
      <c r="D15">
        <v>400</v>
      </c>
      <c r="E15" t="s">
        <v>27</v>
      </c>
      <c r="F15" t="s">
        <v>23</v>
      </c>
      <c r="G15" t="s">
        <v>27</v>
      </c>
      <c r="H15" t="s">
        <v>214</v>
      </c>
      <c r="I15" t="s">
        <v>214</v>
      </c>
    </row>
    <row r="16" spans="1:12" x14ac:dyDescent="0.25">
      <c r="A16">
        <v>1</v>
      </c>
      <c r="B16">
        <v>229.0275</v>
      </c>
      <c r="C16" t="s">
        <v>24</v>
      </c>
      <c r="D16">
        <v>400</v>
      </c>
      <c r="E16" t="s">
        <v>27</v>
      </c>
      <c r="F16" t="s">
        <v>23</v>
      </c>
      <c r="G16" t="s">
        <v>27</v>
      </c>
      <c r="H16" t="s">
        <v>214</v>
      </c>
      <c r="I16" t="s">
        <v>214</v>
      </c>
    </row>
    <row r="17" spans="1:9" x14ac:dyDescent="0.25">
      <c r="A17">
        <v>2</v>
      </c>
      <c r="B17">
        <v>463.88589999999999</v>
      </c>
      <c r="C17" t="s">
        <v>24</v>
      </c>
      <c r="D17">
        <v>400</v>
      </c>
      <c r="E17" t="s">
        <v>27</v>
      </c>
      <c r="F17" t="s">
        <v>23</v>
      </c>
      <c r="G17" t="s">
        <v>27</v>
      </c>
      <c r="H17" t="s">
        <v>214</v>
      </c>
      <c r="I17" t="s">
        <v>214</v>
      </c>
    </row>
    <row r="18" spans="1:9" x14ac:dyDescent="0.25">
      <c r="A18">
        <v>3</v>
      </c>
      <c r="B18">
        <v>562.596</v>
      </c>
      <c r="C18" t="s">
        <v>24</v>
      </c>
      <c r="D18">
        <v>400</v>
      </c>
      <c r="E18" t="s">
        <v>27</v>
      </c>
      <c r="F18" t="s">
        <v>23</v>
      </c>
      <c r="G18" t="s">
        <v>27</v>
      </c>
      <c r="H18" t="s">
        <v>214</v>
      </c>
      <c r="I18" t="s">
        <v>214</v>
      </c>
    </row>
    <row r="19" spans="1:9" x14ac:dyDescent="0.25">
      <c r="A19">
        <v>4</v>
      </c>
      <c r="B19">
        <v>587.51260000000002</v>
      </c>
      <c r="C19" t="s">
        <v>24</v>
      </c>
      <c r="D19">
        <v>400</v>
      </c>
      <c r="E19" t="s">
        <v>27</v>
      </c>
      <c r="F19" t="s">
        <v>23</v>
      </c>
      <c r="G19" t="s">
        <v>27</v>
      </c>
      <c r="H19" t="s">
        <v>214</v>
      </c>
      <c r="I19" t="s">
        <v>214</v>
      </c>
    </row>
    <row r="20" spans="1:9" x14ac:dyDescent="0.25">
      <c r="A20">
        <v>5</v>
      </c>
      <c r="B20">
        <v>528.29</v>
      </c>
      <c r="C20" t="s">
        <v>24</v>
      </c>
      <c r="D20">
        <v>400</v>
      </c>
      <c r="E20" t="s">
        <v>27</v>
      </c>
      <c r="F20" t="s">
        <v>23</v>
      </c>
      <c r="G20" t="s">
        <v>27</v>
      </c>
      <c r="H20" t="s">
        <v>214</v>
      </c>
      <c r="I20" t="s">
        <v>214</v>
      </c>
    </row>
    <row r="21" spans="1:9" x14ac:dyDescent="0.25">
      <c r="A21">
        <v>7</v>
      </c>
      <c r="B21">
        <v>367.81659999999999</v>
      </c>
      <c r="C21" t="s">
        <v>24</v>
      </c>
      <c r="D21">
        <v>400</v>
      </c>
      <c r="E21" t="s">
        <v>27</v>
      </c>
      <c r="F21" t="s">
        <v>23</v>
      </c>
      <c r="G21" t="s">
        <v>27</v>
      </c>
      <c r="H21" t="s">
        <v>214</v>
      </c>
      <c r="I21" t="s">
        <v>214</v>
      </c>
    </row>
    <row r="22" spans="1:9" x14ac:dyDescent="0.25">
      <c r="A22">
        <v>9</v>
      </c>
      <c r="B22">
        <v>303.82429999999999</v>
      </c>
      <c r="C22" t="s">
        <v>24</v>
      </c>
      <c r="D22">
        <v>400</v>
      </c>
      <c r="E22" t="s">
        <v>27</v>
      </c>
      <c r="F22" t="s">
        <v>23</v>
      </c>
      <c r="G22" t="s">
        <v>27</v>
      </c>
      <c r="H22" t="s">
        <v>214</v>
      </c>
      <c r="I22" t="s">
        <v>214</v>
      </c>
    </row>
    <row r="23" spans="1:9" x14ac:dyDescent="0.25">
      <c r="A23">
        <v>12</v>
      </c>
      <c r="B23">
        <v>211.64080000000001</v>
      </c>
      <c r="C23" t="s">
        <v>24</v>
      </c>
      <c r="D23">
        <v>400</v>
      </c>
      <c r="E23" t="s">
        <v>27</v>
      </c>
      <c r="F23" t="s">
        <v>23</v>
      </c>
      <c r="G23" t="s">
        <v>27</v>
      </c>
      <c r="H23" t="s">
        <v>214</v>
      </c>
      <c r="I23" t="s">
        <v>214</v>
      </c>
    </row>
    <row r="24" spans="1:9" x14ac:dyDescent="0.25">
      <c r="A24">
        <v>24</v>
      </c>
      <c r="B24">
        <v>76.424199999999999</v>
      </c>
      <c r="C24" t="s">
        <v>24</v>
      </c>
      <c r="D24">
        <v>400</v>
      </c>
      <c r="E24" t="s">
        <v>27</v>
      </c>
      <c r="F24" t="s">
        <v>23</v>
      </c>
      <c r="G24" t="s">
        <v>27</v>
      </c>
      <c r="H24" t="s">
        <v>214</v>
      </c>
      <c r="I24" t="s">
        <v>214</v>
      </c>
    </row>
    <row r="25" spans="1:9" x14ac:dyDescent="0.25">
      <c r="A25">
        <v>36</v>
      </c>
      <c r="B25">
        <v>23.762799999999999</v>
      </c>
      <c r="C25" t="s">
        <v>24</v>
      </c>
      <c r="D25">
        <v>400</v>
      </c>
      <c r="E25" t="s">
        <v>27</v>
      </c>
      <c r="F25" t="s">
        <v>23</v>
      </c>
      <c r="G25" t="s">
        <v>27</v>
      </c>
      <c r="H25" t="s">
        <v>214</v>
      </c>
      <c r="I25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>
      <selection activeCell="A2" sqref="A2:J23"/>
    </sheetView>
  </sheetViews>
  <sheetFormatPr defaultRowHeight="15" x14ac:dyDescent="0.25"/>
  <cols>
    <col min="2" max="2" width="13.7109375" bestFit="1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25</v>
      </c>
      <c r="G2" t="s">
        <v>206</v>
      </c>
      <c r="H2" t="s">
        <v>25</v>
      </c>
      <c r="I2" t="s">
        <v>310</v>
      </c>
      <c r="K2" t="s">
        <v>2</v>
      </c>
      <c r="L2" t="s">
        <v>8</v>
      </c>
    </row>
    <row r="3" spans="1:12" x14ac:dyDescent="0.25">
      <c r="A3">
        <v>1</v>
      </c>
      <c r="B3">
        <v>7.1467999999999998</v>
      </c>
      <c r="C3" t="s">
        <v>22</v>
      </c>
      <c r="D3">
        <v>400</v>
      </c>
      <c r="E3" t="s">
        <v>37</v>
      </c>
      <c r="F3" t="s">
        <v>25</v>
      </c>
      <c r="G3" t="s">
        <v>206</v>
      </c>
      <c r="H3" t="s">
        <v>25</v>
      </c>
      <c r="I3" t="s">
        <v>310</v>
      </c>
      <c r="K3" t="s">
        <v>5</v>
      </c>
      <c r="L3" t="s">
        <v>6</v>
      </c>
    </row>
    <row r="4" spans="1:12" x14ac:dyDescent="0.25">
      <c r="A4">
        <v>2</v>
      </c>
      <c r="B4">
        <v>21.0672</v>
      </c>
      <c r="C4" t="s">
        <v>22</v>
      </c>
      <c r="D4">
        <v>400</v>
      </c>
      <c r="E4" t="s">
        <v>37</v>
      </c>
      <c r="F4" t="s">
        <v>25</v>
      </c>
      <c r="G4" t="s">
        <v>206</v>
      </c>
      <c r="H4" t="s">
        <v>25</v>
      </c>
      <c r="I4" t="s">
        <v>310</v>
      </c>
      <c r="K4" t="s">
        <v>9</v>
      </c>
      <c r="L4">
        <v>7</v>
      </c>
    </row>
    <row r="5" spans="1:12" x14ac:dyDescent="0.25">
      <c r="A5">
        <v>3</v>
      </c>
      <c r="B5">
        <v>21.8536</v>
      </c>
      <c r="C5" t="s">
        <v>22</v>
      </c>
      <c r="D5">
        <v>400</v>
      </c>
      <c r="E5" t="s">
        <v>37</v>
      </c>
      <c r="F5" t="s">
        <v>25</v>
      </c>
      <c r="G5" t="s">
        <v>206</v>
      </c>
      <c r="H5" t="s">
        <v>25</v>
      </c>
      <c r="I5" t="s">
        <v>310</v>
      </c>
      <c r="K5" t="s">
        <v>15</v>
      </c>
      <c r="L5" t="s">
        <v>25</v>
      </c>
    </row>
    <row r="6" spans="1:12" x14ac:dyDescent="0.25">
      <c r="A6">
        <v>4</v>
      </c>
      <c r="B6">
        <v>24.844100000000001</v>
      </c>
      <c r="C6" t="s">
        <v>22</v>
      </c>
      <c r="D6">
        <v>400</v>
      </c>
      <c r="E6" t="s">
        <v>37</v>
      </c>
      <c r="F6" t="s">
        <v>25</v>
      </c>
      <c r="G6" t="s">
        <v>206</v>
      </c>
      <c r="H6" t="s">
        <v>25</v>
      </c>
      <c r="I6" t="s">
        <v>310</v>
      </c>
      <c r="K6" t="s">
        <v>12</v>
      </c>
      <c r="L6" t="s">
        <v>14</v>
      </c>
    </row>
    <row r="7" spans="1:12" x14ac:dyDescent="0.25">
      <c r="A7">
        <v>6</v>
      </c>
      <c r="B7">
        <v>22.2577</v>
      </c>
      <c r="C7" t="s">
        <v>22</v>
      </c>
      <c r="D7">
        <v>400</v>
      </c>
      <c r="E7" t="s">
        <v>37</v>
      </c>
      <c r="F7" t="s">
        <v>25</v>
      </c>
      <c r="G7" t="s">
        <v>206</v>
      </c>
      <c r="H7" t="s">
        <v>25</v>
      </c>
      <c r="I7" t="s">
        <v>310</v>
      </c>
      <c r="K7" t="s">
        <v>10</v>
      </c>
      <c r="L7" t="s">
        <v>341</v>
      </c>
    </row>
    <row r="8" spans="1:12" x14ac:dyDescent="0.25">
      <c r="A8">
        <v>8</v>
      </c>
      <c r="B8">
        <v>9.0690000000000008</v>
      </c>
      <c r="C8" t="s">
        <v>22</v>
      </c>
      <c r="D8">
        <v>400</v>
      </c>
      <c r="E8" t="s">
        <v>37</v>
      </c>
      <c r="F8" t="s">
        <v>25</v>
      </c>
      <c r="G8" t="s">
        <v>206</v>
      </c>
      <c r="H8" t="s">
        <v>25</v>
      </c>
      <c r="I8" t="s">
        <v>310</v>
      </c>
      <c r="K8" t="s">
        <v>209</v>
      </c>
      <c r="L8" t="s">
        <v>226</v>
      </c>
    </row>
    <row r="9" spans="1:12" x14ac:dyDescent="0.25">
      <c r="A9">
        <v>12</v>
      </c>
      <c r="B9">
        <v>3.4340999999999999</v>
      </c>
      <c r="C9" t="s">
        <v>22</v>
      </c>
      <c r="D9">
        <v>400</v>
      </c>
      <c r="E9" t="s">
        <v>37</v>
      </c>
      <c r="F9" t="s">
        <v>25</v>
      </c>
      <c r="G9" t="s">
        <v>206</v>
      </c>
      <c r="H9" t="s">
        <v>25</v>
      </c>
      <c r="I9" t="s">
        <v>310</v>
      </c>
      <c r="K9" t="s">
        <v>210</v>
      </c>
      <c r="L9" t="s">
        <v>227</v>
      </c>
    </row>
    <row r="10" spans="1:12" x14ac:dyDescent="0.25">
      <c r="A10">
        <v>24</v>
      </c>
      <c r="B10">
        <v>0.8377</v>
      </c>
      <c r="C10" t="s">
        <v>22</v>
      </c>
      <c r="D10">
        <v>400</v>
      </c>
      <c r="E10" t="s">
        <v>37</v>
      </c>
      <c r="F10" t="s">
        <v>25</v>
      </c>
      <c r="G10" t="s">
        <v>206</v>
      </c>
      <c r="H10" t="s">
        <v>25</v>
      </c>
      <c r="I10" t="s">
        <v>310</v>
      </c>
      <c r="K10" t="s">
        <v>222</v>
      </c>
      <c r="L10" t="s">
        <v>284</v>
      </c>
    </row>
    <row r="11" spans="1:12" x14ac:dyDescent="0.25">
      <c r="A11">
        <v>36</v>
      </c>
      <c r="B11">
        <v>0.40250000000000002</v>
      </c>
      <c r="C11" t="s">
        <v>22</v>
      </c>
      <c r="D11">
        <v>400</v>
      </c>
      <c r="E11" t="s">
        <v>37</v>
      </c>
      <c r="F11" t="s">
        <v>25</v>
      </c>
      <c r="G11" t="s">
        <v>206</v>
      </c>
      <c r="H11" t="s">
        <v>25</v>
      </c>
      <c r="I11" t="s">
        <v>310</v>
      </c>
    </row>
    <row r="12" spans="1:12" x14ac:dyDescent="0.25">
      <c r="A12">
        <v>48</v>
      </c>
      <c r="B12">
        <v>0.161</v>
      </c>
      <c r="C12" t="s">
        <v>22</v>
      </c>
      <c r="D12">
        <v>400</v>
      </c>
      <c r="E12" t="s">
        <v>37</v>
      </c>
      <c r="F12" t="s">
        <v>25</v>
      </c>
      <c r="G12" t="s">
        <v>206</v>
      </c>
      <c r="H12" t="s">
        <v>25</v>
      </c>
      <c r="I12" t="s">
        <v>310</v>
      </c>
    </row>
    <row r="13" spans="1:12" x14ac:dyDescent="0.25">
      <c r="A13">
        <v>0</v>
      </c>
      <c r="B13">
        <v>0</v>
      </c>
      <c r="C13" t="s">
        <v>24</v>
      </c>
      <c r="D13">
        <v>400</v>
      </c>
      <c r="E13" t="s">
        <v>37</v>
      </c>
      <c r="F13" t="s">
        <v>25</v>
      </c>
      <c r="G13" t="s">
        <v>206</v>
      </c>
      <c r="H13" t="s">
        <v>25</v>
      </c>
      <c r="I13" t="s">
        <v>310</v>
      </c>
    </row>
    <row r="14" spans="1:12" x14ac:dyDescent="0.25">
      <c r="A14">
        <v>1</v>
      </c>
      <c r="B14">
        <v>37.7699</v>
      </c>
      <c r="C14" t="s">
        <v>24</v>
      </c>
      <c r="D14">
        <v>400</v>
      </c>
      <c r="E14" t="s">
        <v>37</v>
      </c>
      <c r="F14" t="s">
        <v>25</v>
      </c>
      <c r="G14" t="s">
        <v>206</v>
      </c>
      <c r="H14" t="s">
        <v>25</v>
      </c>
      <c r="I14" t="s">
        <v>310</v>
      </c>
    </row>
    <row r="15" spans="1:12" x14ac:dyDescent="0.25">
      <c r="A15">
        <v>2</v>
      </c>
      <c r="B15">
        <v>142.66829999999999</v>
      </c>
      <c r="C15" t="s">
        <v>24</v>
      </c>
      <c r="D15">
        <v>400</v>
      </c>
      <c r="E15" t="s">
        <v>37</v>
      </c>
      <c r="F15" t="s">
        <v>25</v>
      </c>
      <c r="G15" t="s">
        <v>206</v>
      </c>
      <c r="H15" t="s">
        <v>25</v>
      </c>
      <c r="I15" t="s">
        <v>310</v>
      </c>
    </row>
    <row r="16" spans="1:12" x14ac:dyDescent="0.25">
      <c r="A16">
        <v>3</v>
      </c>
      <c r="B16">
        <v>252.10830000000001</v>
      </c>
      <c r="C16" t="s">
        <v>24</v>
      </c>
      <c r="D16">
        <v>400</v>
      </c>
      <c r="E16" t="s">
        <v>37</v>
      </c>
      <c r="F16" t="s">
        <v>25</v>
      </c>
      <c r="G16" t="s">
        <v>206</v>
      </c>
      <c r="H16" t="s">
        <v>25</v>
      </c>
      <c r="I16" t="s">
        <v>310</v>
      </c>
    </row>
    <row r="17" spans="1:9" x14ac:dyDescent="0.25">
      <c r="A17">
        <v>4</v>
      </c>
      <c r="B17">
        <v>351.3623</v>
      </c>
      <c r="C17" t="s">
        <v>24</v>
      </c>
      <c r="D17">
        <v>400</v>
      </c>
      <c r="E17" t="s">
        <v>37</v>
      </c>
      <c r="F17" t="s">
        <v>25</v>
      </c>
      <c r="G17" t="s">
        <v>206</v>
      </c>
      <c r="H17" t="s">
        <v>25</v>
      </c>
      <c r="I17" t="s">
        <v>310</v>
      </c>
    </row>
    <row r="18" spans="1:9" x14ac:dyDescent="0.25">
      <c r="A18">
        <v>6</v>
      </c>
      <c r="B18">
        <v>414.62630000000001</v>
      </c>
      <c r="C18" t="s">
        <v>24</v>
      </c>
      <c r="D18">
        <v>400</v>
      </c>
      <c r="E18" t="s">
        <v>37</v>
      </c>
      <c r="F18" t="s">
        <v>25</v>
      </c>
      <c r="G18" t="s">
        <v>206</v>
      </c>
      <c r="H18" t="s">
        <v>25</v>
      </c>
      <c r="I18" t="s">
        <v>310</v>
      </c>
    </row>
    <row r="19" spans="1:9" x14ac:dyDescent="0.25">
      <c r="A19">
        <v>8</v>
      </c>
      <c r="B19">
        <v>359.2955</v>
      </c>
      <c r="C19" t="s">
        <v>24</v>
      </c>
      <c r="D19">
        <v>400</v>
      </c>
      <c r="E19" t="s">
        <v>37</v>
      </c>
      <c r="F19" t="s">
        <v>25</v>
      </c>
      <c r="G19" t="s">
        <v>206</v>
      </c>
      <c r="H19" t="s">
        <v>25</v>
      </c>
      <c r="I19" t="s">
        <v>310</v>
      </c>
    </row>
    <row r="20" spans="1:9" x14ac:dyDescent="0.25">
      <c r="A20">
        <v>12</v>
      </c>
      <c r="B20">
        <v>251.33080000000001</v>
      </c>
      <c r="C20" t="s">
        <v>24</v>
      </c>
      <c r="D20">
        <v>400</v>
      </c>
      <c r="E20" t="s">
        <v>37</v>
      </c>
      <c r="F20" t="s">
        <v>25</v>
      </c>
      <c r="G20" t="s">
        <v>206</v>
      </c>
      <c r="H20" t="s">
        <v>25</v>
      </c>
      <c r="I20" t="s">
        <v>310</v>
      </c>
    </row>
    <row r="21" spans="1:9" x14ac:dyDescent="0.25">
      <c r="A21">
        <v>24</v>
      </c>
      <c r="B21">
        <v>104.0056</v>
      </c>
      <c r="C21" t="s">
        <v>24</v>
      </c>
      <c r="D21">
        <v>400</v>
      </c>
      <c r="E21" t="s">
        <v>37</v>
      </c>
      <c r="F21" t="s">
        <v>25</v>
      </c>
      <c r="G21" t="s">
        <v>206</v>
      </c>
      <c r="H21" t="s">
        <v>25</v>
      </c>
      <c r="I21" t="s">
        <v>310</v>
      </c>
    </row>
    <row r="22" spans="1:9" x14ac:dyDescent="0.25">
      <c r="A22">
        <v>36</v>
      </c>
      <c r="B22">
        <v>40.081200000000003</v>
      </c>
      <c r="C22" t="s">
        <v>24</v>
      </c>
      <c r="D22">
        <v>400</v>
      </c>
      <c r="E22" t="s">
        <v>37</v>
      </c>
      <c r="F22" t="s">
        <v>25</v>
      </c>
      <c r="G22" t="s">
        <v>206</v>
      </c>
      <c r="H22" t="s">
        <v>25</v>
      </c>
      <c r="I22" t="s">
        <v>310</v>
      </c>
    </row>
    <row r="23" spans="1:9" x14ac:dyDescent="0.25">
      <c r="A23">
        <v>48</v>
      </c>
      <c r="B23">
        <v>17.3916</v>
      </c>
      <c r="C23" t="s">
        <v>24</v>
      </c>
      <c r="D23">
        <v>400</v>
      </c>
      <c r="E23" t="s">
        <v>37</v>
      </c>
      <c r="F23" t="s">
        <v>25</v>
      </c>
      <c r="G23" t="s">
        <v>206</v>
      </c>
      <c r="H23" t="s">
        <v>25</v>
      </c>
      <c r="I23" t="s">
        <v>310</v>
      </c>
    </row>
    <row r="31" spans="1:9" x14ac:dyDescent="0.25">
      <c r="A31">
        <v>72.291499999999999</v>
      </c>
      <c r="B31">
        <v>3.3530000000000002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workbookViewId="0">
      <selection activeCell="A2" sqref="A2:I55"/>
    </sheetView>
  </sheetViews>
  <sheetFormatPr defaultRowHeight="15" x14ac:dyDescent="0.25"/>
  <cols>
    <col min="2" max="2" width="13.7109375" bestFit="1" customWidth="1"/>
    <col min="3" max="3" width="10" bestFit="1" customWidth="1"/>
    <col min="4" max="4" width="10" customWidth="1"/>
    <col min="9" max="9" width="13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23</v>
      </c>
      <c r="G2" t="s">
        <v>217</v>
      </c>
      <c r="H2" t="s">
        <v>214</v>
      </c>
      <c r="I2" t="s">
        <v>214</v>
      </c>
      <c r="K2" t="s">
        <v>2</v>
      </c>
      <c r="L2" t="s">
        <v>4</v>
      </c>
    </row>
    <row r="3" spans="1:13" x14ac:dyDescent="0.25">
      <c r="A3">
        <v>0.5</v>
      </c>
      <c r="B3">
        <v>2.8866000000000001</v>
      </c>
      <c r="C3" t="s">
        <v>22</v>
      </c>
      <c r="D3">
        <v>400</v>
      </c>
      <c r="E3" t="s">
        <v>37</v>
      </c>
      <c r="F3" t="s">
        <v>23</v>
      </c>
      <c r="G3" t="s">
        <v>217</v>
      </c>
      <c r="H3" t="s">
        <v>214</v>
      </c>
      <c r="I3" t="s">
        <v>214</v>
      </c>
      <c r="K3" t="s">
        <v>5</v>
      </c>
      <c r="L3" t="s">
        <v>6</v>
      </c>
    </row>
    <row r="4" spans="1:13" x14ac:dyDescent="0.25">
      <c r="A4">
        <v>1</v>
      </c>
      <c r="B4">
        <v>9.6954999999999991</v>
      </c>
      <c r="C4" t="s">
        <v>22</v>
      </c>
      <c r="D4">
        <v>400</v>
      </c>
      <c r="E4" t="s">
        <v>37</v>
      </c>
      <c r="F4" t="s">
        <v>23</v>
      </c>
      <c r="G4" t="s">
        <v>217</v>
      </c>
      <c r="H4" t="s">
        <v>214</v>
      </c>
      <c r="I4" t="s">
        <v>214</v>
      </c>
      <c r="K4" t="s">
        <v>9</v>
      </c>
      <c r="L4">
        <v>8</v>
      </c>
    </row>
    <row r="5" spans="1:13" x14ac:dyDescent="0.25">
      <c r="A5">
        <v>2</v>
      </c>
      <c r="B5">
        <v>10.9381</v>
      </c>
      <c r="C5" t="s">
        <v>22</v>
      </c>
      <c r="D5">
        <v>400</v>
      </c>
      <c r="E5" t="s">
        <v>37</v>
      </c>
      <c r="F5" t="s">
        <v>23</v>
      </c>
      <c r="G5" t="s">
        <v>217</v>
      </c>
      <c r="H5" t="s">
        <v>214</v>
      </c>
      <c r="I5" t="s">
        <v>214</v>
      </c>
      <c r="K5" t="s">
        <v>15</v>
      </c>
      <c r="L5" t="s">
        <v>23</v>
      </c>
    </row>
    <row r="6" spans="1:13" x14ac:dyDescent="0.25">
      <c r="A6">
        <v>3</v>
      </c>
      <c r="B6">
        <v>8.1979000000000006</v>
      </c>
      <c r="C6" t="s">
        <v>22</v>
      </c>
      <c r="D6">
        <v>400</v>
      </c>
      <c r="E6" t="s">
        <v>37</v>
      </c>
      <c r="F6" t="s">
        <v>23</v>
      </c>
      <c r="G6" t="s">
        <v>217</v>
      </c>
      <c r="H6" t="s">
        <v>214</v>
      </c>
      <c r="I6" t="s">
        <v>214</v>
      </c>
      <c r="K6" t="s">
        <v>12</v>
      </c>
      <c r="L6" t="s">
        <v>14</v>
      </c>
    </row>
    <row r="7" spans="1:13" x14ac:dyDescent="0.25">
      <c r="A7">
        <v>4</v>
      </c>
      <c r="B7">
        <v>7.2573999999999996</v>
      </c>
      <c r="C7" t="s">
        <v>22</v>
      </c>
      <c r="D7">
        <v>400</v>
      </c>
      <c r="E7" t="s">
        <v>37</v>
      </c>
      <c r="F7" t="s">
        <v>23</v>
      </c>
      <c r="G7" t="s">
        <v>217</v>
      </c>
      <c r="H7" t="s">
        <v>214</v>
      </c>
      <c r="I7" t="s">
        <v>214</v>
      </c>
      <c r="K7" t="s">
        <v>10</v>
      </c>
    </row>
    <row r="8" spans="1:13" x14ac:dyDescent="0.25">
      <c r="A8">
        <v>6</v>
      </c>
      <c r="B8">
        <v>4.6014999999999997</v>
      </c>
      <c r="C8" t="s">
        <v>22</v>
      </c>
      <c r="D8">
        <v>400</v>
      </c>
      <c r="E8" t="s">
        <v>37</v>
      </c>
      <c r="F8" t="s">
        <v>23</v>
      </c>
      <c r="G8" t="s">
        <v>217</v>
      </c>
      <c r="H8" t="s">
        <v>214</v>
      </c>
      <c r="I8" t="s">
        <v>214</v>
      </c>
      <c r="K8" t="s">
        <v>209</v>
      </c>
      <c r="L8" t="s">
        <v>230</v>
      </c>
      <c r="M8" t="s">
        <v>342</v>
      </c>
    </row>
    <row r="9" spans="1:13" x14ac:dyDescent="0.25">
      <c r="A9">
        <v>10</v>
      </c>
      <c r="B9">
        <v>5.3411999999999997</v>
      </c>
      <c r="C9" t="s">
        <v>22</v>
      </c>
      <c r="D9">
        <v>400</v>
      </c>
      <c r="E9" t="s">
        <v>37</v>
      </c>
      <c r="F9" t="s">
        <v>23</v>
      </c>
      <c r="G9" t="s">
        <v>217</v>
      </c>
      <c r="H9" t="s">
        <v>214</v>
      </c>
      <c r="I9" t="s">
        <v>214</v>
      </c>
      <c r="K9" t="s">
        <v>210</v>
      </c>
      <c r="L9" t="s">
        <v>231</v>
      </c>
    </row>
    <row r="10" spans="1:13" x14ac:dyDescent="0.25">
      <c r="A10">
        <v>24</v>
      </c>
      <c r="B10">
        <v>0.38540000000000002</v>
      </c>
      <c r="C10" t="s">
        <v>22</v>
      </c>
      <c r="D10">
        <v>400</v>
      </c>
      <c r="E10" t="s">
        <v>37</v>
      </c>
      <c r="F10" t="s">
        <v>23</v>
      </c>
      <c r="G10" t="s">
        <v>217</v>
      </c>
      <c r="H10" t="s">
        <v>214</v>
      </c>
      <c r="I10" t="s">
        <v>214</v>
      </c>
      <c r="K10" t="s">
        <v>222</v>
      </c>
      <c r="L10" t="s">
        <v>232</v>
      </c>
    </row>
    <row r="11" spans="1:13" x14ac:dyDescent="0.25">
      <c r="A11">
        <v>0</v>
      </c>
      <c r="B11">
        <v>0</v>
      </c>
      <c r="C11" t="s">
        <v>24</v>
      </c>
      <c r="D11">
        <v>400</v>
      </c>
      <c r="E11" t="s">
        <v>37</v>
      </c>
      <c r="F11" t="s">
        <v>23</v>
      </c>
      <c r="G11" t="s">
        <v>217</v>
      </c>
      <c r="H11" t="s">
        <v>214</v>
      </c>
      <c r="I11" t="s">
        <v>214</v>
      </c>
      <c r="K11" t="s">
        <v>326</v>
      </c>
      <c r="L11" t="s">
        <v>343</v>
      </c>
      <c r="M11" t="s">
        <v>344</v>
      </c>
    </row>
    <row r="12" spans="1:13" x14ac:dyDescent="0.25">
      <c r="A12">
        <v>0.5</v>
      </c>
      <c r="B12">
        <v>47.9771</v>
      </c>
      <c r="C12" t="s">
        <v>24</v>
      </c>
      <c r="D12">
        <v>400</v>
      </c>
      <c r="E12" t="s">
        <v>37</v>
      </c>
      <c r="F12" t="s">
        <v>23</v>
      </c>
      <c r="G12" t="s">
        <v>217</v>
      </c>
      <c r="H12" t="s">
        <v>214</v>
      </c>
      <c r="I12" t="s">
        <v>214</v>
      </c>
    </row>
    <row r="13" spans="1:13" x14ac:dyDescent="0.25">
      <c r="A13">
        <v>1</v>
      </c>
      <c r="B13">
        <v>142.9461</v>
      </c>
      <c r="C13" t="s">
        <v>24</v>
      </c>
      <c r="D13">
        <v>400</v>
      </c>
      <c r="E13" t="s">
        <v>37</v>
      </c>
      <c r="F13" t="s">
        <v>23</v>
      </c>
      <c r="G13" t="s">
        <v>217</v>
      </c>
      <c r="H13" t="s">
        <v>214</v>
      </c>
      <c r="I13" t="s">
        <v>214</v>
      </c>
    </row>
    <row r="14" spans="1:13" x14ac:dyDescent="0.25">
      <c r="A14">
        <v>2</v>
      </c>
      <c r="B14">
        <v>244.30430000000001</v>
      </c>
      <c r="C14" t="s">
        <v>24</v>
      </c>
      <c r="D14">
        <v>400</v>
      </c>
      <c r="E14" t="s">
        <v>37</v>
      </c>
      <c r="F14" t="s">
        <v>23</v>
      </c>
      <c r="G14" t="s">
        <v>217</v>
      </c>
      <c r="H14" t="s">
        <v>214</v>
      </c>
      <c r="I14" t="s">
        <v>214</v>
      </c>
    </row>
    <row r="15" spans="1:13" x14ac:dyDescent="0.25">
      <c r="A15">
        <v>3</v>
      </c>
      <c r="B15">
        <v>239.5027</v>
      </c>
      <c r="C15" t="s">
        <v>24</v>
      </c>
      <c r="D15">
        <v>400</v>
      </c>
      <c r="E15" t="s">
        <v>37</v>
      </c>
      <c r="F15" t="s">
        <v>23</v>
      </c>
      <c r="G15" t="s">
        <v>217</v>
      </c>
      <c r="H15" t="s">
        <v>214</v>
      </c>
      <c r="I15" t="s">
        <v>214</v>
      </c>
      <c r="L15" s="1"/>
    </row>
    <row r="16" spans="1:13" x14ac:dyDescent="0.25">
      <c r="A16">
        <v>4</v>
      </c>
      <c r="B16">
        <v>230.1807</v>
      </c>
      <c r="C16" t="s">
        <v>24</v>
      </c>
      <c r="D16">
        <v>400</v>
      </c>
      <c r="E16" t="s">
        <v>37</v>
      </c>
      <c r="F16" t="s">
        <v>23</v>
      </c>
      <c r="G16" t="s">
        <v>217</v>
      </c>
      <c r="H16" t="s">
        <v>214</v>
      </c>
      <c r="I16" t="s">
        <v>214</v>
      </c>
    </row>
    <row r="17" spans="1:12" x14ac:dyDescent="0.25">
      <c r="A17">
        <v>6</v>
      </c>
      <c r="B17">
        <v>192.5231</v>
      </c>
      <c r="C17" t="s">
        <v>24</v>
      </c>
      <c r="D17">
        <v>400</v>
      </c>
      <c r="E17" t="s">
        <v>37</v>
      </c>
      <c r="F17" t="s">
        <v>23</v>
      </c>
      <c r="G17" t="s">
        <v>217</v>
      </c>
      <c r="H17" t="s">
        <v>214</v>
      </c>
      <c r="I17" t="s">
        <v>214</v>
      </c>
    </row>
    <row r="18" spans="1:12" x14ac:dyDescent="0.25">
      <c r="A18">
        <v>10</v>
      </c>
      <c r="B18">
        <v>303.91950000000003</v>
      </c>
      <c r="C18" t="s">
        <v>24</v>
      </c>
      <c r="D18">
        <v>400</v>
      </c>
      <c r="E18" t="s">
        <v>37</v>
      </c>
      <c r="F18" t="s">
        <v>23</v>
      </c>
      <c r="G18" t="s">
        <v>217</v>
      </c>
      <c r="H18" t="s">
        <v>214</v>
      </c>
      <c r="I18" t="s">
        <v>214</v>
      </c>
    </row>
    <row r="19" spans="1:12" x14ac:dyDescent="0.25">
      <c r="A19">
        <v>24</v>
      </c>
      <c r="B19">
        <v>81.996099999999998</v>
      </c>
      <c r="C19" t="s">
        <v>24</v>
      </c>
      <c r="D19">
        <v>400</v>
      </c>
      <c r="E19" t="s">
        <v>37</v>
      </c>
      <c r="F19" t="s">
        <v>23</v>
      </c>
      <c r="G19" t="s">
        <v>217</v>
      </c>
      <c r="H19" t="s">
        <v>214</v>
      </c>
      <c r="I19" t="s">
        <v>214</v>
      </c>
    </row>
    <row r="20" spans="1:12" x14ac:dyDescent="0.25">
      <c r="A20">
        <v>0</v>
      </c>
      <c r="B20">
        <v>0</v>
      </c>
      <c r="C20" t="s">
        <v>22</v>
      </c>
      <c r="D20">
        <v>400</v>
      </c>
      <c r="E20" t="s">
        <v>37</v>
      </c>
      <c r="F20" t="s">
        <v>23</v>
      </c>
      <c r="G20" t="s">
        <v>217</v>
      </c>
      <c r="H20" t="s">
        <v>214</v>
      </c>
      <c r="I20" t="s">
        <v>233</v>
      </c>
    </row>
    <row r="21" spans="1:12" x14ac:dyDescent="0.25">
      <c r="A21">
        <v>0.5</v>
      </c>
      <c r="B21">
        <v>3.9066000000000001</v>
      </c>
      <c r="C21" t="s">
        <v>22</v>
      </c>
      <c r="D21">
        <v>400</v>
      </c>
      <c r="E21" t="s">
        <v>37</v>
      </c>
      <c r="F21" t="s">
        <v>23</v>
      </c>
      <c r="G21" t="s">
        <v>217</v>
      </c>
      <c r="H21" t="s">
        <v>214</v>
      </c>
      <c r="I21" t="s">
        <v>233</v>
      </c>
    </row>
    <row r="22" spans="1:12" x14ac:dyDescent="0.25">
      <c r="A22">
        <v>1</v>
      </c>
      <c r="B22">
        <v>8.0784000000000002</v>
      </c>
      <c r="C22" t="s">
        <v>22</v>
      </c>
      <c r="D22">
        <v>400</v>
      </c>
      <c r="E22" t="s">
        <v>37</v>
      </c>
      <c r="F22" t="s">
        <v>23</v>
      </c>
      <c r="G22" t="s">
        <v>217</v>
      </c>
      <c r="H22" t="s">
        <v>214</v>
      </c>
      <c r="I22" t="s">
        <v>233</v>
      </c>
    </row>
    <row r="23" spans="1:12" x14ac:dyDescent="0.25">
      <c r="A23">
        <v>2</v>
      </c>
      <c r="B23">
        <v>8.7043999999999997</v>
      </c>
      <c r="C23" t="s">
        <v>22</v>
      </c>
      <c r="D23">
        <v>400</v>
      </c>
      <c r="E23" t="s">
        <v>37</v>
      </c>
      <c r="F23" t="s">
        <v>23</v>
      </c>
      <c r="G23" t="s">
        <v>217</v>
      </c>
      <c r="H23" t="s">
        <v>214</v>
      </c>
      <c r="I23" t="s">
        <v>233</v>
      </c>
    </row>
    <row r="24" spans="1:12" x14ac:dyDescent="0.25">
      <c r="A24">
        <v>3</v>
      </c>
      <c r="B24">
        <v>9.6656999999999993</v>
      </c>
      <c r="C24" t="s">
        <v>22</v>
      </c>
      <c r="D24">
        <v>400</v>
      </c>
      <c r="E24" t="s">
        <v>37</v>
      </c>
      <c r="F24" t="s">
        <v>23</v>
      </c>
      <c r="G24" t="s">
        <v>217</v>
      </c>
      <c r="H24" t="s">
        <v>214</v>
      </c>
      <c r="I24" t="s">
        <v>233</v>
      </c>
    </row>
    <row r="25" spans="1:12" x14ac:dyDescent="0.25">
      <c r="A25">
        <v>4</v>
      </c>
      <c r="B25">
        <v>5.1098999999999997</v>
      </c>
      <c r="C25" t="s">
        <v>22</v>
      </c>
      <c r="D25">
        <v>400</v>
      </c>
      <c r="E25" t="s">
        <v>37</v>
      </c>
      <c r="F25" t="s">
        <v>23</v>
      </c>
      <c r="G25" t="s">
        <v>217</v>
      </c>
      <c r="H25" t="s">
        <v>214</v>
      </c>
      <c r="I25" t="s">
        <v>233</v>
      </c>
    </row>
    <row r="26" spans="1:12" x14ac:dyDescent="0.25">
      <c r="A26">
        <v>6</v>
      </c>
      <c r="B26">
        <v>2.2157</v>
      </c>
      <c r="C26" t="s">
        <v>22</v>
      </c>
      <c r="D26">
        <v>400</v>
      </c>
      <c r="E26" t="s">
        <v>37</v>
      </c>
      <c r="F26" t="s">
        <v>23</v>
      </c>
      <c r="G26" t="s">
        <v>217</v>
      </c>
      <c r="H26" t="s">
        <v>214</v>
      </c>
      <c r="I26" t="s">
        <v>233</v>
      </c>
    </row>
    <row r="27" spans="1:12" x14ac:dyDescent="0.25">
      <c r="A27">
        <v>10</v>
      </c>
      <c r="B27">
        <v>1.1848000000000001</v>
      </c>
      <c r="C27" t="s">
        <v>22</v>
      </c>
      <c r="D27">
        <v>400</v>
      </c>
      <c r="E27" t="s">
        <v>37</v>
      </c>
      <c r="F27" t="s">
        <v>23</v>
      </c>
      <c r="G27" t="s">
        <v>217</v>
      </c>
      <c r="H27" t="s">
        <v>214</v>
      </c>
      <c r="I27" t="s">
        <v>233</v>
      </c>
    </row>
    <row r="28" spans="1:12" x14ac:dyDescent="0.25">
      <c r="A28">
        <v>24</v>
      </c>
      <c r="B28">
        <v>0.44209999999999999</v>
      </c>
      <c r="C28" t="s">
        <v>22</v>
      </c>
      <c r="D28">
        <v>400</v>
      </c>
      <c r="E28" t="s">
        <v>37</v>
      </c>
      <c r="F28" t="s">
        <v>23</v>
      </c>
      <c r="G28" t="s">
        <v>217</v>
      </c>
      <c r="H28" t="s">
        <v>214</v>
      </c>
      <c r="I28" t="s">
        <v>233</v>
      </c>
    </row>
    <row r="29" spans="1:12" x14ac:dyDescent="0.25">
      <c r="A29">
        <v>0</v>
      </c>
      <c r="B29">
        <v>0</v>
      </c>
      <c r="C29" t="s">
        <v>24</v>
      </c>
      <c r="D29">
        <v>400</v>
      </c>
      <c r="E29" t="s">
        <v>37</v>
      </c>
      <c r="F29" t="s">
        <v>23</v>
      </c>
      <c r="G29" t="s">
        <v>217</v>
      </c>
      <c r="H29" t="s">
        <v>214</v>
      </c>
      <c r="I29" t="s">
        <v>233</v>
      </c>
    </row>
    <row r="30" spans="1:12" x14ac:dyDescent="0.25">
      <c r="A30">
        <v>0.5</v>
      </c>
      <c r="B30">
        <v>70.857699999999994</v>
      </c>
      <c r="C30" t="s">
        <v>24</v>
      </c>
      <c r="D30">
        <v>400</v>
      </c>
      <c r="E30" t="s">
        <v>37</v>
      </c>
      <c r="F30" t="s">
        <v>23</v>
      </c>
      <c r="G30" t="s">
        <v>217</v>
      </c>
      <c r="H30" t="s">
        <v>214</v>
      </c>
      <c r="I30" t="s">
        <v>233</v>
      </c>
    </row>
    <row r="31" spans="1:12" x14ac:dyDescent="0.25">
      <c r="A31">
        <v>1</v>
      </c>
      <c r="B31">
        <v>153.24010000000001</v>
      </c>
      <c r="C31" t="s">
        <v>24</v>
      </c>
      <c r="D31">
        <v>400</v>
      </c>
      <c r="E31" t="s">
        <v>37</v>
      </c>
      <c r="F31" t="s">
        <v>23</v>
      </c>
      <c r="G31" t="s">
        <v>217</v>
      </c>
      <c r="H31" t="s">
        <v>214</v>
      </c>
      <c r="I31" t="s">
        <v>233</v>
      </c>
    </row>
    <row r="32" spans="1:12" x14ac:dyDescent="0.25">
      <c r="A32">
        <v>2</v>
      </c>
      <c r="B32">
        <v>220.98089999999999</v>
      </c>
      <c r="C32" t="s">
        <v>24</v>
      </c>
      <c r="D32">
        <v>400</v>
      </c>
      <c r="E32" t="s">
        <v>37</v>
      </c>
      <c r="F32" t="s">
        <v>23</v>
      </c>
      <c r="G32" t="s">
        <v>217</v>
      </c>
      <c r="H32" t="s">
        <v>214</v>
      </c>
      <c r="I32" t="s">
        <v>233</v>
      </c>
      <c r="L32" s="1"/>
    </row>
    <row r="33" spans="1:9" x14ac:dyDescent="0.25">
      <c r="A33">
        <v>3</v>
      </c>
      <c r="B33">
        <v>235.0292</v>
      </c>
      <c r="C33" t="s">
        <v>24</v>
      </c>
      <c r="D33">
        <v>400</v>
      </c>
      <c r="E33" t="s">
        <v>37</v>
      </c>
      <c r="F33" t="s">
        <v>23</v>
      </c>
      <c r="G33" t="s">
        <v>217</v>
      </c>
      <c r="H33" t="s">
        <v>214</v>
      </c>
      <c r="I33" t="s">
        <v>233</v>
      </c>
    </row>
    <row r="34" spans="1:9" x14ac:dyDescent="0.25">
      <c r="A34">
        <v>4</v>
      </c>
      <c r="B34">
        <v>204.07149999999999</v>
      </c>
      <c r="C34" t="s">
        <v>24</v>
      </c>
      <c r="D34">
        <v>400</v>
      </c>
      <c r="E34" t="s">
        <v>37</v>
      </c>
      <c r="F34" t="s">
        <v>23</v>
      </c>
      <c r="G34" t="s">
        <v>217</v>
      </c>
      <c r="H34" t="s">
        <v>214</v>
      </c>
      <c r="I34" t="s">
        <v>233</v>
      </c>
    </row>
    <row r="35" spans="1:9" x14ac:dyDescent="0.25">
      <c r="A35">
        <v>6</v>
      </c>
      <c r="B35">
        <v>184.6951</v>
      </c>
      <c r="C35" t="s">
        <v>24</v>
      </c>
      <c r="D35">
        <v>400</v>
      </c>
      <c r="E35" t="s">
        <v>37</v>
      </c>
      <c r="F35" t="s">
        <v>23</v>
      </c>
      <c r="G35" t="s">
        <v>217</v>
      </c>
      <c r="H35" t="s">
        <v>214</v>
      </c>
      <c r="I35" t="s">
        <v>233</v>
      </c>
    </row>
    <row r="36" spans="1:9" x14ac:dyDescent="0.25">
      <c r="A36">
        <v>10</v>
      </c>
      <c r="B36">
        <v>151.27709999999999</v>
      </c>
      <c r="C36" t="s">
        <v>24</v>
      </c>
      <c r="D36">
        <v>400</v>
      </c>
      <c r="E36" t="s">
        <v>37</v>
      </c>
      <c r="F36" t="s">
        <v>23</v>
      </c>
      <c r="G36" t="s">
        <v>217</v>
      </c>
      <c r="H36" t="s">
        <v>214</v>
      </c>
      <c r="I36" t="s">
        <v>233</v>
      </c>
    </row>
    <row r="37" spans="1:9" x14ac:dyDescent="0.25">
      <c r="A37">
        <v>24</v>
      </c>
      <c r="B37">
        <v>66.570899999999995</v>
      </c>
      <c r="C37" t="s">
        <v>24</v>
      </c>
      <c r="D37">
        <v>400</v>
      </c>
      <c r="E37" t="s">
        <v>37</v>
      </c>
      <c r="F37" t="s">
        <v>23</v>
      </c>
      <c r="G37" t="s">
        <v>217</v>
      </c>
      <c r="H37" t="s">
        <v>214</v>
      </c>
      <c r="I37" t="s">
        <v>233</v>
      </c>
    </row>
    <row r="38" spans="1:9" x14ac:dyDescent="0.25">
      <c r="A38">
        <v>0</v>
      </c>
      <c r="B38">
        <v>0</v>
      </c>
      <c r="C38" t="s">
        <v>22</v>
      </c>
      <c r="D38">
        <v>400</v>
      </c>
      <c r="E38" t="s">
        <v>37</v>
      </c>
      <c r="F38" t="s">
        <v>23</v>
      </c>
      <c r="G38" t="s">
        <v>217</v>
      </c>
      <c r="H38" t="s">
        <v>214</v>
      </c>
      <c r="I38" t="s">
        <v>234</v>
      </c>
    </row>
    <row r="39" spans="1:9" x14ac:dyDescent="0.25">
      <c r="A39">
        <v>0.5</v>
      </c>
      <c r="B39">
        <v>0.77239999999999998</v>
      </c>
      <c r="C39" t="s">
        <v>22</v>
      </c>
      <c r="D39">
        <v>400</v>
      </c>
      <c r="E39" t="s">
        <v>37</v>
      </c>
      <c r="F39" t="s">
        <v>23</v>
      </c>
      <c r="G39" t="s">
        <v>217</v>
      </c>
      <c r="H39" t="s">
        <v>214</v>
      </c>
      <c r="I39" t="s">
        <v>234</v>
      </c>
    </row>
    <row r="40" spans="1:9" x14ac:dyDescent="0.25">
      <c r="A40">
        <v>1</v>
      </c>
      <c r="B40">
        <v>1.5972</v>
      </c>
      <c r="C40" t="s">
        <v>22</v>
      </c>
      <c r="D40">
        <v>400</v>
      </c>
      <c r="E40" t="s">
        <v>37</v>
      </c>
      <c r="F40" t="s">
        <v>23</v>
      </c>
      <c r="G40" t="s">
        <v>217</v>
      </c>
      <c r="H40" t="s">
        <v>214</v>
      </c>
      <c r="I40" t="s">
        <v>234</v>
      </c>
    </row>
    <row r="41" spans="1:9" x14ac:dyDescent="0.25">
      <c r="A41">
        <v>2</v>
      </c>
      <c r="B41">
        <v>3.5070000000000001</v>
      </c>
      <c r="C41" t="s">
        <v>22</v>
      </c>
      <c r="D41">
        <v>400</v>
      </c>
      <c r="E41" t="s">
        <v>37</v>
      </c>
      <c r="F41" t="s">
        <v>23</v>
      </c>
      <c r="G41" t="s">
        <v>217</v>
      </c>
      <c r="H41" t="s">
        <v>214</v>
      </c>
      <c r="I41" t="s">
        <v>234</v>
      </c>
    </row>
    <row r="42" spans="1:9" x14ac:dyDescent="0.25">
      <c r="A42">
        <v>3</v>
      </c>
      <c r="B42">
        <v>2.8338000000000001</v>
      </c>
      <c r="C42" t="s">
        <v>22</v>
      </c>
      <c r="D42">
        <v>400</v>
      </c>
      <c r="E42" t="s">
        <v>37</v>
      </c>
      <c r="F42" t="s">
        <v>23</v>
      </c>
      <c r="G42" t="s">
        <v>217</v>
      </c>
      <c r="H42" t="s">
        <v>214</v>
      </c>
      <c r="I42" t="s">
        <v>234</v>
      </c>
    </row>
    <row r="43" spans="1:9" x14ac:dyDescent="0.25">
      <c r="A43">
        <v>4</v>
      </c>
      <c r="B43">
        <v>2.0590999999999999</v>
      </c>
      <c r="C43" t="s">
        <v>22</v>
      </c>
      <c r="D43">
        <v>400</v>
      </c>
      <c r="E43" t="s">
        <v>37</v>
      </c>
      <c r="F43" t="s">
        <v>23</v>
      </c>
      <c r="G43" t="s">
        <v>217</v>
      </c>
      <c r="H43" t="s">
        <v>214</v>
      </c>
      <c r="I43" t="s">
        <v>234</v>
      </c>
    </row>
    <row r="44" spans="1:9" x14ac:dyDescent="0.25">
      <c r="A44">
        <v>6</v>
      </c>
      <c r="B44">
        <v>0.87939999999999996</v>
      </c>
      <c r="C44" t="s">
        <v>22</v>
      </c>
      <c r="D44">
        <v>400</v>
      </c>
      <c r="E44" t="s">
        <v>37</v>
      </c>
      <c r="F44" t="s">
        <v>23</v>
      </c>
      <c r="G44" t="s">
        <v>217</v>
      </c>
      <c r="H44" t="s">
        <v>214</v>
      </c>
      <c r="I44" t="s">
        <v>234</v>
      </c>
    </row>
    <row r="45" spans="1:9" x14ac:dyDescent="0.25">
      <c r="A45">
        <v>10</v>
      </c>
      <c r="B45">
        <v>0.90210000000000001</v>
      </c>
      <c r="C45" t="s">
        <v>22</v>
      </c>
      <c r="D45">
        <v>400</v>
      </c>
      <c r="E45" t="s">
        <v>37</v>
      </c>
      <c r="F45" t="s">
        <v>23</v>
      </c>
      <c r="G45" t="s">
        <v>217</v>
      </c>
      <c r="H45" t="s">
        <v>214</v>
      </c>
      <c r="I45" t="s">
        <v>234</v>
      </c>
    </row>
    <row r="46" spans="1:9" x14ac:dyDescent="0.25">
      <c r="A46">
        <v>24</v>
      </c>
      <c r="B46">
        <v>0.26819999999999999</v>
      </c>
      <c r="C46" t="s">
        <v>22</v>
      </c>
      <c r="D46">
        <v>400</v>
      </c>
      <c r="E46" t="s">
        <v>37</v>
      </c>
      <c r="F46" t="s">
        <v>23</v>
      </c>
      <c r="G46" t="s">
        <v>217</v>
      </c>
      <c r="H46" t="s">
        <v>214</v>
      </c>
      <c r="I46" t="s">
        <v>234</v>
      </c>
    </row>
    <row r="47" spans="1:9" x14ac:dyDescent="0.25">
      <c r="A47">
        <v>0</v>
      </c>
      <c r="B47">
        <v>0</v>
      </c>
      <c r="C47" t="s">
        <v>24</v>
      </c>
      <c r="D47">
        <v>400</v>
      </c>
      <c r="E47" t="s">
        <v>37</v>
      </c>
      <c r="F47" t="s">
        <v>23</v>
      </c>
      <c r="G47" t="s">
        <v>217</v>
      </c>
      <c r="H47" t="s">
        <v>214</v>
      </c>
      <c r="I47" t="s">
        <v>234</v>
      </c>
    </row>
    <row r="48" spans="1:9" x14ac:dyDescent="0.25">
      <c r="A48">
        <v>0.5</v>
      </c>
      <c r="B48">
        <v>56.685200000000002</v>
      </c>
      <c r="C48" t="s">
        <v>24</v>
      </c>
      <c r="D48">
        <v>400</v>
      </c>
      <c r="E48" t="s">
        <v>37</v>
      </c>
      <c r="F48" t="s">
        <v>23</v>
      </c>
      <c r="G48" t="s">
        <v>217</v>
      </c>
      <c r="H48" t="s">
        <v>214</v>
      </c>
      <c r="I48" t="s">
        <v>234</v>
      </c>
    </row>
    <row r="49" spans="1:9" x14ac:dyDescent="0.25">
      <c r="A49">
        <v>1</v>
      </c>
      <c r="B49">
        <v>113.0386</v>
      </c>
      <c r="C49" t="s">
        <v>24</v>
      </c>
      <c r="D49">
        <v>400</v>
      </c>
      <c r="E49" t="s">
        <v>37</v>
      </c>
      <c r="F49" t="s">
        <v>23</v>
      </c>
      <c r="G49" t="s">
        <v>217</v>
      </c>
      <c r="H49" t="s">
        <v>214</v>
      </c>
      <c r="I49" t="s">
        <v>234</v>
      </c>
    </row>
    <row r="50" spans="1:9" x14ac:dyDescent="0.25">
      <c r="A50">
        <v>2</v>
      </c>
      <c r="B50">
        <v>199.65199999999999</v>
      </c>
      <c r="C50" t="s">
        <v>24</v>
      </c>
      <c r="D50">
        <v>400</v>
      </c>
      <c r="E50" t="s">
        <v>37</v>
      </c>
      <c r="F50" t="s">
        <v>23</v>
      </c>
      <c r="G50" t="s">
        <v>217</v>
      </c>
      <c r="H50" t="s">
        <v>214</v>
      </c>
      <c r="I50" t="s">
        <v>234</v>
      </c>
    </row>
    <row r="51" spans="1:9" x14ac:dyDescent="0.25">
      <c r="A51">
        <v>3</v>
      </c>
      <c r="B51">
        <v>184.24430000000001</v>
      </c>
      <c r="C51" t="s">
        <v>24</v>
      </c>
      <c r="D51">
        <v>400</v>
      </c>
      <c r="E51" t="s">
        <v>37</v>
      </c>
      <c r="F51" t="s">
        <v>23</v>
      </c>
      <c r="G51" t="s">
        <v>217</v>
      </c>
      <c r="H51" t="s">
        <v>214</v>
      </c>
      <c r="I51" t="s">
        <v>234</v>
      </c>
    </row>
    <row r="52" spans="1:9" x14ac:dyDescent="0.25">
      <c r="A52">
        <v>4</v>
      </c>
      <c r="B52">
        <v>173.49359999999999</v>
      </c>
      <c r="C52" t="s">
        <v>24</v>
      </c>
      <c r="D52">
        <v>400</v>
      </c>
      <c r="E52" t="s">
        <v>37</v>
      </c>
      <c r="F52" t="s">
        <v>23</v>
      </c>
      <c r="G52" t="s">
        <v>217</v>
      </c>
      <c r="H52" t="s">
        <v>214</v>
      </c>
      <c r="I52" t="s">
        <v>234</v>
      </c>
    </row>
    <row r="53" spans="1:9" x14ac:dyDescent="0.25">
      <c r="A53">
        <v>6</v>
      </c>
      <c r="B53">
        <v>133.50110000000001</v>
      </c>
      <c r="C53" t="s">
        <v>24</v>
      </c>
      <c r="D53">
        <v>400</v>
      </c>
      <c r="E53" t="s">
        <v>37</v>
      </c>
      <c r="F53" t="s">
        <v>23</v>
      </c>
      <c r="G53" t="s">
        <v>217</v>
      </c>
      <c r="H53" t="s">
        <v>214</v>
      </c>
      <c r="I53" t="s">
        <v>234</v>
      </c>
    </row>
    <row r="54" spans="1:9" x14ac:dyDescent="0.25">
      <c r="A54">
        <v>10</v>
      </c>
      <c r="B54">
        <v>113.86660000000001</v>
      </c>
      <c r="C54" t="s">
        <v>24</v>
      </c>
      <c r="D54">
        <v>400</v>
      </c>
      <c r="E54" t="s">
        <v>37</v>
      </c>
      <c r="F54" t="s">
        <v>23</v>
      </c>
      <c r="G54" t="s">
        <v>217</v>
      </c>
      <c r="H54" t="s">
        <v>214</v>
      </c>
      <c r="I54" t="s">
        <v>234</v>
      </c>
    </row>
    <row r="55" spans="1:9" x14ac:dyDescent="0.25">
      <c r="A55">
        <v>24</v>
      </c>
      <c r="B55">
        <v>20.944900000000001</v>
      </c>
      <c r="C55" t="s">
        <v>24</v>
      </c>
      <c r="D55">
        <v>400</v>
      </c>
      <c r="E55" t="s">
        <v>37</v>
      </c>
      <c r="F55" t="s">
        <v>23</v>
      </c>
      <c r="G55" t="s">
        <v>217</v>
      </c>
      <c r="H55" t="s">
        <v>214</v>
      </c>
      <c r="I55" t="s"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workbookViewId="0">
      <selection activeCell="L9" sqref="L9"/>
    </sheetView>
  </sheetViews>
  <sheetFormatPr defaultRowHeight="15" x14ac:dyDescent="0.25"/>
  <cols>
    <col min="5" max="5" width="10.28515625" customWidth="1"/>
    <col min="6" max="7" width="10.85546875" customWidth="1"/>
    <col min="8" max="8" width="13.42578125" bestFit="1" customWidth="1"/>
    <col min="9" max="9" width="10.85546875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216</v>
      </c>
      <c r="H1" t="s">
        <v>211</v>
      </c>
      <c r="I1" t="s">
        <v>213</v>
      </c>
      <c r="K1" t="s">
        <v>1</v>
      </c>
      <c r="L1" t="s">
        <v>28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206</v>
      </c>
      <c r="H2" t="s">
        <v>235</v>
      </c>
      <c r="I2" t="s">
        <v>214</v>
      </c>
      <c r="K2" t="s">
        <v>2</v>
      </c>
      <c r="L2" t="s">
        <v>30</v>
      </c>
    </row>
    <row r="3" spans="1:13" x14ac:dyDescent="0.25">
      <c r="A3">
        <v>0.5</v>
      </c>
      <c r="B3">
        <v>0.72260000000000002</v>
      </c>
      <c r="C3" t="s">
        <v>24</v>
      </c>
      <c r="D3">
        <v>400</v>
      </c>
      <c r="E3" t="s">
        <v>36</v>
      </c>
      <c r="F3" t="s">
        <v>25</v>
      </c>
      <c r="G3" t="s">
        <v>206</v>
      </c>
      <c r="H3" t="s">
        <v>235</v>
      </c>
      <c r="I3" t="s">
        <v>214</v>
      </c>
      <c r="K3" t="s">
        <v>5</v>
      </c>
      <c r="L3" t="s">
        <v>26</v>
      </c>
    </row>
    <row r="4" spans="1:13" x14ac:dyDescent="0.25">
      <c r="A4">
        <v>0.75</v>
      </c>
      <c r="B4">
        <v>3.9552999999999998</v>
      </c>
      <c r="C4" t="s">
        <v>24</v>
      </c>
      <c r="D4">
        <v>400</v>
      </c>
      <c r="E4" t="s">
        <v>36</v>
      </c>
      <c r="F4" t="s">
        <v>25</v>
      </c>
      <c r="G4" t="s">
        <v>206</v>
      </c>
      <c r="H4" t="s">
        <v>235</v>
      </c>
      <c r="I4" t="s">
        <v>214</v>
      </c>
      <c r="K4" t="s">
        <v>9</v>
      </c>
      <c r="L4">
        <v>1</v>
      </c>
      <c r="M4" t="s">
        <v>345</v>
      </c>
    </row>
    <row r="5" spans="1:13" x14ac:dyDescent="0.25">
      <c r="A5">
        <v>1</v>
      </c>
      <c r="B5">
        <v>4.9141000000000004</v>
      </c>
      <c r="C5" t="s">
        <v>24</v>
      </c>
      <c r="D5">
        <v>400</v>
      </c>
      <c r="E5" t="s">
        <v>36</v>
      </c>
      <c r="F5" t="s">
        <v>25</v>
      </c>
      <c r="G5" t="s">
        <v>206</v>
      </c>
      <c r="H5" t="s">
        <v>235</v>
      </c>
      <c r="I5" t="s">
        <v>214</v>
      </c>
      <c r="K5" t="s">
        <v>15</v>
      </c>
      <c r="L5" t="s">
        <v>27</v>
      </c>
    </row>
    <row r="6" spans="1:13" x14ac:dyDescent="0.25">
      <c r="A6">
        <v>1.5</v>
      </c>
      <c r="B6">
        <v>6.1619999999999999</v>
      </c>
      <c r="C6" t="s">
        <v>24</v>
      </c>
      <c r="D6">
        <v>400</v>
      </c>
      <c r="E6" t="s">
        <v>36</v>
      </c>
      <c r="F6" t="s">
        <v>25</v>
      </c>
      <c r="G6" t="s">
        <v>206</v>
      </c>
      <c r="H6" t="s">
        <v>235</v>
      </c>
      <c r="I6" t="s">
        <v>214</v>
      </c>
      <c r="K6" t="s">
        <v>12</v>
      </c>
      <c r="L6" t="s">
        <v>14</v>
      </c>
    </row>
    <row r="7" spans="1:13" x14ac:dyDescent="0.25">
      <c r="A7">
        <v>2</v>
      </c>
      <c r="B7">
        <v>6.4505999999999997</v>
      </c>
      <c r="C7" t="s">
        <v>24</v>
      </c>
      <c r="D7">
        <v>400</v>
      </c>
      <c r="E7" t="s">
        <v>36</v>
      </c>
      <c r="F7" t="s">
        <v>25</v>
      </c>
      <c r="G7" t="s">
        <v>206</v>
      </c>
      <c r="H7" t="s">
        <v>235</v>
      </c>
      <c r="I7" t="s">
        <v>214</v>
      </c>
      <c r="K7" t="s">
        <v>10</v>
      </c>
      <c r="L7" t="s">
        <v>29</v>
      </c>
    </row>
    <row r="8" spans="1:13" x14ac:dyDescent="0.25">
      <c r="A8">
        <v>2.5</v>
      </c>
      <c r="B8">
        <v>6.5834999999999999</v>
      </c>
      <c r="C8" t="s">
        <v>24</v>
      </c>
      <c r="D8">
        <v>400</v>
      </c>
      <c r="E8" t="s">
        <v>36</v>
      </c>
      <c r="F8" t="s">
        <v>25</v>
      </c>
      <c r="G8" t="s">
        <v>206</v>
      </c>
      <c r="H8" t="s">
        <v>235</v>
      </c>
      <c r="I8" t="s">
        <v>214</v>
      </c>
      <c r="K8" t="s">
        <v>209</v>
      </c>
      <c r="L8" t="s">
        <v>438</v>
      </c>
    </row>
    <row r="9" spans="1:13" x14ac:dyDescent="0.25">
      <c r="A9">
        <v>3</v>
      </c>
      <c r="B9">
        <v>6.8056000000000001</v>
      </c>
      <c r="C9" t="s">
        <v>24</v>
      </c>
      <c r="D9">
        <v>400</v>
      </c>
      <c r="E9" t="s">
        <v>36</v>
      </c>
      <c r="F9" t="s">
        <v>25</v>
      </c>
      <c r="G9" t="s">
        <v>206</v>
      </c>
      <c r="H9" t="s">
        <v>235</v>
      </c>
      <c r="I9" t="s">
        <v>214</v>
      </c>
      <c r="K9" t="s">
        <v>210</v>
      </c>
      <c r="L9" t="s">
        <v>235</v>
      </c>
    </row>
    <row r="10" spans="1:13" x14ac:dyDescent="0.25">
      <c r="A10">
        <v>3.5</v>
      </c>
      <c r="B10">
        <v>7.0500999999999996</v>
      </c>
      <c r="C10" t="s">
        <v>24</v>
      </c>
      <c r="D10">
        <v>400</v>
      </c>
      <c r="E10" t="s">
        <v>36</v>
      </c>
      <c r="F10" t="s">
        <v>25</v>
      </c>
      <c r="G10" t="s">
        <v>206</v>
      </c>
      <c r="H10" t="s">
        <v>235</v>
      </c>
      <c r="I10" t="s">
        <v>214</v>
      </c>
      <c r="K10" t="s">
        <v>222</v>
      </c>
      <c r="L10" t="s">
        <v>236</v>
      </c>
    </row>
    <row r="11" spans="1:13" x14ac:dyDescent="0.25">
      <c r="A11">
        <v>4</v>
      </c>
      <c r="B11">
        <v>7.2496999999999998</v>
      </c>
      <c r="C11" t="s">
        <v>24</v>
      </c>
      <c r="D11">
        <v>400</v>
      </c>
      <c r="E11" t="s">
        <v>36</v>
      </c>
      <c r="F11" t="s">
        <v>25</v>
      </c>
      <c r="G11" t="s">
        <v>206</v>
      </c>
      <c r="H11" t="s">
        <v>235</v>
      </c>
      <c r="I11" t="s">
        <v>214</v>
      </c>
    </row>
    <row r="12" spans="1:13" x14ac:dyDescent="0.25">
      <c r="A12">
        <v>5</v>
      </c>
      <c r="B12">
        <v>6.8914</v>
      </c>
      <c r="C12" t="s">
        <v>24</v>
      </c>
      <c r="D12">
        <v>400</v>
      </c>
      <c r="E12" t="s">
        <v>36</v>
      </c>
      <c r="F12" t="s">
        <v>25</v>
      </c>
      <c r="G12" t="s">
        <v>206</v>
      </c>
      <c r="H12" t="s">
        <v>235</v>
      </c>
      <c r="I12" t="s">
        <v>214</v>
      </c>
    </row>
    <row r="13" spans="1:13" x14ac:dyDescent="0.25">
      <c r="A13">
        <v>6</v>
      </c>
      <c r="B13">
        <v>6.8224999999999998</v>
      </c>
      <c r="C13" t="s">
        <v>24</v>
      </c>
      <c r="D13">
        <v>400</v>
      </c>
      <c r="E13" t="s">
        <v>36</v>
      </c>
      <c r="F13" t="s">
        <v>25</v>
      </c>
      <c r="G13" t="s">
        <v>206</v>
      </c>
      <c r="H13" t="s">
        <v>235</v>
      </c>
      <c r="I13" t="s">
        <v>214</v>
      </c>
    </row>
    <row r="14" spans="1:13" x14ac:dyDescent="0.25">
      <c r="A14">
        <v>7</v>
      </c>
      <c r="B14">
        <v>6.8209999999999997</v>
      </c>
      <c r="C14" t="s">
        <v>24</v>
      </c>
      <c r="D14">
        <v>400</v>
      </c>
      <c r="E14" t="s">
        <v>36</v>
      </c>
      <c r="F14" t="s">
        <v>25</v>
      </c>
      <c r="G14" t="s">
        <v>206</v>
      </c>
      <c r="H14" t="s">
        <v>235</v>
      </c>
      <c r="I14" t="s">
        <v>214</v>
      </c>
    </row>
    <row r="15" spans="1:13" x14ac:dyDescent="0.25">
      <c r="A15">
        <v>8</v>
      </c>
      <c r="B15">
        <v>6.6855000000000002</v>
      </c>
      <c r="C15" t="s">
        <v>24</v>
      </c>
      <c r="D15">
        <v>400</v>
      </c>
      <c r="E15" t="s">
        <v>36</v>
      </c>
      <c r="F15" t="s">
        <v>25</v>
      </c>
      <c r="G15" t="s">
        <v>206</v>
      </c>
      <c r="H15" t="s">
        <v>235</v>
      </c>
      <c r="I15" t="s">
        <v>214</v>
      </c>
    </row>
    <row r="16" spans="1:13" x14ac:dyDescent="0.25">
      <c r="A16">
        <v>10</v>
      </c>
      <c r="B16">
        <v>6.1017000000000001</v>
      </c>
      <c r="C16" t="s">
        <v>24</v>
      </c>
      <c r="D16">
        <v>400</v>
      </c>
      <c r="E16" t="s">
        <v>36</v>
      </c>
      <c r="F16" t="s">
        <v>25</v>
      </c>
      <c r="G16" t="s">
        <v>206</v>
      </c>
      <c r="H16" t="s">
        <v>235</v>
      </c>
      <c r="I16" t="s">
        <v>214</v>
      </c>
    </row>
    <row r="17" spans="1:9" x14ac:dyDescent="0.25">
      <c r="A17">
        <v>24</v>
      </c>
      <c r="B17">
        <v>4.7611999999999997</v>
      </c>
      <c r="C17" t="s">
        <v>24</v>
      </c>
      <c r="D17">
        <v>400</v>
      </c>
      <c r="E17" t="s">
        <v>36</v>
      </c>
      <c r="F17" t="s">
        <v>25</v>
      </c>
      <c r="G17" t="s">
        <v>206</v>
      </c>
      <c r="H17" t="s">
        <v>235</v>
      </c>
      <c r="I17" t="s">
        <v>214</v>
      </c>
    </row>
    <row r="18" spans="1:9" x14ac:dyDescent="0.25">
      <c r="A18">
        <v>27</v>
      </c>
      <c r="B18">
        <v>4.2207999999999997</v>
      </c>
      <c r="C18" t="s">
        <v>24</v>
      </c>
      <c r="D18">
        <v>400</v>
      </c>
      <c r="E18" t="s">
        <v>36</v>
      </c>
      <c r="F18" t="s">
        <v>25</v>
      </c>
      <c r="G18" t="s">
        <v>206</v>
      </c>
      <c r="H18" t="s">
        <v>235</v>
      </c>
      <c r="I18" t="s">
        <v>214</v>
      </c>
    </row>
    <row r="19" spans="1:9" x14ac:dyDescent="0.25">
      <c r="A19">
        <v>30</v>
      </c>
      <c r="B19">
        <v>3.8140000000000001</v>
      </c>
      <c r="C19" t="s">
        <v>24</v>
      </c>
      <c r="D19">
        <v>400</v>
      </c>
      <c r="E19" t="s">
        <v>36</v>
      </c>
      <c r="F19" t="s">
        <v>25</v>
      </c>
      <c r="G19" t="s">
        <v>206</v>
      </c>
      <c r="H19" t="s">
        <v>235</v>
      </c>
      <c r="I19" t="s">
        <v>214</v>
      </c>
    </row>
    <row r="20" spans="1:9" x14ac:dyDescent="0.25">
      <c r="A20">
        <v>33</v>
      </c>
      <c r="B20">
        <v>3.3176000000000001</v>
      </c>
      <c r="C20" t="s">
        <v>24</v>
      </c>
      <c r="D20">
        <v>400</v>
      </c>
      <c r="E20" t="s">
        <v>36</v>
      </c>
      <c r="F20" t="s">
        <v>25</v>
      </c>
      <c r="G20" t="s">
        <v>206</v>
      </c>
      <c r="H20" t="s">
        <v>235</v>
      </c>
      <c r="I20" t="s">
        <v>214</v>
      </c>
    </row>
    <row r="21" spans="1:9" x14ac:dyDescent="0.25">
      <c r="A21">
        <v>48</v>
      </c>
      <c r="B21">
        <v>1.9532</v>
      </c>
      <c r="C21" t="s">
        <v>24</v>
      </c>
      <c r="D21">
        <v>400</v>
      </c>
      <c r="E21" t="s">
        <v>36</v>
      </c>
      <c r="F21" t="s">
        <v>25</v>
      </c>
      <c r="G21" t="s">
        <v>206</v>
      </c>
      <c r="H21" t="s">
        <v>235</v>
      </c>
      <c r="I2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Overall_Data</vt:lpstr>
      <vt:lpstr>Ref 2 </vt:lpstr>
      <vt:lpstr>Ref 3</vt:lpstr>
      <vt:lpstr>Ref 4</vt:lpstr>
      <vt:lpstr>Ref 8 </vt:lpstr>
      <vt:lpstr>Ref 9</vt:lpstr>
      <vt:lpstr>Ref 10</vt:lpstr>
      <vt:lpstr>Ref 11</vt:lpstr>
      <vt:lpstr>Ref 12</vt:lpstr>
      <vt:lpstr>Ref 21</vt:lpstr>
      <vt:lpstr>Ref 22</vt:lpstr>
      <vt:lpstr>Ref 23</vt:lpstr>
      <vt:lpstr>Ref 26</vt:lpstr>
      <vt:lpstr>Ref 27</vt:lpstr>
      <vt:lpstr>Ref 29</vt:lpstr>
      <vt:lpstr>Ref 32</vt:lpstr>
      <vt:lpstr>Ref 33</vt:lpstr>
      <vt:lpstr>Ref 34</vt:lpstr>
      <vt:lpstr>Ref 35</vt:lpstr>
      <vt:lpstr>Ref 36</vt:lpstr>
      <vt:lpstr>Ref 38</vt:lpstr>
      <vt:lpstr>Ref 40</vt:lpstr>
      <vt:lpstr>Ref 42</vt:lpstr>
      <vt:lpstr>Ref 43</vt:lpstr>
      <vt:lpstr>Ref 44</vt:lpstr>
      <vt:lpstr>Ref 48</vt:lpstr>
      <vt:lpstr>Ref 51</vt:lpstr>
      <vt:lpstr>Ref 52</vt:lpstr>
      <vt:lpstr>Ref 53</vt:lpstr>
      <vt:lpstr>Ref 58</vt:lpstr>
      <vt:lpstr>Ref 60</vt:lpstr>
      <vt:lpstr>Ref 62</vt:lpstr>
      <vt:lpstr>Overall 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Whittaker</cp:lastModifiedBy>
  <dcterms:created xsi:type="dcterms:W3CDTF">2019-05-14T22:01:23Z</dcterms:created>
  <dcterms:modified xsi:type="dcterms:W3CDTF">2022-02-26T14:24:13Z</dcterms:modified>
</cp:coreProperties>
</file>